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orrale\R\mysource\EJAMejscreenapi\data-raw\"/>
    </mc:Choice>
  </mc:AlternateContent>
  <xr:revisionPtr revIDLastSave="0" documentId="13_ncr:1_{934DF208-9605-43E4-A098-F6DF82D2D796}" xr6:coauthVersionLast="47" xr6:coauthVersionMax="47" xr10:uidLastSave="{00000000-0000-0000-0000-000000000000}"/>
  <bookViews>
    <workbookView xWindow="1040" yWindow="1670" windowWidth="34410" windowHeight="17650" tabRatio="353" xr2:uid="{00000000-000D-0000-FFFF-FFFF00000000}"/>
  </bookViews>
  <sheets>
    <sheet name="map_headernames" sheetId="1" r:id="rId1"/>
    <sheet name="sortorder" sheetId="3" r:id="rId2"/>
    <sheet name="shortlabelling" sheetId="7" r:id="rId3"/>
    <sheet name="BGsACS" sheetId="6" r:id="rId4"/>
    <sheet name="ejscreen api" sheetId="8" r:id="rId5"/>
    <sheet name="wtd" sheetId="9" r:id="rId6"/>
  </sheets>
  <definedNames>
    <definedName name="_xlnm._FilterDatabase" localSheetId="3" hidden="1">BGsACS!$A$1:$M$673</definedName>
    <definedName name="_xlnm._FilterDatabase" localSheetId="0" hidden="1">map_headernames!$A$1:$BR$820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2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8" i="1"/>
  <c r="AK273" i="1"/>
  <c r="AK274" i="1"/>
  <c r="AK275" i="1"/>
  <c r="AK276" i="1"/>
  <c r="AK277" i="1"/>
  <c r="AK387" i="1"/>
  <c r="AK386" i="1"/>
  <c r="AK385" i="1"/>
  <c r="AK384" i="1"/>
  <c r="AK345" i="1"/>
  <c r="AK346" i="1"/>
  <c r="AK326" i="1"/>
  <c r="AK327" i="1"/>
  <c r="AK328" i="1"/>
  <c r="AK329" i="1"/>
  <c r="AK330" i="1"/>
  <c r="AK331" i="1"/>
  <c r="AK332" i="1"/>
  <c r="AK333" i="1"/>
  <c r="AK334" i="1"/>
  <c r="AK335" i="1"/>
  <c r="AK344" i="1"/>
  <c r="AK285" i="1"/>
  <c r="AK340" i="1"/>
  <c r="AK341" i="1"/>
  <c r="AK342" i="1"/>
  <c r="AK343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37" i="1"/>
  <c r="AK338" i="1"/>
  <c r="AK302" i="1"/>
  <c r="AK303" i="1"/>
  <c r="AK304" i="1"/>
  <c r="AK305" i="1"/>
  <c r="AK279" i="1"/>
  <c r="AK280" i="1"/>
  <c r="AK281" i="1"/>
  <c r="AK282" i="1"/>
  <c r="AK283" i="1"/>
  <c r="AK336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284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668" i="1"/>
  <c r="AK669" i="1"/>
  <c r="AK670" i="1"/>
  <c r="AK671" i="1"/>
  <c r="AK818" i="1"/>
  <c r="AK363" i="1"/>
  <c r="AK776" i="1"/>
  <c r="AK777" i="1"/>
  <c r="AK531" i="1"/>
  <c r="AK532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537" i="1"/>
  <c r="AK538" i="1"/>
  <c r="AK349" i="1"/>
  <c r="AK781" i="1"/>
  <c r="AK782" i="1"/>
  <c r="AK793" i="1"/>
  <c r="AK794" i="1"/>
  <c r="AK795" i="1"/>
  <c r="AK364" i="1"/>
  <c r="AK533" i="1"/>
  <c r="AK534" i="1"/>
  <c r="AK535" i="1"/>
  <c r="AK536" i="1"/>
  <c r="AK778" i="1"/>
  <c r="AK779" i="1"/>
  <c r="AK780" i="1"/>
  <c r="AK347" i="1"/>
  <c r="AK348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539" i="1"/>
  <c r="AK540" i="1"/>
  <c r="AK541" i="1"/>
  <c r="AK542" i="1"/>
  <c r="AK543" i="1"/>
  <c r="AK544" i="1"/>
  <c r="AK545" i="1"/>
  <c r="AK546" i="1"/>
  <c r="AK547" i="1"/>
  <c r="AK548" i="1"/>
  <c r="AK783" i="1"/>
  <c r="AK784" i="1"/>
  <c r="AK785" i="1"/>
  <c r="AK786" i="1"/>
  <c r="AK787" i="1"/>
  <c r="AK788" i="1"/>
  <c r="AK789" i="1"/>
  <c r="AK790" i="1"/>
  <c r="AK791" i="1"/>
  <c r="AK792" i="1"/>
  <c r="AK549" i="1"/>
  <c r="AK550" i="1"/>
  <c r="AK551" i="1"/>
  <c r="AK552" i="1"/>
  <c r="AK553" i="1"/>
  <c r="AK554" i="1"/>
  <c r="AK555" i="1"/>
  <c r="AK556" i="1"/>
  <c r="AK557" i="1"/>
  <c r="AK558" i="1"/>
  <c r="AK380" i="1"/>
  <c r="AK381" i="1"/>
  <c r="AK339" i="1"/>
  <c r="AK382" i="1"/>
  <c r="AK383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559" i="1"/>
  <c r="AK560" i="1"/>
  <c r="AK561" i="1"/>
  <c r="AK562" i="1"/>
  <c r="AK563" i="1"/>
  <c r="AK819" i="1"/>
  <c r="AK820" i="1"/>
  <c r="AK2" i="1"/>
  <c r="X3" i="1"/>
  <c r="Y3" i="1"/>
  <c r="Z3" i="1"/>
  <c r="AA3" i="1"/>
  <c r="AB3" i="1"/>
  <c r="AC3" i="1"/>
  <c r="AD3" i="1"/>
  <c r="AE3" i="1"/>
  <c r="AF3" i="1"/>
  <c r="X4" i="1"/>
  <c r="Y4" i="1"/>
  <c r="Z4" i="1"/>
  <c r="AA4" i="1"/>
  <c r="AB4" i="1"/>
  <c r="AC4" i="1"/>
  <c r="AD4" i="1"/>
  <c r="AE4" i="1"/>
  <c r="AF4" i="1"/>
  <c r="X5" i="1"/>
  <c r="Y5" i="1"/>
  <c r="Z5" i="1"/>
  <c r="AA5" i="1"/>
  <c r="AB5" i="1"/>
  <c r="AC5" i="1"/>
  <c r="AD5" i="1"/>
  <c r="AE5" i="1"/>
  <c r="AF5" i="1"/>
  <c r="X6" i="1"/>
  <c r="Y6" i="1"/>
  <c r="Z6" i="1"/>
  <c r="AA6" i="1"/>
  <c r="AB6" i="1"/>
  <c r="AC6" i="1"/>
  <c r="AD6" i="1"/>
  <c r="AE6" i="1"/>
  <c r="AF6" i="1"/>
  <c r="X7" i="1"/>
  <c r="Y7" i="1"/>
  <c r="Z7" i="1"/>
  <c r="AA7" i="1"/>
  <c r="AB7" i="1"/>
  <c r="AC7" i="1"/>
  <c r="AD7" i="1"/>
  <c r="AE7" i="1"/>
  <c r="AF7" i="1"/>
  <c r="X8" i="1"/>
  <c r="Y8" i="1"/>
  <c r="Z8" i="1"/>
  <c r="AA8" i="1"/>
  <c r="AB8" i="1"/>
  <c r="AC8" i="1"/>
  <c r="AD8" i="1"/>
  <c r="AE8" i="1"/>
  <c r="AF8" i="1"/>
  <c r="X9" i="1"/>
  <c r="Y9" i="1"/>
  <c r="Z9" i="1"/>
  <c r="AA9" i="1"/>
  <c r="AB9" i="1"/>
  <c r="AC9" i="1"/>
  <c r="AD9" i="1"/>
  <c r="AE9" i="1"/>
  <c r="AF9" i="1"/>
  <c r="X10" i="1"/>
  <c r="Y10" i="1"/>
  <c r="Z10" i="1"/>
  <c r="AA10" i="1"/>
  <c r="AB10" i="1"/>
  <c r="AC10" i="1"/>
  <c r="AD10" i="1"/>
  <c r="AE10" i="1"/>
  <c r="AF10" i="1"/>
  <c r="X11" i="1"/>
  <c r="Y11" i="1"/>
  <c r="Z11" i="1"/>
  <c r="AA11" i="1"/>
  <c r="AB11" i="1"/>
  <c r="AC11" i="1"/>
  <c r="AD11" i="1"/>
  <c r="AE11" i="1"/>
  <c r="AF11" i="1"/>
  <c r="X12" i="1"/>
  <c r="Y12" i="1"/>
  <c r="Z12" i="1"/>
  <c r="AA12" i="1"/>
  <c r="AB12" i="1"/>
  <c r="AC12" i="1"/>
  <c r="AD12" i="1"/>
  <c r="AE12" i="1"/>
  <c r="AF12" i="1"/>
  <c r="X13" i="1"/>
  <c r="Y13" i="1"/>
  <c r="Z13" i="1"/>
  <c r="AA13" i="1"/>
  <c r="AB13" i="1"/>
  <c r="AC13" i="1"/>
  <c r="AD13" i="1"/>
  <c r="AE13" i="1"/>
  <c r="AF13" i="1"/>
  <c r="X14" i="1"/>
  <c r="Y14" i="1"/>
  <c r="Z14" i="1"/>
  <c r="AA14" i="1"/>
  <c r="AB14" i="1"/>
  <c r="AC14" i="1"/>
  <c r="AD14" i="1"/>
  <c r="AE14" i="1"/>
  <c r="AF14" i="1"/>
  <c r="X15" i="1"/>
  <c r="Y15" i="1"/>
  <c r="Z15" i="1"/>
  <c r="AA15" i="1"/>
  <c r="AB15" i="1"/>
  <c r="AC15" i="1"/>
  <c r="AD15" i="1"/>
  <c r="AE15" i="1"/>
  <c r="AF15" i="1"/>
  <c r="X16" i="1"/>
  <c r="Y16" i="1"/>
  <c r="Z16" i="1"/>
  <c r="AA16" i="1"/>
  <c r="AB16" i="1"/>
  <c r="AC16" i="1"/>
  <c r="AD16" i="1"/>
  <c r="AE16" i="1"/>
  <c r="AF16" i="1"/>
  <c r="X17" i="1"/>
  <c r="Y17" i="1"/>
  <c r="Z17" i="1"/>
  <c r="AA17" i="1"/>
  <c r="AB17" i="1"/>
  <c r="AC17" i="1"/>
  <c r="AD17" i="1"/>
  <c r="AE17" i="1"/>
  <c r="AF17" i="1"/>
  <c r="X18" i="1"/>
  <c r="Y18" i="1"/>
  <c r="Z18" i="1"/>
  <c r="AA18" i="1"/>
  <c r="AB18" i="1"/>
  <c r="AC18" i="1"/>
  <c r="AD18" i="1"/>
  <c r="AE18" i="1"/>
  <c r="AF18" i="1"/>
  <c r="X19" i="1"/>
  <c r="Y19" i="1"/>
  <c r="Z19" i="1"/>
  <c r="AA19" i="1"/>
  <c r="AB19" i="1"/>
  <c r="AC19" i="1"/>
  <c r="AD19" i="1"/>
  <c r="AE19" i="1"/>
  <c r="AF19" i="1"/>
  <c r="X20" i="1"/>
  <c r="Y20" i="1"/>
  <c r="Z20" i="1"/>
  <c r="AA20" i="1"/>
  <c r="AB20" i="1"/>
  <c r="AC20" i="1"/>
  <c r="AD20" i="1"/>
  <c r="AE20" i="1"/>
  <c r="AF20" i="1"/>
  <c r="X21" i="1"/>
  <c r="Y21" i="1"/>
  <c r="Z21" i="1"/>
  <c r="AA21" i="1"/>
  <c r="AB21" i="1"/>
  <c r="AC21" i="1"/>
  <c r="AD21" i="1"/>
  <c r="AE21" i="1"/>
  <c r="AF21" i="1"/>
  <c r="X22" i="1"/>
  <c r="Y22" i="1"/>
  <c r="Z22" i="1"/>
  <c r="AA22" i="1"/>
  <c r="AB22" i="1"/>
  <c r="AC22" i="1"/>
  <c r="AD22" i="1"/>
  <c r="AE22" i="1"/>
  <c r="AF22" i="1"/>
  <c r="X23" i="1"/>
  <c r="Y23" i="1"/>
  <c r="Z23" i="1"/>
  <c r="AA23" i="1"/>
  <c r="AB23" i="1"/>
  <c r="AC23" i="1"/>
  <c r="AD23" i="1"/>
  <c r="AE23" i="1"/>
  <c r="AF23" i="1"/>
  <c r="X24" i="1"/>
  <c r="Y24" i="1"/>
  <c r="Z24" i="1"/>
  <c r="AA24" i="1"/>
  <c r="AB24" i="1"/>
  <c r="AC24" i="1"/>
  <c r="AD24" i="1"/>
  <c r="AE24" i="1"/>
  <c r="AF24" i="1"/>
  <c r="X25" i="1"/>
  <c r="Y25" i="1"/>
  <c r="Z25" i="1"/>
  <c r="AA25" i="1"/>
  <c r="AB25" i="1"/>
  <c r="AC25" i="1"/>
  <c r="AD25" i="1"/>
  <c r="AE25" i="1"/>
  <c r="AF25" i="1"/>
  <c r="X26" i="1"/>
  <c r="Y26" i="1"/>
  <c r="Z26" i="1"/>
  <c r="AA26" i="1"/>
  <c r="AB26" i="1"/>
  <c r="AC26" i="1"/>
  <c r="AD26" i="1"/>
  <c r="AE26" i="1"/>
  <c r="AF26" i="1"/>
  <c r="X27" i="1"/>
  <c r="Y27" i="1"/>
  <c r="Z27" i="1"/>
  <c r="AA27" i="1"/>
  <c r="AB27" i="1"/>
  <c r="AC27" i="1"/>
  <c r="AD27" i="1"/>
  <c r="AE27" i="1"/>
  <c r="AF27" i="1"/>
  <c r="X28" i="1"/>
  <c r="Y28" i="1"/>
  <c r="Z28" i="1"/>
  <c r="AA28" i="1"/>
  <c r="AB28" i="1"/>
  <c r="AC28" i="1"/>
  <c r="AD28" i="1"/>
  <c r="AE28" i="1"/>
  <c r="AF28" i="1"/>
  <c r="X29" i="1"/>
  <c r="Y29" i="1"/>
  <c r="Z29" i="1"/>
  <c r="AA29" i="1"/>
  <c r="AB29" i="1"/>
  <c r="AC29" i="1"/>
  <c r="AD29" i="1"/>
  <c r="AE29" i="1"/>
  <c r="AF29" i="1"/>
  <c r="X30" i="1"/>
  <c r="Y30" i="1"/>
  <c r="Z30" i="1"/>
  <c r="AA30" i="1"/>
  <c r="AB30" i="1"/>
  <c r="AC30" i="1"/>
  <c r="AD30" i="1"/>
  <c r="AE30" i="1"/>
  <c r="AF30" i="1"/>
  <c r="X31" i="1"/>
  <c r="Y31" i="1"/>
  <c r="Z31" i="1"/>
  <c r="AA31" i="1"/>
  <c r="AB31" i="1"/>
  <c r="AC31" i="1"/>
  <c r="AD31" i="1"/>
  <c r="AE31" i="1"/>
  <c r="AF31" i="1"/>
  <c r="X32" i="1"/>
  <c r="Y32" i="1"/>
  <c r="Z32" i="1"/>
  <c r="AA32" i="1"/>
  <c r="AB32" i="1"/>
  <c r="AC32" i="1"/>
  <c r="AD32" i="1"/>
  <c r="AE32" i="1"/>
  <c r="AF32" i="1"/>
  <c r="X33" i="1"/>
  <c r="Y33" i="1"/>
  <c r="Z33" i="1"/>
  <c r="AA33" i="1"/>
  <c r="AB33" i="1"/>
  <c r="AC33" i="1"/>
  <c r="AD33" i="1"/>
  <c r="AE33" i="1"/>
  <c r="AF33" i="1"/>
  <c r="X34" i="1"/>
  <c r="Y34" i="1"/>
  <c r="Z34" i="1"/>
  <c r="AA34" i="1"/>
  <c r="AB34" i="1"/>
  <c r="AC34" i="1"/>
  <c r="AD34" i="1"/>
  <c r="AE34" i="1"/>
  <c r="AF34" i="1"/>
  <c r="X35" i="1"/>
  <c r="Y35" i="1"/>
  <c r="Z35" i="1"/>
  <c r="AA35" i="1"/>
  <c r="AB35" i="1"/>
  <c r="AC35" i="1"/>
  <c r="AD35" i="1"/>
  <c r="AE35" i="1"/>
  <c r="AF35" i="1"/>
  <c r="X36" i="1"/>
  <c r="Y36" i="1"/>
  <c r="Z36" i="1"/>
  <c r="AA36" i="1"/>
  <c r="AB36" i="1"/>
  <c r="AC36" i="1"/>
  <c r="AD36" i="1"/>
  <c r="AE36" i="1"/>
  <c r="AF36" i="1"/>
  <c r="X37" i="1"/>
  <c r="Y37" i="1"/>
  <c r="Z37" i="1"/>
  <c r="AA37" i="1"/>
  <c r="AB37" i="1"/>
  <c r="AC37" i="1"/>
  <c r="AD37" i="1"/>
  <c r="AE37" i="1"/>
  <c r="AF37" i="1"/>
  <c r="X38" i="1"/>
  <c r="Y38" i="1"/>
  <c r="Z38" i="1"/>
  <c r="AA38" i="1"/>
  <c r="AB38" i="1"/>
  <c r="AC38" i="1"/>
  <c r="AD38" i="1"/>
  <c r="AE38" i="1"/>
  <c r="AF38" i="1"/>
  <c r="X39" i="1"/>
  <c r="Y39" i="1"/>
  <c r="Z39" i="1"/>
  <c r="AA39" i="1"/>
  <c r="AB39" i="1"/>
  <c r="AC39" i="1"/>
  <c r="AD39" i="1"/>
  <c r="AE39" i="1"/>
  <c r="AF39" i="1"/>
  <c r="X40" i="1"/>
  <c r="Y40" i="1"/>
  <c r="Z40" i="1"/>
  <c r="AA40" i="1"/>
  <c r="AB40" i="1"/>
  <c r="AC40" i="1"/>
  <c r="AD40" i="1"/>
  <c r="AE40" i="1"/>
  <c r="AF40" i="1"/>
  <c r="X41" i="1"/>
  <c r="Y41" i="1"/>
  <c r="Z41" i="1"/>
  <c r="AA41" i="1"/>
  <c r="AB41" i="1"/>
  <c r="AC41" i="1"/>
  <c r="AD41" i="1"/>
  <c r="AE41" i="1"/>
  <c r="AF41" i="1"/>
  <c r="X42" i="1"/>
  <c r="Y42" i="1"/>
  <c r="Z42" i="1"/>
  <c r="AA42" i="1"/>
  <c r="AB42" i="1"/>
  <c r="AC42" i="1"/>
  <c r="AD42" i="1"/>
  <c r="AE42" i="1"/>
  <c r="AF42" i="1"/>
  <c r="X43" i="1"/>
  <c r="Y43" i="1"/>
  <c r="Z43" i="1"/>
  <c r="AA43" i="1"/>
  <c r="AB43" i="1"/>
  <c r="AC43" i="1"/>
  <c r="AD43" i="1"/>
  <c r="AE43" i="1"/>
  <c r="AF43" i="1"/>
  <c r="X44" i="1"/>
  <c r="Y44" i="1"/>
  <c r="Z44" i="1"/>
  <c r="AA44" i="1"/>
  <c r="AB44" i="1"/>
  <c r="AC44" i="1"/>
  <c r="AD44" i="1"/>
  <c r="AE44" i="1"/>
  <c r="AF44" i="1"/>
  <c r="X45" i="1"/>
  <c r="Y45" i="1"/>
  <c r="Z45" i="1"/>
  <c r="AA45" i="1"/>
  <c r="AB45" i="1"/>
  <c r="AC45" i="1"/>
  <c r="AD45" i="1"/>
  <c r="AE45" i="1"/>
  <c r="AF45" i="1"/>
  <c r="X46" i="1"/>
  <c r="Y46" i="1"/>
  <c r="Z46" i="1"/>
  <c r="AA46" i="1"/>
  <c r="AB46" i="1"/>
  <c r="AC46" i="1"/>
  <c r="AD46" i="1"/>
  <c r="AE46" i="1"/>
  <c r="AF46" i="1"/>
  <c r="X47" i="1"/>
  <c r="Y47" i="1"/>
  <c r="Z47" i="1"/>
  <c r="AA47" i="1"/>
  <c r="AB47" i="1"/>
  <c r="AC47" i="1"/>
  <c r="AD47" i="1"/>
  <c r="AE47" i="1"/>
  <c r="AF47" i="1"/>
  <c r="X48" i="1"/>
  <c r="Y48" i="1"/>
  <c r="Z48" i="1"/>
  <c r="AA48" i="1"/>
  <c r="AB48" i="1"/>
  <c r="AC48" i="1"/>
  <c r="AD48" i="1"/>
  <c r="AE48" i="1"/>
  <c r="AF48" i="1"/>
  <c r="X49" i="1"/>
  <c r="Y49" i="1"/>
  <c r="Z49" i="1"/>
  <c r="AA49" i="1"/>
  <c r="AB49" i="1"/>
  <c r="AC49" i="1"/>
  <c r="AD49" i="1"/>
  <c r="AE49" i="1"/>
  <c r="AF49" i="1"/>
  <c r="X50" i="1"/>
  <c r="Y50" i="1"/>
  <c r="Z50" i="1"/>
  <c r="AA50" i="1"/>
  <c r="AB50" i="1"/>
  <c r="AC50" i="1"/>
  <c r="AD50" i="1"/>
  <c r="AE50" i="1"/>
  <c r="AF50" i="1"/>
  <c r="X51" i="1"/>
  <c r="Y51" i="1"/>
  <c r="Z51" i="1"/>
  <c r="AA51" i="1"/>
  <c r="AB51" i="1"/>
  <c r="AC51" i="1"/>
  <c r="AD51" i="1"/>
  <c r="AE51" i="1"/>
  <c r="AF51" i="1"/>
  <c r="X52" i="1"/>
  <c r="Y52" i="1"/>
  <c r="Z52" i="1"/>
  <c r="AA52" i="1"/>
  <c r="AB52" i="1"/>
  <c r="AC52" i="1"/>
  <c r="AD52" i="1"/>
  <c r="AE52" i="1"/>
  <c r="AF52" i="1"/>
  <c r="X53" i="1"/>
  <c r="Y53" i="1"/>
  <c r="Z53" i="1"/>
  <c r="AA53" i="1"/>
  <c r="AB53" i="1"/>
  <c r="AC53" i="1"/>
  <c r="AD53" i="1"/>
  <c r="AE53" i="1"/>
  <c r="AF53" i="1"/>
  <c r="X54" i="1"/>
  <c r="Y54" i="1"/>
  <c r="Z54" i="1"/>
  <c r="AA54" i="1"/>
  <c r="AB54" i="1"/>
  <c r="AC54" i="1"/>
  <c r="AD54" i="1"/>
  <c r="AE54" i="1"/>
  <c r="AF54" i="1"/>
  <c r="X55" i="1"/>
  <c r="Y55" i="1"/>
  <c r="Z55" i="1"/>
  <c r="AA55" i="1"/>
  <c r="AB55" i="1"/>
  <c r="AC55" i="1"/>
  <c r="AD55" i="1"/>
  <c r="AE55" i="1"/>
  <c r="AF55" i="1"/>
  <c r="X56" i="1"/>
  <c r="Y56" i="1"/>
  <c r="Z56" i="1"/>
  <c r="AA56" i="1"/>
  <c r="AB56" i="1"/>
  <c r="AC56" i="1"/>
  <c r="AD56" i="1"/>
  <c r="AE56" i="1"/>
  <c r="AF56" i="1"/>
  <c r="X57" i="1"/>
  <c r="Y57" i="1"/>
  <c r="Z57" i="1"/>
  <c r="AA57" i="1"/>
  <c r="AB57" i="1"/>
  <c r="AC57" i="1"/>
  <c r="AD57" i="1"/>
  <c r="AE57" i="1"/>
  <c r="AF57" i="1"/>
  <c r="X58" i="1"/>
  <c r="Y58" i="1"/>
  <c r="Z58" i="1"/>
  <c r="AA58" i="1"/>
  <c r="AB58" i="1"/>
  <c r="AC58" i="1"/>
  <c r="AD58" i="1"/>
  <c r="AE58" i="1"/>
  <c r="AF58" i="1"/>
  <c r="X59" i="1"/>
  <c r="Y59" i="1"/>
  <c r="Z59" i="1"/>
  <c r="AA59" i="1"/>
  <c r="AB59" i="1"/>
  <c r="AC59" i="1"/>
  <c r="AD59" i="1"/>
  <c r="AE59" i="1"/>
  <c r="AF59" i="1"/>
  <c r="X60" i="1"/>
  <c r="Y60" i="1"/>
  <c r="Z60" i="1"/>
  <c r="AA60" i="1"/>
  <c r="AB60" i="1"/>
  <c r="AC60" i="1"/>
  <c r="AD60" i="1"/>
  <c r="AE60" i="1"/>
  <c r="AF60" i="1"/>
  <c r="X61" i="1"/>
  <c r="Y61" i="1"/>
  <c r="Z61" i="1"/>
  <c r="AA61" i="1"/>
  <c r="AB61" i="1"/>
  <c r="AC61" i="1"/>
  <c r="AD61" i="1"/>
  <c r="AE61" i="1"/>
  <c r="AF61" i="1"/>
  <c r="X62" i="1"/>
  <c r="Y62" i="1"/>
  <c r="Z62" i="1"/>
  <c r="AA62" i="1"/>
  <c r="AB62" i="1"/>
  <c r="AC62" i="1"/>
  <c r="AD62" i="1"/>
  <c r="AE62" i="1"/>
  <c r="AF62" i="1"/>
  <c r="X63" i="1"/>
  <c r="Y63" i="1"/>
  <c r="Z63" i="1"/>
  <c r="AA63" i="1"/>
  <c r="AB63" i="1"/>
  <c r="AC63" i="1"/>
  <c r="AD63" i="1"/>
  <c r="AE63" i="1"/>
  <c r="AF63" i="1"/>
  <c r="X64" i="1"/>
  <c r="Y64" i="1"/>
  <c r="Z64" i="1"/>
  <c r="AA64" i="1"/>
  <c r="AB64" i="1"/>
  <c r="AC64" i="1"/>
  <c r="AD64" i="1"/>
  <c r="AE64" i="1"/>
  <c r="AF64" i="1"/>
  <c r="X65" i="1"/>
  <c r="Y65" i="1"/>
  <c r="Z65" i="1"/>
  <c r="AA65" i="1"/>
  <c r="AB65" i="1"/>
  <c r="AC65" i="1"/>
  <c r="AD65" i="1"/>
  <c r="AE65" i="1"/>
  <c r="AF65" i="1"/>
  <c r="X66" i="1"/>
  <c r="Y66" i="1"/>
  <c r="Z66" i="1"/>
  <c r="AA66" i="1"/>
  <c r="AB66" i="1"/>
  <c r="AC66" i="1"/>
  <c r="AD66" i="1"/>
  <c r="AE66" i="1"/>
  <c r="AF66" i="1"/>
  <c r="X67" i="1"/>
  <c r="Y67" i="1"/>
  <c r="Z67" i="1"/>
  <c r="AA67" i="1"/>
  <c r="AB67" i="1"/>
  <c r="AC67" i="1"/>
  <c r="AD67" i="1"/>
  <c r="AE67" i="1"/>
  <c r="AF67" i="1"/>
  <c r="X68" i="1"/>
  <c r="Y68" i="1"/>
  <c r="Z68" i="1"/>
  <c r="AA68" i="1"/>
  <c r="AB68" i="1"/>
  <c r="AC68" i="1"/>
  <c r="AD68" i="1"/>
  <c r="AE68" i="1"/>
  <c r="AF68" i="1"/>
  <c r="X69" i="1"/>
  <c r="Y69" i="1"/>
  <c r="Z69" i="1"/>
  <c r="AA69" i="1"/>
  <c r="AB69" i="1"/>
  <c r="AC69" i="1"/>
  <c r="AD69" i="1"/>
  <c r="AE69" i="1"/>
  <c r="AF69" i="1"/>
  <c r="X70" i="1"/>
  <c r="Y70" i="1"/>
  <c r="Z70" i="1"/>
  <c r="AA70" i="1"/>
  <c r="AB70" i="1"/>
  <c r="AC70" i="1"/>
  <c r="AD70" i="1"/>
  <c r="AE70" i="1"/>
  <c r="AF70" i="1"/>
  <c r="X71" i="1"/>
  <c r="Y71" i="1"/>
  <c r="Z71" i="1"/>
  <c r="AA71" i="1"/>
  <c r="AB71" i="1"/>
  <c r="AC71" i="1"/>
  <c r="AD71" i="1"/>
  <c r="AE71" i="1"/>
  <c r="AF71" i="1"/>
  <c r="X72" i="1"/>
  <c r="Y72" i="1"/>
  <c r="Z72" i="1"/>
  <c r="AA72" i="1"/>
  <c r="AB72" i="1"/>
  <c r="AC72" i="1"/>
  <c r="AD72" i="1"/>
  <c r="AE72" i="1"/>
  <c r="AF72" i="1"/>
  <c r="X73" i="1"/>
  <c r="Y73" i="1"/>
  <c r="Z73" i="1"/>
  <c r="AA73" i="1"/>
  <c r="AB73" i="1"/>
  <c r="AC73" i="1"/>
  <c r="AD73" i="1"/>
  <c r="AE73" i="1"/>
  <c r="AF73" i="1"/>
  <c r="X74" i="1"/>
  <c r="Y74" i="1"/>
  <c r="Z74" i="1"/>
  <c r="AA74" i="1"/>
  <c r="AB74" i="1"/>
  <c r="AC74" i="1"/>
  <c r="AD74" i="1"/>
  <c r="AE74" i="1"/>
  <c r="AF74" i="1"/>
  <c r="X75" i="1"/>
  <c r="Y75" i="1"/>
  <c r="Z75" i="1"/>
  <c r="AA75" i="1"/>
  <c r="AB75" i="1"/>
  <c r="AC75" i="1"/>
  <c r="AD75" i="1"/>
  <c r="AE75" i="1"/>
  <c r="AF75" i="1"/>
  <c r="X76" i="1"/>
  <c r="Y76" i="1"/>
  <c r="Z76" i="1"/>
  <c r="AA76" i="1"/>
  <c r="AB76" i="1"/>
  <c r="AC76" i="1"/>
  <c r="AD76" i="1"/>
  <c r="AE76" i="1"/>
  <c r="AF76" i="1"/>
  <c r="X77" i="1"/>
  <c r="Y77" i="1"/>
  <c r="Z77" i="1"/>
  <c r="AA77" i="1"/>
  <c r="AB77" i="1"/>
  <c r="AC77" i="1"/>
  <c r="AD77" i="1"/>
  <c r="AE77" i="1"/>
  <c r="AF77" i="1"/>
  <c r="X78" i="1"/>
  <c r="Y78" i="1"/>
  <c r="Z78" i="1"/>
  <c r="AA78" i="1"/>
  <c r="AB78" i="1"/>
  <c r="AC78" i="1"/>
  <c r="AD78" i="1"/>
  <c r="AE78" i="1"/>
  <c r="AF78" i="1"/>
  <c r="X79" i="1"/>
  <c r="Y79" i="1"/>
  <c r="Z79" i="1"/>
  <c r="AA79" i="1"/>
  <c r="AB79" i="1"/>
  <c r="AC79" i="1"/>
  <c r="AD79" i="1"/>
  <c r="AE79" i="1"/>
  <c r="AF79" i="1"/>
  <c r="X80" i="1"/>
  <c r="Y80" i="1"/>
  <c r="Z80" i="1"/>
  <c r="AA80" i="1"/>
  <c r="AB80" i="1"/>
  <c r="AC80" i="1"/>
  <c r="AD80" i="1"/>
  <c r="AE80" i="1"/>
  <c r="AF80" i="1"/>
  <c r="X81" i="1"/>
  <c r="Y81" i="1"/>
  <c r="Z81" i="1"/>
  <c r="AA81" i="1"/>
  <c r="AB81" i="1"/>
  <c r="AC81" i="1"/>
  <c r="AD81" i="1"/>
  <c r="AE81" i="1"/>
  <c r="AF81" i="1"/>
  <c r="X82" i="1"/>
  <c r="Y82" i="1"/>
  <c r="Z82" i="1"/>
  <c r="AA82" i="1"/>
  <c r="AB82" i="1"/>
  <c r="AC82" i="1"/>
  <c r="AD82" i="1"/>
  <c r="AE82" i="1"/>
  <c r="AF82" i="1"/>
  <c r="X83" i="1"/>
  <c r="Y83" i="1"/>
  <c r="Z83" i="1"/>
  <c r="AA83" i="1"/>
  <c r="AB83" i="1"/>
  <c r="AC83" i="1"/>
  <c r="AD83" i="1"/>
  <c r="AE83" i="1"/>
  <c r="AF83" i="1"/>
  <c r="X84" i="1"/>
  <c r="Y84" i="1"/>
  <c r="Z84" i="1"/>
  <c r="AA84" i="1"/>
  <c r="AB84" i="1"/>
  <c r="AC84" i="1"/>
  <c r="AD84" i="1"/>
  <c r="AE84" i="1"/>
  <c r="AF84" i="1"/>
  <c r="X85" i="1"/>
  <c r="Y85" i="1"/>
  <c r="Z85" i="1"/>
  <c r="AA85" i="1"/>
  <c r="AB85" i="1"/>
  <c r="AC85" i="1"/>
  <c r="AD85" i="1"/>
  <c r="AE85" i="1"/>
  <c r="AF85" i="1"/>
  <c r="X86" i="1"/>
  <c r="Y86" i="1"/>
  <c r="Z86" i="1"/>
  <c r="AA86" i="1"/>
  <c r="AB86" i="1"/>
  <c r="AC86" i="1"/>
  <c r="AD86" i="1"/>
  <c r="AE86" i="1"/>
  <c r="AF86" i="1"/>
  <c r="X87" i="1"/>
  <c r="Y87" i="1"/>
  <c r="Z87" i="1"/>
  <c r="AA87" i="1"/>
  <c r="AB87" i="1"/>
  <c r="AC87" i="1"/>
  <c r="AD87" i="1"/>
  <c r="AE87" i="1"/>
  <c r="AF87" i="1"/>
  <c r="X88" i="1"/>
  <c r="Y88" i="1"/>
  <c r="Z88" i="1"/>
  <c r="AA88" i="1"/>
  <c r="AB88" i="1"/>
  <c r="AC88" i="1"/>
  <c r="AD88" i="1"/>
  <c r="AE88" i="1"/>
  <c r="AF88" i="1"/>
  <c r="X89" i="1"/>
  <c r="Y89" i="1"/>
  <c r="Z89" i="1"/>
  <c r="AA89" i="1"/>
  <c r="AB89" i="1"/>
  <c r="AC89" i="1"/>
  <c r="AD89" i="1"/>
  <c r="AE89" i="1"/>
  <c r="AF89" i="1"/>
  <c r="X90" i="1"/>
  <c r="Y90" i="1"/>
  <c r="Z90" i="1"/>
  <c r="AA90" i="1"/>
  <c r="AB90" i="1"/>
  <c r="AC90" i="1"/>
  <c r="AD90" i="1"/>
  <c r="AE90" i="1"/>
  <c r="AF90" i="1"/>
  <c r="X91" i="1"/>
  <c r="Y91" i="1"/>
  <c r="Z91" i="1"/>
  <c r="AA91" i="1"/>
  <c r="AB91" i="1"/>
  <c r="AC91" i="1"/>
  <c r="AD91" i="1"/>
  <c r="AE91" i="1"/>
  <c r="AF91" i="1"/>
  <c r="X92" i="1"/>
  <c r="Y92" i="1"/>
  <c r="Z92" i="1"/>
  <c r="AA92" i="1"/>
  <c r="AB92" i="1"/>
  <c r="AC92" i="1"/>
  <c r="AD92" i="1"/>
  <c r="AE92" i="1"/>
  <c r="AF92" i="1"/>
  <c r="X93" i="1"/>
  <c r="Y93" i="1"/>
  <c r="Z93" i="1"/>
  <c r="AA93" i="1"/>
  <c r="AB93" i="1"/>
  <c r="AC93" i="1"/>
  <c r="AD93" i="1"/>
  <c r="AE93" i="1"/>
  <c r="AF93" i="1"/>
  <c r="X94" i="1"/>
  <c r="Y94" i="1"/>
  <c r="Z94" i="1"/>
  <c r="AA94" i="1"/>
  <c r="AB94" i="1"/>
  <c r="AC94" i="1"/>
  <c r="AD94" i="1"/>
  <c r="AE94" i="1"/>
  <c r="AF94" i="1"/>
  <c r="X95" i="1"/>
  <c r="Y95" i="1"/>
  <c r="Z95" i="1"/>
  <c r="AA95" i="1"/>
  <c r="AB95" i="1"/>
  <c r="AC95" i="1"/>
  <c r="AD95" i="1"/>
  <c r="AE95" i="1"/>
  <c r="AF95" i="1"/>
  <c r="X96" i="1"/>
  <c r="Y96" i="1"/>
  <c r="Z96" i="1"/>
  <c r="AA96" i="1"/>
  <c r="AB96" i="1"/>
  <c r="AC96" i="1"/>
  <c r="AD96" i="1"/>
  <c r="AE96" i="1"/>
  <c r="AF96" i="1"/>
  <c r="X97" i="1"/>
  <c r="Y97" i="1"/>
  <c r="Z97" i="1"/>
  <c r="AA97" i="1"/>
  <c r="AB97" i="1"/>
  <c r="AC97" i="1"/>
  <c r="AD97" i="1"/>
  <c r="AE97" i="1"/>
  <c r="AF97" i="1"/>
  <c r="X98" i="1"/>
  <c r="Y98" i="1"/>
  <c r="Z98" i="1"/>
  <c r="AA98" i="1"/>
  <c r="AB98" i="1"/>
  <c r="AC98" i="1"/>
  <c r="AD98" i="1"/>
  <c r="AE98" i="1"/>
  <c r="AF98" i="1"/>
  <c r="X99" i="1"/>
  <c r="Y99" i="1"/>
  <c r="Z99" i="1"/>
  <c r="AA99" i="1"/>
  <c r="AB99" i="1"/>
  <c r="AC99" i="1"/>
  <c r="AD99" i="1"/>
  <c r="AE99" i="1"/>
  <c r="AF99" i="1"/>
  <c r="X100" i="1"/>
  <c r="Y100" i="1"/>
  <c r="Z100" i="1"/>
  <c r="AA100" i="1"/>
  <c r="AB100" i="1"/>
  <c r="AC100" i="1"/>
  <c r="AD100" i="1"/>
  <c r="AE100" i="1"/>
  <c r="AF100" i="1"/>
  <c r="X101" i="1"/>
  <c r="Y101" i="1"/>
  <c r="Z101" i="1"/>
  <c r="AA101" i="1"/>
  <c r="AB101" i="1"/>
  <c r="AC101" i="1"/>
  <c r="AD101" i="1"/>
  <c r="AE101" i="1"/>
  <c r="AF101" i="1"/>
  <c r="X102" i="1"/>
  <c r="Y102" i="1"/>
  <c r="Z102" i="1"/>
  <c r="AA102" i="1"/>
  <c r="AB102" i="1"/>
  <c r="AC102" i="1"/>
  <c r="AD102" i="1"/>
  <c r="AE102" i="1"/>
  <c r="AF102" i="1"/>
  <c r="X103" i="1"/>
  <c r="Y103" i="1"/>
  <c r="Z103" i="1"/>
  <c r="AA103" i="1"/>
  <c r="AB103" i="1"/>
  <c r="AC103" i="1"/>
  <c r="AD103" i="1"/>
  <c r="AE103" i="1"/>
  <c r="AF103" i="1"/>
  <c r="X104" i="1"/>
  <c r="Y104" i="1"/>
  <c r="Z104" i="1"/>
  <c r="AA104" i="1"/>
  <c r="AB104" i="1"/>
  <c r="AC104" i="1"/>
  <c r="AD104" i="1"/>
  <c r="AE104" i="1"/>
  <c r="AF104" i="1"/>
  <c r="X105" i="1"/>
  <c r="Y105" i="1"/>
  <c r="Z105" i="1"/>
  <c r="AA105" i="1"/>
  <c r="AB105" i="1"/>
  <c r="AC105" i="1"/>
  <c r="AD105" i="1"/>
  <c r="AE105" i="1"/>
  <c r="AF105" i="1"/>
  <c r="X106" i="1"/>
  <c r="Y106" i="1"/>
  <c r="Z106" i="1"/>
  <c r="AA106" i="1"/>
  <c r="AB106" i="1"/>
  <c r="AC106" i="1"/>
  <c r="AD106" i="1"/>
  <c r="AE106" i="1"/>
  <c r="AF106" i="1"/>
  <c r="X107" i="1"/>
  <c r="Y107" i="1"/>
  <c r="Z107" i="1"/>
  <c r="AA107" i="1"/>
  <c r="AB107" i="1"/>
  <c r="AC107" i="1"/>
  <c r="AD107" i="1"/>
  <c r="AE107" i="1"/>
  <c r="AF107" i="1"/>
  <c r="X108" i="1"/>
  <c r="Y108" i="1"/>
  <c r="Z108" i="1"/>
  <c r="AA108" i="1"/>
  <c r="AB108" i="1"/>
  <c r="AC108" i="1"/>
  <c r="AD108" i="1"/>
  <c r="AE108" i="1"/>
  <c r="AF108" i="1"/>
  <c r="X109" i="1"/>
  <c r="Y109" i="1"/>
  <c r="Z109" i="1"/>
  <c r="AA109" i="1"/>
  <c r="AB109" i="1"/>
  <c r="AC109" i="1"/>
  <c r="AD109" i="1"/>
  <c r="AE109" i="1"/>
  <c r="AF109" i="1"/>
  <c r="X110" i="1"/>
  <c r="Y110" i="1"/>
  <c r="Z110" i="1"/>
  <c r="AA110" i="1"/>
  <c r="AB110" i="1"/>
  <c r="AC110" i="1"/>
  <c r="AD110" i="1"/>
  <c r="AE110" i="1"/>
  <c r="AF110" i="1"/>
  <c r="X111" i="1"/>
  <c r="Y111" i="1"/>
  <c r="Z111" i="1"/>
  <c r="AA111" i="1"/>
  <c r="AB111" i="1"/>
  <c r="AC111" i="1"/>
  <c r="AD111" i="1"/>
  <c r="AE111" i="1"/>
  <c r="AF111" i="1"/>
  <c r="X112" i="1"/>
  <c r="Y112" i="1"/>
  <c r="Z112" i="1"/>
  <c r="AA112" i="1"/>
  <c r="AB112" i="1"/>
  <c r="AC112" i="1"/>
  <c r="AD112" i="1"/>
  <c r="AE112" i="1"/>
  <c r="AF112" i="1"/>
  <c r="X113" i="1"/>
  <c r="Y113" i="1"/>
  <c r="Z113" i="1"/>
  <c r="AA113" i="1"/>
  <c r="AB113" i="1"/>
  <c r="AC113" i="1"/>
  <c r="AD113" i="1"/>
  <c r="AE113" i="1"/>
  <c r="AF113" i="1"/>
  <c r="X114" i="1"/>
  <c r="Y114" i="1"/>
  <c r="Z114" i="1"/>
  <c r="AA114" i="1"/>
  <c r="AB114" i="1"/>
  <c r="AC114" i="1"/>
  <c r="AD114" i="1"/>
  <c r="AE114" i="1"/>
  <c r="AF114" i="1"/>
  <c r="X115" i="1"/>
  <c r="Y115" i="1"/>
  <c r="Z115" i="1"/>
  <c r="AA115" i="1"/>
  <c r="AB115" i="1"/>
  <c r="AC115" i="1"/>
  <c r="AD115" i="1"/>
  <c r="AE115" i="1"/>
  <c r="AF115" i="1"/>
  <c r="X116" i="1"/>
  <c r="Y116" i="1"/>
  <c r="Z116" i="1"/>
  <c r="AA116" i="1"/>
  <c r="AB116" i="1"/>
  <c r="AC116" i="1"/>
  <c r="AD116" i="1"/>
  <c r="AE116" i="1"/>
  <c r="AF116" i="1"/>
  <c r="X117" i="1"/>
  <c r="Y117" i="1"/>
  <c r="Z117" i="1"/>
  <c r="AA117" i="1"/>
  <c r="AB117" i="1"/>
  <c r="AC117" i="1"/>
  <c r="AD117" i="1"/>
  <c r="AE117" i="1"/>
  <c r="AF117" i="1"/>
  <c r="X118" i="1"/>
  <c r="Y118" i="1"/>
  <c r="Z118" i="1"/>
  <c r="AA118" i="1"/>
  <c r="AB118" i="1"/>
  <c r="AC118" i="1"/>
  <c r="AD118" i="1"/>
  <c r="AE118" i="1"/>
  <c r="AF118" i="1"/>
  <c r="X119" i="1"/>
  <c r="Y119" i="1"/>
  <c r="Z119" i="1"/>
  <c r="AA119" i="1"/>
  <c r="AB119" i="1"/>
  <c r="AC119" i="1"/>
  <c r="AD119" i="1"/>
  <c r="AE119" i="1"/>
  <c r="AF119" i="1"/>
  <c r="X120" i="1"/>
  <c r="Y120" i="1"/>
  <c r="Z120" i="1"/>
  <c r="AA120" i="1"/>
  <c r="AB120" i="1"/>
  <c r="AC120" i="1"/>
  <c r="AD120" i="1"/>
  <c r="AE120" i="1"/>
  <c r="AF120" i="1"/>
  <c r="X121" i="1"/>
  <c r="Y121" i="1"/>
  <c r="Z121" i="1"/>
  <c r="AA121" i="1"/>
  <c r="AB121" i="1"/>
  <c r="AC121" i="1"/>
  <c r="AD121" i="1"/>
  <c r="AE121" i="1"/>
  <c r="AF121" i="1"/>
  <c r="X122" i="1"/>
  <c r="Y122" i="1"/>
  <c r="Z122" i="1"/>
  <c r="AA122" i="1"/>
  <c r="AB122" i="1"/>
  <c r="AC122" i="1"/>
  <c r="AD122" i="1"/>
  <c r="AE122" i="1"/>
  <c r="AF122" i="1"/>
  <c r="X123" i="1"/>
  <c r="Y123" i="1"/>
  <c r="Z123" i="1"/>
  <c r="AA123" i="1"/>
  <c r="AB123" i="1"/>
  <c r="AC123" i="1"/>
  <c r="AD123" i="1"/>
  <c r="AE123" i="1"/>
  <c r="AF123" i="1"/>
  <c r="X124" i="1"/>
  <c r="Y124" i="1"/>
  <c r="Z124" i="1"/>
  <c r="AA124" i="1"/>
  <c r="AB124" i="1"/>
  <c r="AC124" i="1"/>
  <c r="AD124" i="1"/>
  <c r="AE124" i="1"/>
  <c r="AF124" i="1"/>
  <c r="X125" i="1"/>
  <c r="Y125" i="1"/>
  <c r="Z125" i="1"/>
  <c r="AA125" i="1"/>
  <c r="AB125" i="1"/>
  <c r="AC125" i="1"/>
  <c r="AD125" i="1"/>
  <c r="AE125" i="1"/>
  <c r="AF125" i="1"/>
  <c r="X126" i="1"/>
  <c r="Y126" i="1"/>
  <c r="Z126" i="1"/>
  <c r="AA126" i="1"/>
  <c r="AB126" i="1"/>
  <c r="AC126" i="1"/>
  <c r="AD126" i="1"/>
  <c r="AE126" i="1"/>
  <c r="AF126" i="1"/>
  <c r="X127" i="1"/>
  <c r="Y127" i="1"/>
  <c r="Z127" i="1"/>
  <c r="AA127" i="1"/>
  <c r="AB127" i="1"/>
  <c r="AC127" i="1"/>
  <c r="AD127" i="1"/>
  <c r="AE127" i="1"/>
  <c r="AF127" i="1"/>
  <c r="X128" i="1"/>
  <c r="Y128" i="1"/>
  <c r="Z128" i="1"/>
  <c r="AA128" i="1"/>
  <c r="AB128" i="1"/>
  <c r="AC128" i="1"/>
  <c r="AD128" i="1"/>
  <c r="AE128" i="1"/>
  <c r="AF128" i="1"/>
  <c r="X129" i="1"/>
  <c r="Y129" i="1"/>
  <c r="Z129" i="1"/>
  <c r="AA129" i="1"/>
  <c r="AB129" i="1"/>
  <c r="AC129" i="1"/>
  <c r="AD129" i="1"/>
  <c r="AE129" i="1"/>
  <c r="AF129" i="1"/>
  <c r="X130" i="1"/>
  <c r="Y130" i="1"/>
  <c r="Z130" i="1"/>
  <c r="AA130" i="1"/>
  <c r="AB130" i="1"/>
  <c r="AC130" i="1"/>
  <c r="AD130" i="1"/>
  <c r="AE130" i="1"/>
  <c r="AF130" i="1"/>
  <c r="X131" i="1"/>
  <c r="Y131" i="1"/>
  <c r="Z131" i="1"/>
  <c r="AA131" i="1"/>
  <c r="AB131" i="1"/>
  <c r="AC131" i="1"/>
  <c r="AD131" i="1"/>
  <c r="AE131" i="1"/>
  <c r="AF131" i="1"/>
  <c r="X132" i="1"/>
  <c r="Y132" i="1"/>
  <c r="Z132" i="1"/>
  <c r="AA132" i="1"/>
  <c r="AB132" i="1"/>
  <c r="AC132" i="1"/>
  <c r="AD132" i="1"/>
  <c r="AE132" i="1"/>
  <c r="AF132" i="1"/>
  <c r="X133" i="1"/>
  <c r="Y133" i="1"/>
  <c r="Z133" i="1"/>
  <c r="AA133" i="1"/>
  <c r="AB133" i="1"/>
  <c r="AC133" i="1"/>
  <c r="AD133" i="1"/>
  <c r="AE133" i="1"/>
  <c r="AF133" i="1"/>
  <c r="X134" i="1"/>
  <c r="Y134" i="1"/>
  <c r="Z134" i="1"/>
  <c r="AA134" i="1"/>
  <c r="AB134" i="1"/>
  <c r="AC134" i="1"/>
  <c r="AD134" i="1"/>
  <c r="AE134" i="1"/>
  <c r="AF134" i="1"/>
  <c r="X135" i="1"/>
  <c r="Y135" i="1"/>
  <c r="Z135" i="1"/>
  <c r="AA135" i="1"/>
  <c r="AB135" i="1"/>
  <c r="AC135" i="1"/>
  <c r="AD135" i="1"/>
  <c r="AE135" i="1"/>
  <c r="AF135" i="1"/>
  <c r="X136" i="1"/>
  <c r="Y136" i="1"/>
  <c r="Z136" i="1"/>
  <c r="AA136" i="1"/>
  <c r="AB136" i="1"/>
  <c r="AC136" i="1"/>
  <c r="AD136" i="1"/>
  <c r="AE136" i="1"/>
  <c r="AF136" i="1"/>
  <c r="X137" i="1"/>
  <c r="Y137" i="1"/>
  <c r="Z137" i="1"/>
  <c r="AA137" i="1"/>
  <c r="AB137" i="1"/>
  <c r="AC137" i="1"/>
  <c r="AD137" i="1"/>
  <c r="AE137" i="1"/>
  <c r="AF137" i="1"/>
  <c r="X138" i="1"/>
  <c r="Y138" i="1"/>
  <c r="Z138" i="1"/>
  <c r="AA138" i="1"/>
  <c r="AB138" i="1"/>
  <c r="AC138" i="1"/>
  <c r="AD138" i="1"/>
  <c r="AE138" i="1"/>
  <c r="AF138" i="1"/>
  <c r="X139" i="1"/>
  <c r="Y139" i="1"/>
  <c r="Z139" i="1"/>
  <c r="AA139" i="1"/>
  <c r="AB139" i="1"/>
  <c r="AC139" i="1"/>
  <c r="AD139" i="1"/>
  <c r="AE139" i="1"/>
  <c r="AF139" i="1"/>
  <c r="X140" i="1"/>
  <c r="Y140" i="1"/>
  <c r="Z140" i="1"/>
  <c r="AA140" i="1"/>
  <c r="AB140" i="1"/>
  <c r="AC140" i="1"/>
  <c r="AD140" i="1"/>
  <c r="AE140" i="1"/>
  <c r="AF140" i="1"/>
  <c r="X141" i="1"/>
  <c r="Y141" i="1"/>
  <c r="Z141" i="1"/>
  <c r="AA141" i="1"/>
  <c r="AB141" i="1"/>
  <c r="AC141" i="1"/>
  <c r="AD141" i="1"/>
  <c r="AE141" i="1"/>
  <c r="AF141" i="1"/>
  <c r="X142" i="1"/>
  <c r="Y142" i="1"/>
  <c r="Z142" i="1"/>
  <c r="AA142" i="1"/>
  <c r="AB142" i="1"/>
  <c r="AC142" i="1"/>
  <c r="AD142" i="1"/>
  <c r="AE142" i="1"/>
  <c r="AF142" i="1"/>
  <c r="X143" i="1"/>
  <c r="Y143" i="1"/>
  <c r="Z143" i="1"/>
  <c r="AA143" i="1"/>
  <c r="AB143" i="1"/>
  <c r="AC143" i="1"/>
  <c r="AD143" i="1"/>
  <c r="AE143" i="1"/>
  <c r="AF143" i="1"/>
  <c r="X144" i="1"/>
  <c r="Y144" i="1"/>
  <c r="Z144" i="1"/>
  <c r="AA144" i="1"/>
  <c r="AB144" i="1"/>
  <c r="AC144" i="1"/>
  <c r="AD144" i="1"/>
  <c r="AE144" i="1"/>
  <c r="AF144" i="1"/>
  <c r="X145" i="1"/>
  <c r="Y145" i="1"/>
  <c r="Z145" i="1"/>
  <c r="AA145" i="1"/>
  <c r="AB145" i="1"/>
  <c r="AC145" i="1"/>
  <c r="AD145" i="1"/>
  <c r="AE145" i="1"/>
  <c r="AF145" i="1"/>
  <c r="X146" i="1"/>
  <c r="Y146" i="1"/>
  <c r="Z146" i="1"/>
  <c r="AA146" i="1"/>
  <c r="AB146" i="1"/>
  <c r="AC146" i="1"/>
  <c r="AD146" i="1"/>
  <c r="AE146" i="1"/>
  <c r="AF146" i="1"/>
  <c r="X147" i="1"/>
  <c r="Y147" i="1"/>
  <c r="Z147" i="1"/>
  <c r="AA147" i="1"/>
  <c r="AB147" i="1"/>
  <c r="AC147" i="1"/>
  <c r="AD147" i="1"/>
  <c r="AE147" i="1"/>
  <c r="AF147" i="1"/>
  <c r="X148" i="1"/>
  <c r="Y148" i="1"/>
  <c r="Z148" i="1"/>
  <c r="AA148" i="1"/>
  <c r="AB148" i="1"/>
  <c r="AC148" i="1"/>
  <c r="AD148" i="1"/>
  <c r="AE148" i="1"/>
  <c r="AF148" i="1"/>
  <c r="X149" i="1"/>
  <c r="Y149" i="1"/>
  <c r="Z149" i="1"/>
  <c r="AA149" i="1"/>
  <c r="AB149" i="1"/>
  <c r="AC149" i="1"/>
  <c r="AD149" i="1"/>
  <c r="AE149" i="1"/>
  <c r="AF149" i="1"/>
  <c r="X150" i="1"/>
  <c r="Y150" i="1"/>
  <c r="Z150" i="1"/>
  <c r="AA150" i="1"/>
  <c r="AB150" i="1"/>
  <c r="AC150" i="1"/>
  <c r="AD150" i="1"/>
  <c r="AE150" i="1"/>
  <c r="AF150" i="1"/>
  <c r="X151" i="1"/>
  <c r="Y151" i="1"/>
  <c r="Z151" i="1"/>
  <c r="AA151" i="1"/>
  <c r="AB151" i="1"/>
  <c r="AC151" i="1"/>
  <c r="AD151" i="1"/>
  <c r="AE151" i="1"/>
  <c r="AF151" i="1"/>
  <c r="X152" i="1"/>
  <c r="Y152" i="1"/>
  <c r="Z152" i="1"/>
  <c r="AA152" i="1"/>
  <c r="AB152" i="1"/>
  <c r="AC152" i="1"/>
  <c r="AD152" i="1"/>
  <c r="AE152" i="1"/>
  <c r="AF152" i="1"/>
  <c r="X153" i="1"/>
  <c r="Y153" i="1"/>
  <c r="Z153" i="1"/>
  <c r="AA153" i="1"/>
  <c r="AB153" i="1"/>
  <c r="AC153" i="1"/>
  <c r="AD153" i="1"/>
  <c r="AE153" i="1"/>
  <c r="AF153" i="1"/>
  <c r="X154" i="1"/>
  <c r="Y154" i="1"/>
  <c r="Z154" i="1"/>
  <c r="AA154" i="1"/>
  <c r="AB154" i="1"/>
  <c r="AC154" i="1"/>
  <c r="AD154" i="1"/>
  <c r="AE154" i="1"/>
  <c r="AF154" i="1"/>
  <c r="X155" i="1"/>
  <c r="Y155" i="1"/>
  <c r="Z155" i="1"/>
  <c r="AA155" i="1"/>
  <c r="AB155" i="1"/>
  <c r="AC155" i="1"/>
  <c r="AD155" i="1"/>
  <c r="AE155" i="1"/>
  <c r="AF155" i="1"/>
  <c r="X156" i="1"/>
  <c r="Y156" i="1"/>
  <c r="Z156" i="1"/>
  <c r="AA156" i="1"/>
  <c r="AB156" i="1"/>
  <c r="AC156" i="1"/>
  <c r="AD156" i="1"/>
  <c r="AE156" i="1"/>
  <c r="AF156" i="1"/>
  <c r="X157" i="1"/>
  <c r="Y157" i="1"/>
  <c r="Z157" i="1"/>
  <c r="AA157" i="1"/>
  <c r="AB157" i="1"/>
  <c r="AC157" i="1"/>
  <c r="AD157" i="1"/>
  <c r="AE157" i="1"/>
  <c r="AF157" i="1"/>
  <c r="X158" i="1"/>
  <c r="Y158" i="1"/>
  <c r="Z158" i="1"/>
  <c r="AA158" i="1"/>
  <c r="AB158" i="1"/>
  <c r="AC158" i="1"/>
  <c r="AD158" i="1"/>
  <c r="AE158" i="1"/>
  <c r="AF158" i="1"/>
  <c r="X159" i="1"/>
  <c r="Y159" i="1"/>
  <c r="Z159" i="1"/>
  <c r="AA159" i="1"/>
  <c r="AB159" i="1"/>
  <c r="AC159" i="1"/>
  <c r="AD159" i="1"/>
  <c r="AE159" i="1"/>
  <c r="AF159" i="1"/>
  <c r="X160" i="1"/>
  <c r="Y160" i="1"/>
  <c r="Z160" i="1"/>
  <c r="AA160" i="1"/>
  <c r="AB160" i="1"/>
  <c r="AC160" i="1"/>
  <c r="AD160" i="1"/>
  <c r="AE160" i="1"/>
  <c r="AF160" i="1"/>
  <c r="X161" i="1"/>
  <c r="Y161" i="1"/>
  <c r="Z161" i="1"/>
  <c r="AA161" i="1"/>
  <c r="AB161" i="1"/>
  <c r="AC161" i="1"/>
  <c r="AD161" i="1"/>
  <c r="AE161" i="1"/>
  <c r="AF161" i="1"/>
  <c r="X162" i="1"/>
  <c r="Y162" i="1"/>
  <c r="Z162" i="1"/>
  <c r="AA162" i="1"/>
  <c r="AB162" i="1"/>
  <c r="AC162" i="1"/>
  <c r="AD162" i="1"/>
  <c r="AE162" i="1"/>
  <c r="AF162" i="1"/>
  <c r="X163" i="1"/>
  <c r="Y163" i="1"/>
  <c r="Z163" i="1"/>
  <c r="AA163" i="1"/>
  <c r="AB163" i="1"/>
  <c r="AC163" i="1"/>
  <c r="AD163" i="1"/>
  <c r="AE163" i="1"/>
  <c r="AF163" i="1"/>
  <c r="X164" i="1"/>
  <c r="Y164" i="1"/>
  <c r="Z164" i="1"/>
  <c r="AA164" i="1"/>
  <c r="AB164" i="1"/>
  <c r="AC164" i="1"/>
  <c r="AD164" i="1"/>
  <c r="AE164" i="1"/>
  <c r="AF164" i="1"/>
  <c r="X165" i="1"/>
  <c r="Y165" i="1"/>
  <c r="Z165" i="1"/>
  <c r="AA165" i="1"/>
  <c r="AB165" i="1"/>
  <c r="AC165" i="1"/>
  <c r="AD165" i="1"/>
  <c r="AE165" i="1"/>
  <c r="AF165" i="1"/>
  <c r="X166" i="1"/>
  <c r="Y166" i="1"/>
  <c r="Z166" i="1"/>
  <c r="AA166" i="1"/>
  <c r="AB166" i="1"/>
  <c r="AC166" i="1"/>
  <c r="AD166" i="1"/>
  <c r="AE166" i="1"/>
  <c r="AF166" i="1"/>
  <c r="X167" i="1"/>
  <c r="Y167" i="1"/>
  <c r="Z167" i="1"/>
  <c r="AA167" i="1"/>
  <c r="AB167" i="1"/>
  <c r="AC167" i="1"/>
  <c r="AD167" i="1"/>
  <c r="AE167" i="1"/>
  <c r="AF167" i="1"/>
  <c r="X168" i="1"/>
  <c r="Y168" i="1"/>
  <c r="Z168" i="1"/>
  <c r="AA168" i="1"/>
  <c r="AB168" i="1"/>
  <c r="AC168" i="1"/>
  <c r="AD168" i="1"/>
  <c r="AE168" i="1"/>
  <c r="AF168" i="1"/>
  <c r="X169" i="1"/>
  <c r="Y169" i="1"/>
  <c r="Z169" i="1"/>
  <c r="AA169" i="1"/>
  <c r="AB169" i="1"/>
  <c r="AC169" i="1"/>
  <c r="AD169" i="1"/>
  <c r="AE169" i="1"/>
  <c r="AF169" i="1"/>
  <c r="X170" i="1"/>
  <c r="Y170" i="1"/>
  <c r="Z170" i="1"/>
  <c r="AA170" i="1"/>
  <c r="AB170" i="1"/>
  <c r="AC170" i="1"/>
  <c r="AD170" i="1"/>
  <c r="AE170" i="1"/>
  <c r="AF170" i="1"/>
  <c r="X171" i="1"/>
  <c r="Y171" i="1"/>
  <c r="Z171" i="1"/>
  <c r="AA171" i="1"/>
  <c r="AB171" i="1"/>
  <c r="AC171" i="1"/>
  <c r="AD171" i="1"/>
  <c r="AE171" i="1"/>
  <c r="AF171" i="1"/>
  <c r="X172" i="1"/>
  <c r="Y172" i="1"/>
  <c r="Z172" i="1"/>
  <c r="AA172" i="1"/>
  <c r="AB172" i="1"/>
  <c r="AC172" i="1"/>
  <c r="AD172" i="1"/>
  <c r="AE172" i="1"/>
  <c r="AF172" i="1"/>
  <c r="X173" i="1"/>
  <c r="Y173" i="1"/>
  <c r="Z173" i="1"/>
  <c r="AA173" i="1"/>
  <c r="AB173" i="1"/>
  <c r="AC173" i="1"/>
  <c r="AD173" i="1"/>
  <c r="AE173" i="1"/>
  <c r="AF173" i="1"/>
  <c r="X174" i="1"/>
  <c r="Y174" i="1"/>
  <c r="Z174" i="1"/>
  <c r="AA174" i="1"/>
  <c r="AB174" i="1"/>
  <c r="AC174" i="1"/>
  <c r="AD174" i="1"/>
  <c r="AE174" i="1"/>
  <c r="AF174" i="1"/>
  <c r="X175" i="1"/>
  <c r="Y175" i="1"/>
  <c r="Z175" i="1"/>
  <c r="AA175" i="1"/>
  <c r="AB175" i="1"/>
  <c r="AC175" i="1"/>
  <c r="AD175" i="1"/>
  <c r="AE175" i="1"/>
  <c r="AF175" i="1"/>
  <c r="X176" i="1"/>
  <c r="Y176" i="1"/>
  <c r="Z176" i="1"/>
  <c r="AA176" i="1"/>
  <c r="AB176" i="1"/>
  <c r="AC176" i="1"/>
  <c r="AD176" i="1"/>
  <c r="AE176" i="1"/>
  <c r="AF176" i="1"/>
  <c r="X177" i="1"/>
  <c r="Y177" i="1"/>
  <c r="Z177" i="1"/>
  <c r="AA177" i="1"/>
  <c r="AB177" i="1"/>
  <c r="AC177" i="1"/>
  <c r="AD177" i="1"/>
  <c r="AE177" i="1"/>
  <c r="AF177" i="1"/>
  <c r="X178" i="1"/>
  <c r="Y178" i="1"/>
  <c r="Z178" i="1"/>
  <c r="AA178" i="1"/>
  <c r="AB178" i="1"/>
  <c r="AC178" i="1"/>
  <c r="AD178" i="1"/>
  <c r="AE178" i="1"/>
  <c r="AF178" i="1"/>
  <c r="X179" i="1"/>
  <c r="Y179" i="1"/>
  <c r="Z179" i="1"/>
  <c r="AA179" i="1"/>
  <c r="AB179" i="1"/>
  <c r="AC179" i="1"/>
  <c r="AD179" i="1"/>
  <c r="AE179" i="1"/>
  <c r="AF179" i="1"/>
  <c r="X180" i="1"/>
  <c r="Y180" i="1"/>
  <c r="Z180" i="1"/>
  <c r="AA180" i="1"/>
  <c r="AB180" i="1"/>
  <c r="AC180" i="1"/>
  <c r="AD180" i="1"/>
  <c r="AE180" i="1"/>
  <c r="AF180" i="1"/>
  <c r="X181" i="1"/>
  <c r="Y181" i="1"/>
  <c r="Z181" i="1"/>
  <c r="AA181" i="1"/>
  <c r="AB181" i="1"/>
  <c r="AC181" i="1"/>
  <c r="AD181" i="1"/>
  <c r="AE181" i="1"/>
  <c r="AF181" i="1"/>
  <c r="X182" i="1"/>
  <c r="Y182" i="1"/>
  <c r="Z182" i="1"/>
  <c r="AA182" i="1"/>
  <c r="AB182" i="1"/>
  <c r="AC182" i="1"/>
  <c r="AD182" i="1"/>
  <c r="AE182" i="1"/>
  <c r="AF182" i="1"/>
  <c r="X183" i="1"/>
  <c r="Y183" i="1"/>
  <c r="Z183" i="1"/>
  <c r="AA183" i="1"/>
  <c r="AB183" i="1"/>
  <c r="AC183" i="1"/>
  <c r="AD183" i="1"/>
  <c r="AE183" i="1"/>
  <c r="AF183" i="1"/>
  <c r="X184" i="1"/>
  <c r="Y184" i="1"/>
  <c r="Z184" i="1"/>
  <c r="AA184" i="1"/>
  <c r="AB184" i="1"/>
  <c r="AC184" i="1"/>
  <c r="AD184" i="1"/>
  <c r="AE184" i="1"/>
  <c r="AF184" i="1"/>
  <c r="X185" i="1"/>
  <c r="Y185" i="1"/>
  <c r="Z185" i="1"/>
  <c r="AA185" i="1"/>
  <c r="AB185" i="1"/>
  <c r="AC185" i="1"/>
  <c r="AD185" i="1"/>
  <c r="AE185" i="1"/>
  <c r="AF185" i="1"/>
  <c r="X186" i="1"/>
  <c r="Y186" i="1"/>
  <c r="Z186" i="1"/>
  <c r="AA186" i="1"/>
  <c r="AB186" i="1"/>
  <c r="AC186" i="1"/>
  <c r="AD186" i="1"/>
  <c r="AE186" i="1"/>
  <c r="AF186" i="1"/>
  <c r="X187" i="1"/>
  <c r="Y187" i="1"/>
  <c r="Z187" i="1"/>
  <c r="AA187" i="1"/>
  <c r="AB187" i="1"/>
  <c r="AC187" i="1"/>
  <c r="AD187" i="1"/>
  <c r="AE187" i="1"/>
  <c r="AF187" i="1"/>
  <c r="X188" i="1"/>
  <c r="Y188" i="1"/>
  <c r="Z188" i="1"/>
  <c r="AA188" i="1"/>
  <c r="AB188" i="1"/>
  <c r="AC188" i="1"/>
  <c r="AD188" i="1"/>
  <c r="AE188" i="1"/>
  <c r="AF188" i="1"/>
  <c r="X189" i="1"/>
  <c r="Y189" i="1"/>
  <c r="Z189" i="1"/>
  <c r="AA189" i="1"/>
  <c r="AB189" i="1"/>
  <c r="AC189" i="1"/>
  <c r="AD189" i="1"/>
  <c r="AE189" i="1"/>
  <c r="AF189" i="1"/>
  <c r="X190" i="1"/>
  <c r="Y190" i="1"/>
  <c r="Z190" i="1"/>
  <c r="AA190" i="1"/>
  <c r="AB190" i="1"/>
  <c r="AC190" i="1"/>
  <c r="AD190" i="1"/>
  <c r="AE190" i="1"/>
  <c r="AF190" i="1"/>
  <c r="X191" i="1"/>
  <c r="Y191" i="1"/>
  <c r="Z191" i="1"/>
  <c r="AA191" i="1"/>
  <c r="AB191" i="1"/>
  <c r="AC191" i="1"/>
  <c r="AD191" i="1"/>
  <c r="AE191" i="1"/>
  <c r="AF191" i="1"/>
  <c r="X192" i="1"/>
  <c r="Y192" i="1"/>
  <c r="Z192" i="1"/>
  <c r="AA192" i="1"/>
  <c r="AB192" i="1"/>
  <c r="AC192" i="1"/>
  <c r="AD192" i="1"/>
  <c r="AE192" i="1"/>
  <c r="AF192" i="1"/>
  <c r="X193" i="1"/>
  <c r="Y193" i="1"/>
  <c r="Z193" i="1"/>
  <c r="AA193" i="1"/>
  <c r="AB193" i="1"/>
  <c r="AC193" i="1"/>
  <c r="AD193" i="1"/>
  <c r="AE193" i="1"/>
  <c r="AF193" i="1"/>
  <c r="X194" i="1"/>
  <c r="Y194" i="1"/>
  <c r="Z194" i="1"/>
  <c r="AA194" i="1"/>
  <c r="AB194" i="1"/>
  <c r="AC194" i="1"/>
  <c r="AD194" i="1"/>
  <c r="AE194" i="1"/>
  <c r="AF194" i="1"/>
  <c r="X195" i="1"/>
  <c r="Y195" i="1"/>
  <c r="Z195" i="1"/>
  <c r="AA195" i="1"/>
  <c r="AB195" i="1"/>
  <c r="AC195" i="1"/>
  <c r="AD195" i="1"/>
  <c r="AE195" i="1"/>
  <c r="AF195" i="1"/>
  <c r="X196" i="1"/>
  <c r="Y196" i="1"/>
  <c r="Z196" i="1"/>
  <c r="AA196" i="1"/>
  <c r="AB196" i="1"/>
  <c r="AC196" i="1"/>
  <c r="AD196" i="1"/>
  <c r="AE196" i="1"/>
  <c r="AF196" i="1"/>
  <c r="X197" i="1"/>
  <c r="Y197" i="1"/>
  <c r="Z197" i="1"/>
  <c r="AA197" i="1"/>
  <c r="AB197" i="1"/>
  <c r="AC197" i="1"/>
  <c r="AD197" i="1"/>
  <c r="AE197" i="1"/>
  <c r="AF197" i="1"/>
  <c r="X198" i="1"/>
  <c r="Y198" i="1"/>
  <c r="Z198" i="1"/>
  <c r="AA198" i="1"/>
  <c r="AB198" i="1"/>
  <c r="AC198" i="1"/>
  <c r="AD198" i="1"/>
  <c r="AE198" i="1"/>
  <c r="AF198" i="1"/>
  <c r="X199" i="1"/>
  <c r="Y199" i="1"/>
  <c r="Z199" i="1"/>
  <c r="AA199" i="1"/>
  <c r="AB199" i="1"/>
  <c r="AC199" i="1"/>
  <c r="AD199" i="1"/>
  <c r="AE199" i="1"/>
  <c r="AF199" i="1"/>
  <c r="X200" i="1"/>
  <c r="Y200" i="1"/>
  <c r="Z200" i="1"/>
  <c r="AA200" i="1"/>
  <c r="AB200" i="1"/>
  <c r="AC200" i="1"/>
  <c r="AD200" i="1"/>
  <c r="AE200" i="1"/>
  <c r="AF200" i="1"/>
  <c r="X201" i="1"/>
  <c r="Y201" i="1"/>
  <c r="Z201" i="1"/>
  <c r="AA201" i="1"/>
  <c r="AB201" i="1"/>
  <c r="AC201" i="1"/>
  <c r="AD201" i="1"/>
  <c r="AE201" i="1"/>
  <c r="AF201" i="1"/>
  <c r="X202" i="1"/>
  <c r="Y202" i="1"/>
  <c r="Z202" i="1"/>
  <c r="AA202" i="1"/>
  <c r="AB202" i="1"/>
  <c r="AC202" i="1"/>
  <c r="AD202" i="1"/>
  <c r="AE202" i="1"/>
  <c r="AF202" i="1"/>
  <c r="X203" i="1"/>
  <c r="Y203" i="1"/>
  <c r="Z203" i="1"/>
  <c r="AA203" i="1"/>
  <c r="AB203" i="1"/>
  <c r="AC203" i="1"/>
  <c r="AD203" i="1"/>
  <c r="AE203" i="1"/>
  <c r="AF203" i="1"/>
  <c r="X204" i="1"/>
  <c r="Y204" i="1"/>
  <c r="Z204" i="1"/>
  <c r="AA204" i="1"/>
  <c r="AB204" i="1"/>
  <c r="AC204" i="1"/>
  <c r="AD204" i="1"/>
  <c r="AE204" i="1"/>
  <c r="AF204" i="1"/>
  <c r="X205" i="1"/>
  <c r="Y205" i="1"/>
  <c r="Z205" i="1"/>
  <c r="AA205" i="1"/>
  <c r="AB205" i="1"/>
  <c r="AC205" i="1"/>
  <c r="AD205" i="1"/>
  <c r="AE205" i="1"/>
  <c r="AF205" i="1"/>
  <c r="X206" i="1"/>
  <c r="Y206" i="1"/>
  <c r="Z206" i="1"/>
  <c r="AA206" i="1"/>
  <c r="AB206" i="1"/>
  <c r="AC206" i="1"/>
  <c r="AD206" i="1"/>
  <c r="AE206" i="1"/>
  <c r="AF206" i="1"/>
  <c r="X207" i="1"/>
  <c r="Y207" i="1"/>
  <c r="Z207" i="1"/>
  <c r="AA207" i="1"/>
  <c r="AB207" i="1"/>
  <c r="AC207" i="1"/>
  <c r="AD207" i="1"/>
  <c r="AE207" i="1"/>
  <c r="AF207" i="1"/>
  <c r="X208" i="1"/>
  <c r="Y208" i="1"/>
  <c r="Z208" i="1"/>
  <c r="AA208" i="1"/>
  <c r="AB208" i="1"/>
  <c r="AC208" i="1"/>
  <c r="AD208" i="1"/>
  <c r="AE208" i="1"/>
  <c r="AF208" i="1"/>
  <c r="X209" i="1"/>
  <c r="Y209" i="1"/>
  <c r="Z209" i="1"/>
  <c r="AA209" i="1"/>
  <c r="AB209" i="1"/>
  <c r="AC209" i="1"/>
  <c r="AD209" i="1"/>
  <c r="AE209" i="1"/>
  <c r="AF209" i="1"/>
  <c r="X210" i="1"/>
  <c r="Y210" i="1"/>
  <c r="Z210" i="1"/>
  <c r="AA210" i="1"/>
  <c r="AB210" i="1"/>
  <c r="AC210" i="1"/>
  <c r="AD210" i="1"/>
  <c r="AE210" i="1"/>
  <c r="AF210" i="1"/>
  <c r="X211" i="1"/>
  <c r="Y211" i="1"/>
  <c r="Z211" i="1"/>
  <c r="AA211" i="1"/>
  <c r="AB211" i="1"/>
  <c r="AC211" i="1"/>
  <c r="AD211" i="1"/>
  <c r="AE211" i="1"/>
  <c r="AF211" i="1"/>
  <c r="X212" i="1"/>
  <c r="Y212" i="1"/>
  <c r="Z212" i="1"/>
  <c r="AA212" i="1"/>
  <c r="AB212" i="1"/>
  <c r="AC212" i="1"/>
  <c r="AD212" i="1"/>
  <c r="AE212" i="1"/>
  <c r="AF212" i="1"/>
  <c r="X213" i="1"/>
  <c r="Y213" i="1"/>
  <c r="Z213" i="1"/>
  <c r="AA213" i="1"/>
  <c r="AB213" i="1"/>
  <c r="AC213" i="1"/>
  <c r="AD213" i="1"/>
  <c r="AE213" i="1"/>
  <c r="AF213" i="1"/>
  <c r="X214" i="1"/>
  <c r="Y214" i="1"/>
  <c r="Z214" i="1"/>
  <c r="AA214" i="1"/>
  <c r="AB214" i="1"/>
  <c r="AC214" i="1"/>
  <c r="AD214" i="1"/>
  <c r="AE214" i="1"/>
  <c r="AF214" i="1"/>
  <c r="X215" i="1"/>
  <c r="Y215" i="1"/>
  <c r="Z215" i="1"/>
  <c r="AA215" i="1"/>
  <c r="AB215" i="1"/>
  <c r="AC215" i="1"/>
  <c r="AD215" i="1"/>
  <c r="AE215" i="1"/>
  <c r="AF215" i="1"/>
  <c r="X216" i="1"/>
  <c r="Y216" i="1"/>
  <c r="Z216" i="1"/>
  <c r="AA216" i="1"/>
  <c r="AB216" i="1"/>
  <c r="AC216" i="1"/>
  <c r="AD216" i="1"/>
  <c r="AE216" i="1"/>
  <c r="AF216" i="1"/>
  <c r="X217" i="1"/>
  <c r="Y217" i="1"/>
  <c r="Z217" i="1"/>
  <c r="AA217" i="1"/>
  <c r="AB217" i="1"/>
  <c r="AC217" i="1"/>
  <c r="AD217" i="1"/>
  <c r="AE217" i="1"/>
  <c r="AF217" i="1"/>
  <c r="X218" i="1"/>
  <c r="Y218" i="1"/>
  <c r="Z218" i="1"/>
  <c r="AA218" i="1"/>
  <c r="AB218" i="1"/>
  <c r="AC218" i="1"/>
  <c r="AD218" i="1"/>
  <c r="AE218" i="1"/>
  <c r="AF218" i="1"/>
  <c r="X219" i="1"/>
  <c r="Y219" i="1"/>
  <c r="Z219" i="1"/>
  <c r="AA219" i="1"/>
  <c r="AB219" i="1"/>
  <c r="AC219" i="1"/>
  <c r="AD219" i="1"/>
  <c r="AE219" i="1"/>
  <c r="AF219" i="1"/>
  <c r="X220" i="1"/>
  <c r="Y220" i="1"/>
  <c r="Z220" i="1"/>
  <c r="AA220" i="1"/>
  <c r="AB220" i="1"/>
  <c r="AC220" i="1"/>
  <c r="AD220" i="1"/>
  <c r="AE220" i="1"/>
  <c r="AF220" i="1"/>
  <c r="X221" i="1"/>
  <c r="Y221" i="1"/>
  <c r="Z221" i="1"/>
  <c r="AA221" i="1"/>
  <c r="AB221" i="1"/>
  <c r="AC221" i="1"/>
  <c r="AD221" i="1"/>
  <c r="AE221" i="1"/>
  <c r="AF221" i="1"/>
  <c r="X222" i="1"/>
  <c r="Y222" i="1"/>
  <c r="Z222" i="1"/>
  <c r="AA222" i="1"/>
  <c r="AB222" i="1"/>
  <c r="AC222" i="1"/>
  <c r="AD222" i="1"/>
  <c r="AE222" i="1"/>
  <c r="AF222" i="1"/>
  <c r="X223" i="1"/>
  <c r="Y223" i="1"/>
  <c r="Z223" i="1"/>
  <c r="AA223" i="1"/>
  <c r="AB223" i="1"/>
  <c r="AC223" i="1"/>
  <c r="AD223" i="1"/>
  <c r="AE223" i="1"/>
  <c r="AF223" i="1"/>
  <c r="X224" i="1"/>
  <c r="Y224" i="1"/>
  <c r="Z224" i="1"/>
  <c r="AA224" i="1"/>
  <c r="AB224" i="1"/>
  <c r="AC224" i="1"/>
  <c r="AD224" i="1"/>
  <c r="AE224" i="1"/>
  <c r="AF224" i="1"/>
  <c r="X225" i="1"/>
  <c r="Y225" i="1"/>
  <c r="Z225" i="1"/>
  <c r="AA225" i="1"/>
  <c r="AB225" i="1"/>
  <c r="AC225" i="1"/>
  <c r="AD225" i="1"/>
  <c r="AE225" i="1"/>
  <c r="AF225" i="1"/>
  <c r="X226" i="1"/>
  <c r="Y226" i="1"/>
  <c r="Z226" i="1"/>
  <c r="AA226" i="1"/>
  <c r="AB226" i="1"/>
  <c r="AC226" i="1"/>
  <c r="AD226" i="1"/>
  <c r="AE226" i="1"/>
  <c r="AF226" i="1"/>
  <c r="X227" i="1"/>
  <c r="Y227" i="1"/>
  <c r="Z227" i="1"/>
  <c r="AA227" i="1"/>
  <c r="AB227" i="1"/>
  <c r="AC227" i="1"/>
  <c r="AD227" i="1"/>
  <c r="AE227" i="1"/>
  <c r="AF227" i="1"/>
  <c r="X228" i="1"/>
  <c r="Y228" i="1"/>
  <c r="Z228" i="1"/>
  <c r="AA228" i="1"/>
  <c r="AB228" i="1"/>
  <c r="AC228" i="1"/>
  <c r="AD228" i="1"/>
  <c r="AE228" i="1"/>
  <c r="AF228" i="1"/>
  <c r="X229" i="1"/>
  <c r="Y229" i="1"/>
  <c r="Z229" i="1"/>
  <c r="AA229" i="1"/>
  <c r="AB229" i="1"/>
  <c r="AC229" i="1"/>
  <c r="AD229" i="1"/>
  <c r="AE229" i="1"/>
  <c r="AF229" i="1"/>
  <c r="X230" i="1"/>
  <c r="Y230" i="1"/>
  <c r="Z230" i="1"/>
  <c r="AA230" i="1"/>
  <c r="AB230" i="1"/>
  <c r="AC230" i="1"/>
  <c r="AD230" i="1"/>
  <c r="AE230" i="1"/>
  <c r="AF230" i="1"/>
  <c r="X231" i="1"/>
  <c r="Y231" i="1"/>
  <c r="Z231" i="1"/>
  <c r="AA231" i="1"/>
  <c r="AB231" i="1"/>
  <c r="AC231" i="1"/>
  <c r="AD231" i="1"/>
  <c r="AE231" i="1"/>
  <c r="AF231" i="1"/>
  <c r="X232" i="1"/>
  <c r="Y232" i="1"/>
  <c r="Z232" i="1"/>
  <c r="AA232" i="1"/>
  <c r="AB232" i="1"/>
  <c r="AC232" i="1"/>
  <c r="AD232" i="1"/>
  <c r="AE232" i="1"/>
  <c r="AF232" i="1"/>
  <c r="X233" i="1"/>
  <c r="Y233" i="1"/>
  <c r="Z233" i="1"/>
  <c r="AA233" i="1"/>
  <c r="AB233" i="1"/>
  <c r="AC233" i="1"/>
  <c r="AD233" i="1"/>
  <c r="AE233" i="1"/>
  <c r="AF233" i="1"/>
  <c r="X234" i="1"/>
  <c r="Y234" i="1"/>
  <c r="Z234" i="1"/>
  <c r="AA234" i="1"/>
  <c r="AB234" i="1"/>
  <c r="AC234" i="1"/>
  <c r="AD234" i="1"/>
  <c r="AE234" i="1"/>
  <c r="AF234" i="1"/>
  <c r="X235" i="1"/>
  <c r="Y235" i="1"/>
  <c r="Z235" i="1"/>
  <c r="AA235" i="1"/>
  <c r="AB235" i="1"/>
  <c r="AC235" i="1"/>
  <c r="AD235" i="1"/>
  <c r="AE235" i="1"/>
  <c r="AF235" i="1"/>
  <c r="X236" i="1"/>
  <c r="Y236" i="1"/>
  <c r="Z236" i="1"/>
  <c r="AA236" i="1"/>
  <c r="AB236" i="1"/>
  <c r="AC236" i="1"/>
  <c r="AD236" i="1"/>
  <c r="AE236" i="1"/>
  <c r="AF236" i="1"/>
  <c r="X237" i="1"/>
  <c r="Y237" i="1"/>
  <c r="Z237" i="1"/>
  <c r="AA237" i="1"/>
  <c r="AB237" i="1"/>
  <c r="AC237" i="1"/>
  <c r="AD237" i="1"/>
  <c r="AE237" i="1"/>
  <c r="AF237" i="1"/>
  <c r="X238" i="1"/>
  <c r="Y238" i="1"/>
  <c r="Z238" i="1"/>
  <c r="AA238" i="1"/>
  <c r="AB238" i="1"/>
  <c r="AC238" i="1"/>
  <c r="AD238" i="1"/>
  <c r="AE238" i="1"/>
  <c r="AF238" i="1"/>
  <c r="X239" i="1"/>
  <c r="Y239" i="1"/>
  <c r="Z239" i="1"/>
  <c r="AA239" i="1"/>
  <c r="AB239" i="1"/>
  <c r="AC239" i="1"/>
  <c r="AD239" i="1"/>
  <c r="AE239" i="1"/>
  <c r="AF239" i="1"/>
  <c r="X240" i="1"/>
  <c r="Y240" i="1"/>
  <c r="Z240" i="1"/>
  <c r="AA240" i="1"/>
  <c r="AB240" i="1"/>
  <c r="AC240" i="1"/>
  <c r="AD240" i="1"/>
  <c r="AE240" i="1"/>
  <c r="AF240" i="1"/>
  <c r="X241" i="1"/>
  <c r="Y241" i="1"/>
  <c r="Z241" i="1"/>
  <c r="AA241" i="1"/>
  <c r="AB241" i="1"/>
  <c r="AC241" i="1"/>
  <c r="AD241" i="1"/>
  <c r="AE241" i="1"/>
  <c r="AF241" i="1"/>
  <c r="X242" i="1"/>
  <c r="Y242" i="1"/>
  <c r="Z242" i="1"/>
  <c r="AA242" i="1"/>
  <c r="AB242" i="1"/>
  <c r="AC242" i="1"/>
  <c r="AD242" i="1"/>
  <c r="AE242" i="1"/>
  <c r="AF242" i="1"/>
  <c r="X243" i="1"/>
  <c r="Y243" i="1"/>
  <c r="Z243" i="1"/>
  <c r="AA243" i="1"/>
  <c r="AB243" i="1"/>
  <c r="AC243" i="1"/>
  <c r="AD243" i="1"/>
  <c r="AE243" i="1"/>
  <c r="AF243" i="1"/>
  <c r="X244" i="1"/>
  <c r="Y244" i="1"/>
  <c r="Z244" i="1"/>
  <c r="AA244" i="1"/>
  <c r="AB244" i="1"/>
  <c r="AC244" i="1"/>
  <c r="AD244" i="1"/>
  <c r="AE244" i="1"/>
  <c r="AF244" i="1"/>
  <c r="X245" i="1"/>
  <c r="Y245" i="1"/>
  <c r="Z245" i="1"/>
  <c r="AA245" i="1"/>
  <c r="AB245" i="1"/>
  <c r="AC245" i="1"/>
  <c r="AD245" i="1"/>
  <c r="AE245" i="1"/>
  <c r="AF245" i="1"/>
  <c r="X246" i="1"/>
  <c r="Y246" i="1"/>
  <c r="Z246" i="1"/>
  <c r="AA246" i="1"/>
  <c r="AB246" i="1"/>
  <c r="AC246" i="1"/>
  <c r="AD246" i="1"/>
  <c r="AE246" i="1"/>
  <c r="AF246" i="1"/>
  <c r="X247" i="1"/>
  <c r="Y247" i="1"/>
  <c r="Z247" i="1"/>
  <c r="AA247" i="1"/>
  <c r="AB247" i="1"/>
  <c r="AC247" i="1"/>
  <c r="AD247" i="1"/>
  <c r="AE247" i="1"/>
  <c r="AF247" i="1"/>
  <c r="X248" i="1"/>
  <c r="Y248" i="1"/>
  <c r="Z248" i="1"/>
  <c r="AA248" i="1"/>
  <c r="AB248" i="1"/>
  <c r="AC248" i="1"/>
  <c r="AD248" i="1"/>
  <c r="AE248" i="1"/>
  <c r="AF248" i="1"/>
  <c r="X249" i="1"/>
  <c r="Y249" i="1"/>
  <c r="Z249" i="1"/>
  <c r="AA249" i="1"/>
  <c r="AB249" i="1"/>
  <c r="AC249" i="1"/>
  <c r="AD249" i="1"/>
  <c r="AE249" i="1"/>
  <c r="AF249" i="1"/>
  <c r="X250" i="1"/>
  <c r="Y250" i="1"/>
  <c r="Z250" i="1"/>
  <c r="AA250" i="1"/>
  <c r="AB250" i="1"/>
  <c r="AC250" i="1"/>
  <c r="AD250" i="1"/>
  <c r="AE250" i="1"/>
  <c r="AF250" i="1"/>
  <c r="X251" i="1"/>
  <c r="Y251" i="1"/>
  <c r="Z251" i="1"/>
  <c r="AA251" i="1"/>
  <c r="AB251" i="1"/>
  <c r="AC251" i="1"/>
  <c r="AD251" i="1"/>
  <c r="AE251" i="1"/>
  <c r="AF251" i="1"/>
  <c r="X252" i="1"/>
  <c r="Y252" i="1"/>
  <c r="Z252" i="1"/>
  <c r="AA252" i="1"/>
  <c r="AB252" i="1"/>
  <c r="AC252" i="1"/>
  <c r="AD252" i="1"/>
  <c r="AE252" i="1"/>
  <c r="AF252" i="1"/>
  <c r="X253" i="1"/>
  <c r="Y253" i="1"/>
  <c r="Z253" i="1"/>
  <c r="AA253" i="1"/>
  <c r="AB253" i="1"/>
  <c r="AC253" i="1"/>
  <c r="AD253" i="1"/>
  <c r="AE253" i="1"/>
  <c r="AF253" i="1"/>
  <c r="X254" i="1"/>
  <c r="Y254" i="1"/>
  <c r="Z254" i="1"/>
  <c r="AA254" i="1"/>
  <c r="AB254" i="1"/>
  <c r="AC254" i="1"/>
  <c r="AD254" i="1"/>
  <c r="AE254" i="1"/>
  <c r="AF254" i="1"/>
  <c r="X255" i="1"/>
  <c r="Y255" i="1"/>
  <c r="Z255" i="1"/>
  <c r="AA255" i="1"/>
  <c r="AB255" i="1"/>
  <c r="AC255" i="1"/>
  <c r="AD255" i="1"/>
  <c r="AE255" i="1"/>
  <c r="AF255" i="1"/>
  <c r="X256" i="1"/>
  <c r="Y256" i="1"/>
  <c r="Z256" i="1"/>
  <c r="AA256" i="1"/>
  <c r="AB256" i="1"/>
  <c r="AC256" i="1"/>
  <c r="AD256" i="1"/>
  <c r="AE256" i="1"/>
  <c r="AF256" i="1"/>
  <c r="X257" i="1"/>
  <c r="Y257" i="1"/>
  <c r="Z257" i="1"/>
  <c r="AA257" i="1"/>
  <c r="AB257" i="1"/>
  <c r="AC257" i="1"/>
  <c r="AD257" i="1"/>
  <c r="AE257" i="1"/>
  <c r="AF257" i="1"/>
  <c r="X258" i="1"/>
  <c r="Y258" i="1"/>
  <c r="Z258" i="1"/>
  <c r="AA258" i="1"/>
  <c r="AB258" i="1"/>
  <c r="AC258" i="1"/>
  <c r="AD258" i="1"/>
  <c r="AE258" i="1"/>
  <c r="AF258" i="1"/>
  <c r="X259" i="1"/>
  <c r="Y259" i="1"/>
  <c r="Z259" i="1"/>
  <c r="AA259" i="1"/>
  <c r="AB259" i="1"/>
  <c r="AC259" i="1"/>
  <c r="AD259" i="1"/>
  <c r="AE259" i="1"/>
  <c r="AF259" i="1"/>
  <c r="X260" i="1"/>
  <c r="Y260" i="1"/>
  <c r="Z260" i="1"/>
  <c r="AA260" i="1"/>
  <c r="AB260" i="1"/>
  <c r="AC260" i="1"/>
  <c r="AD260" i="1"/>
  <c r="AE260" i="1"/>
  <c r="AF260" i="1"/>
  <c r="X261" i="1"/>
  <c r="Y261" i="1"/>
  <c r="Z261" i="1"/>
  <c r="AA261" i="1"/>
  <c r="AB261" i="1"/>
  <c r="AC261" i="1"/>
  <c r="AD261" i="1"/>
  <c r="AE261" i="1"/>
  <c r="AF261" i="1"/>
  <c r="X262" i="1"/>
  <c r="Y262" i="1"/>
  <c r="Z262" i="1"/>
  <c r="AA262" i="1"/>
  <c r="AB262" i="1"/>
  <c r="AC262" i="1"/>
  <c r="AD262" i="1"/>
  <c r="AE262" i="1"/>
  <c r="AF262" i="1"/>
  <c r="X263" i="1"/>
  <c r="Y263" i="1"/>
  <c r="Z263" i="1"/>
  <c r="AA263" i="1"/>
  <c r="AB263" i="1"/>
  <c r="AC263" i="1"/>
  <c r="AD263" i="1"/>
  <c r="AE263" i="1"/>
  <c r="AF263" i="1"/>
  <c r="X264" i="1"/>
  <c r="Y264" i="1"/>
  <c r="Z264" i="1"/>
  <c r="AA264" i="1"/>
  <c r="AB264" i="1"/>
  <c r="AC264" i="1"/>
  <c r="AD264" i="1"/>
  <c r="AE264" i="1"/>
  <c r="AF264" i="1"/>
  <c r="X265" i="1"/>
  <c r="Y265" i="1"/>
  <c r="Z265" i="1"/>
  <c r="AA265" i="1"/>
  <c r="AB265" i="1"/>
  <c r="AC265" i="1"/>
  <c r="AD265" i="1"/>
  <c r="AE265" i="1"/>
  <c r="AF265" i="1"/>
  <c r="X266" i="1"/>
  <c r="Y266" i="1"/>
  <c r="Z266" i="1"/>
  <c r="AA266" i="1"/>
  <c r="AB266" i="1"/>
  <c r="AC266" i="1"/>
  <c r="AD266" i="1"/>
  <c r="AE266" i="1"/>
  <c r="AF266" i="1"/>
  <c r="X267" i="1"/>
  <c r="Y267" i="1"/>
  <c r="Z267" i="1"/>
  <c r="AA267" i="1"/>
  <c r="AB267" i="1"/>
  <c r="AC267" i="1"/>
  <c r="AD267" i="1"/>
  <c r="AE267" i="1"/>
  <c r="AF267" i="1"/>
  <c r="X268" i="1"/>
  <c r="Y268" i="1"/>
  <c r="Z268" i="1"/>
  <c r="AA268" i="1"/>
  <c r="AB268" i="1"/>
  <c r="AC268" i="1"/>
  <c r="AD268" i="1"/>
  <c r="AE268" i="1"/>
  <c r="AF268" i="1"/>
  <c r="X269" i="1"/>
  <c r="Y269" i="1"/>
  <c r="Z269" i="1"/>
  <c r="AA269" i="1"/>
  <c r="AB269" i="1"/>
  <c r="AC269" i="1"/>
  <c r="AD269" i="1"/>
  <c r="AE269" i="1"/>
  <c r="AF269" i="1"/>
  <c r="X270" i="1"/>
  <c r="Y270" i="1"/>
  <c r="Z270" i="1"/>
  <c r="AA270" i="1"/>
  <c r="AB270" i="1"/>
  <c r="AC270" i="1"/>
  <c r="AD270" i="1"/>
  <c r="AE270" i="1"/>
  <c r="AF270" i="1"/>
  <c r="X271" i="1"/>
  <c r="Y271" i="1"/>
  <c r="Z271" i="1"/>
  <c r="AA271" i="1"/>
  <c r="AB271" i="1"/>
  <c r="AC271" i="1"/>
  <c r="AD271" i="1"/>
  <c r="AE271" i="1"/>
  <c r="AF271" i="1"/>
  <c r="X272" i="1"/>
  <c r="Y272" i="1"/>
  <c r="Z272" i="1"/>
  <c r="AA272" i="1"/>
  <c r="AB272" i="1"/>
  <c r="AC272" i="1"/>
  <c r="AD272" i="1"/>
  <c r="AE272" i="1"/>
  <c r="AF272" i="1"/>
  <c r="X278" i="1"/>
  <c r="Y278" i="1"/>
  <c r="Z278" i="1"/>
  <c r="AA278" i="1"/>
  <c r="AB278" i="1"/>
  <c r="AC278" i="1"/>
  <c r="AD278" i="1"/>
  <c r="AE278" i="1"/>
  <c r="AF278" i="1"/>
  <c r="X273" i="1"/>
  <c r="Y273" i="1"/>
  <c r="Z273" i="1"/>
  <c r="AA273" i="1"/>
  <c r="AB273" i="1"/>
  <c r="AC273" i="1"/>
  <c r="AD273" i="1"/>
  <c r="AE273" i="1"/>
  <c r="AF273" i="1"/>
  <c r="X274" i="1"/>
  <c r="Y274" i="1"/>
  <c r="Z274" i="1"/>
  <c r="AA274" i="1"/>
  <c r="AB274" i="1"/>
  <c r="AC274" i="1"/>
  <c r="AD274" i="1"/>
  <c r="AE274" i="1"/>
  <c r="AF274" i="1"/>
  <c r="X275" i="1"/>
  <c r="Y275" i="1"/>
  <c r="Z275" i="1"/>
  <c r="AA275" i="1"/>
  <c r="AB275" i="1"/>
  <c r="AC275" i="1"/>
  <c r="AD275" i="1"/>
  <c r="AE275" i="1"/>
  <c r="AF275" i="1"/>
  <c r="X276" i="1"/>
  <c r="Y276" i="1"/>
  <c r="Z276" i="1"/>
  <c r="AA276" i="1"/>
  <c r="AB276" i="1"/>
  <c r="AC276" i="1"/>
  <c r="AD276" i="1"/>
  <c r="AE276" i="1"/>
  <c r="AF276" i="1"/>
  <c r="X277" i="1"/>
  <c r="Y277" i="1"/>
  <c r="Z277" i="1"/>
  <c r="AA277" i="1"/>
  <c r="AB277" i="1"/>
  <c r="AC277" i="1"/>
  <c r="AD277" i="1"/>
  <c r="AE277" i="1"/>
  <c r="AF277" i="1"/>
  <c r="X387" i="1"/>
  <c r="Y387" i="1"/>
  <c r="Z387" i="1"/>
  <c r="AA387" i="1"/>
  <c r="AB387" i="1"/>
  <c r="AC387" i="1"/>
  <c r="AD387" i="1"/>
  <c r="AE387" i="1"/>
  <c r="AF387" i="1"/>
  <c r="X386" i="1"/>
  <c r="Y386" i="1"/>
  <c r="Z386" i="1"/>
  <c r="AA386" i="1"/>
  <c r="AB386" i="1"/>
  <c r="AC386" i="1"/>
  <c r="AD386" i="1"/>
  <c r="AE386" i="1"/>
  <c r="AF386" i="1"/>
  <c r="X385" i="1"/>
  <c r="Y385" i="1"/>
  <c r="Z385" i="1"/>
  <c r="AA385" i="1"/>
  <c r="AB385" i="1"/>
  <c r="AC385" i="1"/>
  <c r="AD385" i="1"/>
  <c r="AE385" i="1"/>
  <c r="AF385" i="1"/>
  <c r="X384" i="1"/>
  <c r="Y384" i="1"/>
  <c r="Z384" i="1"/>
  <c r="AA384" i="1"/>
  <c r="AB384" i="1"/>
  <c r="AC384" i="1"/>
  <c r="AD384" i="1"/>
  <c r="AE384" i="1"/>
  <c r="AF384" i="1"/>
  <c r="X345" i="1"/>
  <c r="Y345" i="1"/>
  <c r="Z345" i="1"/>
  <c r="AA345" i="1"/>
  <c r="AB345" i="1"/>
  <c r="AC345" i="1"/>
  <c r="AD345" i="1"/>
  <c r="AE345" i="1"/>
  <c r="AF345" i="1"/>
  <c r="X346" i="1"/>
  <c r="Y346" i="1"/>
  <c r="Z346" i="1"/>
  <c r="AA346" i="1"/>
  <c r="AB346" i="1"/>
  <c r="AC346" i="1"/>
  <c r="AD346" i="1"/>
  <c r="AE346" i="1"/>
  <c r="AF346" i="1"/>
  <c r="X326" i="1"/>
  <c r="Y326" i="1"/>
  <c r="Z326" i="1"/>
  <c r="AA326" i="1"/>
  <c r="AB326" i="1"/>
  <c r="AC326" i="1"/>
  <c r="AD326" i="1"/>
  <c r="AE326" i="1"/>
  <c r="AF326" i="1"/>
  <c r="X327" i="1"/>
  <c r="Y327" i="1"/>
  <c r="Z327" i="1"/>
  <c r="AA327" i="1"/>
  <c r="AB327" i="1"/>
  <c r="AC327" i="1"/>
  <c r="AD327" i="1"/>
  <c r="AE327" i="1"/>
  <c r="AF327" i="1"/>
  <c r="X328" i="1"/>
  <c r="Y328" i="1"/>
  <c r="Z328" i="1"/>
  <c r="AA328" i="1"/>
  <c r="AB328" i="1"/>
  <c r="AC328" i="1"/>
  <c r="AD328" i="1"/>
  <c r="AE328" i="1"/>
  <c r="AF328" i="1"/>
  <c r="X329" i="1"/>
  <c r="Y329" i="1"/>
  <c r="Z329" i="1"/>
  <c r="AA329" i="1"/>
  <c r="AB329" i="1"/>
  <c r="AC329" i="1"/>
  <c r="AD329" i="1"/>
  <c r="AE329" i="1"/>
  <c r="AF329" i="1"/>
  <c r="X330" i="1"/>
  <c r="Y330" i="1"/>
  <c r="Z330" i="1"/>
  <c r="AA330" i="1"/>
  <c r="AB330" i="1"/>
  <c r="AC330" i="1"/>
  <c r="AD330" i="1"/>
  <c r="AE330" i="1"/>
  <c r="AF330" i="1"/>
  <c r="X331" i="1"/>
  <c r="Y331" i="1"/>
  <c r="Z331" i="1"/>
  <c r="AA331" i="1"/>
  <c r="AB331" i="1"/>
  <c r="AC331" i="1"/>
  <c r="AD331" i="1"/>
  <c r="AE331" i="1"/>
  <c r="AF331" i="1"/>
  <c r="X332" i="1"/>
  <c r="Y332" i="1"/>
  <c r="Z332" i="1"/>
  <c r="AA332" i="1"/>
  <c r="AB332" i="1"/>
  <c r="AC332" i="1"/>
  <c r="AD332" i="1"/>
  <c r="AE332" i="1"/>
  <c r="AF332" i="1"/>
  <c r="X333" i="1"/>
  <c r="Y333" i="1"/>
  <c r="Z333" i="1"/>
  <c r="AA333" i="1"/>
  <c r="AB333" i="1"/>
  <c r="AC333" i="1"/>
  <c r="AD333" i="1"/>
  <c r="AE333" i="1"/>
  <c r="AF333" i="1"/>
  <c r="X334" i="1"/>
  <c r="Y334" i="1"/>
  <c r="Z334" i="1"/>
  <c r="AA334" i="1"/>
  <c r="AB334" i="1"/>
  <c r="AC334" i="1"/>
  <c r="AD334" i="1"/>
  <c r="AE334" i="1"/>
  <c r="AF334" i="1"/>
  <c r="X335" i="1"/>
  <c r="Y335" i="1"/>
  <c r="Z335" i="1"/>
  <c r="AA335" i="1"/>
  <c r="AB335" i="1"/>
  <c r="AC335" i="1"/>
  <c r="AD335" i="1"/>
  <c r="AE335" i="1"/>
  <c r="AF335" i="1"/>
  <c r="X344" i="1"/>
  <c r="Y344" i="1"/>
  <c r="Z344" i="1"/>
  <c r="AA344" i="1"/>
  <c r="AB344" i="1"/>
  <c r="AC344" i="1"/>
  <c r="AD344" i="1"/>
  <c r="AE344" i="1"/>
  <c r="AF344" i="1"/>
  <c r="X285" i="1"/>
  <c r="Y285" i="1"/>
  <c r="Z285" i="1"/>
  <c r="AA285" i="1"/>
  <c r="AB285" i="1"/>
  <c r="AC285" i="1"/>
  <c r="AD285" i="1"/>
  <c r="AE285" i="1"/>
  <c r="AF285" i="1"/>
  <c r="X337" i="1"/>
  <c r="Y337" i="1"/>
  <c r="Z337" i="1"/>
  <c r="AA337" i="1"/>
  <c r="AB337" i="1"/>
  <c r="AC337" i="1"/>
  <c r="AD337" i="1"/>
  <c r="AE337" i="1"/>
  <c r="AF337" i="1"/>
  <c r="X338" i="1"/>
  <c r="Y338" i="1"/>
  <c r="Z338" i="1"/>
  <c r="AA338" i="1"/>
  <c r="AB338" i="1"/>
  <c r="AC338" i="1"/>
  <c r="AD338" i="1"/>
  <c r="AE338" i="1"/>
  <c r="AF338" i="1"/>
  <c r="X340" i="1"/>
  <c r="Y340" i="1"/>
  <c r="Z340" i="1"/>
  <c r="AA340" i="1"/>
  <c r="AB340" i="1"/>
  <c r="AC340" i="1"/>
  <c r="AD340" i="1"/>
  <c r="AE340" i="1"/>
  <c r="AF340" i="1"/>
  <c r="X341" i="1"/>
  <c r="Y341" i="1"/>
  <c r="Z341" i="1"/>
  <c r="AA341" i="1"/>
  <c r="AB341" i="1"/>
  <c r="AC341" i="1"/>
  <c r="AD341" i="1"/>
  <c r="AE341" i="1"/>
  <c r="AF341" i="1"/>
  <c r="X342" i="1"/>
  <c r="Y342" i="1"/>
  <c r="Z342" i="1"/>
  <c r="AA342" i="1"/>
  <c r="AB342" i="1"/>
  <c r="AC342" i="1"/>
  <c r="AD342" i="1"/>
  <c r="AE342" i="1"/>
  <c r="AF342" i="1"/>
  <c r="X343" i="1"/>
  <c r="Y343" i="1"/>
  <c r="Z343" i="1"/>
  <c r="AA343" i="1"/>
  <c r="AB343" i="1"/>
  <c r="AC343" i="1"/>
  <c r="AD343" i="1"/>
  <c r="AE343" i="1"/>
  <c r="AF343" i="1"/>
  <c r="X286" i="1"/>
  <c r="Y286" i="1"/>
  <c r="Z286" i="1"/>
  <c r="AA286" i="1"/>
  <c r="AB286" i="1"/>
  <c r="AC286" i="1"/>
  <c r="AD286" i="1"/>
  <c r="AE286" i="1"/>
  <c r="AF286" i="1"/>
  <c r="X287" i="1"/>
  <c r="Y287" i="1"/>
  <c r="Z287" i="1"/>
  <c r="AA287" i="1"/>
  <c r="AB287" i="1"/>
  <c r="AC287" i="1"/>
  <c r="AD287" i="1"/>
  <c r="AE287" i="1"/>
  <c r="AF287" i="1"/>
  <c r="X288" i="1"/>
  <c r="Y288" i="1"/>
  <c r="Z288" i="1"/>
  <c r="AA288" i="1"/>
  <c r="AB288" i="1"/>
  <c r="AC288" i="1"/>
  <c r="AD288" i="1"/>
  <c r="AE288" i="1"/>
  <c r="AF288" i="1"/>
  <c r="X289" i="1"/>
  <c r="Y289" i="1"/>
  <c r="Z289" i="1"/>
  <c r="AA289" i="1"/>
  <c r="AB289" i="1"/>
  <c r="AC289" i="1"/>
  <c r="AD289" i="1"/>
  <c r="AE289" i="1"/>
  <c r="AF289" i="1"/>
  <c r="X290" i="1"/>
  <c r="Y290" i="1"/>
  <c r="Z290" i="1"/>
  <c r="AA290" i="1"/>
  <c r="AB290" i="1"/>
  <c r="AC290" i="1"/>
  <c r="AD290" i="1"/>
  <c r="AE290" i="1"/>
  <c r="AF290" i="1"/>
  <c r="X291" i="1"/>
  <c r="Y291" i="1"/>
  <c r="Z291" i="1"/>
  <c r="AA291" i="1"/>
  <c r="AB291" i="1"/>
  <c r="AC291" i="1"/>
  <c r="AD291" i="1"/>
  <c r="AE291" i="1"/>
  <c r="AF291" i="1"/>
  <c r="X292" i="1"/>
  <c r="Y292" i="1"/>
  <c r="Z292" i="1"/>
  <c r="AA292" i="1"/>
  <c r="AB292" i="1"/>
  <c r="AC292" i="1"/>
  <c r="AD292" i="1"/>
  <c r="AE292" i="1"/>
  <c r="AF292" i="1"/>
  <c r="X293" i="1"/>
  <c r="Y293" i="1"/>
  <c r="Z293" i="1"/>
  <c r="AA293" i="1"/>
  <c r="AB293" i="1"/>
  <c r="AC293" i="1"/>
  <c r="AD293" i="1"/>
  <c r="AE293" i="1"/>
  <c r="AF293" i="1"/>
  <c r="X294" i="1"/>
  <c r="Y294" i="1"/>
  <c r="Z294" i="1"/>
  <c r="AA294" i="1"/>
  <c r="AB294" i="1"/>
  <c r="AC294" i="1"/>
  <c r="AD294" i="1"/>
  <c r="AE294" i="1"/>
  <c r="AF294" i="1"/>
  <c r="X295" i="1"/>
  <c r="Y295" i="1"/>
  <c r="Z295" i="1"/>
  <c r="AA295" i="1"/>
  <c r="AB295" i="1"/>
  <c r="AC295" i="1"/>
  <c r="AD295" i="1"/>
  <c r="AE295" i="1"/>
  <c r="AF295" i="1"/>
  <c r="X296" i="1"/>
  <c r="Y296" i="1"/>
  <c r="Z296" i="1"/>
  <c r="AA296" i="1"/>
  <c r="AB296" i="1"/>
  <c r="AC296" i="1"/>
  <c r="AD296" i="1"/>
  <c r="AE296" i="1"/>
  <c r="AF296" i="1"/>
  <c r="X297" i="1"/>
  <c r="Y297" i="1"/>
  <c r="Z297" i="1"/>
  <c r="AA297" i="1"/>
  <c r="AB297" i="1"/>
  <c r="AC297" i="1"/>
  <c r="AD297" i="1"/>
  <c r="AE297" i="1"/>
  <c r="AF297" i="1"/>
  <c r="X298" i="1"/>
  <c r="Y298" i="1"/>
  <c r="Z298" i="1"/>
  <c r="AA298" i="1"/>
  <c r="AB298" i="1"/>
  <c r="AC298" i="1"/>
  <c r="AD298" i="1"/>
  <c r="AE298" i="1"/>
  <c r="AF298" i="1"/>
  <c r="X299" i="1"/>
  <c r="Y299" i="1"/>
  <c r="Z299" i="1"/>
  <c r="AA299" i="1"/>
  <c r="AB299" i="1"/>
  <c r="AC299" i="1"/>
  <c r="AD299" i="1"/>
  <c r="AE299" i="1"/>
  <c r="AF299" i="1"/>
  <c r="X300" i="1"/>
  <c r="Y300" i="1"/>
  <c r="Z300" i="1"/>
  <c r="AA300" i="1"/>
  <c r="AB300" i="1"/>
  <c r="AC300" i="1"/>
  <c r="AD300" i="1"/>
  <c r="AE300" i="1"/>
  <c r="AF300" i="1"/>
  <c r="X301" i="1"/>
  <c r="Y301" i="1"/>
  <c r="Z301" i="1"/>
  <c r="AA301" i="1"/>
  <c r="AB301" i="1"/>
  <c r="AC301" i="1"/>
  <c r="AD301" i="1"/>
  <c r="AE301" i="1"/>
  <c r="AF301" i="1"/>
  <c r="X302" i="1"/>
  <c r="Y302" i="1"/>
  <c r="Z302" i="1"/>
  <c r="AA302" i="1"/>
  <c r="AB302" i="1"/>
  <c r="AC302" i="1"/>
  <c r="AD302" i="1"/>
  <c r="AE302" i="1"/>
  <c r="AF302" i="1"/>
  <c r="X303" i="1"/>
  <c r="Y303" i="1"/>
  <c r="Z303" i="1"/>
  <c r="AA303" i="1"/>
  <c r="AB303" i="1"/>
  <c r="AC303" i="1"/>
  <c r="AD303" i="1"/>
  <c r="AE303" i="1"/>
  <c r="AF303" i="1"/>
  <c r="X304" i="1"/>
  <c r="Y304" i="1"/>
  <c r="Z304" i="1"/>
  <c r="AA304" i="1"/>
  <c r="AB304" i="1"/>
  <c r="AC304" i="1"/>
  <c r="AD304" i="1"/>
  <c r="AE304" i="1"/>
  <c r="AF304" i="1"/>
  <c r="X305" i="1"/>
  <c r="Y305" i="1"/>
  <c r="Z305" i="1"/>
  <c r="AA305" i="1"/>
  <c r="AB305" i="1"/>
  <c r="AC305" i="1"/>
  <c r="AD305" i="1"/>
  <c r="AE305" i="1"/>
  <c r="AF305" i="1"/>
  <c r="X306" i="1"/>
  <c r="Y306" i="1"/>
  <c r="Z306" i="1"/>
  <c r="AA306" i="1"/>
  <c r="AB306" i="1"/>
  <c r="AC306" i="1"/>
  <c r="AD306" i="1"/>
  <c r="AE306" i="1"/>
  <c r="AF306" i="1"/>
  <c r="X307" i="1"/>
  <c r="Y307" i="1"/>
  <c r="Z307" i="1"/>
  <c r="AA307" i="1"/>
  <c r="AB307" i="1"/>
  <c r="AC307" i="1"/>
  <c r="AD307" i="1"/>
  <c r="AE307" i="1"/>
  <c r="AF307" i="1"/>
  <c r="X308" i="1"/>
  <c r="Y308" i="1"/>
  <c r="Z308" i="1"/>
  <c r="AA308" i="1"/>
  <c r="AB308" i="1"/>
  <c r="AC308" i="1"/>
  <c r="AD308" i="1"/>
  <c r="AE308" i="1"/>
  <c r="AF308" i="1"/>
  <c r="X309" i="1"/>
  <c r="Y309" i="1"/>
  <c r="Z309" i="1"/>
  <c r="AA309" i="1"/>
  <c r="AB309" i="1"/>
  <c r="AC309" i="1"/>
  <c r="AD309" i="1"/>
  <c r="AE309" i="1"/>
  <c r="AF309" i="1"/>
  <c r="X310" i="1"/>
  <c r="Y310" i="1"/>
  <c r="Z310" i="1"/>
  <c r="AA310" i="1"/>
  <c r="AB310" i="1"/>
  <c r="AC310" i="1"/>
  <c r="AD310" i="1"/>
  <c r="AE310" i="1"/>
  <c r="AF310" i="1"/>
  <c r="X311" i="1"/>
  <c r="Y311" i="1"/>
  <c r="Z311" i="1"/>
  <c r="AA311" i="1"/>
  <c r="AB311" i="1"/>
  <c r="AC311" i="1"/>
  <c r="AD311" i="1"/>
  <c r="AE311" i="1"/>
  <c r="AF311" i="1"/>
  <c r="X312" i="1"/>
  <c r="Y312" i="1"/>
  <c r="Z312" i="1"/>
  <c r="AA312" i="1"/>
  <c r="AB312" i="1"/>
  <c r="AC312" i="1"/>
  <c r="AD312" i="1"/>
  <c r="AE312" i="1"/>
  <c r="AF312" i="1"/>
  <c r="X313" i="1"/>
  <c r="Y313" i="1"/>
  <c r="Z313" i="1"/>
  <c r="AA313" i="1"/>
  <c r="AB313" i="1"/>
  <c r="AC313" i="1"/>
  <c r="AD313" i="1"/>
  <c r="AE313" i="1"/>
  <c r="AF313" i="1"/>
  <c r="X314" i="1"/>
  <c r="Y314" i="1"/>
  <c r="Z314" i="1"/>
  <c r="AA314" i="1"/>
  <c r="AB314" i="1"/>
  <c r="AC314" i="1"/>
  <c r="AD314" i="1"/>
  <c r="AE314" i="1"/>
  <c r="AF314" i="1"/>
  <c r="X315" i="1"/>
  <c r="Y315" i="1"/>
  <c r="Z315" i="1"/>
  <c r="AA315" i="1"/>
  <c r="AB315" i="1"/>
  <c r="AC315" i="1"/>
  <c r="AD315" i="1"/>
  <c r="AE315" i="1"/>
  <c r="AF315" i="1"/>
  <c r="X316" i="1"/>
  <c r="Y316" i="1"/>
  <c r="Z316" i="1"/>
  <c r="AA316" i="1"/>
  <c r="AB316" i="1"/>
  <c r="AC316" i="1"/>
  <c r="AD316" i="1"/>
  <c r="AE316" i="1"/>
  <c r="AF316" i="1"/>
  <c r="X317" i="1"/>
  <c r="Y317" i="1"/>
  <c r="Z317" i="1"/>
  <c r="AA317" i="1"/>
  <c r="AB317" i="1"/>
  <c r="AC317" i="1"/>
  <c r="AD317" i="1"/>
  <c r="AE317" i="1"/>
  <c r="AF317" i="1"/>
  <c r="X318" i="1"/>
  <c r="Y318" i="1"/>
  <c r="Z318" i="1"/>
  <c r="AA318" i="1"/>
  <c r="AB318" i="1"/>
  <c r="AC318" i="1"/>
  <c r="AD318" i="1"/>
  <c r="AE318" i="1"/>
  <c r="AF318" i="1"/>
  <c r="X319" i="1"/>
  <c r="Y319" i="1"/>
  <c r="Z319" i="1"/>
  <c r="AA319" i="1"/>
  <c r="AB319" i="1"/>
  <c r="AC319" i="1"/>
  <c r="AD319" i="1"/>
  <c r="AE319" i="1"/>
  <c r="AF319" i="1"/>
  <c r="X320" i="1"/>
  <c r="Y320" i="1"/>
  <c r="Z320" i="1"/>
  <c r="AA320" i="1"/>
  <c r="AB320" i="1"/>
  <c r="AC320" i="1"/>
  <c r="AD320" i="1"/>
  <c r="AE320" i="1"/>
  <c r="AF320" i="1"/>
  <c r="X321" i="1"/>
  <c r="Y321" i="1"/>
  <c r="Z321" i="1"/>
  <c r="AA321" i="1"/>
  <c r="AB321" i="1"/>
  <c r="AC321" i="1"/>
  <c r="AD321" i="1"/>
  <c r="AE321" i="1"/>
  <c r="AF321" i="1"/>
  <c r="X322" i="1"/>
  <c r="Y322" i="1"/>
  <c r="Z322" i="1"/>
  <c r="AA322" i="1"/>
  <c r="AB322" i="1"/>
  <c r="AC322" i="1"/>
  <c r="AD322" i="1"/>
  <c r="AE322" i="1"/>
  <c r="AF322" i="1"/>
  <c r="X323" i="1"/>
  <c r="Y323" i="1"/>
  <c r="Z323" i="1"/>
  <c r="AA323" i="1"/>
  <c r="AB323" i="1"/>
  <c r="AC323" i="1"/>
  <c r="AD323" i="1"/>
  <c r="AE323" i="1"/>
  <c r="AF323" i="1"/>
  <c r="X324" i="1"/>
  <c r="Y324" i="1"/>
  <c r="Z324" i="1"/>
  <c r="AA324" i="1"/>
  <c r="AB324" i="1"/>
  <c r="AC324" i="1"/>
  <c r="AD324" i="1"/>
  <c r="AE324" i="1"/>
  <c r="AF324" i="1"/>
  <c r="X325" i="1"/>
  <c r="Y325" i="1"/>
  <c r="Z325" i="1"/>
  <c r="AA325" i="1"/>
  <c r="AB325" i="1"/>
  <c r="AC325" i="1"/>
  <c r="AD325" i="1"/>
  <c r="AE325" i="1"/>
  <c r="AF325" i="1"/>
  <c r="X284" i="1"/>
  <c r="Y284" i="1"/>
  <c r="Z284" i="1"/>
  <c r="AA284" i="1"/>
  <c r="AB284" i="1"/>
  <c r="AC284" i="1"/>
  <c r="AD284" i="1"/>
  <c r="AE284" i="1"/>
  <c r="AF284" i="1"/>
  <c r="X388" i="1"/>
  <c r="Y388" i="1"/>
  <c r="Z388" i="1"/>
  <c r="AA388" i="1"/>
  <c r="AB388" i="1"/>
  <c r="AC388" i="1"/>
  <c r="AD388" i="1"/>
  <c r="AE388" i="1"/>
  <c r="AF388" i="1"/>
  <c r="X389" i="1"/>
  <c r="Y389" i="1"/>
  <c r="Z389" i="1"/>
  <c r="AA389" i="1"/>
  <c r="AB389" i="1"/>
  <c r="AC389" i="1"/>
  <c r="AD389" i="1"/>
  <c r="AE389" i="1"/>
  <c r="AF389" i="1"/>
  <c r="X390" i="1"/>
  <c r="Y390" i="1"/>
  <c r="Z390" i="1"/>
  <c r="AA390" i="1"/>
  <c r="AB390" i="1"/>
  <c r="AC390" i="1"/>
  <c r="AD390" i="1"/>
  <c r="AE390" i="1"/>
  <c r="AF390" i="1"/>
  <c r="X391" i="1"/>
  <c r="Y391" i="1"/>
  <c r="Z391" i="1"/>
  <c r="AA391" i="1"/>
  <c r="AB391" i="1"/>
  <c r="AC391" i="1"/>
  <c r="AD391" i="1"/>
  <c r="AE391" i="1"/>
  <c r="AF391" i="1"/>
  <c r="X392" i="1"/>
  <c r="Y392" i="1"/>
  <c r="Z392" i="1"/>
  <c r="AA392" i="1"/>
  <c r="AB392" i="1"/>
  <c r="AC392" i="1"/>
  <c r="AD392" i="1"/>
  <c r="AE392" i="1"/>
  <c r="AF392" i="1"/>
  <c r="X393" i="1"/>
  <c r="Y393" i="1"/>
  <c r="Z393" i="1"/>
  <c r="AA393" i="1"/>
  <c r="AB393" i="1"/>
  <c r="AC393" i="1"/>
  <c r="AD393" i="1"/>
  <c r="AE393" i="1"/>
  <c r="AF393" i="1"/>
  <c r="X394" i="1"/>
  <c r="Y394" i="1"/>
  <c r="Z394" i="1"/>
  <c r="AA394" i="1"/>
  <c r="AB394" i="1"/>
  <c r="AC394" i="1"/>
  <c r="AD394" i="1"/>
  <c r="AE394" i="1"/>
  <c r="AF394" i="1"/>
  <c r="X395" i="1"/>
  <c r="Y395" i="1"/>
  <c r="Z395" i="1"/>
  <c r="AA395" i="1"/>
  <c r="AB395" i="1"/>
  <c r="AC395" i="1"/>
  <c r="AD395" i="1"/>
  <c r="AE395" i="1"/>
  <c r="AF395" i="1"/>
  <c r="X396" i="1"/>
  <c r="Y396" i="1"/>
  <c r="Z396" i="1"/>
  <c r="AA396" i="1"/>
  <c r="AB396" i="1"/>
  <c r="AC396" i="1"/>
  <c r="AD396" i="1"/>
  <c r="AE396" i="1"/>
  <c r="AF396" i="1"/>
  <c r="X397" i="1"/>
  <c r="Y397" i="1"/>
  <c r="Z397" i="1"/>
  <c r="AA397" i="1"/>
  <c r="AB397" i="1"/>
  <c r="AC397" i="1"/>
  <c r="AD397" i="1"/>
  <c r="AE397" i="1"/>
  <c r="AF397" i="1"/>
  <c r="X398" i="1"/>
  <c r="Y398" i="1"/>
  <c r="Z398" i="1"/>
  <c r="AA398" i="1"/>
  <c r="AB398" i="1"/>
  <c r="AC398" i="1"/>
  <c r="AD398" i="1"/>
  <c r="AE398" i="1"/>
  <c r="AF398" i="1"/>
  <c r="X399" i="1"/>
  <c r="Y399" i="1"/>
  <c r="Z399" i="1"/>
  <c r="AA399" i="1"/>
  <c r="AB399" i="1"/>
  <c r="AC399" i="1"/>
  <c r="AD399" i="1"/>
  <c r="AE399" i="1"/>
  <c r="AF399" i="1"/>
  <c r="X400" i="1"/>
  <c r="Y400" i="1"/>
  <c r="Z400" i="1"/>
  <c r="AA400" i="1"/>
  <c r="AB400" i="1"/>
  <c r="AC400" i="1"/>
  <c r="AD400" i="1"/>
  <c r="AE400" i="1"/>
  <c r="AF400" i="1"/>
  <c r="X401" i="1"/>
  <c r="Y401" i="1"/>
  <c r="Z401" i="1"/>
  <c r="AA401" i="1"/>
  <c r="AB401" i="1"/>
  <c r="AC401" i="1"/>
  <c r="AD401" i="1"/>
  <c r="AE401" i="1"/>
  <c r="AF401" i="1"/>
  <c r="X402" i="1"/>
  <c r="Y402" i="1"/>
  <c r="Z402" i="1"/>
  <c r="AA402" i="1"/>
  <c r="AB402" i="1"/>
  <c r="AC402" i="1"/>
  <c r="AD402" i="1"/>
  <c r="AE402" i="1"/>
  <c r="AF402" i="1"/>
  <c r="X403" i="1"/>
  <c r="Y403" i="1"/>
  <c r="Z403" i="1"/>
  <c r="AA403" i="1"/>
  <c r="AB403" i="1"/>
  <c r="AC403" i="1"/>
  <c r="AD403" i="1"/>
  <c r="AE403" i="1"/>
  <c r="AF403" i="1"/>
  <c r="X404" i="1"/>
  <c r="Y404" i="1"/>
  <c r="Z404" i="1"/>
  <c r="AA404" i="1"/>
  <c r="AB404" i="1"/>
  <c r="AC404" i="1"/>
  <c r="AD404" i="1"/>
  <c r="AE404" i="1"/>
  <c r="AF404" i="1"/>
  <c r="X405" i="1"/>
  <c r="Y405" i="1"/>
  <c r="Z405" i="1"/>
  <c r="AA405" i="1"/>
  <c r="AB405" i="1"/>
  <c r="AC405" i="1"/>
  <c r="AD405" i="1"/>
  <c r="AE405" i="1"/>
  <c r="AF405" i="1"/>
  <c r="X406" i="1"/>
  <c r="Y406" i="1"/>
  <c r="Z406" i="1"/>
  <c r="AA406" i="1"/>
  <c r="AB406" i="1"/>
  <c r="AC406" i="1"/>
  <c r="AD406" i="1"/>
  <c r="AE406" i="1"/>
  <c r="AF406" i="1"/>
  <c r="X407" i="1"/>
  <c r="Y407" i="1"/>
  <c r="Z407" i="1"/>
  <c r="AA407" i="1"/>
  <c r="AB407" i="1"/>
  <c r="AC407" i="1"/>
  <c r="AD407" i="1"/>
  <c r="AE407" i="1"/>
  <c r="AF407" i="1"/>
  <c r="X408" i="1"/>
  <c r="Y408" i="1"/>
  <c r="Z408" i="1"/>
  <c r="AA408" i="1"/>
  <c r="AB408" i="1"/>
  <c r="AC408" i="1"/>
  <c r="AD408" i="1"/>
  <c r="AE408" i="1"/>
  <c r="AF408" i="1"/>
  <c r="X409" i="1"/>
  <c r="Y409" i="1"/>
  <c r="Z409" i="1"/>
  <c r="AA409" i="1"/>
  <c r="AB409" i="1"/>
  <c r="AC409" i="1"/>
  <c r="AD409" i="1"/>
  <c r="AE409" i="1"/>
  <c r="AF409" i="1"/>
  <c r="X410" i="1"/>
  <c r="Y410" i="1"/>
  <c r="Z410" i="1"/>
  <c r="AA410" i="1"/>
  <c r="AB410" i="1"/>
  <c r="AC410" i="1"/>
  <c r="AD410" i="1"/>
  <c r="AE410" i="1"/>
  <c r="AF410" i="1"/>
  <c r="X411" i="1"/>
  <c r="Y411" i="1"/>
  <c r="Z411" i="1"/>
  <c r="AA411" i="1"/>
  <c r="AB411" i="1"/>
  <c r="AC411" i="1"/>
  <c r="AD411" i="1"/>
  <c r="AE411" i="1"/>
  <c r="AF411" i="1"/>
  <c r="X412" i="1"/>
  <c r="Y412" i="1"/>
  <c r="Z412" i="1"/>
  <c r="AA412" i="1"/>
  <c r="AB412" i="1"/>
  <c r="AC412" i="1"/>
  <c r="AD412" i="1"/>
  <c r="AE412" i="1"/>
  <c r="AF412" i="1"/>
  <c r="X413" i="1"/>
  <c r="Y413" i="1"/>
  <c r="Z413" i="1"/>
  <c r="AA413" i="1"/>
  <c r="AB413" i="1"/>
  <c r="AC413" i="1"/>
  <c r="AD413" i="1"/>
  <c r="AE413" i="1"/>
  <c r="AF413" i="1"/>
  <c r="X414" i="1"/>
  <c r="Y414" i="1"/>
  <c r="Z414" i="1"/>
  <c r="AA414" i="1"/>
  <c r="AB414" i="1"/>
  <c r="AC414" i="1"/>
  <c r="AD414" i="1"/>
  <c r="AE414" i="1"/>
  <c r="AF414" i="1"/>
  <c r="X415" i="1"/>
  <c r="Y415" i="1"/>
  <c r="Z415" i="1"/>
  <c r="AA415" i="1"/>
  <c r="AB415" i="1"/>
  <c r="AC415" i="1"/>
  <c r="AD415" i="1"/>
  <c r="AE415" i="1"/>
  <c r="AF415" i="1"/>
  <c r="X416" i="1"/>
  <c r="Y416" i="1"/>
  <c r="Z416" i="1"/>
  <c r="AA416" i="1"/>
  <c r="AB416" i="1"/>
  <c r="AC416" i="1"/>
  <c r="AD416" i="1"/>
  <c r="AE416" i="1"/>
  <c r="AF416" i="1"/>
  <c r="X417" i="1"/>
  <c r="Y417" i="1"/>
  <c r="Z417" i="1"/>
  <c r="AA417" i="1"/>
  <c r="AB417" i="1"/>
  <c r="AC417" i="1"/>
  <c r="AD417" i="1"/>
  <c r="AE417" i="1"/>
  <c r="AF417" i="1"/>
  <c r="X418" i="1"/>
  <c r="Y418" i="1"/>
  <c r="Z418" i="1"/>
  <c r="AA418" i="1"/>
  <c r="AB418" i="1"/>
  <c r="AC418" i="1"/>
  <c r="AD418" i="1"/>
  <c r="AE418" i="1"/>
  <c r="AF418" i="1"/>
  <c r="X419" i="1"/>
  <c r="Y419" i="1"/>
  <c r="Z419" i="1"/>
  <c r="AA419" i="1"/>
  <c r="AB419" i="1"/>
  <c r="AC419" i="1"/>
  <c r="AD419" i="1"/>
  <c r="AE419" i="1"/>
  <c r="AF419" i="1"/>
  <c r="X420" i="1"/>
  <c r="Y420" i="1"/>
  <c r="Z420" i="1"/>
  <c r="AA420" i="1"/>
  <c r="AB420" i="1"/>
  <c r="AC420" i="1"/>
  <c r="AD420" i="1"/>
  <c r="AE420" i="1"/>
  <c r="AF420" i="1"/>
  <c r="X421" i="1"/>
  <c r="Y421" i="1"/>
  <c r="Z421" i="1"/>
  <c r="AA421" i="1"/>
  <c r="AB421" i="1"/>
  <c r="AC421" i="1"/>
  <c r="AD421" i="1"/>
  <c r="AE421" i="1"/>
  <c r="AF421" i="1"/>
  <c r="X422" i="1"/>
  <c r="Y422" i="1"/>
  <c r="Z422" i="1"/>
  <c r="AA422" i="1"/>
  <c r="AB422" i="1"/>
  <c r="AC422" i="1"/>
  <c r="AD422" i="1"/>
  <c r="AE422" i="1"/>
  <c r="AF422" i="1"/>
  <c r="X423" i="1"/>
  <c r="Y423" i="1"/>
  <c r="Z423" i="1"/>
  <c r="AA423" i="1"/>
  <c r="AB423" i="1"/>
  <c r="AC423" i="1"/>
  <c r="AD423" i="1"/>
  <c r="AE423" i="1"/>
  <c r="AF423" i="1"/>
  <c r="X424" i="1"/>
  <c r="Y424" i="1"/>
  <c r="Z424" i="1"/>
  <c r="AA424" i="1"/>
  <c r="AB424" i="1"/>
  <c r="AC424" i="1"/>
  <c r="AD424" i="1"/>
  <c r="AE424" i="1"/>
  <c r="AF424" i="1"/>
  <c r="X425" i="1"/>
  <c r="Y425" i="1"/>
  <c r="Z425" i="1"/>
  <c r="AA425" i="1"/>
  <c r="AB425" i="1"/>
  <c r="AC425" i="1"/>
  <c r="AD425" i="1"/>
  <c r="AE425" i="1"/>
  <c r="AF425" i="1"/>
  <c r="X426" i="1"/>
  <c r="Y426" i="1"/>
  <c r="Z426" i="1"/>
  <c r="AA426" i="1"/>
  <c r="AB426" i="1"/>
  <c r="AC426" i="1"/>
  <c r="AD426" i="1"/>
  <c r="AE426" i="1"/>
  <c r="AF426" i="1"/>
  <c r="X427" i="1"/>
  <c r="Y427" i="1"/>
  <c r="Z427" i="1"/>
  <c r="AA427" i="1"/>
  <c r="AB427" i="1"/>
  <c r="AC427" i="1"/>
  <c r="AD427" i="1"/>
  <c r="AE427" i="1"/>
  <c r="AF427" i="1"/>
  <c r="X428" i="1"/>
  <c r="Y428" i="1"/>
  <c r="Z428" i="1"/>
  <c r="AA428" i="1"/>
  <c r="AB428" i="1"/>
  <c r="AC428" i="1"/>
  <c r="AD428" i="1"/>
  <c r="AE428" i="1"/>
  <c r="AF428" i="1"/>
  <c r="X429" i="1"/>
  <c r="Y429" i="1"/>
  <c r="Z429" i="1"/>
  <c r="AA429" i="1"/>
  <c r="AB429" i="1"/>
  <c r="AC429" i="1"/>
  <c r="AD429" i="1"/>
  <c r="AE429" i="1"/>
  <c r="AF429" i="1"/>
  <c r="X430" i="1"/>
  <c r="Y430" i="1"/>
  <c r="Z430" i="1"/>
  <c r="AA430" i="1"/>
  <c r="AB430" i="1"/>
  <c r="AC430" i="1"/>
  <c r="AD430" i="1"/>
  <c r="AE430" i="1"/>
  <c r="AF430" i="1"/>
  <c r="X431" i="1"/>
  <c r="Y431" i="1"/>
  <c r="Z431" i="1"/>
  <c r="AA431" i="1"/>
  <c r="AB431" i="1"/>
  <c r="AC431" i="1"/>
  <c r="AD431" i="1"/>
  <c r="AE431" i="1"/>
  <c r="AF431" i="1"/>
  <c r="X432" i="1"/>
  <c r="Y432" i="1"/>
  <c r="Z432" i="1"/>
  <c r="AA432" i="1"/>
  <c r="AB432" i="1"/>
  <c r="AC432" i="1"/>
  <c r="AD432" i="1"/>
  <c r="AE432" i="1"/>
  <c r="AF432" i="1"/>
  <c r="X433" i="1"/>
  <c r="Y433" i="1"/>
  <c r="Z433" i="1"/>
  <c r="AA433" i="1"/>
  <c r="AB433" i="1"/>
  <c r="AC433" i="1"/>
  <c r="AD433" i="1"/>
  <c r="AE433" i="1"/>
  <c r="AF433" i="1"/>
  <c r="X434" i="1"/>
  <c r="Y434" i="1"/>
  <c r="Z434" i="1"/>
  <c r="AA434" i="1"/>
  <c r="AB434" i="1"/>
  <c r="AC434" i="1"/>
  <c r="AD434" i="1"/>
  <c r="AE434" i="1"/>
  <c r="AF434" i="1"/>
  <c r="X435" i="1"/>
  <c r="Y435" i="1"/>
  <c r="Z435" i="1"/>
  <c r="AA435" i="1"/>
  <c r="AB435" i="1"/>
  <c r="AC435" i="1"/>
  <c r="AD435" i="1"/>
  <c r="AE435" i="1"/>
  <c r="AF435" i="1"/>
  <c r="X436" i="1"/>
  <c r="Y436" i="1"/>
  <c r="Z436" i="1"/>
  <c r="AA436" i="1"/>
  <c r="AB436" i="1"/>
  <c r="AC436" i="1"/>
  <c r="AD436" i="1"/>
  <c r="AE436" i="1"/>
  <c r="AF436" i="1"/>
  <c r="X437" i="1"/>
  <c r="Y437" i="1"/>
  <c r="Z437" i="1"/>
  <c r="AA437" i="1"/>
  <c r="AB437" i="1"/>
  <c r="AC437" i="1"/>
  <c r="AD437" i="1"/>
  <c r="AE437" i="1"/>
  <c r="AF437" i="1"/>
  <c r="X438" i="1"/>
  <c r="Y438" i="1"/>
  <c r="Z438" i="1"/>
  <c r="AA438" i="1"/>
  <c r="AB438" i="1"/>
  <c r="AC438" i="1"/>
  <c r="AD438" i="1"/>
  <c r="AE438" i="1"/>
  <c r="AF438" i="1"/>
  <c r="X439" i="1"/>
  <c r="Y439" i="1"/>
  <c r="Z439" i="1"/>
  <c r="AA439" i="1"/>
  <c r="AB439" i="1"/>
  <c r="AC439" i="1"/>
  <c r="AD439" i="1"/>
  <c r="AE439" i="1"/>
  <c r="AF439" i="1"/>
  <c r="X440" i="1"/>
  <c r="Y440" i="1"/>
  <c r="Z440" i="1"/>
  <c r="AA440" i="1"/>
  <c r="AB440" i="1"/>
  <c r="AC440" i="1"/>
  <c r="AD440" i="1"/>
  <c r="AE440" i="1"/>
  <c r="AF440" i="1"/>
  <c r="X441" i="1"/>
  <c r="Y441" i="1"/>
  <c r="Z441" i="1"/>
  <c r="AA441" i="1"/>
  <c r="AB441" i="1"/>
  <c r="AC441" i="1"/>
  <c r="AD441" i="1"/>
  <c r="AE441" i="1"/>
  <c r="AF441" i="1"/>
  <c r="X442" i="1"/>
  <c r="Y442" i="1"/>
  <c r="Z442" i="1"/>
  <c r="AA442" i="1"/>
  <c r="AB442" i="1"/>
  <c r="AC442" i="1"/>
  <c r="AD442" i="1"/>
  <c r="AE442" i="1"/>
  <c r="AF442" i="1"/>
  <c r="X443" i="1"/>
  <c r="Y443" i="1"/>
  <c r="Z443" i="1"/>
  <c r="AA443" i="1"/>
  <c r="AB443" i="1"/>
  <c r="AC443" i="1"/>
  <c r="AD443" i="1"/>
  <c r="AE443" i="1"/>
  <c r="AF443" i="1"/>
  <c r="X444" i="1"/>
  <c r="Y444" i="1"/>
  <c r="Z444" i="1"/>
  <c r="AA444" i="1"/>
  <c r="AB444" i="1"/>
  <c r="AC444" i="1"/>
  <c r="AD444" i="1"/>
  <c r="AE444" i="1"/>
  <c r="AF444" i="1"/>
  <c r="X445" i="1"/>
  <c r="Y445" i="1"/>
  <c r="Z445" i="1"/>
  <c r="AA445" i="1"/>
  <c r="AB445" i="1"/>
  <c r="AC445" i="1"/>
  <c r="AD445" i="1"/>
  <c r="AE445" i="1"/>
  <c r="AF445" i="1"/>
  <c r="X446" i="1"/>
  <c r="Y446" i="1"/>
  <c r="Z446" i="1"/>
  <c r="AA446" i="1"/>
  <c r="AB446" i="1"/>
  <c r="AC446" i="1"/>
  <c r="AD446" i="1"/>
  <c r="AE446" i="1"/>
  <c r="AF446" i="1"/>
  <c r="X447" i="1"/>
  <c r="Y447" i="1"/>
  <c r="Z447" i="1"/>
  <c r="AA447" i="1"/>
  <c r="AB447" i="1"/>
  <c r="AC447" i="1"/>
  <c r="AD447" i="1"/>
  <c r="AE447" i="1"/>
  <c r="AF447" i="1"/>
  <c r="X448" i="1"/>
  <c r="Y448" i="1"/>
  <c r="Z448" i="1"/>
  <c r="AA448" i="1"/>
  <c r="AB448" i="1"/>
  <c r="AC448" i="1"/>
  <c r="AD448" i="1"/>
  <c r="AE448" i="1"/>
  <c r="AF448" i="1"/>
  <c r="X449" i="1"/>
  <c r="Y449" i="1"/>
  <c r="Z449" i="1"/>
  <c r="AA449" i="1"/>
  <c r="AB449" i="1"/>
  <c r="AC449" i="1"/>
  <c r="AD449" i="1"/>
  <c r="AE449" i="1"/>
  <c r="AF449" i="1"/>
  <c r="X450" i="1"/>
  <c r="Y450" i="1"/>
  <c r="Z450" i="1"/>
  <c r="AA450" i="1"/>
  <c r="AB450" i="1"/>
  <c r="AC450" i="1"/>
  <c r="AD450" i="1"/>
  <c r="AE450" i="1"/>
  <c r="AF450" i="1"/>
  <c r="X451" i="1"/>
  <c r="Y451" i="1"/>
  <c r="Z451" i="1"/>
  <c r="AA451" i="1"/>
  <c r="AB451" i="1"/>
  <c r="AC451" i="1"/>
  <c r="AD451" i="1"/>
  <c r="AE451" i="1"/>
  <c r="AF451" i="1"/>
  <c r="X452" i="1"/>
  <c r="Y452" i="1"/>
  <c r="Z452" i="1"/>
  <c r="AA452" i="1"/>
  <c r="AB452" i="1"/>
  <c r="AC452" i="1"/>
  <c r="AD452" i="1"/>
  <c r="AE452" i="1"/>
  <c r="AF452" i="1"/>
  <c r="X453" i="1"/>
  <c r="Y453" i="1"/>
  <c r="Z453" i="1"/>
  <c r="AA453" i="1"/>
  <c r="AB453" i="1"/>
  <c r="AC453" i="1"/>
  <c r="AD453" i="1"/>
  <c r="AE453" i="1"/>
  <c r="AF453" i="1"/>
  <c r="X454" i="1"/>
  <c r="Y454" i="1"/>
  <c r="Z454" i="1"/>
  <c r="AA454" i="1"/>
  <c r="AB454" i="1"/>
  <c r="AC454" i="1"/>
  <c r="AD454" i="1"/>
  <c r="AE454" i="1"/>
  <c r="AF454" i="1"/>
  <c r="X455" i="1"/>
  <c r="Y455" i="1"/>
  <c r="Z455" i="1"/>
  <c r="AA455" i="1"/>
  <c r="AB455" i="1"/>
  <c r="AC455" i="1"/>
  <c r="AD455" i="1"/>
  <c r="AE455" i="1"/>
  <c r="AF455" i="1"/>
  <c r="X456" i="1"/>
  <c r="Y456" i="1"/>
  <c r="Z456" i="1"/>
  <c r="AA456" i="1"/>
  <c r="AB456" i="1"/>
  <c r="AC456" i="1"/>
  <c r="AD456" i="1"/>
  <c r="AE456" i="1"/>
  <c r="AF456" i="1"/>
  <c r="X457" i="1"/>
  <c r="Y457" i="1"/>
  <c r="Z457" i="1"/>
  <c r="AA457" i="1"/>
  <c r="AB457" i="1"/>
  <c r="AC457" i="1"/>
  <c r="AD457" i="1"/>
  <c r="AE457" i="1"/>
  <c r="AF457" i="1"/>
  <c r="X458" i="1"/>
  <c r="Y458" i="1"/>
  <c r="Z458" i="1"/>
  <c r="AA458" i="1"/>
  <c r="AB458" i="1"/>
  <c r="AC458" i="1"/>
  <c r="AD458" i="1"/>
  <c r="AE458" i="1"/>
  <c r="AF458" i="1"/>
  <c r="X459" i="1"/>
  <c r="Y459" i="1"/>
  <c r="Z459" i="1"/>
  <c r="AA459" i="1"/>
  <c r="AB459" i="1"/>
  <c r="AC459" i="1"/>
  <c r="AD459" i="1"/>
  <c r="AE459" i="1"/>
  <c r="AF459" i="1"/>
  <c r="X460" i="1"/>
  <c r="Y460" i="1"/>
  <c r="Z460" i="1"/>
  <c r="AA460" i="1"/>
  <c r="AB460" i="1"/>
  <c r="AC460" i="1"/>
  <c r="AD460" i="1"/>
  <c r="AE460" i="1"/>
  <c r="AF460" i="1"/>
  <c r="X461" i="1"/>
  <c r="Y461" i="1"/>
  <c r="Z461" i="1"/>
  <c r="AA461" i="1"/>
  <c r="AB461" i="1"/>
  <c r="AC461" i="1"/>
  <c r="AD461" i="1"/>
  <c r="AE461" i="1"/>
  <c r="AF461" i="1"/>
  <c r="X462" i="1"/>
  <c r="Y462" i="1"/>
  <c r="Z462" i="1"/>
  <c r="AA462" i="1"/>
  <c r="AB462" i="1"/>
  <c r="AC462" i="1"/>
  <c r="AD462" i="1"/>
  <c r="AE462" i="1"/>
  <c r="AF462" i="1"/>
  <c r="X463" i="1"/>
  <c r="Y463" i="1"/>
  <c r="Z463" i="1"/>
  <c r="AA463" i="1"/>
  <c r="AB463" i="1"/>
  <c r="AC463" i="1"/>
  <c r="AD463" i="1"/>
  <c r="AE463" i="1"/>
  <c r="AF463" i="1"/>
  <c r="X464" i="1"/>
  <c r="Y464" i="1"/>
  <c r="Z464" i="1"/>
  <c r="AA464" i="1"/>
  <c r="AB464" i="1"/>
  <c r="AC464" i="1"/>
  <c r="AD464" i="1"/>
  <c r="AE464" i="1"/>
  <c r="AF464" i="1"/>
  <c r="X465" i="1"/>
  <c r="Y465" i="1"/>
  <c r="Z465" i="1"/>
  <c r="AA465" i="1"/>
  <c r="AB465" i="1"/>
  <c r="AC465" i="1"/>
  <c r="AD465" i="1"/>
  <c r="AE465" i="1"/>
  <c r="AF465" i="1"/>
  <c r="X466" i="1"/>
  <c r="Y466" i="1"/>
  <c r="Z466" i="1"/>
  <c r="AA466" i="1"/>
  <c r="AB466" i="1"/>
  <c r="AC466" i="1"/>
  <c r="AD466" i="1"/>
  <c r="AE466" i="1"/>
  <c r="AF466" i="1"/>
  <c r="X467" i="1"/>
  <c r="Y467" i="1"/>
  <c r="Z467" i="1"/>
  <c r="AA467" i="1"/>
  <c r="AB467" i="1"/>
  <c r="AC467" i="1"/>
  <c r="AD467" i="1"/>
  <c r="AE467" i="1"/>
  <c r="AF467" i="1"/>
  <c r="X468" i="1"/>
  <c r="Y468" i="1"/>
  <c r="Z468" i="1"/>
  <c r="AA468" i="1"/>
  <c r="AB468" i="1"/>
  <c r="AC468" i="1"/>
  <c r="AD468" i="1"/>
  <c r="AE468" i="1"/>
  <c r="AF468" i="1"/>
  <c r="X469" i="1"/>
  <c r="Y469" i="1"/>
  <c r="Z469" i="1"/>
  <c r="AA469" i="1"/>
  <c r="AB469" i="1"/>
  <c r="AC469" i="1"/>
  <c r="AD469" i="1"/>
  <c r="AE469" i="1"/>
  <c r="AF469" i="1"/>
  <c r="X470" i="1"/>
  <c r="Y470" i="1"/>
  <c r="Z470" i="1"/>
  <c r="AA470" i="1"/>
  <c r="AB470" i="1"/>
  <c r="AC470" i="1"/>
  <c r="AD470" i="1"/>
  <c r="AE470" i="1"/>
  <c r="AF470" i="1"/>
  <c r="X471" i="1"/>
  <c r="Y471" i="1"/>
  <c r="Z471" i="1"/>
  <c r="AA471" i="1"/>
  <c r="AB471" i="1"/>
  <c r="AC471" i="1"/>
  <c r="AD471" i="1"/>
  <c r="AE471" i="1"/>
  <c r="AF471" i="1"/>
  <c r="X472" i="1"/>
  <c r="Y472" i="1"/>
  <c r="Z472" i="1"/>
  <c r="AA472" i="1"/>
  <c r="AB472" i="1"/>
  <c r="AC472" i="1"/>
  <c r="AD472" i="1"/>
  <c r="AE472" i="1"/>
  <c r="AF472" i="1"/>
  <c r="X473" i="1"/>
  <c r="Y473" i="1"/>
  <c r="Z473" i="1"/>
  <c r="AA473" i="1"/>
  <c r="AB473" i="1"/>
  <c r="AC473" i="1"/>
  <c r="AD473" i="1"/>
  <c r="AE473" i="1"/>
  <c r="AF473" i="1"/>
  <c r="X474" i="1"/>
  <c r="Y474" i="1"/>
  <c r="Z474" i="1"/>
  <c r="AA474" i="1"/>
  <c r="AB474" i="1"/>
  <c r="AC474" i="1"/>
  <c r="AD474" i="1"/>
  <c r="AE474" i="1"/>
  <c r="AF474" i="1"/>
  <c r="X475" i="1"/>
  <c r="Y475" i="1"/>
  <c r="Z475" i="1"/>
  <c r="AA475" i="1"/>
  <c r="AB475" i="1"/>
  <c r="AC475" i="1"/>
  <c r="AD475" i="1"/>
  <c r="AE475" i="1"/>
  <c r="AF475" i="1"/>
  <c r="X476" i="1"/>
  <c r="Y476" i="1"/>
  <c r="Z476" i="1"/>
  <c r="AA476" i="1"/>
  <c r="AB476" i="1"/>
  <c r="AC476" i="1"/>
  <c r="AD476" i="1"/>
  <c r="AE476" i="1"/>
  <c r="AF476" i="1"/>
  <c r="X477" i="1"/>
  <c r="Y477" i="1"/>
  <c r="Z477" i="1"/>
  <c r="AA477" i="1"/>
  <c r="AB477" i="1"/>
  <c r="AC477" i="1"/>
  <c r="AD477" i="1"/>
  <c r="AE477" i="1"/>
  <c r="AF477" i="1"/>
  <c r="X478" i="1"/>
  <c r="Y478" i="1"/>
  <c r="Z478" i="1"/>
  <c r="AA478" i="1"/>
  <c r="AB478" i="1"/>
  <c r="AC478" i="1"/>
  <c r="AD478" i="1"/>
  <c r="AE478" i="1"/>
  <c r="AF478" i="1"/>
  <c r="X479" i="1"/>
  <c r="Y479" i="1"/>
  <c r="Z479" i="1"/>
  <c r="AA479" i="1"/>
  <c r="AB479" i="1"/>
  <c r="AC479" i="1"/>
  <c r="AD479" i="1"/>
  <c r="AE479" i="1"/>
  <c r="AF479" i="1"/>
  <c r="X480" i="1"/>
  <c r="Y480" i="1"/>
  <c r="Z480" i="1"/>
  <c r="AA480" i="1"/>
  <c r="AB480" i="1"/>
  <c r="AC480" i="1"/>
  <c r="AD480" i="1"/>
  <c r="AE480" i="1"/>
  <c r="AF480" i="1"/>
  <c r="X481" i="1"/>
  <c r="Y481" i="1"/>
  <c r="Z481" i="1"/>
  <c r="AA481" i="1"/>
  <c r="AB481" i="1"/>
  <c r="AC481" i="1"/>
  <c r="AD481" i="1"/>
  <c r="AE481" i="1"/>
  <c r="AF481" i="1"/>
  <c r="X482" i="1"/>
  <c r="Y482" i="1"/>
  <c r="Z482" i="1"/>
  <c r="AA482" i="1"/>
  <c r="AB482" i="1"/>
  <c r="AC482" i="1"/>
  <c r="AD482" i="1"/>
  <c r="AE482" i="1"/>
  <c r="AF482" i="1"/>
  <c r="X483" i="1"/>
  <c r="Y483" i="1"/>
  <c r="Z483" i="1"/>
  <c r="AA483" i="1"/>
  <c r="AB483" i="1"/>
  <c r="AC483" i="1"/>
  <c r="AD483" i="1"/>
  <c r="AE483" i="1"/>
  <c r="AF483" i="1"/>
  <c r="X484" i="1"/>
  <c r="Y484" i="1"/>
  <c r="Z484" i="1"/>
  <c r="AA484" i="1"/>
  <c r="AB484" i="1"/>
  <c r="AC484" i="1"/>
  <c r="AD484" i="1"/>
  <c r="AE484" i="1"/>
  <c r="AF484" i="1"/>
  <c r="X485" i="1"/>
  <c r="Y485" i="1"/>
  <c r="Z485" i="1"/>
  <c r="AA485" i="1"/>
  <c r="AB485" i="1"/>
  <c r="AC485" i="1"/>
  <c r="AD485" i="1"/>
  <c r="AE485" i="1"/>
  <c r="AF485" i="1"/>
  <c r="X486" i="1"/>
  <c r="Y486" i="1"/>
  <c r="Z486" i="1"/>
  <c r="AA486" i="1"/>
  <c r="AB486" i="1"/>
  <c r="AC486" i="1"/>
  <c r="AD486" i="1"/>
  <c r="AE486" i="1"/>
  <c r="AF486" i="1"/>
  <c r="X487" i="1"/>
  <c r="Y487" i="1"/>
  <c r="Z487" i="1"/>
  <c r="AA487" i="1"/>
  <c r="AB487" i="1"/>
  <c r="AC487" i="1"/>
  <c r="AD487" i="1"/>
  <c r="AE487" i="1"/>
  <c r="AF487" i="1"/>
  <c r="X488" i="1"/>
  <c r="Y488" i="1"/>
  <c r="Z488" i="1"/>
  <c r="AA488" i="1"/>
  <c r="AB488" i="1"/>
  <c r="AC488" i="1"/>
  <c r="AD488" i="1"/>
  <c r="AE488" i="1"/>
  <c r="AF488" i="1"/>
  <c r="X489" i="1"/>
  <c r="Y489" i="1"/>
  <c r="Z489" i="1"/>
  <c r="AA489" i="1"/>
  <c r="AB489" i="1"/>
  <c r="AC489" i="1"/>
  <c r="AD489" i="1"/>
  <c r="AE489" i="1"/>
  <c r="AF489" i="1"/>
  <c r="X490" i="1"/>
  <c r="Y490" i="1"/>
  <c r="Z490" i="1"/>
  <c r="AA490" i="1"/>
  <c r="AB490" i="1"/>
  <c r="AC490" i="1"/>
  <c r="AD490" i="1"/>
  <c r="AE490" i="1"/>
  <c r="AF490" i="1"/>
  <c r="X491" i="1"/>
  <c r="Y491" i="1"/>
  <c r="Z491" i="1"/>
  <c r="AA491" i="1"/>
  <c r="AB491" i="1"/>
  <c r="AC491" i="1"/>
  <c r="AD491" i="1"/>
  <c r="AE491" i="1"/>
  <c r="AF491" i="1"/>
  <c r="X492" i="1"/>
  <c r="Y492" i="1"/>
  <c r="Z492" i="1"/>
  <c r="AA492" i="1"/>
  <c r="AB492" i="1"/>
  <c r="AC492" i="1"/>
  <c r="AD492" i="1"/>
  <c r="AE492" i="1"/>
  <c r="AF492" i="1"/>
  <c r="X493" i="1"/>
  <c r="Y493" i="1"/>
  <c r="Z493" i="1"/>
  <c r="AA493" i="1"/>
  <c r="AB493" i="1"/>
  <c r="AC493" i="1"/>
  <c r="AD493" i="1"/>
  <c r="AE493" i="1"/>
  <c r="AF493" i="1"/>
  <c r="X494" i="1"/>
  <c r="Y494" i="1"/>
  <c r="Z494" i="1"/>
  <c r="AA494" i="1"/>
  <c r="AB494" i="1"/>
  <c r="AC494" i="1"/>
  <c r="AD494" i="1"/>
  <c r="AE494" i="1"/>
  <c r="AF494" i="1"/>
  <c r="X495" i="1"/>
  <c r="Y495" i="1"/>
  <c r="Z495" i="1"/>
  <c r="AA495" i="1"/>
  <c r="AB495" i="1"/>
  <c r="AC495" i="1"/>
  <c r="AD495" i="1"/>
  <c r="AE495" i="1"/>
  <c r="AF495" i="1"/>
  <c r="X496" i="1"/>
  <c r="Y496" i="1"/>
  <c r="Z496" i="1"/>
  <c r="AA496" i="1"/>
  <c r="AB496" i="1"/>
  <c r="AC496" i="1"/>
  <c r="AD496" i="1"/>
  <c r="AE496" i="1"/>
  <c r="AF496" i="1"/>
  <c r="X497" i="1"/>
  <c r="Y497" i="1"/>
  <c r="Z497" i="1"/>
  <c r="AA497" i="1"/>
  <c r="AB497" i="1"/>
  <c r="AC497" i="1"/>
  <c r="AD497" i="1"/>
  <c r="AE497" i="1"/>
  <c r="AF497" i="1"/>
  <c r="X498" i="1"/>
  <c r="Y498" i="1"/>
  <c r="Z498" i="1"/>
  <c r="AA498" i="1"/>
  <c r="AB498" i="1"/>
  <c r="AC498" i="1"/>
  <c r="AD498" i="1"/>
  <c r="AE498" i="1"/>
  <c r="AF498" i="1"/>
  <c r="X499" i="1"/>
  <c r="Y499" i="1"/>
  <c r="Z499" i="1"/>
  <c r="AA499" i="1"/>
  <c r="AB499" i="1"/>
  <c r="AC499" i="1"/>
  <c r="AD499" i="1"/>
  <c r="AE499" i="1"/>
  <c r="AF499" i="1"/>
  <c r="X500" i="1"/>
  <c r="Y500" i="1"/>
  <c r="Z500" i="1"/>
  <c r="AA500" i="1"/>
  <c r="AB500" i="1"/>
  <c r="AC500" i="1"/>
  <c r="AD500" i="1"/>
  <c r="AE500" i="1"/>
  <c r="AF500" i="1"/>
  <c r="X501" i="1"/>
  <c r="Y501" i="1"/>
  <c r="Z501" i="1"/>
  <c r="AA501" i="1"/>
  <c r="AB501" i="1"/>
  <c r="AC501" i="1"/>
  <c r="AD501" i="1"/>
  <c r="AE501" i="1"/>
  <c r="AF501" i="1"/>
  <c r="X502" i="1"/>
  <c r="Y502" i="1"/>
  <c r="Z502" i="1"/>
  <c r="AA502" i="1"/>
  <c r="AB502" i="1"/>
  <c r="AC502" i="1"/>
  <c r="AD502" i="1"/>
  <c r="AE502" i="1"/>
  <c r="AF502" i="1"/>
  <c r="X503" i="1"/>
  <c r="Y503" i="1"/>
  <c r="Z503" i="1"/>
  <c r="AA503" i="1"/>
  <c r="AB503" i="1"/>
  <c r="AC503" i="1"/>
  <c r="AD503" i="1"/>
  <c r="AE503" i="1"/>
  <c r="AF503" i="1"/>
  <c r="X504" i="1"/>
  <c r="Y504" i="1"/>
  <c r="Z504" i="1"/>
  <c r="AA504" i="1"/>
  <c r="AB504" i="1"/>
  <c r="AC504" i="1"/>
  <c r="AD504" i="1"/>
  <c r="AE504" i="1"/>
  <c r="AF504" i="1"/>
  <c r="X505" i="1"/>
  <c r="Y505" i="1"/>
  <c r="Z505" i="1"/>
  <c r="AA505" i="1"/>
  <c r="AB505" i="1"/>
  <c r="AC505" i="1"/>
  <c r="AD505" i="1"/>
  <c r="AE505" i="1"/>
  <c r="AF505" i="1"/>
  <c r="X506" i="1"/>
  <c r="Y506" i="1"/>
  <c r="Z506" i="1"/>
  <c r="AA506" i="1"/>
  <c r="AB506" i="1"/>
  <c r="AC506" i="1"/>
  <c r="AD506" i="1"/>
  <c r="AE506" i="1"/>
  <c r="AF506" i="1"/>
  <c r="X507" i="1"/>
  <c r="Y507" i="1"/>
  <c r="Z507" i="1"/>
  <c r="AA507" i="1"/>
  <c r="AB507" i="1"/>
  <c r="AC507" i="1"/>
  <c r="AD507" i="1"/>
  <c r="AE507" i="1"/>
  <c r="AF507" i="1"/>
  <c r="X508" i="1"/>
  <c r="Y508" i="1"/>
  <c r="Z508" i="1"/>
  <c r="AA508" i="1"/>
  <c r="AB508" i="1"/>
  <c r="AC508" i="1"/>
  <c r="AD508" i="1"/>
  <c r="AE508" i="1"/>
  <c r="AF508" i="1"/>
  <c r="X509" i="1"/>
  <c r="Y509" i="1"/>
  <c r="Z509" i="1"/>
  <c r="AA509" i="1"/>
  <c r="AB509" i="1"/>
  <c r="AC509" i="1"/>
  <c r="AD509" i="1"/>
  <c r="AE509" i="1"/>
  <c r="AF509" i="1"/>
  <c r="X510" i="1"/>
  <c r="Y510" i="1"/>
  <c r="Z510" i="1"/>
  <c r="AA510" i="1"/>
  <c r="AB510" i="1"/>
  <c r="AC510" i="1"/>
  <c r="AD510" i="1"/>
  <c r="AE510" i="1"/>
  <c r="AF510" i="1"/>
  <c r="X511" i="1"/>
  <c r="Y511" i="1"/>
  <c r="Z511" i="1"/>
  <c r="AA511" i="1"/>
  <c r="AB511" i="1"/>
  <c r="AC511" i="1"/>
  <c r="AD511" i="1"/>
  <c r="AE511" i="1"/>
  <c r="AF511" i="1"/>
  <c r="X512" i="1"/>
  <c r="Y512" i="1"/>
  <c r="Z512" i="1"/>
  <c r="AA512" i="1"/>
  <c r="AB512" i="1"/>
  <c r="AC512" i="1"/>
  <c r="AD512" i="1"/>
  <c r="AE512" i="1"/>
  <c r="AF512" i="1"/>
  <c r="X513" i="1"/>
  <c r="Y513" i="1"/>
  <c r="Z513" i="1"/>
  <c r="AA513" i="1"/>
  <c r="AB513" i="1"/>
  <c r="AC513" i="1"/>
  <c r="AD513" i="1"/>
  <c r="AE513" i="1"/>
  <c r="AF513" i="1"/>
  <c r="X514" i="1"/>
  <c r="Y514" i="1"/>
  <c r="Z514" i="1"/>
  <c r="AA514" i="1"/>
  <c r="AB514" i="1"/>
  <c r="AC514" i="1"/>
  <c r="AD514" i="1"/>
  <c r="AE514" i="1"/>
  <c r="AF514" i="1"/>
  <c r="X515" i="1"/>
  <c r="Y515" i="1"/>
  <c r="Z515" i="1"/>
  <c r="AA515" i="1"/>
  <c r="AB515" i="1"/>
  <c r="AC515" i="1"/>
  <c r="AD515" i="1"/>
  <c r="AE515" i="1"/>
  <c r="AF515" i="1"/>
  <c r="X516" i="1"/>
  <c r="Y516" i="1"/>
  <c r="Z516" i="1"/>
  <c r="AA516" i="1"/>
  <c r="AB516" i="1"/>
  <c r="AC516" i="1"/>
  <c r="AD516" i="1"/>
  <c r="AE516" i="1"/>
  <c r="AF516" i="1"/>
  <c r="X517" i="1"/>
  <c r="Y517" i="1"/>
  <c r="Z517" i="1"/>
  <c r="AA517" i="1"/>
  <c r="AB517" i="1"/>
  <c r="AC517" i="1"/>
  <c r="AD517" i="1"/>
  <c r="AE517" i="1"/>
  <c r="AF517" i="1"/>
  <c r="X518" i="1"/>
  <c r="Y518" i="1"/>
  <c r="Z518" i="1"/>
  <c r="AA518" i="1"/>
  <c r="AB518" i="1"/>
  <c r="AC518" i="1"/>
  <c r="AD518" i="1"/>
  <c r="AE518" i="1"/>
  <c r="AF518" i="1"/>
  <c r="X519" i="1"/>
  <c r="Y519" i="1"/>
  <c r="Z519" i="1"/>
  <c r="AA519" i="1"/>
  <c r="AB519" i="1"/>
  <c r="AC519" i="1"/>
  <c r="AD519" i="1"/>
  <c r="AE519" i="1"/>
  <c r="AF519" i="1"/>
  <c r="X520" i="1"/>
  <c r="Y520" i="1"/>
  <c r="Z520" i="1"/>
  <c r="AA520" i="1"/>
  <c r="AB520" i="1"/>
  <c r="AC520" i="1"/>
  <c r="AD520" i="1"/>
  <c r="AE520" i="1"/>
  <c r="AF520" i="1"/>
  <c r="X521" i="1"/>
  <c r="Y521" i="1"/>
  <c r="Z521" i="1"/>
  <c r="AA521" i="1"/>
  <c r="AB521" i="1"/>
  <c r="AC521" i="1"/>
  <c r="AD521" i="1"/>
  <c r="AE521" i="1"/>
  <c r="AF521" i="1"/>
  <c r="X522" i="1"/>
  <c r="Y522" i="1"/>
  <c r="Z522" i="1"/>
  <c r="AA522" i="1"/>
  <c r="AB522" i="1"/>
  <c r="AC522" i="1"/>
  <c r="AD522" i="1"/>
  <c r="AE522" i="1"/>
  <c r="AF522" i="1"/>
  <c r="X523" i="1"/>
  <c r="Y523" i="1"/>
  <c r="Z523" i="1"/>
  <c r="AA523" i="1"/>
  <c r="AB523" i="1"/>
  <c r="AC523" i="1"/>
  <c r="AD523" i="1"/>
  <c r="AE523" i="1"/>
  <c r="AF523" i="1"/>
  <c r="X524" i="1"/>
  <c r="Y524" i="1"/>
  <c r="Z524" i="1"/>
  <c r="AA524" i="1"/>
  <c r="AB524" i="1"/>
  <c r="AC524" i="1"/>
  <c r="AD524" i="1"/>
  <c r="AE524" i="1"/>
  <c r="AF524" i="1"/>
  <c r="X525" i="1"/>
  <c r="Y525" i="1"/>
  <c r="Z525" i="1"/>
  <c r="AA525" i="1"/>
  <c r="AB525" i="1"/>
  <c r="AC525" i="1"/>
  <c r="AD525" i="1"/>
  <c r="AE525" i="1"/>
  <c r="AF525" i="1"/>
  <c r="X526" i="1"/>
  <c r="Y526" i="1"/>
  <c r="Z526" i="1"/>
  <c r="AA526" i="1"/>
  <c r="AB526" i="1"/>
  <c r="AC526" i="1"/>
  <c r="AD526" i="1"/>
  <c r="AE526" i="1"/>
  <c r="AF526" i="1"/>
  <c r="X527" i="1"/>
  <c r="Y527" i="1"/>
  <c r="Z527" i="1"/>
  <c r="AA527" i="1"/>
  <c r="AB527" i="1"/>
  <c r="AC527" i="1"/>
  <c r="AD527" i="1"/>
  <c r="AE527" i="1"/>
  <c r="AF527" i="1"/>
  <c r="X528" i="1"/>
  <c r="Y528" i="1"/>
  <c r="Z528" i="1"/>
  <c r="AA528" i="1"/>
  <c r="AB528" i="1"/>
  <c r="AC528" i="1"/>
  <c r="AD528" i="1"/>
  <c r="AE528" i="1"/>
  <c r="AF528" i="1"/>
  <c r="X529" i="1"/>
  <c r="Y529" i="1"/>
  <c r="Z529" i="1"/>
  <c r="AA529" i="1"/>
  <c r="AB529" i="1"/>
  <c r="AC529" i="1"/>
  <c r="AD529" i="1"/>
  <c r="AE529" i="1"/>
  <c r="AF529" i="1"/>
  <c r="X530" i="1"/>
  <c r="Y530" i="1"/>
  <c r="Z530" i="1"/>
  <c r="AA530" i="1"/>
  <c r="AB530" i="1"/>
  <c r="AC530" i="1"/>
  <c r="AD530" i="1"/>
  <c r="AE530" i="1"/>
  <c r="AF530" i="1"/>
  <c r="X564" i="1"/>
  <c r="Y564" i="1"/>
  <c r="Z564" i="1"/>
  <c r="AA564" i="1"/>
  <c r="AB564" i="1"/>
  <c r="AC564" i="1"/>
  <c r="AD564" i="1"/>
  <c r="AE564" i="1"/>
  <c r="AF564" i="1"/>
  <c r="X565" i="1"/>
  <c r="Y565" i="1"/>
  <c r="Z565" i="1"/>
  <c r="AA565" i="1"/>
  <c r="AB565" i="1"/>
  <c r="AC565" i="1"/>
  <c r="AD565" i="1"/>
  <c r="AE565" i="1"/>
  <c r="AF565" i="1"/>
  <c r="X566" i="1"/>
  <c r="Y566" i="1"/>
  <c r="Z566" i="1"/>
  <c r="AA566" i="1"/>
  <c r="AB566" i="1"/>
  <c r="AC566" i="1"/>
  <c r="AD566" i="1"/>
  <c r="AE566" i="1"/>
  <c r="AF566" i="1"/>
  <c r="X567" i="1"/>
  <c r="Y567" i="1"/>
  <c r="Z567" i="1"/>
  <c r="AA567" i="1"/>
  <c r="AB567" i="1"/>
  <c r="AC567" i="1"/>
  <c r="AD567" i="1"/>
  <c r="AE567" i="1"/>
  <c r="AF567" i="1"/>
  <c r="X568" i="1"/>
  <c r="Y568" i="1"/>
  <c r="Z568" i="1"/>
  <c r="AA568" i="1"/>
  <c r="AB568" i="1"/>
  <c r="AC568" i="1"/>
  <c r="AD568" i="1"/>
  <c r="AE568" i="1"/>
  <c r="AF568" i="1"/>
  <c r="X569" i="1"/>
  <c r="Y569" i="1"/>
  <c r="Z569" i="1"/>
  <c r="AA569" i="1"/>
  <c r="AB569" i="1"/>
  <c r="AC569" i="1"/>
  <c r="AD569" i="1"/>
  <c r="AE569" i="1"/>
  <c r="AF569" i="1"/>
  <c r="X570" i="1"/>
  <c r="Y570" i="1"/>
  <c r="Z570" i="1"/>
  <c r="AA570" i="1"/>
  <c r="AB570" i="1"/>
  <c r="AC570" i="1"/>
  <c r="AD570" i="1"/>
  <c r="AE570" i="1"/>
  <c r="AF570" i="1"/>
  <c r="X571" i="1"/>
  <c r="Y571" i="1"/>
  <c r="Z571" i="1"/>
  <c r="AA571" i="1"/>
  <c r="AB571" i="1"/>
  <c r="AC571" i="1"/>
  <c r="AD571" i="1"/>
  <c r="AE571" i="1"/>
  <c r="AF571" i="1"/>
  <c r="X572" i="1"/>
  <c r="Y572" i="1"/>
  <c r="Z572" i="1"/>
  <c r="AA572" i="1"/>
  <c r="AB572" i="1"/>
  <c r="AC572" i="1"/>
  <c r="AD572" i="1"/>
  <c r="AE572" i="1"/>
  <c r="AF572" i="1"/>
  <c r="X573" i="1"/>
  <c r="Y573" i="1"/>
  <c r="Z573" i="1"/>
  <c r="AA573" i="1"/>
  <c r="AB573" i="1"/>
  <c r="AC573" i="1"/>
  <c r="AD573" i="1"/>
  <c r="AE573" i="1"/>
  <c r="AF573" i="1"/>
  <c r="X574" i="1"/>
  <c r="Y574" i="1"/>
  <c r="Z574" i="1"/>
  <c r="AA574" i="1"/>
  <c r="AB574" i="1"/>
  <c r="AC574" i="1"/>
  <c r="AD574" i="1"/>
  <c r="AE574" i="1"/>
  <c r="AF574" i="1"/>
  <c r="X575" i="1"/>
  <c r="Y575" i="1"/>
  <c r="Z575" i="1"/>
  <c r="AA575" i="1"/>
  <c r="AB575" i="1"/>
  <c r="AC575" i="1"/>
  <c r="AD575" i="1"/>
  <c r="AE575" i="1"/>
  <c r="AF575" i="1"/>
  <c r="X576" i="1"/>
  <c r="Y576" i="1"/>
  <c r="Z576" i="1"/>
  <c r="AA576" i="1"/>
  <c r="AB576" i="1"/>
  <c r="AC576" i="1"/>
  <c r="AD576" i="1"/>
  <c r="AE576" i="1"/>
  <c r="AF576" i="1"/>
  <c r="X577" i="1"/>
  <c r="Y577" i="1"/>
  <c r="Z577" i="1"/>
  <c r="AA577" i="1"/>
  <c r="AB577" i="1"/>
  <c r="AC577" i="1"/>
  <c r="AD577" i="1"/>
  <c r="AE577" i="1"/>
  <c r="AF577" i="1"/>
  <c r="X578" i="1"/>
  <c r="Y578" i="1"/>
  <c r="Z578" i="1"/>
  <c r="AA578" i="1"/>
  <c r="AB578" i="1"/>
  <c r="AC578" i="1"/>
  <c r="AD578" i="1"/>
  <c r="AE578" i="1"/>
  <c r="AF578" i="1"/>
  <c r="X579" i="1"/>
  <c r="Y579" i="1"/>
  <c r="Z579" i="1"/>
  <c r="AA579" i="1"/>
  <c r="AB579" i="1"/>
  <c r="AC579" i="1"/>
  <c r="AD579" i="1"/>
  <c r="AE579" i="1"/>
  <c r="AF579" i="1"/>
  <c r="X580" i="1"/>
  <c r="Y580" i="1"/>
  <c r="Z580" i="1"/>
  <c r="AA580" i="1"/>
  <c r="AB580" i="1"/>
  <c r="AC580" i="1"/>
  <c r="AD580" i="1"/>
  <c r="AE580" i="1"/>
  <c r="AF580" i="1"/>
  <c r="X581" i="1"/>
  <c r="Y581" i="1"/>
  <c r="Z581" i="1"/>
  <c r="AA581" i="1"/>
  <c r="AB581" i="1"/>
  <c r="AC581" i="1"/>
  <c r="AD581" i="1"/>
  <c r="AE581" i="1"/>
  <c r="AF581" i="1"/>
  <c r="X582" i="1"/>
  <c r="Y582" i="1"/>
  <c r="Z582" i="1"/>
  <c r="AA582" i="1"/>
  <c r="AB582" i="1"/>
  <c r="AC582" i="1"/>
  <c r="AD582" i="1"/>
  <c r="AE582" i="1"/>
  <c r="AF582" i="1"/>
  <c r="X583" i="1"/>
  <c r="Y583" i="1"/>
  <c r="Z583" i="1"/>
  <c r="AA583" i="1"/>
  <c r="AB583" i="1"/>
  <c r="AC583" i="1"/>
  <c r="AD583" i="1"/>
  <c r="AE583" i="1"/>
  <c r="AF583" i="1"/>
  <c r="X584" i="1"/>
  <c r="Y584" i="1"/>
  <c r="Z584" i="1"/>
  <c r="AA584" i="1"/>
  <c r="AB584" i="1"/>
  <c r="AC584" i="1"/>
  <c r="AD584" i="1"/>
  <c r="AE584" i="1"/>
  <c r="AF584" i="1"/>
  <c r="X585" i="1"/>
  <c r="Y585" i="1"/>
  <c r="Z585" i="1"/>
  <c r="AA585" i="1"/>
  <c r="AB585" i="1"/>
  <c r="AC585" i="1"/>
  <c r="AD585" i="1"/>
  <c r="AE585" i="1"/>
  <c r="AF585" i="1"/>
  <c r="X586" i="1"/>
  <c r="Y586" i="1"/>
  <c r="Z586" i="1"/>
  <c r="AA586" i="1"/>
  <c r="AB586" i="1"/>
  <c r="AC586" i="1"/>
  <c r="AD586" i="1"/>
  <c r="AE586" i="1"/>
  <c r="AF586" i="1"/>
  <c r="X587" i="1"/>
  <c r="Y587" i="1"/>
  <c r="Z587" i="1"/>
  <c r="AA587" i="1"/>
  <c r="AB587" i="1"/>
  <c r="AC587" i="1"/>
  <c r="AD587" i="1"/>
  <c r="AE587" i="1"/>
  <c r="AF587" i="1"/>
  <c r="X588" i="1"/>
  <c r="Y588" i="1"/>
  <c r="Z588" i="1"/>
  <c r="AA588" i="1"/>
  <c r="AB588" i="1"/>
  <c r="AC588" i="1"/>
  <c r="AD588" i="1"/>
  <c r="AE588" i="1"/>
  <c r="AF588" i="1"/>
  <c r="X589" i="1"/>
  <c r="Y589" i="1"/>
  <c r="Z589" i="1"/>
  <c r="AA589" i="1"/>
  <c r="AB589" i="1"/>
  <c r="AC589" i="1"/>
  <c r="AD589" i="1"/>
  <c r="AE589" i="1"/>
  <c r="AF589" i="1"/>
  <c r="X590" i="1"/>
  <c r="Y590" i="1"/>
  <c r="Z590" i="1"/>
  <c r="AA590" i="1"/>
  <c r="AB590" i="1"/>
  <c r="AC590" i="1"/>
  <c r="AD590" i="1"/>
  <c r="AE590" i="1"/>
  <c r="AF590" i="1"/>
  <c r="X591" i="1"/>
  <c r="Y591" i="1"/>
  <c r="Z591" i="1"/>
  <c r="AA591" i="1"/>
  <c r="AB591" i="1"/>
  <c r="AC591" i="1"/>
  <c r="AD591" i="1"/>
  <c r="AE591" i="1"/>
  <c r="AF591" i="1"/>
  <c r="X592" i="1"/>
  <c r="Y592" i="1"/>
  <c r="Z592" i="1"/>
  <c r="AA592" i="1"/>
  <c r="AB592" i="1"/>
  <c r="AC592" i="1"/>
  <c r="AD592" i="1"/>
  <c r="AE592" i="1"/>
  <c r="AF592" i="1"/>
  <c r="X593" i="1"/>
  <c r="Y593" i="1"/>
  <c r="Z593" i="1"/>
  <c r="AA593" i="1"/>
  <c r="AB593" i="1"/>
  <c r="AC593" i="1"/>
  <c r="AD593" i="1"/>
  <c r="AE593" i="1"/>
  <c r="AF593" i="1"/>
  <c r="X594" i="1"/>
  <c r="Y594" i="1"/>
  <c r="Z594" i="1"/>
  <c r="AA594" i="1"/>
  <c r="AB594" i="1"/>
  <c r="AC594" i="1"/>
  <c r="AD594" i="1"/>
  <c r="AE594" i="1"/>
  <c r="AF594" i="1"/>
  <c r="X595" i="1"/>
  <c r="Y595" i="1"/>
  <c r="Z595" i="1"/>
  <c r="AA595" i="1"/>
  <c r="AB595" i="1"/>
  <c r="AC595" i="1"/>
  <c r="AD595" i="1"/>
  <c r="AE595" i="1"/>
  <c r="AF595" i="1"/>
  <c r="X596" i="1"/>
  <c r="Y596" i="1"/>
  <c r="Z596" i="1"/>
  <c r="AA596" i="1"/>
  <c r="AB596" i="1"/>
  <c r="AC596" i="1"/>
  <c r="AD596" i="1"/>
  <c r="AE596" i="1"/>
  <c r="AF596" i="1"/>
  <c r="X597" i="1"/>
  <c r="Y597" i="1"/>
  <c r="Z597" i="1"/>
  <c r="AA597" i="1"/>
  <c r="AB597" i="1"/>
  <c r="AC597" i="1"/>
  <c r="AD597" i="1"/>
  <c r="AE597" i="1"/>
  <c r="AF597" i="1"/>
  <c r="X598" i="1"/>
  <c r="Y598" i="1"/>
  <c r="Z598" i="1"/>
  <c r="AA598" i="1"/>
  <c r="AB598" i="1"/>
  <c r="AC598" i="1"/>
  <c r="AD598" i="1"/>
  <c r="AE598" i="1"/>
  <c r="AF598" i="1"/>
  <c r="X599" i="1"/>
  <c r="Y599" i="1"/>
  <c r="Z599" i="1"/>
  <c r="AA599" i="1"/>
  <c r="AB599" i="1"/>
  <c r="AC599" i="1"/>
  <c r="AD599" i="1"/>
  <c r="AE599" i="1"/>
  <c r="AF599" i="1"/>
  <c r="X600" i="1"/>
  <c r="Y600" i="1"/>
  <c r="Z600" i="1"/>
  <c r="AA600" i="1"/>
  <c r="AB600" i="1"/>
  <c r="AC600" i="1"/>
  <c r="AD600" i="1"/>
  <c r="AE600" i="1"/>
  <c r="AF600" i="1"/>
  <c r="X601" i="1"/>
  <c r="Y601" i="1"/>
  <c r="Z601" i="1"/>
  <c r="AA601" i="1"/>
  <c r="AB601" i="1"/>
  <c r="AC601" i="1"/>
  <c r="AD601" i="1"/>
  <c r="AE601" i="1"/>
  <c r="AF601" i="1"/>
  <c r="X602" i="1"/>
  <c r="Y602" i="1"/>
  <c r="Z602" i="1"/>
  <c r="AA602" i="1"/>
  <c r="AB602" i="1"/>
  <c r="AC602" i="1"/>
  <c r="AD602" i="1"/>
  <c r="AE602" i="1"/>
  <c r="AF602" i="1"/>
  <c r="X603" i="1"/>
  <c r="Y603" i="1"/>
  <c r="Z603" i="1"/>
  <c r="AA603" i="1"/>
  <c r="AB603" i="1"/>
  <c r="AC603" i="1"/>
  <c r="AD603" i="1"/>
  <c r="AE603" i="1"/>
  <c r="AF603" i="1"/>
  <c r="X604" i="1"/>
  <c r="Y604" i="1"/>
  <c r="Z604" i="1"/>
  <c r="AA604" i="1"/>
  <c r="AB604" i="1"/>
  <c r="AC604" i="1"/>
  <c r="AD604" i="1"/>
  <c r="AE604" i="1"/>
  <c r="AF604" i="1"/>
  <c r="X605" i="1"/>
  <c r="Y605" i="1"/>
  <c r="Z605" i="1"/>
  <c r="AA605" i="1"/>
  <c r="AB605" i="1"/>
  <c r="AC605" i="1"/>
  <c r="AD605" i="1"/>
  <c r="AE605" i="1"/>
  <c r="AF605" i="1"/>
  <c r="X606" i="1"/>
  <c r="Y606" i="1"/>
  <c r="Z606" i="1"/>
  <c r="AA606" i="1"/>
  <c r="AB606" i="1"/>
  <c r="AC606" i="1"/>
  <c r="AD606" i="1"/>
  <c r="AE606" i="1"/>
  <c r="AF606" i="1"/>
  <c r="X607" i="1"/>
  <c r="Y607" i="1"/>
  <c r="Z607" i="1"/>
  <c r="AA607" i="1"/>
  <c r="AB607" i="1"/>
  <c r="AC607" i="1"/>
  <c r="AD607" i="1"/>
  <c r="AE607" i="1"/>
  <c r="AF607" i="1"/>
  <c r="X608" i="1"/>
  <c r="Y608" i="1"/>
  <c r="Z608" i="1"/>
  <c r="AA608" i="1"/>
  <c r="AB608" i="1"/>
  <c r="AC608" i="1"/>
  <c r="AD608" i="1"/>
  <c r="AE608" i="1"/>
  <c r="AF608" i="1"/>
  <c r="X609" i="1"/>
  <c r="Y609" i="1"/>
  <c r="Z609" i="1"/>
  <c r="AA609" i="1"/>
  <c r="AB609" i="1"/>
  <c r="AC609" i="1"/>
  <c r="AD609" i="1"/>
  <c r="AE609" i="1"/>
  <c r="AF609" i="1"/>
  <c r="X610" i="1"/>
  <c r="Y610" i="1"/>
  <c r="Z610" i="1"/>
  <c r="AA610" i="1"/>
  <c r="AB610" i="1"/>
  <c r="AC610" i="1"/>
  <c r="AD610" i="1"/>
  <c r="AE610" i="1"/>
  <c r="AF610" i="1"/>
  <c r="X611" i="1"/>
  <c r="Y611" i="1"/>
  <c r="Z611" i="1"/>
  <c r="AA611" i="1"/>
  <c r="AB611" i="1"/>
  <c r="AC611" i="1"/>
  <c r="AD611" i="1"/>
  <c r="AE611" i="1"/>
  <c r="AF611" i="1"/>
  <c r="X612" i="1"/>
  <c r="Y612" i="1"/>
  <c r="Z612" i="1"/>
  <c r="AA612" i="1"/>
  <c r="AB612" i="1"/>
  <c r="AC612" i="1"/>
  <c r="AD612" i="1"/>
  <c r="AE612" i="1"/>
  <c r="AF612" i="1"/>
  <c r="X613" i="1"/>
  <c r="Y613" i="1"/>
  <c r="Z613" i="1"/>
  <c r="AA613" i="1"/>
  <c r="AB613" i="1"/>
  <c r="AC613" i="1"/>
  <c r="AD613" i="1"/>
  <c r="AE613" i="1"/>
  <c r="AF613" i="1"/>
  <c r="X614" i="1"/>
  <c r="Y614" i="1"/>
  <c r="Z614" i="1"/>
  <c r="AA614" i="1"/>
  <c r="AB614" i="1"/>
  <c r="AC614" i="1"/>
  <c r="AD614" i="1"/>
  <c r="AE614" i="1"/>
  <c r="AF614" i="1"/>
  <c r="X615" i="1"/>
  <c r="Y615" i="1"/>
  <c r="Z615" i="1"/>
  <c r="AA615" i="1"/>
  <c r="AB615" i="1"/>
  <c r="AC615" i="1"/>
  <c r="AD615" i="1"/>
  <c r="AE615" i="1"/>
  <c r="AF615" i="1"/>
  <c r="X616" i="1"/>
  <c r="Y616" i="1"/>
  <c r="Z616" i="1"/>
  <c r="AA616" i="1"/>
  <c r="AB616" i="1"/>
  <c r="AC616" i="1"/>
  <c r="AD616" i="1"/>
  <c r="AE616" i="1"/>
  <c r="AF616" i="1"/>
  <c r="X617" i="1"/>
  <c r="Y617" i="1"/>
  <c r="Z617" i="1"/>
  <c r="AA617" i="1"/>
  <c r="AB617" i="1"/>
  <c r="AC617" i="1"/>
  <c r="AD617" i="1"/>
  <c r="AE617" i="1"/>
  <c r="AF617" i="1"/>
  <c r="X618" i="1"/>
  <c r="Y618" i="1"/>
  <c r="Z618" i="1"/>
  <c r="AA618" i="1"/>
  <c r="AB618" i="1"/>
  <c r="AC618" i="1"/>
  <c r="AD618" i="1"/>
  <c r="AE618" i="1"/>
  <c r="AF618" i="1"/>
  <c r="X619" i="1"/>
  <c r="Y619" i="1"/>
  <c r="Z619" i="1"/>
  <c r="AA619" i="1"/>
  <c r="AB619" i="1"/>
  <c r="AC619" i="1"/>
  <c r="AD619" i="1"/>
  <c r="AE619" i="1"/>
  <c r="AF619" i="1"/>
  <c r="X620" i="1"/>
  <c r="Y620" i="1"/>
  <c r="Z620" i="1"/>
  <c r="AA620" i="1"/>
  <c r="AB620" i="1"/>
  <c r="AC620" i="1"/>
  <c r="AD620" i="1"/>
  <c r="AE620" i="1"/>
  <c r="AF620" i="1"/>
  <c r="X621" i="1"/>
  <c r="Y621" i="1"/>
  <c r="Z621" i="1"/>
  <c r="AA621" i="1"/>
  <c r="AB621" i="1"/>
  <c r="AC621" i="1"/>
  <c r="AD621" i="1"/>
  <c r="AE621" i="1"/>
  <c r="AF621" i="1"/>
  <c r="X622" i="1"/>
  <c r="Y622" i="1"/>
  <c r="Z622" i="1"/>
  <c r="AA622" i="1"/>
  <c r="AB622" i="1"/>
  <c r="AC622" i="1"/>
  <c r="AD622" i="1"/>
  <c r="AE622" i="1"/>
  <c r="AF622" i="1"/>
  <c r="X623" i="1"/>
  <c r="Y623" i="1"/>
  <c r="Z623" i="1"/>
  <c r="AA623" i="1"/>
  <c r="AB623" i="1"/>
  <c r="AC623" i="1"/>
  <c r="AD623" i="1"/>
  <c r="AE623" i="1"/>
  <c r="AF623" i="1"/>
  <c r="X624" i="1"/>
  <c r="Y624" i="1"/>
  <c r="Z624" i="1"/>
  <c r="AA624" i="1"/>
  <c r="AB624" i="1"/>
  <c r="AC624" i="1"/>
  <c r="AD624" i="1"/>
  <c r="AE624" i="1"/>
  <c r="AF624" i="1"/>
  <c r="X625" i="1"/>
  <c r="Y625" i="1"/>
  <c r="Z625" i="1"/>
  <c r="AA625" i="1"/>
  <c r="AB625" i="1"/>
  <c r="AC625" i="1"/>
  <c r="AD625" i="1"/>
  <c r="AE625" i="1"/>
  <c r="AF625" i="1"/>
  <c r="X626" i="1"/>
  <c r="Y626" i="1"/>
  <c r="Z626" i="1"/>
  <c r="AA626" i="1"/>
  <c r="AB626" i="1"/>
  <c r="AC626" i="1"/>
  <c r="AD626" i="1"/>
  <c r="AE626" i="1"/>
  <c r="AF626" i="1"/>
  <c r="X627" i="1"/>
  <c r="Y627" i="1"/>
  <c r="Z627" i="1"/>
  <c r="AA627" i="1"/>
  <c r="AB627" i="1"/>
  <c r="AC627" i="1"/>
  <c r="AD627" i="1"/>
  <c r="AE627" i="1"/>
  <c r="AF627" i="1"/>
  <c r="X628" i="1"/>
  <c r="Y628" i="1"/>
  <c r="Z628" i="1"/>
  <c r="AA628" i="1"/>
  <c r="AB628" i="1"/>
  <c r="AC628" i="1"/>
  <c r="AD628" i="1"/>
  <c r="AE628" i="1"/>
  <c r="AF628" i="1"/>
  <c r="X629" i="1"/>
  <c r="Y629" i="1"/>
  <c r="Z629" i="1"/>
  <c r="AA629" i="1"/>
  <c r="AB629" i="1"/>
  <c r="AC629" i="1"/>
  <c r="AD629" i="1"/>
  <c r="AE629" i="1"/>
  <c r="AF629" i="1"/>
  <c r="X630" i="1"/>
  <c r="Y630" i="1"/>
  <c r="Z630" i="1"/>
  <c r="AA630" i="1"/>
  <c r="AB630" i="1"/>
  <c r="AC630" i="1"/>
  <c r="AD630" i="1"/>
  <c r="AE630" i="1"/>
  <c r="AF630" i="1"/>
  <c r="X631" i="1"/>
  <c r="Y631" i="1"/>
  <c r="Z631" i="1"/>
  <c r="AA631" i="1"/>
  <c r="AB631" i="1"/>
  <c r="AC631" i="1"/>
  <c r="AD631" i="1"/>
  <c r="AE631" i="1"/>
  <c r="AF631" i="1"/>
  <c r="X632" i="1"/>
  <c r="Y632" i="1"/>
  <c r="Z632" i="1"/>
  <c r="AA632" i="1"/>
  <c r="AB632" i="1"/>
  <c r="AC632" i="1"/>
  <c r="AD632" i="1"/>
  <c r="AE632" i="1"/>
  <c r="AF632" i="1"/>
  <c r="X633" i="1"/>
  <c r="Y633" i="1"/>
  <c r="Z633" i="1"/>
  <c r="AA633" i="1"/>
  <c r="AB633" i="1"/>
  <c r="AC633" i="1"/>
  <c r="AD633" i="1"/>
  <c r="AE633" i="1"/>
  <c r="AF633" i="1"/>
  <c r="X634" i="1"/>
  <c r="Y634" i="1"/>
  <c r="Z634" i="1"/>
  <c r="AA634" i="1"/>
  <c r="AB634" i="1"/>
  <c r="AC634" i="1"/>
  <c r="AD634" i="1"/>
  <c r="AE634" i="1"/>
  <c r="AF634" i="1"/>
  <c r="X635" i="1"/>
  <c r="Y635" i="1"/>
  <c r="Z635" i="1"/>
  <c r="AA635" i="1"/>
  <c r="AB635" i="1"/>
  <c r="AC635" i="1"/>
  <c r="AD635" i="1"/>
  <c r="AE635" i="1"/>
  <c r="AF635" i="1"/>
  <c r="X636" i="1"/>
  <c r="Y636" i="1"/>
  <c r="Z636" i="1"/>
  <c r="AA636" i="1"/>
  <c r="AB636" i="1"/>
  <c r="AC636" i="1"/>
  <c r="AD636" i="1"/>
  <c r="AE636" i="1"/>
  <c r="AF636" i="1"/>
  <c r="X637" i="1"/>
  <c r="Y637" i="1"/>
  <c r="Z637" i="1"/>
  <c r="AA637" i="1"/>
  <c r="AB637" i="1"/>
  <c r="AC637" i="1"/>
  <c r="AD637" i="1"/>
  <c r="AE637" i="1"/>
  <c r="AF637" i="1"/>
  <c r="X638" i="1"/>
  <c r="Y638" i="1"/>
  <c r="Z638" i="1"/>
  <c r="AA638" i="1"/>
  <c r="AB638" i="1"/>
  <c r="AC638" i="1"/>
  <c r="AD638" i="1"/>
  <c r="AE638" i="1"/>
  <c r="AF638" i="1"/>
  <c r="X639" i="1"/>
  <c r="Y639" i="1"/>
  <c r="Z639" i="1"/>
  <c r="AA639" i="1"/>
  <c r="AB639" i="1"/>
  <c r="AC639" i="1"/>
  <c r="AD639" i="1"/>
  <c r="AE639" i="1"/>
  <c r="AF639" i="1"/>
  <c r="X640" i="1"/>
  <c r="Y640" i="1"/>
  <c r="Z640" i="1"/>
  <c r="AA640" i="1"/>
  <c r="AB640" i="1"/>
  <c r="AC640" i="1"/>
  <c r="AD640" i="1"/>
  <c r="AE640" i="1"/>
  <c r="AF640" i="1"/>
  <c r="X641" i="1"/>
  <c r="Y641" i="1"/>
  <c r="Z641" i="1"/>
  <c r="AA641" i="1"/>
  <c r="AB641" i="1"/>
  <c r="AC641" i="1"/>
  <c r="AD641" i="1"/>
  <c r="AE641" i="1"/>
  <c r="AF641" i="1"/>
  <c r="X642" i="1"/>
  <c r="Y642" i="1"/>
  <c r="Z642" i="1"/>
  <c r="AA642" i="1"/>
  <c r="AB642" i="1"/>
  <c r="AC642" i="1"/>
  <c r="AD642" i="1"/>
  <c r="AE642" i="1"/>
  <c r="AF642" i="1"/>
  <c r="X643" i="1"/>
  <c r="Y643" i="1"/>
  <c r="Z643" i="1"/>
  <c r="AA643" i="1"/>
  <c r="AB643" i="1"/>
  <c r="AC643" i="1"/>
  <c r="AD643" i="1"/>
  <c r="AE643" i="1"/>
  <c r="AF643" i="1"/>
  <c r="X644" i="1"/>
  <c r="Y644" i="1"/>
  <c r="Z644" i="1"/>
  <c r="AA644" i="1"/>
  <c r="AB644" i="1"/>
  <c r="AC644" i="1"/>
  <c r="AD644" i="1"/>
  <c r="AE644" i="1"/>
  <c r="AF644" i="1"/>
  <c r="X645" i="1"/>
  <c r="Y645" i="1"/>
  <c r="Z645" i="1"/>
  <c r="AA645" i="1"/>
  <c r="AB645" i="1"/>
  <c r="AC645" i="1"/>
  <c r="AD645" i="1"/>
  <c r="AE645" i="1"/>
  <c r="AF645" i="1"/>
  <c r="X646" i="1"/>
  <c r="Y646" i="1"/>
  <c r="Z646" i="1"/>
  <c r="AA646" i="1"/>
  <c r="AB646" i="1"/>
  <c r="AC646" i="1"/>
  <c r="AD646" i="1"/>
  <c r="AE646" i="1"/>
  <c r="AF646" i="1"/>
  <c r="X647" i="1"/>
  <c r="Y647" i="1"/>
  <c r="Z647" i="1"/>
  <c r="AA647" i="1"/>
  <c r="AB647" i="1"/>
  <c r="AC647" i="1"/>
  <c r="AD647" i="1"/>
  <c r="AE647" i="1"/>
  <c r="AF647" i="1"/>
  <c r="X648" i="1"/>
  <c r="Y648" i="1"/>
  <c r="Z648" i="1"/>
  <c r="AA648" i="1"/>
  <c r="AB648" i="1"/>
  <c r="AC648" i="1"/>
  <c r="AD648" i="1"/>
  <c r="AE648" i="1"/>
  <c r="AF648" i="1"/>
  <c r="X649" i="1"/>
  <c r="Y649" i="1"/>
  <c r="Z649" i="1"/>
  <c r="AA649" i="1"/>
  <c r="AB649" i="1"/>
  <c r="AC649" i="1"/>
  <c r="AD649" i="1"/>
  <c r="AE649" i="1"/>
  <c r="AF649" i="1"/>
  <c r="X650" i="1"/>
  <c r="Y650" i="1"/>
  <c r="Z650" i="1"/>
  <c r="AA650" i="1"/>
  <c r="AB650" i="1"/>
  <c r="AC650" i="1"/>
  <c r="AD650" i="1"/>
  <c r="AE650" i="1"/>
  <c r="AF650" i="1"/>
  <c r="X651" i="1"/>
  <c r="Y651" i="1"/>
  <c r="Z651" i="1"/>
  <c r="AA651" i="1"/>
  <c r="AB651" i="1"/>
  <c r="AC651" i="1"/>
  <c r="AD651" i="1"/>
  <c r="AE651" i="1"/>
  <c r="AF651" i="1"/>
  <c r="X652" i="1"/>
  <c r="Y652" i="1"/>
  <c r="Z652" i="1"/>
  <c r="AA652" i="1"/>
  <c r="AB652" i="1"/>
  <c r="AC652" i="1"/>
  <c r="AD652" i="1"/>
  <c r="AE652" i="1"/>
  <c r="AF652" i="1"/>
  <c r="X653" i="1"/>
  <c r="Y653" i="1"/>
  <c r="Z653" i="1"/>
  <c r="AA653" i="1"/>
  <c r="AB653" i="1"/>
  <c r="AC653" i="1"/>
  <c r="AD653" i="1"/>
  <c r="AE653" i="1"/>
  <c r="AF653" i="1"/>
  <c r="X654" i="1"/>
  <c r="Y654" i="1"/>
  <c r="Z654" i="1"/>
  <c r="AA654" i="1"/>
  <c r="AB654" i="1"/>
  <c r="AC654" i="1"/>
  <c r="AD654" i="1"/>
  <c r="AE654" i="1"/>
  <c r="AF654" i="1"/>
  <c r="X655" i="1"/>
  <c r="Y655" i="1"/>
  <c r="Z655" i="1"/>
  <c r="AA655" i="1"/>
  <c r="AB655" i="1"/>
  <c r="AC655" i="1"/>
  <c r="AD655" i="1"/>
  <c r="AE655" i="1"/>
  <c r="AF655" i="1"/>
  <c r="X656" i="1"/>
  <c r="Y656" i="1"/>
  <c r="Z656" i="1"/>
  <c r="AA656" i="1"/>
  <c r="AB656" i="1"/>
  <c r="AC656" i="1"/>
  <c r="AD656" i="1"/>
  <c r="AE656" i="1"/>
  <c r="AF656" i="1"/>
  <c r="X657" i="1"/>
  <c r="Y657" i="1"/>
  <c r="Z657" i="1"/>
  <c r="AA657" i="1"/>
  <c r="AB657" i="1"/>
  <c r="AC657" i="1"/>
  <c r="AD657" i="1"/>
  <c r="AE657" i="1"/>
  <c r="AF657" i="1"/>
  <c r="X658" i="1"/>
  <c r="Y658" i="1"/>
  <c r="Z658" i="1"/>
  <c r="AA658" i="1"/>
  <c r="AB658" i="1"/>
  <c r="AC658" i="1"/>
  <c r="AD658" i="1"/>
  <c r="AE658" i="1"/>
  <c r="AF658" i="1"/>
  <c r="X659" i="1"/>
  <c r="Y659" i="1"/>
  <c r="Z659" i="1"/>
  <c r="AA659" i="1"/>
  <c r="AB659" i="1"/>
  <c r="AC659" i="1"/>
  <c r="AD659" i="1"/>
  <c r="AE659" i="1"/>
  <c r="AF659" i="1"/>
  <c r="X660" i="1"/>
  <c r="Y660" i="1"/>
  <c r="Z660" i="1"/>
  <c r="AA660" i="1"/>
  <c r="AB660" i="1"/>
  <c r="AC660" i="1"/>
  <c r="AD660" i="1"/>
  <c r="AE660" i="1"/>
  <c r="AF660" i="1"/>
  <c r="X661" i="1"/>
  <c r="Y661" i="1"/>
  <c r="Z661" i="1"/>
  <c r="AA661" i="1"/>
  <c r="AB661" i="1"/>
  <c r="AC661" i="1"/>
  <c r="AD661" i="1"/>
  <c r="AE661" i="1"/>
  <c r="AF661" i="1"/>
  <c r="X662" i="1"/>
  <c r="Y662" i="1"/>
  <c r="Z662" i="1"/>
  <c r="AA662" i="1"/>
  <c r="AB662" i="1"/>
  <c r="AC662" i="1"/>
  <c r="AD662" i="1"/>
  <c r="AE662" i="1"/>
  <c r="AF662" i="1"/>
  <c r="X663" i="1"/>
  <c r="Y663" i="1"/>
  <c r="Z663" i="1"/>
  <c r="AA663" i="1"/>
  <c r="AB663" i="1"/>
  <c r="AC663" i="1"/>
  <c r="AD663" i="1"/>
  <c r="AE663" i="1"/>
  <c r="AF663" i="1"/>
  <c r="X664" i="1"/>
  <c r="Y664" i="1"/>
  <c r="Z664" i="1"/>
  <c r="AA664" i="1"/>
  <c r="AB664" i="1"/>
  <c r="AC664" i="1"/>
  <c r="AD664" i="1"/>
  <c r="AE664" i="1"/>
  <c r="AF664" i="1"/>
  <c r="X665" i="1"/>
  <c r="Y665" i="1"/>
  <c r="Z665" i="1"/>
  <c r="AA665" i="1"/>
  <c r="AB665" i="1"/>
  <c r="AC665" i="1"/>
  <c r="AD665" i="1"/>
  <c r="AE665" i="1"/>
  <c r="AF665" i="1"/>
  <c r="X666" i="1"/>
  <c r="Y666" i="1"/>
  <c r="Z666" i="1"/>
  <c r="AA666" i="1"/>
  <c r="AB666" i="1"/>
  <c r="AC666" i="1"/>
  <c r="AD666" i="1"/>
  <c r="AE666" i="1"/>
  <c r="AF666" i="1"/>
  <c r="X667" i="1"/>
  <c r="Y667" i="1"/>
  <c r="Z667" i="1"/>
  <c r="AA667" i="1"/>
  <c r="AB667" i="1"/>
  <c r="AC667" i="1"/>
  <c r="AD667" i="1"/>
  <c r="AE667" i="1"/>
  <c r="AF667" i="1"/>
  <c r="X672" i="1"/>
  <c r="Y672" i="1"/>
  <c r="Z672" i="1"/>
  <c r="AA672" i="1"/>
  <c r="AB672" i="1"/>
  <c r="AC672" i="1"/>
  <c r="AD672" i="1"/>
  <c r="AE672" i="1"/>
  <c r="AF672" i="1"/>
  <c r="X673" i="1"/>
  <c r="Y673" i="1"/>
  <c r="Z673" i="1"/>
  <c r="AA673" i="1"/>
  <c r="AB673" i="1"/>
  <c r="AC673" i="1"/>
  <c r="AD673" i="1"/>
  <c r="AE673" i="1"/>
  <c r="AF673" i="1"/>
  <c r="X674" i="1"/>
  <c r="Y674" i="1"/>
  <c r="Z674" i="1"/>
  <c r="AA674" i="1"/>
  <c r="AB674" i="1"/>
  <c r="AC674" i="1"/>
  <c r="AD674" i="1"/>
  <c r="AE674" i="1"/>
  <c r="AF674" i="1"/>
  <c r="X675" i="1"/>
  <c r="Y675" i="1"/>
  <c r="Z675" i="1"/>
  <c r="AA675" i="1"/>
  <c r="AB675" i="1"/>
  <c r="AC675" i="1"/>
  <c r="AD675" i="1"/>
  <c r="AE675" i="1"/>
  <c r="AF675" i="1"/>
  <c r="X676" i="1"/>
  <c r="Y676" i="1"/>
  <c r="Z676" i="1"/>
  <c r="AA676" i="1"/>
  <c r="AB676" i="1"/>
  <c r="AC676" i="1"/>
  <c r="AD676" i="1"/>
  <c r="AE676" i="1"/>
  <c r="AF676" i="1"/>
  <c r="X677" i="1"/>
  <c r="Y677" i="1"/>
  <c r="Z677" i="1"/>
  <c r="AA677" i="1"/>
  <c r="AB677" i="1"/>
  <c r="AC677" i="1"/>
  <c r="AD677" i="1"/>
  <c r="AE677" i="1"/>
  <c r="AF677" i="1"/>
  <c r="X678" i="1"/>
  <c r="Y678" i="1"/>
  <c r="Z678" i="1"/>
  <c r="AA678" i="1"/>
  <c r="AB678" i="1"/>
  <c r="AC678" i="1"/>
  <c r="AD678" i="1"/>
  <c r="AE678" i="1"/>
  <c r="AF678" i="1"/>
  <c r="X679" i="1"/>
  <c r="Y679" i="1"/>
  <c r="Z679" i="1"/>
  <c r="AA679" i="1"/>
  <c r="AB679" i="1"/>
  <c r="AC679" i="1"/>
  <c r="AD679" i="1"/>
  <c r="AE679" i="1"/>
  <c r="AF679" i="1"/>
  <c r="X680" i="1"/>
  <c r="Y680" i="1"/>
  <c r="Z680" i="1"/>
  <c r="AA680" i="1"/>
  <c r="AB680" i="1"/>
  <c r="AC680" i="1"/>
  <c r="AD680" i="1"/>
  <c r="AE680" i="1"/>
  <c r="AF680" i="1"/>
  <c r="X681" i="1"/>
  <c r="Y681" i="1"/>
  <c r="Z681" i="1"/>
  <c r="AA681" i="1"/>
  <c r="AB681" i="1"/>
  <c r="AC681" i="1"/>
  <c r="AD681" i="1"/>
  <c r="AE681" i="1"/>
  <c r="AF681" i="1"/>
  <c r="X682" i="1"/>
  <c r="Y682" i="1"/>
  <c r="Z682" i="1"/>
  <c r="AA682" i="1"/>
  <c r="AB682" i="1"/>
  <c r="AC682" i="1"/>
  <c r="AD682" i="1"/>
  <c r="AE682" i="1"/>
  <c r="AF682" i="1"/>
  <c r="X683" i="1"/>
  <c r="Y683" i="1"/>
  <c r="Z683" i="1"/>
  <c r="AA683" i="1"/>
  <c r="AB683" i="1"/>
  <c r="AC683" i="1"/>
  <c r="AD683" i="1"/>
  <c r="AE683" i="1"/>
  <c r="AF683" i="1"/>
  <c r="X684" i="1"/>
  <c r="Y684" i="1"/>
  <c r="Z684" i="1"/>
  <c r="AA684" i="1"/>
  <c r="AB684" i="1"/>
  <c r="AC684" i="1"/>
  <c r="AD684" i="1"/>
  <c r="AE684" i="1"/>
  <c r="AF684" i="1"/>
  <c r="X685" i="1"/>
  <c r="Y685" i="1"/>
  <c r="Z685" i="1"/>
  <c r="AA685" i="1"/>
  <c r="AB685" i="1"/>
  <c r="AC685" i="1"/>
  <c r="AD685" i="1"/>
  <c r="AE685" i="1"/>
  <c r="AF685" i="1"/>
  <c r="X686" i="1"/>
  <c r="Y686" i="1"/>
  <c r="Z686" i="1"/>
  <c r="AA686" i="1"/>
  <c r="AB686" i="1"/>
  <c r="AC686" i="1"/>
  <c r="AD686" i="1"/>
  <c r="AE686" i="1"/>
  <c r="AF686" i="1"/>
  <c r="X687" i="1"/>
  <c r="Y687" i="1"/>
  <c r="Z687" i="1"/>
  <c r="AA687" i="1"/>
  <c r="AB687" i="1"/>
  <c r="AC687" i="1"/>
  <c r="AD687" i="1"/>
  <c r="AE687" i="1"/>
  <c r="AF687" i="1"/>
  <c r="X688" i="1"/>
  <c r="Y688" i="1"/>
  <c r="Z688" i="1"/>
  <c r="AA688" i="1"/>
  <c r="AB688" i="1"/>
  <c r="AC688" i="1"/>
  <c r="AD688" i="1"/>
  <c r="AE688" i="1"/>
  <c r="AF688" i="1"/>
  <c r="X689" i="1"/>
  <c r="Y689" i="1"/>
  <c r="Z689" i="1"/>
  <c r="AA689" i="1"/>
  <c r="AB689" i="1"/>
  <c r="AC689" i="1"/>
  <c r="AD689" i="1"/>
  <c r="AE689" i="1"/>
  <c r="AF689" i="1"/>
  <c r="X690" i="1"/>
  <c r="Y690" i="1"/>
  <c r="Z690" i="1"/>
  <c r="AA690" i="1"/>
  <c r="AB690" i="1"/>
  <c r="AC690" i="1"/>
  <c r="AD690" i="1"/>
  <c r="AE690" i="1"/>
  <c r="AF690" i="1"/>
  <c r="X691" i="1"/>
  <c r="Y691" i="1"/>
  <c r="Z691" i="1"/>
  <c r="AA691" i="1"/>
  <c r="AB691" i="1"/>
  <c r="AC691" i="1"/>
  <c r="AD691" i="1"/>
  <c r="AE691" i="1"/>
  <c r="AF691" i="1"/>
  <c r="X692" i="1"/>
  <c r="Y692" i="1"/>
  <c r="Z692" i="1"/>
  <c r="AA692" i="1"/>
  <c r="AB692" i="1"/>
  <c r="AC692" i="1"/>
  <c r="AD692" i="1"/>
  <c r="AE692" i="1"/>
  <c r="AF692" i="1"/>
  <c r="X693" i="1"/>
  <c r="Y693" i="1"/>
  <c r="Z693" i="1"/>
  <c r="AA693" i="1"/>
  <c r="AB693" i="1"/>
  <c r="AC693" i="1"/>
  <c r="AD693" i="1"/>
  <c r="AE693" i="1"/>
  <c r="AF693" i="1"/>
  <c r="X694" i="1"/>
  <c r="Y694" i="1"/>
  <c r="Z694" i="1"/>
  <c r="AA694" i="1"/>
  <c r="AB694" i="1"/>
  <c r="AC694" i="1"/>
  <c r="AD694" i="1"/>
  <c r="AE694" i="1"/>
  <c r="AF694" i="1"/>
  <c r="X695" i="1"/>
  <c r="Y695" i="1"/>
  <c r="Z695" i="1"/>
  <c r="AA695" i="1"/>
  <c r="AB695" i="1"/>
  <c r="AC695" i="1"/>
  <c r="AD695" i="1"/>
  <c r="AE695" i="1"/>
  <c r="AF695" i="1"/>
  <c r="X696" i="1"/>
  <c r="Y696" i="1"/>
  <c r="Z696" i="1"/>
  <c r="AA696" i="1"/>
  <c r="AB696" i="1"/>
  <c r="AC696" i="1"/>
  <c r="AD696" i="1"/>
  <c r="AE696" i="1"/>
  <c r="AF696" i="1"/>
  <c r="X697" i="1"/>
  <c r="Y697" i="1"/>
  <c r="Z697" i="1"/>
  <c r="AA697" i="1"/>
  <c r="AB697" i="1"/>
  <c r="AC697" i="1"/>
  <c r="AD697" i="1"/>
  <c r="AE697" i="1"/>
  <c r="AF697" i="1"/>
  <c r="X698" i="1"/>
  <c r="Y698" i="1"/>
  <c r="Z698" i="1"/>
  <c r="AA698" i="1"/>
  <c r="AB698" i="1"/>
  <c r="AC698" i="1"/>
  <c r="AD698" i="1"/>
  <c r="AE698" i="1"/>
  <c r="AF698" i="1"/>
  <c r="X699" i="1"/>
  <c r="Y699" i="1"/>
  <c r="Z699" i="1"/>
  <c r="AA699" i="1"/>
  <c r="AB699" i="1"/>
  <c r="AC699" i="1"/>
  <c r="AD699" i="1"/>
  <c r="AE699" i="1"/>
  <c r="AF699" i="1"/>
  <c r="X700" i="1"/>
  <c r="Y700" i="1"/>
  <c r="Z700" i="1"/>
  <c r="AA700" i="1"/>
  <c r="AB700" i="1"/>
  <c r="AC700" i="1"/>
  <c r="AD700" i="1"/>
  <c r="AE700" i="1"/>
  <c r="AF700" i="1"/>
  <c r="X701" i="1"/>
  <c r="Y701" i="1"/>
  <c r="Z701" i="1"/>
  <c r="AA701" i="1"/>
  <c r="AB701" i="1"/>
  <c r="AC701" i="1"/>
  <c r="AD701" i="1"/>
  <c r="AE701" i="1"/>
  <c r="AF701" i="1"/>
  <c r="X702" i="1"/>
  <c r="Y702" i="1"/>
  <c r="Z702" i="1"/>
  <c r="AA702" i="1"/>
  <c r="AB702" i="1"/>
  <c r="AC702" i="1"/>
  <c r="AD702" i="1"/>
  <c r="AE702" i="1"/>
  <c r="AF702" i="1"/>
  <c r="X703" i="1"/>
  <c r="Y703" i="1"/>
  <c r="Z703" i="1"/>
  <c r="AA703" i="1"/>
  <c r="AB703" i="1"/>
  <c r="AC703" i="1"/>
  <c r="AD703" i="1"/>
  <c r="AE703" i="1"/>
  <c r="AF703" i="1"/>
  <c r="X704" i="1"/>
  <c r="Y704" i="1"/>
  <c r="Z704" i="1"/>
  <c r="AA704" i="1"/>
  <c r="AB704" i="1"/>
  <c r="AC704" i="1"/>
  <c r="AD704" i="1"/>
  <c r="AE704" i="1"/>
  <c r="AF704" i="1"/>
  <c r="X705" i="1"/>
  <c r="Y705" i="1"/>
  <c r="Z705" i="1"/>
  <c r="AA705" i="1"/>
  <c r="AB705" i="1"/>
  <c r="AC705" i="1"/>
  <c r="AD705" i="1"/>
  <c r="AE705" i="1"/>
  <c r="AF705" i="1"/>
  <c r="X706" i="1"/>
  <c r="Y706" i="1"/>
  <c r="Z706" i="1"/>
  <c r="AA706" i="1"/>
  <c r="AB706" i="1"/>
  <c r="AC706" i="1"/>
  <c r="AD706" i="1"/>
  <c r="AE706" i="1"/>
  <c r="AF706" i="1"/>
  <c r="X707" i="1"/>
  <c r="Y707" i="1"/>
  <c r="Z707" i="1"/>
  <c r="AA707" i="1"/>
  <c r="AB707" i="1"/>
  <c r="AC707" i="1"/>
  <c r="AD707" i="1"/>
  <c r="AE707" i="1"/>
  <c r="AF707" i="1"/>
  <c r="X708" i="1"/>
  <c r="Y708" i="1"/>
  <c r="Z708" i="1"/>
  <c r="AA708" i="1"/>
  <c r="AB708" i="1"/>
  <c r="AC708" i="1"/>
  <c r="AD708" i="1"/>
  <c r="AE708" i="1"/>
  <c r="AF708" i="1"/>
  <c r="X709" i="1"/>
  <c r="Y709" i="1"/>
  <c r="Z709" i="1"/>
  <c r="AA709" i="1"/>
  <c r="AB709" i="1"/>
  <c r="AC709" i="1"/>
  <c r="AD709" i="1"/>
  <c r="AE709" i="1"/>
  <c r="AF709" i="1"/>
  <c r="X710" i="1"/>
  <c r="Y710" i="1"/>
  <c r="Z710" i="1"/>
  <c r="AA710" i="1"/>
  <c r="AB710" i="1"/>
  <c r="AC710" i="1"/>
  <c r="AD710" i="1"/>
  <c r="AE710" i="1"/>
  <c r="AF710" i="1"/>
  <c r="X711" i="1"/>
  <c r="Y711" i="1"/>
  <c r="Z711" i="1"/>
  <c r="AA711" i="1"/>
  <c r="AB711" i="1"/>
  <c r="AC711" i="1"/>
  <c r="AD711" i="1"/>
  <c r="AE711" i="1"/>
  <c r="AF711" i="1"/>
  <c r="X712" i="1"/>
  <c r="Y712" i="1"/>
  <c r="Z712" i="1"/>
  <c r="AA712" i="1"/>
  <c r="AB712" i="1"/>
  <c r="AC712" i="1"/>
  <c r="AD712" i="1"/>
  <c r="AE712" i="1"/>
  <c r="AF712" i="1"/>
  <c r="X713" i="1"/>
  <c r="Y713" i="1"/>
  <c r="Z713" i="1"/>
  <c r="AA713" i="1"/>
  <c r="AB713" i="1"/>
  <c r="AC713" i="1"/>
  <c r="AD713" i="1"/>
  <c r="AE713" i="1"/>
  <c r="AF713" i="1"/>
  <c r="X714" i="1"/>
  <c r="Y714" i="1"/>
  <c r="Z714" i="1"/>
  <c r="AA714" i="1"/>
  <c r="AB714" i="1"/>
  <c r="AC714" i="1"/>
  <c r="AD714" i="1"/>
  <c r="AE714" i="1"/>
  <c r="AF714" i="1"/>
  <c r="X715" i="1"/>
  <c r="Y715" i="1"/>
  <c r="Z715" i="1"/>
  <c r="AA715" i="1"/>
  <c r="AB715" i="1"/>
  <c r="AC715" i="1"/>
  <c r="AD715" i="1"/>
  <c r="AE715" i="1"/>
  <c r="AF715" i="1"/>
  <c r="X716" i="1"/>
  <c r="Y716" i="1"/>
  <c r="Z716" i="1"/>
  <c r="AA716" i="1"/>
  <c r="AB716" i="1"/>
  <c r="AC716" i="1"/>
  <c r="AD716" i="1"/>
  <c r="AE716" i="1"/>
  <c r="AF716" i="1"/>
  <c r="X717" i="1"/>
  <c r="Y717" i="1"/>
  <c r="Z717" i="1"/>
  <c r="AA717" i="1"/>
  <c r="AB717" i="1"/>
  <c r="AC717" i="1"/>
  <c r="AD717" i="1"/>
  <c r="AE717" i="1"/>
  <c r="AF717" i="1"/>
  <c r="X718" i="1"/>
  <c r="Y718" i="1"/>
  <c r="Z718" i="1"/>
  <c r="AA718" i="1"/>
  <c r="AB718" i="1"/>
  <c r="AC718" i="1"/>
  <c r="AD718" i="1"/>
  <c r="AE718" i="1"/>
  <c r="AF718" i="1"/>
  <c r="X719" i="1"/>
  <c r="Y719" i="1"/>
  <c r="Z719" i="1"/>
  <c r="AA719" i="1"/>
  <c r="AB719" i="1"/>
  <c r="AC719" i="1"/>
  <c r="AD719" i="1"/>
  <c r="AE719" i="1"/>
  <c r="AF719" i="1"/>
  <c r="X720" i="1"/>
  <c r="Y720" i="1"/>
  <c r="Z720" i="1"/>
  <c r="AA720" i="1"/>
  <c r="AB720" i="1"/>
  <c r="AC720" i="1"/>
  <c r="AD720" i="1"/>
  <c r="AE720" i="1"/>
  <c r="AF720" i="1"/>
  <c r="X721" i="1"/>
  <c r="Y721" i="1"/>
  <c r="Z721" i="1"/>
  <c r="AA721" i="1"/>
  <c r="AB721" i="1"/>
  <c r="AC721" i="1"/>
  <c r="AD721" i="1"/>
  <c r="AE721" i="1"/>
  <c r="AF721" i="1"/>
  <c r="X722" i="1"/>
  <c r="Y722" i="1"/>
  <c r="Z722" i="1"/>
  <c r="AA722" i="1"/>
  <c r="AB722" i="1"/>
  <c r="AC722" i="1"/>
  <c r="AD722" i="1"/>
  <c r="AE722" i="1"/>
  <c r="AF722" i="1"/>
  <c r="X723" i="1"/>
  <c r="Y723" i="1"/>
  <c r="Z723" i="1"/>
  <c r="AA723" i="1"/>
  <c r="AB723" i="1"/>
  <c r="AC723" i="1"/>
  <c r="AD723" i="1"/>
  <c r="AE723" i="1"/>
  <c r="AF723" i="1"/>
  <c r="X724" i="1"/>
  <c r="Y724" i="1"/>
  <c r="Z724" i="1"/>
  <c r="AA724" i="1"/>
  <c r="AB724" i="1"/>
  <c r="AC724" i="1"/>
  <c r="AD724" i="1"/>
  <c r="AE724" i="1"/>
  <c r="AF724" i="1"/>
  <c r="X725" i="1"/>
  <c r="Y725" i="1"/>
  <c r="Z725" i="1"/>
  <c r="AA725" i="1"/>
  <c r="AB725" i="1"/>
  <c r="AC725" i="1"/>
  <c r="AD725" i="1"/>
  <c r="AE725" i="1"/>
  <c r="AF725" i="1"/>
  <c r="X726" i="1"/>
  <c r="Y726" i="1"/>
  <c r="Z726" i="1"/>
  <c r="AA726" i="1"/>
  <c r="AB726" i="1"/>
  <c r="AC726" i="1"/>
  <c r="AD726" i="1"/>
  <c r="AE726" i="1"/>
  <c r="AF726" i="1"/>
  <c r="X727" i="1"/>
  <c r="Y727" i="1"/>
  <c r="Z727" i="1"/>
  <c r="AA727" i="1"/>
  <c r="AB727" i="1"/>
  <c r="AC727" i="1"/>
  <c r="AD727" i="1"/>
  <c r="AE727" i="1"/>
  <c r="AF727" i="1"/>
  <c r="X728" i="1"/>
  <c r="Y728" i="1"/>
  <c r="Z728" i="1"/>
  <c r="AA728" i="1"/>
  <c r="AB728" i="1"/>
  <c r="AC728" i="1"/>
  <c r="AD728" i="1"/>
  <c r="AE728" i="1"/>
  <c r="AF728" i="1"/>
  <c r="X729" i="1"/>
  <c r="Y729" i="1"/>
  <c r="Z729" i="1"/>
  <c r="AA729" i="1"/>
  <c r="AB729" i="1"/>
  <c r="AC729" i="1"/>
  <c r="AD729" i="1"/>
  <c r="AE729" i="1"/>
  <c r="AF729" i="1"/>
  <c r="X730" i="1"/>
  <c r="Y730" i="1"/>
  <c r="Z730" i="1"/>
  <c r="AA730" i="1"/>
  <c r="AB730" i="1"/>
  <c r="AC730" i="1"/>
  <c r="AD730" i="1"/>
  <c r="AE730" i="1"/>
  <c r="AF730" i="1"/>
  <c r="X731" i="1"/>
  <c r="Y731" i="1"/>
  <c r="Z731" i="1"/>
  <c r="AA731" i="1"/>
  <c r="AB731" i="1"/>
  <c r="AC731" i="1"/>
  <c r="AD731" i="1"/>
  <c r="AE731" i="1"/>
  <c r="AF731" i="1"/>
  <c r="X732" i="1"/>
  <c r="Y732" i="1"/>
  <c r="Z732" i="1"/>
  <c r="AA732" i="1"/>
  <c r="AB732" i="1"/>
  <c r="AC732" i="1"/>
  <c r="AD732" i="1"/>
  <c r="AE732" i="1"/>
  <c r="AF732" i="1"/>
  <c r="X733" i="1"/>
  <c r="Y733" i="1"/>
  <c r="Z733" i="1"/>
  <c r="AA733" i="1"/>
  <c r="AB733" i="1"/>
  <c r="AC733" i="1"/>
  <c r="AD733" i="1"/>
  <c r="AE733" i="1"/>
  <c r="AF733" i="1"/>
  <c r="X734" i="1"/>
  <c r="Y734" i="1"/>
  <c r="Z734" i="1"/>
  <c r="AA734" i="1"/>
  <c r="AB734" i="1"/>
  <c r="AC734" i="1"/>
  <c r="AD734" i="1"/>
  <c r="AE734" i="1"/>
  <c r="AF734" i="1"/>
  <c r="X735" i="1"/>
  <c r="Y735" i="1"/>
  <c r="Z735" i="1"/>
  <c r="AA735" i="1"/>
  <c r="AB735" i="1"/>
  <c r="AC735" i="1"/>
  <c r="AD735" i="1"/>
  <c r="AE735" i="1"/>
  <c r="AF735" i="1"/>
  <c r="X736" i="1"/>
  <c r="Y736" i="1"/>
  <c r="Z736" i="1"/>
  <c r="AA736" i="1"/>
  <c r="AB736" i="1"/>
  <c r="AC736" i="1"/>
  <c r="AD736" i="1"/>
  <c r="AE736" i="1"/>
  <c r="AF736" i="1"/>
  <c r="X737" i="1"/>
  <c r="Y737" i="1"/>
  <c r="Z737" i="1"/>
  <c r="AA737" i="1"/>
  <c r="AB737" i="1"/>
  <c r="AC737" i="1"/>
  <c r="AD737" i="1"/>
  <c r="AE737" i="1"/>
  <c r="AF737" i="1"/>
  <c r="X738" i="1"/>
  <c r="Y738" i="1"/>
  <c r="Z738" i="1"/>
  <c r="AA738" i="1"/>
  <c r="AB738" i="1"/>
  <c r="AC738" i="1"/>
  <c r="AD738" i="1"/>
  <c r="AE738" i="1"/>
  <c r="AF738" i="1"/>
  <c r="X739" i="1"/>
  <c r="Y739" i="1"/>
  <c r="Z739" i="1"/>
  <c r="AA739" i="1"/>
  <c r="AB739" i="1"/>
  <c r="AC739" i="1"/>
  <c r="AD739" i="1"/>
  <c r="AE739" i="1"/>
  <c r="AF739" i="1"/>
  <c r="X740" i="1"/>
  <c r="Y740" i="1"/>
  <c r="Z740" i="1"/>
  <c r="AA740" i="1"/>
  <c r="AB740" i="1"/>
  <c r="AC740" i="1"/>
  <c r="AD740" i="1"/>
  <c r="AE740" i="1"/>
  <c r="AF740" i="1"/>
  <c r="X741" i="1"/>
  <c r="Y741" i="1"/>
  <c r="Z741" i="1"/>
  <c r="AA741" i="1"/>
  <c r="AB741" i="1"/>
  <c r="AC741" i="1"/>
  <c r="AD741" i="1"/>
  <c r="AE741" i="1"/>
  <c r="AF741" i="1"/>
  <c r="X742" i="1"/>
  <c r="Y742" i="1"/>
  <c r="Z742" i="1"/>
  <c r="AA742" i="1"/>
  <c r="AB742" i="1"/>
  <c r="AC742" i="1"/>
  <c r="AD742" i="1"/>
  <c r="AE742" i="1"/>
  <c r="AF742" i="1"/>
  <c r="X743" i="1"/>
  <c r="Y743" i="1"/>
  <c r="Z743" i="1"/>
  <c r="AA743" i="1"/>
  <c r="AB743" i="1"/>
  <c r="AC743" i="1"/>
  <c r="AD743" i="1"/>
  <c r="AE743" i="1"/>
  <c r="AF743" i="1"/>
  <c r="X744" i="1"/>
  <c r="Y744" i="1"/>
  <c r="Z744" i="1"/>
  <c r="AA744" i="1"/>
  <c r="AB744" i="1"/>
  <c r="AC744" i="1"/>
  <c r="AD744" i="1"/>
  <c r="AE744" i="1"/>
  <c r="AF744" i="1"/>
  <c r="X745" i="1"/>
  <c r="Y745" i="1"/>
  <c r="Z745" i="1"/>
  <c r="AA745" i="1"/>
  <c r="AB745" i="1"/>
  <c r="AC745" i="1"/>
  <c r="AD745" i="1"/>
  <c r="AE745" i="1"/>
  <c r="AF745" i="1"/>
  <c r="X746" i="1"/>
  <c r="Y746" i="1"/>
  <c r="Z746" i="1"/>
  <c r="AA746" i="1"/>
  <c r="AB746" i="1"/>
  <c r="AC746" i="1"/>
  <c r="AD746" i="1"/>
  <c r="AE746" i="1"/>
  <c r="AF746" i="1"/>
  <c r="X747" i="1"/>
  <c r="Y747" i="1"/>
  <c r="Z747" i="1"/>
  <c r="AA747" i="1"/>
  <c r="AB747" i="1"/>
  <c r="AC747" i="1"/>
  <c r="AD747" i="1"/>
  <c r="AE747" i="1"/>
  <c r="AF747" i="1"/>
  <c r="X748" i="1"/>
  <c r="Y748" i="1"/>
  <c r="Z748" i="1"/>
  <c r="AA748" i="1"/>
  <c r="AB748" i="1"/>
  <c r="AC748" i="1"/>
  <c r="AD748" i="1"/>
  <c r="AE748" i="1"/>
  <c r="AF748" i="1"/>
  <c r="X749" i="1"/>
  <c r="Y749" i="1"/>
  <c r="Z749" i="1"/>
  <c r="AA749" i="1"/>
  <c r="AB749" i="1"/>
  <c r="AC749" i="1"/>
  <c r="AD749" i="1"/>
  <c r="AE749" i="1"/>
  <c r="AF749" i="1"/>
  <c r="X750" i="1"/>
  <c r="Y750" i="1"/>
  <c r="Z750" i="1"/>
  <c r="AA750" i="1"/>
  <c r="AB750" i="1"/>
  <c r="AC750" i="1"/>
  <c r="AD750" i="1"/>
  <c r="AE750" i="1"/>
  <c r="AF750" i="1"/>
  <c r="X751" i="1"/>
  <c r="Y751" i="1"/>
  <c r="Z751" i="1"/>
  <c r="AA751" i="1"/>
  <c r="AB751" i="1"/>
  <c r="AC751" i="1"/>
  <c r="AD751" i="1"/>
  <c r="AE751" i="1"/>
  <c r="AF751" i="1"/>
  <c r="X752" i="1"/>
  <c r="Y752" i="1"/>
  <c r="Z752" i="1"/>
  <c r="AA752" i="1"/>
  <c r="AB752" i="1"/>
  <c r="AC752" i="1"/>
  <c r="AD752" i="1"/>
  <c r="AE752" i="1"/>
  <c r="AF752" i="1"/>
  <c r="X753" i="1"/>
  <c r="Y753" i="1"/>
  <c r="Z753" i="1"/>
  <c r="AA753" i="1"/>
  <c r="AB753" i="1"/>
  <c r="AC753" i="1"/>
  <c r="AD753" i="1"/>
  <c r="AE753" i="1"/>
  <c r="AF753" i="1"/>
  <c r="X754" i="1"/>
  <c r="Y754" i="1"/>
  <c r="Z754" i="1"/>
  <c r="AA754" i="1"/>
  <c r="AB754" i="1"/>
  <c r="AC754" i="1"/>
  <c r="AD754" i="1"/>
  <c r="AE754" i="1"/>
  <c r="AF754" i="1"/>
  <c r="X755" i="1"/>
  <c r="Y755" i="1"/>
  <c r="Z755" i="1"/>
  <c r="AA755" i="1"/>
  <c r="AB755" i="1"/>
  <c r="AC755" i="1"/>
  <c r="AD755" i="1"/>
  <c r="AE755" i="1"/>
  <c r="AF755" i="1"/>
  <c r="X756" i="1"/>
  <c r="Y756" i="1"/>
  <c r="Z756" i="1"/>
  <c r="AA756" i="1"/>
  <c r="AB756" i="1"/>
  <c r="AC756" i="1"/>
  <c r="AD756" i="1"/>
  <c r="AE756" i="1"/>
  <c r="AF756" i="1"/>
  <c r="X757" i="1"/>
  <c r="Y757" i="1"/>
  <c r="Z757" i="1"/>
  <c r="AA757" i="1"/>
  <c r="AB757" i="1"/>
  <c r="AC757" i="1"/>
  <c r="AD757" i="1"/>
  <c r="AE757" i="1"/>
  <c r="AF757" i="1"/>
  <c r="X758" i="1"/>
  <c r="Y758" i="1"/>
  <c r="Z758" i="1"/>
  <c r="AA758" i="1"/>
  <c r="AB758" i="1"/>
  <c r="AC758" i="1"/>
  <c r="AD758" i="1"/>
  <c r="AE758" i="1"/>
  <c r="AF758" i="1"/>
  <c r="X759" i="1"/>
  <c r="Y759" i="1"/>
  <c r="Z759" i="1"/>
  <c r="AA759" i="1"/>
  <c r="AB759" i="1"/>
  <c r="AC759" i="1"/>
  <c r="AD759" i="1"/>
  <c r="AE759" i="1"/>
  <c r="AF759" i="1"/>
  <c r="X760" i="1"/>
  <c r="Y760" i="1"/>
  <c r="Z760" i="1"/>
  <c r="AA760" i="1"/>
  <c r="AB760" i="1"/>
  <c r="AC760" i="1"/>
  <c r="AD760" i="1"/>
  <c r="AE760" i="1"/>
  <c r="AF760" i="1"/>
  <c r="X761" i="1"/>
  <c r="Y761" i="1"/>
  <c r="Z761" i="1"/>
  <c r="AA761" i="1"/>
  <c r="AB761" i="1"/>
  <c r="AC761" i="1"/>
  <c r="AD761" i="1"/>
  <c r="AE761" i="1"/>
  <c r="AF761" i="1"/>
  <c r="X762" i="1"/>
  <c r="Y762" i="1"/>
  <c r="Z762" i="1"/>
  <c r="AA762" i="1"/>
  <c r="AB762" i="1"/>
  <c r="AC762" i="1"/>
  <c r="AD762" i="1"/>
  <c r="AE762" i="1"/>
  <c r="AF762" i="1"/>
  <c r="X763" i="1"/>
  <c r="Y763" i="1"/>
  <c r="Z763" i="1"/>
  <c r="AA763" i="1"/>
  <c r="AB763" i="1"/>
  <c r="AC763" i="1"/>
  <c r="AD763" i="1"/>
  <c r="AE763" i="1"/>
  <c r="AF763" i="1"/>
  <c r="X764" i="1"/>
  <c r="Y764" i="1"/>
  <c r="Z764" i="1"/>
  <c r="AA764" i="1"/>
  <c r="AB764" i="1"/>
  <c r="AC764" i="1"/>
  <c r="AD764" i="1"/>
  <c r="AE764" i="1"/>
  <c r="AF764" i="1"/>
  <c r="X765" i="1"/>
  <c r="Y765" i="1"/>
  <c r="Z765" i="1"/>
  <c r="AA765" i="1"/>
  <c r="AB765" i="1"/>
  <c r="AC765" i="1"/>
  <c r="AD765" i="1"/>
  <c r="AE765" i="1"/>
  <c r="AF765" i="1"/>
  <c r="X766" i="1"/>
  <c r="Y766" i="1"/>
  <c r="Z766" i="1"/>
  <c r="AA766" i="1"/>
  <c r="AB766" i="1"/>
  <c r="AC766" i="1"/>
  <c r="AD766" i="1"/>
  <c r="AE766" i="1"/>
  <c r="AF766" i="1"/>
  <c r="X767" i="1"/>
  <c r="Y767" i="1"/>
  <c r="Z767" i="1"/>
  <c r="AA767" i="1"/>
  <c r="AB767" i="1"/>
  <c r="AC767" i="1"/>
  <c r="AD767" i="1"/>
  <c r="AE767" i="1"/>
  <c r="AF767" i="1"/>
  <c r="X768" i="1"/>
  <c r="Y768" i="1"/>
  <c r="Z768" i="1"/>
  <c r="AA768" i="1"/>
  <c r="AB768" i="1"/>
  <c r="AC768" i="1"/>
  <c r="AD768" i="1"/>
  <c r="AE768" i="1"/>
  <c r="AF768" i="1"/>
  <c r="X769" i="1"/>
  <c r="Y769" i="1"/>
  <c r="Z769" i="1"/>
  <c r="AA769" i="1"/>
  <c r="AB769" i="1"/>
  <c r="AC769" i="1"/>
  <c r="AD769" i="1"/>
  <c r="AE769" i="1"/>
  <c r="AF769" i="1"/>
  <c r="X770" i="1"/>
  <c r="Y770" i="1"/>
  <c r="Z770" i="1"/>
  <c r="AA770" i="1"/>
  <c r="AB770" i="1"/>
  <c r="AC770" i="1"/>
  <c r="AD770" i="1"/>
  <c r="AE770" i="1"/>
  <c r="AF770" i="1"/>
  <c r="X771" i="1"/>
  <c r="Y771" i="1"/>
  <c r="Z771" i="1"/>
  <c r="AA771" i="1"/>
  <c r="AB771" i="1"/>
  <c r="AC771" i="1"/>
  <c r="AD771" i="1"/>
  <c r="AE771" i="1"/>
  <c r="AF771" i="1"/>
  <c r="X772" i="1"/>
  <c r="Y772" i="1"/>
  <c r="Z772" i="1"/>
  <c r="AA772" i="1"/>
  <c r="AB772" i="1"/>
  <c r="AC772" i="1"/>
  <c r="AD772" i="1"/>
  <c r="AE772" i="1"/>
  <c r="AF772" i="1"/>
  <c r="X773" i="1"/>
  <c r="Y773" i="1"/>
  <c r="Z773" i="1"/>
  <c r="AA773" i="1"/>
  <c r="AB773" i="1"/>
  <c r="AC773" i="1"/>
  <c r="AD773" i="1"/>
  <c r="AE773" i="1"/>
  <c r="AF773" i="1"/>
  <c r="X774" i="1"/>
  <c r="Y774" i="1"/>
  <c r="Z774" i="1"/>
  <c r="AA774" i="1"/>
  <c r="AB774" i="1"/>
  <c r="AC774" i="1"/>
  <c r="AD774" i="1"/>
  <c r="AE774" i="1"/>
  <c r="AF774" i="1"/>
  <c r="X775" i="1"/>
  <c r="Y775" i="1"/>
  <c r="Z775" i="1"/>
  <c r="AA775" i="1"/>
  <c r="AB775" i="1"/>
  <c r="AC775" i="1"/>
  <c r="AD775" i="1"/>
  <c r="AE775" i="1"/>
  <c r="AF775" i="1"/>
  <c r="X668" i="1"/>
  <c r="Y668" i="1"/>
  <c r="Z668" i="1"/>
  <c r="AA668" i="1"/>
  <c r="AB668" i="1"/>
  <c r="AC668" i="1"/>
  <c r="AD668" i="1"/>
  <c r="AE668" i="1"/>
  <c r="AF668" i="1"/>
  <c r="X669" i="1"/>
  <c r="Y669" i="1"/>
  <c r="Z669" i="1"/>
  <c r="AA669" i="1"/>
  <c r="AB669" i="1"/>
  <c r="AC669" i="1"/>
  <c r="AD669" i="1"/>
  <c r="AE669" i="1"/>
  <c r="AF669" i="1"/>
  <c r="X670" i="1"/>
  <c r="Y670" i="1"/>
  <c r="Z670" i="1"/>
  <c r="AA670" i="1"/>
  <c r="AB670" i="1"/>
  <c r="AC670" i="1"/>
  <c r="AD670" i="1"/>
  <c r="AE670" i="1"/>
  <c r="AF670" i="1"/>
  <c r="X671" i="1"/>
  <c r="Y671" i="1"/>
  <c r="Z671" i="1"/>
  <c r="AA671" i="1"/>
  <c r="AB671" i="1"/>
  <c r="AC671" i="1"/>
  <c r="AD671" i="1"/>
  <c r="AE671" i="1"/>
  <c r="AF671" i="1"/>
  <c r="X818" i="1"/>
  <c r="Y818" i="1"/>
  <c r="Z818" i="1"/>
  <c r="AA818" i="1"/>
  <c r="AB818" i="1"/>
  <c r="AC818" i="1"/>
  <c r="AD818" i="1"/>
  <c r="AE818" i="1"/>
  <c r="AF818" i="1"/>
  <c r="X363" i="1"/>
  <c r="Y363" i="1"/>
  <c r="Z363" i="1"/>
  <c r="AA363" i="1"/>
  <c r="AB363" i="1"/>
  <c r="AC363" i="1"/>
  <c r="AD363" i="1"/>
  <c r="AE363" i="1"/>
  <c r="AF363" i="1"/>
  <c r="X776" i="1"/>
  <c r="Y776" i="1"/>
  <c r="Z776" i="1"/>
  <c r="AA776" i="1"/>
  <c r="AB776" i="1"/>
  <c r="AC776" i="1"/>
  <c r="AD776" i="1"/>
  <c r="AE776" i="1"/>
  <c r="AF776" i="1"/>
  <c r="X777" i="1"/>
  <c r="Y777" i="1"/>
  <c r="Z777" i="1"/>
  <c r="AA777" i="1"/>
  <c r="AB777" i="1"/>
  <c r="AC777" i="1"/>
  <c r="AD777" i="1"/>
  <c r="AE777" i="1"/>
  <c r="AF777" i="1"/>
  <c r="X531" i="1"/>
  <c r="Y531" i="1"/>
  <c r="Z531" i="1"/>
  <c r="AA531" i="1"/>
  <c r="AB531" i="1"/>
  <c r="AC531" i="1"/>
  <c r="AD531" i="1"/>
  <c r="AE531" i="1"/>
  <c r="AF531" i="1"/>
  <c r="X532" i="1"/>
  <c r="Y532" i="1"/>
  <c r="Z532" i="1"/>
  <c r="AA532" i="1"/>
  <c r="AB532" i="1"/>
  <c r="AC532" i="1"/>
  <c r="AD532" i="1"/>
  <c r="AE532" i="1"/>
  <c r="AF532" i="1"/>
  <c r="X796" i="1"/>
  <c r="Y796" i="1"/>
  <c r="Z796" i="1"/>
  <c r="AA796" i="1"/>
  <c r="AB796" i="1"/>
  <c r="AC796" i="1"/>
  <c r="AD796" i="1"/>
  <c r="AE796" i="1"/>
  <c r="AF796" i="1"/>
  <c r="X797" i="1"/>
  <c r="Y797" i="1"/>
  <c r="Z797" i="1"/>
  <c r="AA797" i="1"/>
  <c r="AB797" i="1"/>
  <c r="AC797" i="1"/>
  <c r="AD797" i="1"/>
  <c r="AE797" i="1"/>
  <c r="AF797" i="1"/>
  <c r="X798" i="1"/>
  <c r="Y798" i="1"/>
  <c r="Z798" i="1"/>
  <c r="AA798" i="1"/>
  <c r="AB798" i="1"/>
  <c r="AC798" i="1"/>
  <c r="AD798" i="1"/>
  <c r="AE798" i="1"/>
  <c r="AF798" i="1"/>
  <c r="X799" i="1"/>
  <c r="Y799" i="1"/>
  <c r="Z799" i="1"/>
  <c r="AA799" i="1"/>
  <c r="AB799" i="1"/>
  <c r="AC799" i="1"/>
  <c r="AD799" i="1"/>
  <c r="AE799" i="1"/>
  <c r="AF799" i="1"/>
  <c r="X800" i="1"/>
  <c r="Y800" i="1"/>
  <c r="Z800" i="1"/>
  <c r="AA800" i="1"/>
  <c r="AB800" i="1"/>
  <c r="AC800" i="1"/>
  <c r="AD800" i="1"/>
  <c r="AE800" i="1"/>
  <c r="AF800" i="1"/>
  <c r="X801" i="1"/>
  <c r="Y801" i="1"/>
  <c r="Z801" i="1"/>
  <c r="AA801" i="1"/>
  <c r="AB801" i="1"/>
  <c r="AC801" i="1"/>
  <c r="AD801" i="1"/>
  <c r="AE801" i="1"/>
  <c r="AF801" i="1"/>
  <c r="X802" i="1"/>
  <c r="Y802" i="1"/>
  <c r="Z802" i="1"/>
  <c r="AA802" i="1"/>
  <c r="AB802" i="1"/>
  <c r="AC802" i="1"/>
  <c r="AD802" i="1"/>
  <c r="AE802" i="1"/>
  <c r="AF802" i="1"/>
  <c r="X803" i="1"/>
  <c r="Y803" i="1"/>
  <c r="Z803" i="1"/>
  <c r="AA803" i="1"/>
  <c r="AB803" i="1"/>
  <c r="AC803" i="1"/>
  <c r="AD803" i="1"/>
  <c r="AE803" i="1"/>
  <c r="AF803" i="1"/>
  <c r="X804" i="1"/>
  <c r="Y804" i="1"/>
  <c r="Z804" i="1"/>
  <c r="AA804" i="1"/>
  <c r="AB804" i="1"/>
  <c r="AC804" i="1"/>
  <c r="AD804" i="1"/>
  <c r="AE804" i="1"/>
  <c r="AF804" i="1"/>
  <c r="X805" i="1"/>
  <c r="Y805" i="1"/>
  <c r="Z805" i="1"/>
  <c r="AA805" i="1"/>
  <c r="AB805" i="1"/>
  <c r="AC805" i="1"/>
  <c r="AD805" i="1"/>
  <c r="AE805" i="1"/>
  <c r="AF805" i="1"/>
  <c r="X806" i="1"/>
  <c r="Y806" i="1"/>
  <c r="Z806" i="1"/>
  <c r="AA806" i="1"/>
  <c r="AB806" i="1"/>
  <c r="AC806" i="1"/>
  <c r="AD806" i="1"/>
  <c r="AE806" i="1"/>
  <c r="AF806" i="1"/>
  <c r="X807" i="1"/>
  <c r="Y807" i="1"/>
  <c r="Z807" i="1"/>
  <c r="AA807" i="1"/>
  <c r="AB807" i="1"/>
  <c r="AC807" i="1"/>
  <c r="AD807" i="1"/>
  <c r="AE807" i="1"/>
  <c r="AF807" i="1"/>
  <c r="X808" i="1"/>
  <c r="Y808" i="1"/>
  <c r="Z808" i="1"/>
  <c r="AA808" i="1"/>
  <c r="AB808" i="1"/>
  <c r="AC808" i="1"/>
  <c r="AD808" i="1"/>
  <c r="AE808" i="1"/>
  <c r="AF808" i="1"/>
  <c r="X809" i="1"/>
  <c r="Y809" i="1"/>
  <c r="Z809" i="1"/>
  <c r="AA809" i="1"/>
  <c r="AB809" i="1"/>
  <c r="AC809" i="1"/>
  <c r="AD809" i="1"/>
  <c r="AE809" i="1"/>
  <c r="AF809" i="1"/>
  <c r="X810" i="1"/>
  <c r="Y810" i="1"/>
  <c r="Z810" i="1"/>
  <c r="AA810" i="1"/>
  <c r="AB810" i="1"/>
  <c r="AC810" i="1"/>
  <c r="AD810" i="1"/>
  <c r="AE810" i="1"/>
  <c r="AF810" i="1"/>
  <c r="X811" i="1"/>
  <c r="Y811" i="1"/>
  <c r="Z811" i="1"/>
  <c r="AA811" i="1"/>
  <c r="AB811" i="1"/>
  <c r="AC811" i="1"/>
  <c r="AD811" i="1"/>
  <c r="AE811" i="1"/>
  <c r="AF811" i="1"/>
  <c r="X812" i="1"/>
  <c r="Y812" i="1"/>
  <c r="Z812" i="1"/>
  <c r="AA812" i="1"/>
  <c r="AB812" i="1"/>
  <c r="AC812" i="1"/>
  <c r="AD812" i="1"/>
  <c r="AE812" i="1"/>
  <c r="AF812" i="1"/>
  <c r="X813" i="1"/>
  <c r="Y813" i="1"/>
  <c r="Z813" i="1"/>
  <c r="AA813" i="1"/>
  <c r="AB813" i="1"/>
  <c r="AC813" i="1"/>
  <c r="AD813" i="1"/>
  <c r="AE813" i="1"/>
  <c r="AF813" i="1"/>
  <c r="X814" i="1"/>
  <c r="Y814" i="1"/>
  <c r="Z814" i="1"/>
  <c r="AA814" i="1"/>
  <c r="AB814" i="1"/>
  <c r="AC814" i="1"/>
  <c r="AD814" i="1"/>
  <c r="AE814" i="1"/>
  <c r="AF814" i="1"/>
  <c r="X815" i="1"/>
  <c r="Y815" i="1"/>
  <c r="Z815" i="1"/>
  <c r="AA815" i="1"/>
  <c r="AB815" i="1"/>
  <c r="AC815" i="1"/>
  <c r="AD815" i="1"/>
  <c r="AE815" i="1"/>
  <c r="AF815" i="1"/>
  <c r="X816" i="1"/>
  <c r="Y816" i="1"/>
  <c r="Z816" i="1"/>
  <c r="AA816" i="1"/>
  <c r="AB816" i="1"/>
  <c r="AC816" i="1"/>
  <c r="AD816" i="1"/>
  <c r="AE816" i="1"/>
  <c r="AF816" i="1"/>
  <c r="X817" i="1"/>
  <c r="Y817" i="1"/>
  <c r="Z817" i="1"/>
  <c r="AA817" i="1"/>
  <c r="AB817" i="1"/>
  <c r="AC817" i="1"/>
  <c r="AD817" i="1"/>
  <c r="AE817" i="1"/>
  <c r="AF817" i="1"/>
  <c r="X537" i="1"/>
  <c r="Y537" i="1"/>
  <c r="Z537" i="1"/>
  <c r="AA537" i="1"/>
  <c r="AB537" i="1"/>
  <c r="AC537" i="1"/>
  <c r="AD537" i="1"/>
  <c r="AE537" i="1"/>
  <c r="AF537" i="1"/>
  <c r="X538" i="1"/>
  <c r="Y538" i="1"/>
  <c r="Z538" i="1"/>
  <c r="AA538" i="1"/>
  <c r="AB538" i="1"/>
  <c r="AC538" i="1"/>
  <c r="AD538" i="1"/>
  <c r="AE538" i="1"/>
  <c r="AF538" i="1"/>
  <c r="X349" i="1"/>
  <c r="Y349" i="1"/>
  <c r="Z349" i="1"/>
  <c r="AA349" i="1"/>
  <c r="AB349" i="1"/>
  <c r="AC349" i="1"/>
  <c r="AD349" i="1"/>
  <c r="AE349" i="1"/>
  <c r="AF349" i="1"/>
  <c r="X781" i="1"/>
  <c r="Y781" i="1"/>
  <c r="Z781" i="1"/>
  <c r="AA781" i="1"/>
  <c r="AB781" i="1"/>
  <c r="AC781" i="1"/>
  <c r="AD781" i="1"/>
  <c r="AE781" i="1"/>
  <c r="AF781" i="1"/>
  <c r="X782" i="1"/>
  <c r="Y782" i="1"/>
  <c r="Z782" i="1"/>
  <c r="AA782" i="1"/>
  <c r="AB782" i="1"/>
  <c r="AC782" i="1"/>
  <c r="AD782" i="1"/>
  <c r="AE782" i="1"/>
  <c r="AF782" i="1"/>
  <c r="X793" i="1"/>
  <c r="Y793" i="1"/>
  <c r="Z793" i="1"/>
  <c r="AA793" i="1"/>
  <c r="AB793" i="1"/>
  <c r="AC793" i="1"/>
  <c r="AD793" i="1"/>
  <c r="AE793" i="1"/>
  <c r="AF793" i="1"/>
  <c r="X794" i="1"/>
  <c r="Y794" i="1"/>
  <c r="Z794" i="1"/>
  <c r="AA794" i="1"/>
  <c r="AB794" i="1"/>
  <c r="AC794" i="1"/>
  <c r="AD794" i="1"/>
  <c r="AE794" i="1"/>
  <c r="AF794" i="1"/>
  <c r="X795" i="1"/>
  <c r="Y795" i="1"/>
  <c r="Z795" i="1"/>
  <c r="AA795" i="1"/>
  <c r="AB795" i="1"/>
  <c r="AC795" i="1"/>
  <c r="AD795" i="1"/>
  <c r="AE795" i="1"/>
  <c r="AF795" i="1"/>
  <c r="X336" i="1"/>
  <c r="Y336" i="1"/>
  <c r="Z336" i="1"/>
  <c r="AA336" i="1"/>
  <c r="AB336" i="1"/>
  <c r="AC336" i="1"/>
  <c r="AD336" i="1"/>
  <c r="AE336" i="1"/>
  <c r="AF336" i="1"/>
  <c r="X380" i="1"/>
  <c r="Y380" i="1"/>
  <c r="Z380" i="1"/>
  <c r="AA380" i="1"/>
  <c r="AB380" i="1"/>
  <c r="AC380" i="1"/>
  <c r="AD380" i="1"/>
  <c r="AE380" i="1"/>
  <c r="AF380" i="1"/>
  <c r="X381" i="1"/>
  <c r="Y381" i="1"/>
  <c r="Z381" i="1"/>
  <c r="AA381" i="1"/>
  <c r="AB381" i="1"/>
  <c r="AC381" i="1"/>
  <c r="AD381" i="1"/>
  <c r="AE381" i="1"/>
  <c r="AF381" i="1"/>
  <c r="X364" i="1"/>
  <c r="Y364" i="1"/>
  <c r="Z364" i="1"/>
  <c r="AA364" i="1"/>
  <c r="AB364" i="1"/>
  <c r="AC364" i="1"/>
  <c r="AD364" i="1"/>
  <c r="AE364" i="1"/>
  <c r="AF364" i="1"/>
  <c r="X339" i="1"/>
  <c r="Y339" i="1"/>
  <c r="Z339" i="1"/>
  <c r="AA339" i="1"/>
  <c r="AB339" i="1"/>
  <c r="AC339" i="1"/>
  <c r="AD339" i="1"/>
  <c r="AE339" i="1"/>
  <c r="AF339" i="1"/>
  <c r="X382" i="1"/>
  <c r="Y382" i="1"/>
  <c r="Z382" i="1"/>
  <c r="AA382" i="1"/>
  <c r="AB382" i="1"/>
  <c r="AC382" i="1"/>
  <c r="AD382" i="1"/>
  <c r="AE382" i="1"/>
  <c r="AF382" i="1"/>
  <c r="X383" i="1"/>
  <c r="Y383" i="1"/>
  <c r="Z383" i="1"/>
  <c r="AA383" i="1"/>
  <c r="AB383" i="1"/>
  <c r="AC383" i="1"/>
  <c r="AD383" i="1"/>
  <c r="AE383" i="1"/>
  <c r="AF383" i="1"/>
  <c r="X365" i="1"/>
  <c r="Y365" i="1"/>
  <c r="Z365" i="1"/>
  <c r="AA365" i="1"/>
  <c r="AB365" i="1"/>
  <c r="AC365" i="1"/>
  <c r="AD365" i="1"/>
  <c r="AE365" i="1"/>
  <c r="AF365" i="1"/>
  <c r="X366" i="1"/>
  <c r="Y366" i="1"/>
  <c r="Z366" i="1"/>
  <c r="AA366" i="1"/>
  <c r="AB366" i="1"/>
  <c r="AC366" i="1"/>
  <c r="AD366" i="1"/>
  <c r="AE366" i="1"/>
  <c r="AF366" i="1"/>
  <c r="X367" i="1"/>
  <c r="Y367" i="1"/>
  <c r="Z367" i="1"/>
  <c r="AA367" i="1"/>
  <c r="AB367" i="1"/>
  <c r="AC367" i="1"/>
  <c r="AD367" i="1"/>
  <c r="AE367" i="1"/>
  <c r="AF367" i="1"/>
  <c r="X368" i="1"/>
  <c r="Y368" i="1"/>
  <c r="Z368" i="1"/>
  <c r="AA368" i="1"/>
  <c r="AB368" i="1"/>
  <c r="AC368" i="1"/>
  <c r="AD368" i="1"/>
  <c r="AE368" i="1"/>
  <c r="AF368" i="1"/>
  <c r="X369" i="1"/>
  <c r="Y369" i="1"/>
  <c r="Z369" i="1"/>
  <c r="AA369" i="1"/>
  <c r="AB369" i="1"/>
  <c r="AC369" i="1"/>
  <c r="AD369" i="1"/>
  <c r="AE369" i="1"/>
  <c r="AF369" i="1"/>
  <c r="X370" i="1"/>
  <c r="Y370" i="1"/>
  <c r="Z370" i="1"/>
  <c r="AA370" i="1"/>
  <c r="AB370" i="1"/>
  <c r="AC370" i="1"/>
  <c r="AD370" i="1"/>
  <c r="AE370" i="1"/>
  <c r="AF370" i="1"/>
  <c r="X371" i="1"/>
  <c r="Y371" i="1"/>
  <c r="Z371" i="1"/>
  <c r="AA371" i="1"/>
  <c r="AB371" i="1"/>
  <c r="AC371" i="1"/>
  <c r="AD371" i="1"/>
  <c r="AE371" i="1"/>
  <c r="AF371" i="1"/>
  <c r="X372" i="1"/>
  <c r="Y372" i="1"/>
  <c r="Z372" i="1"/>
  <c r="AA372" i="1"/>
  <c r="AB372" i="1"/>
  <c r="AC372" i="1"/>
  <c r="AD372" i="1"/>
  <c r="AE372" i="1"/>
  <c r="AF372" i="1"/>
  <c r="X373" i="1"/>
  <c r="Y373" i="1"/>
  <c r="Z373" i="1"/>
  <c r="AA373" i="1"/>
  <c r="AB373" i="1"/>
  <c r="AC373" i="1"/>
  <c r="AD373" i="1"/>
  <c r="AE373" i="1"/>
  <c r="AF373" i="1"/>
  <c r="X374" i="1"/>
  <c r="Y374" i="1"/>
  <c r="Z374" i="1"/>
  <c r="AA374" i="1"/>
  <c r="AB374" i="1"/>
  <c r="AC374" i="1"/>
  <c r="AD374" i="1"/>
  <c r="AE374" i="1"/>
  <c r="AF374" i="1"/>
  <c r="X533" i="1"/>
  <c r="Y533" i="1"/>
  <c r="Z533" i="1"/>
  <c r="AA533" i="1"/>
  <c r="AB533" i="1"/>
  <c r="AC533" i="1"/>
  <c r="AD533" i="1"/>
  <c r="AE533" i="1"/>
  <c r="AF533" i="1"/>
  <c r="X534" i="1"/>
  <c r="Y534" i="1"/>
  <c r="Z534" i="1"/>
  <c r="AA534" i="1"/>
  <c r="AB534" i="1"/>
  <c r="AC534" i="1"/>
  <c r="AD534" i="1"/>
  <c r="AE534" i="1"/>
  <c r="AF534" i="1"/>
  <c r="X535" i="1"/>
  <c r="Y535" i="1"/>
  <c r="Z535" i="1"/>
  <c r="AA535" i="1"/>
  <c r="AB535" i="1"/>
  <c r="AC535" i="1"/>
  <c r="AD535" i="1"/>
  <c r="AE535" i="1"/>
  <c r="AF535" i="1"/>
  <c r="X536" i="1"/>
  <c r="Y536" i="1"/>
  <c r="Z536" i="1"/>
  <c r="AA536" i="1"/>
  <c r="AB536" i="1"/>
  <c r="AC536" i="1"/>
  <c r="AD536" i="1"/>
  <c r="AE536" i="1"/>
  <c r="AF536" i="1"/>
  <c r="X778" i="1"/>
  <c r="Y778" i="1"/>
  <c r="Z778" i="1"/>
  <c r="AA778" i="1"/>
  <c r="AB778" i="1"/>
  <c r="AC778" i="1"/>
  <c r="AD778" i="1"/>
  <c r="AE778" i="1"/>
  <c r="AF778" i="1"/>
  <c r="X779" i="1"/>
  <c r="Y779" i="1"/>
  <c r="Z779" i="1"/>
  <c r="AA779" i="1"/>
  <c r="AB779" i="1"/>
  <c r="AC779" i="1"/>
  <c r="AD779" i="1"/>
  <c r="AE779" i="1"/>
  <c r="AF779" i="1"/>
  <c r="X780" i="1"/>
  <c r="Y780" i="1"/>
  <c r="Z780" i="1"/>
  <c r="AA780" i="1"/>
  <c r="AB780" i="1"/>
  <c r="AC780" i="1"/>
  <c r="AD780" i="1"/>
  <c r="AE780" i="1"/>
  <c r="AF780" i="1"/>
  <c r="X347" i="1"/>
  <c r="Y347" i="1"/>
  <c r="Z347" i="1"/>
  <c r="AA347" i="1"/>
  <c r="AB347" i="1"/>
  <c r="AC347" i="1"/>
  <c r="AD347" i="1"/>
  <c r="AE347" i="1"/>
  <c r="AF347" i="1"/>
  <c r="X348" i="1"/>
  <c r="Y348" i="1"/>
  <c r="Z348" i="1"/>
  <c r="AA348" i="1"/>
  <c r="AB348" i="1"/>
  <c r="AC348" i="1"/>
  <c r="AD348" i="1"/>
  <c r="AE348" i="1"/>
  <c r="AF348" i="1"/>
  <c r="X350" i="1"/>
  <c r="Y350" i="1"/>
  <c r="Z350" i="1"/>
  <c r="AA350" i="1"/>
  <c r="AB350" i="1"/>
  <c r="AC350" i="1"/>
  <c r="AD350" i="1"/>
  <c r="AE350" i="1"/>
  <c r="AF350" i="1"/>
  <c r="X279" i="1"/>
  <c r="Y279" i="1"/>
  <c r="Z279" i="1"/>
  <c r="AA279" i="1"/>
  <c r="AB279" i="1"/>
  <c r="AC279" i="1"/>
  <c r="AD279" i="1"/>
  <c r="AE279" i="1"/>
  <c r="AF279" i="1"/>
  <c r="X351" i="1"/>
  <c r="Y351" i="1"/>
  <c r="Z351" i="1"/>
  <c r="AA351" i="1"/>
  <c r="AB351" i="1"/>
  <c r="AC351" i="1"/>
  <c r="AD351" i="1"/>
  <c r="AE351" i="1"/>
  <c r="AF351" i="1"/>
  <c r="X352" i="1"/>
  <c r="Y352" i="1"/>
  <c r="Z352" i="1"/>
  <c r="AA352" i="1"/>
  <c r="AB352" i="1"/>
  <c r="AC352" i="1"/>
  <c r="AD352" i="1"/>
  <c r="AE352" i="1"/>
  <c r="AF352" i="1"/>
  <c r="X353" i="1"/>
  <c r="Y353" i="1"/>
  <c r="Z353" i="1"/>
  <c r="AA353" i="1"/>
  <c r="AB353" i="1"/>
  <c r="AC353" i="1"/>
  <c r="AD353" i="1"/>
  <c r="AE353" i="1"/>
  <c r="AF353" i="1"/>
  <c r="X280" i="1"/>
  <c r="Y280" i="1"/>
  <c r="Z280" i="1"/>
  <c r="AA280" i="1"/>
  <c r="AB280" i="1"/>
  <c r="AC280" i="1"/>
  <c r="AD280" i="1"/>
  <c r="AE280" i="1"/>
  <c r="AF280" i="1"/>
  <c r="X354" i="1"/>
  <c r="Y354" i="1"/>
  <c r="Z354" i="1"/>
  <c r="AA354" i="1"/>
  <c r="AB354" i="1"/>
  <c r="AC354" i="1"/>
  <c r="AD354" i="1"/>
  <c r="AE354" i="1"/>
  <c r="AF354" i="1"/>
  <c r="X355" i="1"/>
  <c r="Y355" i="1"/>
  <c r="Z355" i="1"/>
  <c r="AA355" i="1"/>
  <c r="AB355" i="1"/>
  <c r="AC355" i="1"/>
  <c r="AD355" i="1"/>
  <c r="AE355" i="1"/>
  <c r="AF355" i="1"/>
  <c r="X356" i="1"/>
  <c r="Y356" i="1"/>
  <c r="Z356" i="1"/>
  <c r="AA356" i="1"/>
  <c r="AB356" i="1"/>
  <c r="AC356" i="1"/>
  <c r="AD356" i="1"/>
  <c r="AE356" i="1"/>
  <c r="AF356" i="1"/>
  <c r="X281" i="1"/>
  <c r="Y281" i="1"/>
  <c r="Z281" i="1"/>
  <c r="AA281" i="1"/>
  <c r="AB281" i="1"/>
  <c r="AC281" i="1"/>
  <c r="AD281" i="1"/>
  <c r="AE281" i="1"/>
  <c r="AF281" i="1"/>
  <c r="X357" i="1"/>
  <c r="Y357" i="1"/>
  <c r="Z357" i="1"/>
  <c r="AA357" i="1"/>
  <c r="AB357" i="1"/>
  <c r="AC357" i="1"/>
  <c r="AD357" i="1"/>
  <c r="AE357" i="1"/>
  <c r="AF357" i="1"/>
  <c r="X358" i="1"/>
  <c r="Y358" i="1"/>
  <c r="Z358" i="1"/>
  <c r="AA358" i="1"/>
  <c r="AB358" i="1"/>
  <c r="AC358" i="1"/>
  <c r="AD358" i="1"/>
  <c r="AE358" i="1"/>
  <c r="AF358" i="1"/>
  <c r="X359" i="1"/>
  <c r="Y359" i="1"/>
  <c r="Z359" i="1"/>
  <c r="AA359" i="1"/>
  <c r="AB359" i="1"/>
  <c r="AC359" i="1"/>
  <c r="AD359" i="1"/>
  <c r="AE359" i="1"/>
  <c r="AF359" i="1"/>
  <c r="X282" i="1"/>
  <c r="Y282" i="1"/>
  <c r="Z282" i="1"/>
  <c r="AA282" i="1"/>
  <c r="AB282" i="1"/>
  <c r="AC282" i="1"/>
  <c r="AD282" i="1"/>
  <c r="AE282" i="1"/>
  <c r="AF282" i="1"/>
  <c r="X360" i="1"/>
  <c r="Y360" i="1"/>
  <c r="Z360" i="1"/>
  <c r="AA360" i="1"/>
  <c r="AB360" i="1"/>
  <c r="AC360" i="1"/>
  <c r="AD360" i="1"/>
  <c r="AE360" i="1"/>
  <c r="AF360" i="1"/>
  <c r="X361" i="1"/>
  <c r="Y361" i="1"/>
  <c r="Z361" i="1"/>
  <c r="AA361" i="1"/>
  <c r="AB361" i="1"/>
  <c r="AC361" i="1"/>
  <c r="AD361" i="1"/>
  <c r="AE361" i="1"/>
  <c r="AF361" i="1"/>
  <c r="X362" i="1"/>
  <c r="Y362" i="1"/>
  <c r="Z362" i="1"/>
  <c r="AA362" i="1"/>
  <c r="AB362" i="1"/>
  <c r="AC362" i="1"/>
  <c r="AD362" i="1"/>
  <c r="AE362" i="1"/>
  <c r="AF362" i="1"/>
  <c r="X283" i="1"/>
  <c r="Y283" i="1"/>
  <c r="Z283" i="1"/>
  <c r="AA283" i="1"/>
  <c r="AB283" i="1"/>
  <c r="AC283" i="1"/>
  <c r="AD283" i="1"/>
  <c r="AE283" i="1"/>
  <c r="AF283" i="1"/>
  <c r="X539" i="1"/>
  <c r="Y539" i="1"/>
  <c r="Z539" i="1"/>
  <c r="AA539" i="1"/>
  <c r="AB539" i="1"/>
  <c r="AC539" i="1"/>
  <c r="AD539" i="1"/>
  <c r="AE539" i="1"/>
  <c r="AF539" i="1"/>
  <c r="X540" i="1"/>
  <c r="Y540" i="1"/>
  <c r="Z540" i="1"/>
  <c r="AA540" i="1"/>
  <c r="AB540" i="1"/>
  <c r="AC540" i="1"/>
  <c r="AD540" i="1"/>
  <c r="AE540" i="1"/>
  <c r="AF540" i="1"/>
  <c r="X541" i="1"/>
  <c r="Y541" i="1"/>
  <c r="Z541" i="1"/>
  <c r="AA541" i="1"/>
  <c r="AB541" i="1"/>
  <c r="AC541" i="1"/>
  <c r="AD541" i="1"/>
  <c r="AE541" i="1"/>
  <c r="AF541" i="1"/>
  <c r="X542" i="1"/>
  <c r="Y542" i="1"/>
  <c r="Z542" i="1"/>
  <c r="AA542" i="1"/>
  <c r="AB542" i="1"/>
  <c r="AC542" i="1"/>
  <c r="AD542" i="1"/>
  <c r="AE542" i="1"/>
  <c r="AF542" i="1"/>
  <c r="X543" i="1"/>
  <c r="Y543" i="1"/>
  <c r="Z543" i="1"/>
  <c r="AA543" i="1"/>
  <c r="AB543" i="1"/>
  <c r="AC543" i="1"/>
  <c r="AD543" i="1"/>
  <c r="AE543" i="1"/>
  <c r="AF543" i="1"/>
  <c r="X544" i="1"/>
  <c r="Y544" i="1"/>
  <c r="Z544" i="1"/>
  <c r="AA544" i="1"/>
  <c r="AB544" i="1"/>
  <c r="AC544" i="1"/>
  <c r="AD544" i="1"/>
  <c r="AE544" i="1"/>
  <c r="AF544" i="1"/>
  <c r="X545" i="1"/>
  <c r="Y545" i="1"/>
  <c r="Z545" i="1"/>
  <c r="AA545" i="1"/>
  <c r="AB545" i="1"/>
  <c r="AC545" i="1"/>
  <c r="AD545" i="1"/>
  <c r="AE545" i="1"/>
  <c r="AF545" i="1"/>
  <c r="X546" i="1"/>
  <c r="Y546" i="1"/>
  <c r="Z546" i="1"/>
  <c r="AA546" i="1"/>
  <c r="AB546" i="1"/>
  <c r="AC546" i="1"/>
  <c r="AD546" i="1"/>
  <c r="AE546" i="1"/>
  <c r="AF546" i="1"/>
  <c r="X547" i="1"/>
  <c r="Y547" i="1"/>
  <c r="Z547" i="1"/>
  <c r="AA547" i="1"/>
  <c r="AB547" i="1"/>
  <c r="AC547" i="1"/>
  <c r="AD547" i="1"/>
  <c r="AE547" i="1"/>
  <c r="AF547" i="1"/>
  <c r="X548" i="1"/>
  <c r="Y548" i="1"/>
  <c r="Z548" i="1"/>
  <c r="AA548" i="1"/>
  <c r="AB548" i="1"/>
  <c r="AC548" i="1"/>
  <c r="AD548" i="1"/>
  <c r="AE548" i="1"/>
  <c r="AF548" i="1"/>
  <c r="X783" i="1"/>
  <c r="Y783" i="1"/>
  <c r="Z783" i="1"/>
  <c r="AA783" i="1"/>
  <c r="AB783" i="1"/>
  <c r="AC783" i="1"/>
  <c r="AD783" i="1"/>
  <c r="AE783" i="1"/>
  <c r="AF783" i="1"/>
  <c r="X784" i="1"/>
  <c r="Y784" i="1"/>
  <c r="Z784" i="1"/>
  <c r="AA784" i="1"/>
  <c r="AB784" i="1"/>
  <c r="AC784" i="1"/>
  <c r="AD784" i="1"/>
  <c r="AE784" i="1"/>
  <c r="AF784" i="1"/>
  <c r="X785" i="1"/>
  <c r="Y785" i="1"/>
  <c r="Z785" i="1"/>
  <c r="AA785" i="1"/>
  <c r="AB785" i="1"/>
  <c r="AC785" i="1"/>
  <c r="AD785" i="1"/>
  <c r="AE785" i="1"/>
  <c r="AF785" i="1"/>
  <c r="X786" i="1"/>
  <c r="Y786" i="1"/>
  <c r="Z786" i="1"/>
  <c r="AA786" i="1"/>
  <c r="AB786" i="1"/>
  <c r="AC786" i="1"/>
  <c r="AD786" i="1"/>
  <c r="AE786" i="1"/>
  <c r="AF786" i="1"/>
  <c r="X787" i="1"/>
  <c r="Y787" i="1"/>
  <c r="Z787" i="1"/>
  <c r="AA787" i="1"/>
  <c r="AB787" i="1"/>
  <c r="AC787" i="1"/>
  <c r="AD787" i="1"/>
  <c r="AE787" i="1"/>
  <c r="AF787" i="1"/>
  <c r="X788" i="1"/>
  <c r="Y788" i="1"/>
  <c r="Z788" i="1"/>
  <c r="AA788" i="1"/>
  <c r="AB788" i="1"/>
  <c r="AC788" i="1"/>
  <c r="AD788" i="1"/>
  <c r="AE788" i="1"/>
  <c r="AF788" i="1"/>
  <c r="X789" i="1"/>
  <c r="Y789" i="1"/>
  <c r="Z789" i="1"/>
  <c r="AA789" i="1"/>
  <c r="AB789" i="1"/>
  <c r="AC789" i="1"/>
  <c r="AD789" i="1"/>
  <c r="AE789" i="1"/>
  <c r="AF789" i="1"/>
  <c r="X790" i="1"/>
  <c r="Y790" i="1"/>
  <c r="Z790" i="1"/>
  <c r="AA790" i="1"/>
  <c r="AB790" i="1"/>
  <c r="AC790" i="1"/>
  <c r="AD790" i="1"/>
  <c r="AE790" i="1"/>
  <c r="AF790" i="1"/>
  <c r="X791" i="1"/>
  <c r="Y791" i="1"/>
  <c r="Z791" i="1"/>
  <c r="AA791" i="1"/>
  <c r="AB791" i="1"/>
  <c r="AC791" i="1"/>
  <c r="AD791" i="1"/>
  <c r="AE791" i="1"/>
  <c r="AF791" i="1"/>
  <c r="X792" i="1"/>
  <c r="Y792" i="1"/>
  <c r="Z792" i="1"/>
  <c r="AA792" i="1"/>
  <c r="AB792" i="1"/>
  <c r="AC792" i="1"/>
  <c r="AD792" i="1"/>
  <c r="AE792" i="1"/>
  <c r="AF792" i="1"/>
  <c r="X549" i="1"/>
  <c r="Y549" i="1"/>
  <c r="Z549" i="1"/>
  <c r="AA549" i="1"/>
  <c r="AB549" i="1"/>
  <c r="AC549" i="1"/>
  <c r="AD549" i="1"/>
  <c r="AE549" i="1"/>
  <c r="AF549" i="1"/>
  <c r="X550" i="1"/>
  <c r="Y550" i="1"/>
  <c r="Z550" i="1"/>
  <c r="AA550" i="1"/>
  <c r="AB550" i="1"/>
  <c r="AC550" i="1"/>
  <c r="AD550" i="1"/>
  <c r="AE550" i="1"/>
  <c r="AF550" i="1"/>
  <c r="X551" i="1"/>
  <c r="Y551" i="1"/>
  <c r="Z551" i="1"/>
  <c r="AA551" i="1"/>
  <c r="AB551" i="1"/>
  <c r="AC551" i="1"/>
  <c r="AD551" i="1"/>
  <c r="AE551" i="1"/>
  <c r="AF551" i="1"/>
  <c r="X552" i="1"/>
  <c r="Y552" i="1"/>
  <c r="Z552" i="1"/>
  <c r="AA552" i="1"/>
  <c r="AB552" i="1"/>
  <c r="AC552" i="1"/>
  <c r="AD552" i="1"/>
  <c r="AE552" i="1"/>
  <c r="AF552" i="1"/>
  <c r="X553" i="1"/>
  <c r="Y553" i="1"/>
  <c r="Z553" i="1"/>
  <c r="AA553" i="1"/>
  <c r="AB553" i="1"/>
  <c r="AC553" i="1"/>
  <c r="AD553" i="1"/>
  <c r="AE553" i="1"/>
  <c r="AF553" i="1"/>
  <c r="X554" i="1"/>
  <c r="Y554" i="1"/>
  <c r="Z554" i="1"/>
  <c r="AA554" i="1"/>
  <c r="AB554" i="1"/>
  <c r="AC554" i="1"/>
  <c r="AD554" i="1"/>
  <c r="AE554" i="1"/>
  <c r="AF554" i="1"/>
  <c r="X555" i="1"/>
  <c r="Y555" i="1"/>
  <c r="Z555" i="1"/>
  <c r="AA555" i="1"/>
  <c r="AB555" i="1"/>
  <c r="AC555" i="1"/>
  <c r="AD555" i="1"/>
  <c r="AE555" i="1"/>
  <c r="AF555" i="1"/>
  <c r="X556" i="1"/>
  <c r="Y556" i="1"/>
  <c r="Z556" i="1"/>
  <c r="AA556" i="1"/>
  <c r="AB556" i="1"/>
  <c r="AC556" i="1"/>
  <c r="AD556" i="1"/>
  <c r="AE556" i="1"/>
  <c r="AF556" i="1"/>
  <c r="X557" i="1"/>
  <c r="Y557" i="1"/>
  <c r="Z557" i="1"/>
  <c r="AA557" i="1"/>
  <c r="AB557" i="1"/>
  <c r="AC557" i="1"/>
  <c r="AD557" i="1"/>
  <c r="AE557" i="1"/>
  <c r="AF557" i="1"/>
  <c r="X558" i="1"/>
  <c r="Y558" i="1"/>
  <c r="Z558" i="1"/>
  <c r="AA558" i="1"/>
  <c r="AB558" i="1"/>
  <c r="AC558" i="1"/>
  <c r="AD558" i="1"/>
  <c r="AE558" i="1"/>
  <c r="AF558" i="1"/>
  <c r="X375" i="1"/>
  <c r="Y375" i="1"/>
  <c r="Z375" i="1"/>
  <c r="AA375" i="1"/>
  <c r="AB375" i="1"/>
  <c r="AC375" i="1"/>
  <c r="AD375" i="1"/>
  <c r="AE375" i="1"/>
  <c r="AF375" i="1"/>
  <c r="X376" i="1"/>
  <c r="Y376" i="1"/>
  <c r="Z376" i="1"/>
  <c r="AA376" i="1"/>
  <c r="AB376" i="1"/>
  <c r="AC376" i="1"/>
  <c r="AD376" i="1"/>
  <c r="AE376" i="1"/>
  <c r="AF376" i="1"/>
  <c r="X377" i="1"/>
  <c r="Y377" i="1"/>
  <c r="Z377" i="1"/>
  <c r="AA377" i="1"/>
  <c r="AB377" i="1"/>
  <c r="AC377" i="1"/>
  <c r="AD377" i="1"/>
  <c r="AE377" i="1"/>
  <c r="AF377" i="1"/>
  <c r="X378" i="1"/>
  <c r="Y378" i="1"/>
  <c r="Z378" i="1"/>
  <c r="AA378" i="1"/>
  <c r="AB378" i="1"/>
  <c r="AC378" i="1"/>
  <c r="AD378" i="1"/>
  <c r="AE378" i="1"/>
  <c r="AF378" i="1"/>
  <c r="X379" i="1"/>
  <c r="Y379" i="1"/>
  <c r="Z379" i="1"/>
  <c r="AA379" i="1"/>
  <c r="AB379" i="1"/>
  <c r="AC379" i="1"/>
  <c r="AD379" i="1"/>
  <c r="AE379" i="1"/>
  <c r="AF379" i="1"/>
  <c r="X559" i="1"/>
  <c r="Y559" i="1"/>
  <c r="Z559" i="1"/>
  <c r="AA559" i="1"/>
  <c r="AB559" i="1"/>
  <c r="AC559" i="1"/>
  <c r="AD559" i="1"/>
  <c r="AE559" i="1"/>
  <c r="AF559" i="1"/>
  <c r="X560" i="1"/>
  <c r="Y560" i="1"/>
  <c r="Z560" i="1"/>
  <c r="AA560" i="1"/>
  <c r="AB560" i="1"/>
  <c r="AC560" i="1"/>
  <c r="AD560" i="1"/>
  <c r="AE560" i="1"/>
  <c r="AF560" i="1"/>
  <c r="X561" i="1"/>
  <c r="Y561" i="1"/>
  <c r="Z561" i="1"/>
  <c r="AA561" i="1"/>
  <c r="AB561" i="1"/>
  <c r="AC561" i="1"/>
  <c r="AD561" i="1"/>
  <c r="AE561" i="1"/>
  <c r="AF561" i="1"/>
  <c r="X562" i="1"/>
  <c r="Y562" i="1"/>
  <c r="Z562" i="1"/>
  <c r="AA562" i="1"/>
  <c r="AB562" i="1"/>
  <c r="AC562" i="1"/>
  <c r="AD562" i="1"/>
  <c r="AE562" i="1"/>
  <c r="AF562" i="1"/>
  <c r="X563" i="1"/>
  <c r="Y563" i="1"/>
  <c r="Z563" i="1"/>
  <c r="AA563" i="1"/>
  <c r="AB563" i="1"/>
  <c r="AC563" i="1"/>
  <c r="AD563" i="1"/>
  <c r="AE563" i="1"/>
  <c r="AF563" i="1"/>
  <c r="X819" i="1"/>
  <c r="Y819" i="1"/>
  <c r="Z819" i="1"/>
  <c r="AA819" i="1"/>
  <c r="AB819" i="1"/>
  <c r="AC819" i="1"/>
  <c r="AD819" i="1"/>
  <c r="AE819" i="1"/>
  <c r="AF819" i="1"/>
  <c r="X820" i="1"/>
  <c r="Y820" i="1"/>
  <c r="Z820" i="1"/>
  <c r="AA820" i="1"/>
  <c r="AB820" i="1"/>
  <c r="AC820" i="1"/>
  <c r="AD820" i="1"/>
  <c r="AE820" i="1"/>
  <c r="AF820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8" i="1"/>
  <c r="V278" i="1"/>
  <c r="U273" i="1"/>
  <c r="V273" i="1"/>
  <c r="U274" i="1"/>
  <c r="V274" i="1"/>
  <c r="U275" i="1"/>
  <c r="V275" i="1"/>
  <c r="U276" i="1"/>
  <c r="V276" i="1"/>
  <c r="U277" i="1"/>
  <c r="V277" i="1"/>
  <c r="U387" i="1"/>
  <c r="V387" i="1"/>
  <c r="U386" i="1"/>
  <c r="V386" i="1"/>
  <c r="U385" i="1"/>
  <c r="V385" i="1"/>
  <c r="U384" i="1"/>
  <c r="V384" i="1"/>
  <c r="U345" i="1"/>
  <c r="V345" i="1"/>
  <c r="U346" i="1"/>
  <c r="V346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44" i="1"/>
  <c r="V344" i="1"/>
  <c r="U285" i="1"/>
  <c r="V285" i="1"/>
  <c r="U337" i="1"/>
  <c r="V337" i="1"/>
  <c r="U338" i="1"/>
  <c r="V338" i="1"/>
  <c r="U340" i="1"/>
  <c r="V340" i="1"/>
  <c r="U341" i="1"/>
  <c r="V341" i="1"/>
  <c r="U342" i="1"/>
  <c r="V342" i="1"/>
  <c r="U343" i="1"/>
  <c r="V343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284" i="1"/>
  <c r="V284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668" i="1"/>
  <c r="V668" i="1"/>
  <c r="U669" i="1"/>
  <c r="V669" i="1"/>
  <c r="U670" i="1"/>
  <c r="V670" i="1"/>
  <c r="U671" i="1"/>
  <c r="V671" i="1"/>
  <c r="U818" i="1"/>
  <c r="V818" i="1"/>
  <c r="U363" i="1"/>
  <c r="V363" i="1"/>
  <c r="U776" i="1"/>
  <c r="V776" i="1"/>
  <c r="U777" i="1"/>
  <c r="V777" i="1"/>
  <c r="U531" i="1"/>
  <c r="V531" i="1"/>
  <c r="U532" i="1"/>
  <c r="V532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537" i="1"/>
  <c r="V537" i="1"/>
  <c r="U538" i="1"/>
  <c r="V538" i="1"/>
  <c r="U349" i="1"/>
  <c r="V349" i="1"/>
  <c r="U781" i="1"/>
  <c r="V781" i="1"/>
  <c r="U782" i="1"/>
  <c r="V782" i="1"/>
  <c r="U793" i="1"/>
  <c r="V793" i="1"/>
  <c r="U794" i="1"/>
  <c r="V794" i="1"/>
  <c r="U795" i="1"/>
  <c r="V795" i="1"/>
  <c r="U336" i="1"/>
  <c r="V336" i="1"/>
  <c r="U380" i="1"/>
  <c r="V380" i="1"/>
  <c r="U381" i="1"/>
  <c r="V381" i="1"/>
  <c r="U364" i="1"/>
  <c r="V364" i="1"/>
  <c r="U339" i="1"/>
  <c r="V339" i="1"/>
  <c r="U382" i="1"/>
  <c r="V382" i="1"/>
  <c r="U383" i="1"/>
  <c r="V383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533" i="1"/>
  <c r="V533" i="1"/>
  <c r="U534" i="1"/>
  <c r="V534" i="1"/>
  <c r="U535" i="1"/>
  <c r="V535" i="1"/>
  <c r="U536" i="1"/>
  <c r="V536" i="1"/>
  <c r="U778" i="1"/>
  <c r="V778" i="1"/>
  <c r="U779" i="1"/>
  <c r="V779" i="1"/>
  <c r="U780" i="1"/>
  <c r="V780" i="1"/>
  <c r="U347" i="1"/>
  <c r="V347" i="1"/>
  <c r="U348" i="1"/>
  <c r="V348" i="1"/>
  <c r="U350" i="1"/>
  <c r="V350" i="1"/>
  <c r="U279" i="1"/>
  <c r="V279" i="1"/>
  <c r="U351" i="1"/>
  <c r="V351" i="1"/>
  <c r="U352" i="1"/>
  <c r="V352" i="1"/>
  <c r="U353" i="1"/>
  <c r="V353" i="1"/>
  <c r="U280" i="1"/>
  <c r="V280" i="1"/>
  <c r="U354" i="1"/>
  <c r="V354" i="1"/>
  <c r="U355" i="1"/>
  <c r="V355" i="1"/>
  <c r="U356" i="1"/>
  <c r="V356" i="1"/>
  <c r="U281" i="1"/>
  <c r="V281" i="1"/>
  <c r="U357" i="1"/>
  <c r="V357" i="1"/>
  <c r="U358" i="1"/>
  <c r="V358" i="1"/>
  <c r="U359" i="1"/>
  <c r="V359" i="1"/>
  <c r="U282" i="1"/>
  <c r="V282" i="1"/>
  <c r="U360" i="1"/>
  <c r="V360" i="1"/>
  <c r="U361" i="1"/>
  <c r="V361" i="1"/>
  <c r="U362" i="1"/>
  <c r="V362" i="1"/>
  <c r="U283" i="1"/>
  <c r="V283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375" i="1"/>
  <c r="V375" i="1"/>
  <c r="U376" i="1"/>
  <c r="V376" i="1"/>
  <c r="U377" i="1"/>
  <c r="V377" i="1"/>
  <c r="U378" i="1"/>
  <c r="V378" i="1"/>
  <c r="U379" i="1"/>
  <c r="V379" i="1"/>
  <c r="U559" i="1"/>
  <c r="V559" i="1"/>
  <c r="U560" i="1"/>
  <c r="V560" i="1"/>
  <c r="U561" i="1"/>
  <c r="V561" i="1"/>
  <c r="U562" i="1"/>
  <c r="V562" i="1"/>
  <c r="U563" i="1"/>
  <c r="V563" i="1"/>
  <c r="U819" i="1"/>
  <c r="V819" i="1"/>
  <c r="U820" i="1"/>
  <c r="V8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51" i="1"/>
  <c r="R159" i="1"/>
  <c r="R167" i="1"/>
  <c r="R175" i="1"/>
  <c r="R183" i="1"/>
  <c r="R191" i="1"/>
  <c r="R199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R286" i="1"/>
  <c r="R287" i="1"/>
  <c r="R290" i="1"/>
  <c r="R291" i="1"/>
  <c r="R294" i="1"/>
  <c r="R295" i="1"/>
  <c r="R298" i="1"/>
  <c r="R299" i="1"/>
  <c r="R302" i="1"/>
  <c r="R303" i="1"/>
  <c r="R304" i="1"/>
  <c r="R305" i="1"/>
  <c r="R306" i="1"/>
  <c r="R307" i="1"/>
  <c r="R310" i="1"/>
  <c r="R311" i="1"/>
  <c r="R314" i="1"/>
  <c r="R315" i="1"/>
  <c r="R318" i="1"/>
  <c r="R319" i="1"/>
  <c r="R322" i="1"/>
  <c r="R323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3" i="1"/>
  <c r="R484" i="1"/>
  <c r="R487" i="1"/>
  <c r="R488" i="1"/>
  <c r="R491" i="1"/>
  <c r="R492" i="1"/>
  <c r="R495" i="1"/>
  <c r="R496" i="1"/>
  <c r="R499" i="1"/>
  <c r="R500" i="1"/>
  <c r="R503" i="1"/>
  <c r="R504" i="1"/>
  <c r="R507" i="1"/>
  <c r="R508" i="1"/>
  <c r="R511" i="1"/>
  <c r="R512" i="1"/>
  <c r="R515" i="1"/>
  <c r="R516" i="1"/>
  <c r="R519" i="1"/>
  <c r="R520" i="1"/>
  <c r="R523" i="1"/>
  <c r="R524" i="1"/>
  <c r="R527" i="1"/>
  <c r="R528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Q818" i="1"/>
  <c r="R818" i="1"/>
  <c r="R363" i="1"/>
  <c r="Q537" i="1"/>
  <c r="R537" i="1"/>
  <c r="Q538" i="1"/>
  <c r="R538" i="1"/>
  <c r="Q349" i="1"/>
  <c r="R349" i="1"/>
  <c r="Q781" i="1"/>
  <c r="R781" i="1"/>
  <c r="Q782" i="1"/>
  <c r="R782" i="1"/>
  <c r="Q793" i="1"/>
  <c r="R793" i="1"/>
  <c r="Q794" i="1"/>
  <c r="R794" i="1"/>
  <c r="Q795" i="1"/>
  <c r="R795" i="1"/>
  <c r="Q533" i="1"/>
  <c r="R533" i="1"/>
  <c r="Q534" i="1"/>
  <c r="R534" i="1"/>
  <c r="Q535" i="1"/>
  <c r="R535" i="1"/>
  <c r="Q536" i="1"/>
  <c r="R536" i="1"/>
  <c r="Q778" i="1"/>
  <c r="R778" i="1"/>
  <c r="Q779" i="1"/>
  <c r="R779" i="1"/>
  <c r="Q780" i="1"/>
  <c r="R780" i="1"/>
  <c r="Q347" i="1"/>
  <c r="R347" i="1"/>
  <c r="Q348" i="1"/>
  <c r="R348" i="1"/>
  <c r="Q350" i="1"/>
  <c r="R350" i="1"/>
  <c r="Q279" i="1"/>
  <c r="R279" i="1"/>
  <c r="Q351" i="1"/>
  <c r="R351" i="1"/>
  <c r="Q352" i="1"/>
  <c r="R352" i="1"/>
  <c r="Q353" i="1"/>
  <c r="R353" i="1"/>
  <c r="Q280" i="1"/>
  <c r="R280" i="1"/>
  <c r="Q354" i="1"/>
  <c r="R354" i="1"/>
  <c r="Q355" i="1"/>
  <c r="R355" i="1"/>
  <c r="Q356" i="1"/>
  <c r="R356" i="1"/>
  <c r="Q281" i="1"/>
  <c r="R281" i="1"/>
  <c r="Q357" i="1"/>
  <c r="R357" i="1"/>
  <c r="Q358" i="1"/>
  <c r="R358" i="1"/>
  <c r="Q359" i="1"/>
  <c r="R359" i="1"/>
  <c r="Q282" i="1"/>
  <c r="R282" i="1"/>
  <c r="Q360" i="1"/>
  <c r="R360" i="1"/>
  <c r="Q361" i="1"/>
  <c r="R361" i="1"/>
  <c r="Q362" i="1"/>
  <c r="R362" i="1"/>
  <c r="Q283" i="1"/>
  <c r="R283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62" i="3"/>
  <c r="Q590" i="1" s="1"/>
  <c r="F63" i="3"/>
  <c r="Q685" i="1" s="1"/>
  <c r="F64" i="3"/>
  <c r="Q657" i="1" s="1"/>
  <c r="F65" i="3"/>
  <c r="Q469" i="1" s="1"/>
  <c r="F66" i="3"/>
  <c r="Q470" i="1" s="1"/>
  <c r="F67" i="3"/>
  <c r="Q458" i="1" s="1"/>
  <c r="F68" i="3"/>
  <c r="Q583" i="1" s="1"/>
  <c r="F69" i="3"/>
  <c r="Q460" i="1" s="1"/>
  <c r="F70" i="3"/>
  <c r="Q461" i="1" s="1"/>
  <c r="F71" i="3"/>
  <c r="Q638" i="1" s="1"/>
  <c r="F72" i="3"/>
  <c r="Q753" i="1" s="1"/>
  <c r="F73" i="3"/>
  <c r="Q762" i="1" s="1"/>
  <c r="F74" i="3"/>
  <c r="Q452" i="1" s="1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78" i="3"/>
  <c r="Q42" i="1" s="1"/>
  <c r="F79" i="3"/>
  <c r="Q33" i="1" s="1"/>
  <c r="F80" i="3"/>
  <c r="Q64" i="1" s="1"/>
  <c r="F81" i="3"/>
  <c r="Q65" i="1" s="1"/>
  <c r="F82" i="3"/>
  <c r="Q74" i="1" s="1"/>
  <c r="F84" i="3"/>
  <c r="Q17" i="1" s="1"/>
  <c r="F85" i="3"/>
  <c r="Q58" i="1" s="1"/>
  <c r="F86" i="3"/>
  <c r="Q49" i="1" s="1"/>
  <c r="F87" i="3"/>
  <c r="Q50" i="1" s="1"/>
  <c r="F88" i="3"/>
  <c r="F98" i="3"/>
  <c r="F99" i="3"/>
  <c r="Q128" i="1" s="1"/>
  <c r="F100" i="3"/>
  <c r="Q81" i="1" s="1"/>
  <c r="F101" i="3"/>
  <c r="Q82" i="1" s="1"/>
  <c r="F102" i="3"/>
  <c r="F103" i="3"/>
  <c r="F104" i="3"/>
  <c r="F105" i="3"/>
  <c r="R2" i="1"/>
  <c r="V2" i="1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G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2" i="6"/>
  <c r="U2" i="1"/>
  <c r="E113" i="3"/>
  <c r="F113" i="3" s="1"/>
  <c r="E107" i="3"/>
  <c r="E108" i="3"/>
  <c r="E109" i="3"/>
  <c r="F109" i="3" s="1"/>
  <c r="E110" i="3"/>
  <c r="F110" i="3" s="1"/>
  <c r="E111" i="3"/>
  <c r="F111" i="3" s="1"/>
  <c r="E112" i="3"/>
  <c r="F112" i="3" s="1"/>
  <c r="E106" i="3"/>
  <c r="S497" i="1"/>
  <c r="S292" i="1"/>
  <c r="S288" i="1"/>
  <c r="R288" i="1" s="1"/>
  <c r="S489" i="1"/>
  <c r="F94" i="3" s="1"/>
  <c r="Q274" i="1" s="1"/>
  <c r="S505" i="1"/>
  <c r="S529" i="1"/>
  <c r="S493" i="1"/>
  <c r="R493" i="1" s="1"/>
  <c r="B493" i="1" s="1"/>
  <c r="S517" i="1"/>
  <c r="R517" i="1" s="1"/>
  <c r="S513" i="1"/>
  <c r="S509" i="1"/>
  <c r="R509" i="1" s="1"/>
  <c r="B509" i="1" s="1"/>
  <c r="S521" i="1"/>
  <c r="S481" i="1"/>
  <c r="S316" i="1"/>
  <c r="S501" i="1"/>
  <c r="R501" i="1" s="1"/>
  <c r="S320" i="1"/>
  <c r="R320" i="1" s="1"/>
  <c r="S324" i="1"/>
  <c r="S308" i="1"/>
  <c r="S296" i="1"/>
  <c r="R296" i="1" s="1"/>
  <c r="S300" i="1"/>
  <c r="S485" i="1"/>
  <c r="R485" i="1" s="1"/>
  <c r="S312" i="1"/>
  <c r="R312" i="1" s="1"/>
  <c r="S525" i="1"/>
  <c r="R525" i="1" s="1"/>
  <c r="B525" i="1" s="1"/>
  <c r="S284" i="1"/>
  <c r="S293" i="1"/>
  <c r="S289" i="1"/>
  <c r="R289" i="1" s="1"/>
  <c r="S490" i="1"/>
  <c r="S498" i="1"/>
  <c r="S313" i="1"/>
  <c r="R313" i="1" s="1"/>
  <c r="S486" i="1"/>
  <c r="R486" i="1" s="1"/>
  <c r="S301" i="1"/>
  <c r="S297" i="1"/>
  <c r="R297" i="1" s="1"/>
  <c r="S309" i="1"/>
  <c r="S325" i="1"/>
  <c r="S321" i="1"/>
  <c r="R321" i="1" s="1"/>
  <c r="S502" i="1"/>
  <c r="R502" i="1" s="1"/>
  <c r="S317" i="1"/>
  <c r="S482" i="1"/>
  <c r="S522" i="1"/>
  <c r="S510" i="1"/>
  <c r="R510" i="1" s="1"/>
  <c r="B510" i="1" s="1"/>
  <c r="S514" i="1"/>
  <c r="S518" i="1"/>
  <c r="S494" i="1"/>
  <c r="R494" i="1" s="1"/>
  <c r="B494" i="1" s="1"/>
  <c r="S530" i="1"/>
  <c r="S506" i="1"/>
  <c r="S526" i="1"/>
  <c r="Y2" i="1"/>
  <c r="Z2" i="1"/>
  <c r="AB2" i="1"/>
  <c r="X2" i="1"/>
  <c r="AA2" i="1"/>
  <c r="AC2" i="1"/>
  <c r="AD2" i="1"/>
  <c r="AE2" i="1"/>
  <c r="AF2" i="1"/>
  <c r="B769" i="1" l="1"/>
  <c r="B753" i="1"/>
  <c r="B737" i="1"/>
  <c r="B721" i="1"/>
  <c r="B705" i="1"/>
  <c r="B689" i="1"/>
  <c r="B673" i="1"/>
  <c r="B605" i="1"/>
  <c r="B589" i="1"/>
  <c r="B573" i="1"/>
  <c r="B558" i="1"/>
  <c r="B66" i="1"/>
  <c r="B50" i="1"/>
  <c r="B652" i="1"/>
  <c r="B636" i="1"/>
  <c r="B620" i="1"/>
  <c r="B258" i="1"/>
  <c r="B242" i="1"/>
  <c r="B818" i="1"/>
  <c r="B257" i="1"/>
  <c r="B241" i="1"/>
  <c r="B225" i="1"/>
  <c r="B209" i="1"/>
  <c r="B65" i="1"/>
  <c r="B49" i="1"/>
  <c r="B33" i="1"/>
  <c r="B17" i="1"/>
  <c r="B362" i="1"/>
  <c r="B361" i="1"/>
  <c r="B138" i="1"/>
  <c r="B122" i="1"/>
  <c r="B106" i="1"/>
  <c r="B75" i="1"/>
  <c r="B59" i="1"/>
  <c r="B43" i="1"/>
  <c r="B27" i="1"/>
  <c r="B11" i="1"/>
  <c r="B786" i="1"/>
  <c r="B121" i="1"/>
  <c r="B105" i="1"/>
  <c r="B89" i="1"/>
  <c r="B557" i="1"/>
  <c r="B785" i="1"/>
  <c r="B478" i="1"/>
  <c r="B462" i="1"/>
  <c r="B414" i="1"/>
  <c r="B398" i="1"/>
  <c r="B446" i="1"/>
  <c r="B430" i="1"/>
  <c r="B226" i="1"/>
  <c r="B210" i="1"/>
  <c r="B90" i="1"/>
  <c r="B34" i="1"/>
  <c r="B18" i="1"/>
  <c r="B754" i="1"/>
  <c r="B722" i="1"/>
  <c r="B706" i="1"/>
  <c r="B690" i="1"/>
  <c r="B674" i="1"/>
  <c r="B606" i="1"/>
  <c r="B590" i="1"/>
  <c r="B574" i="1"/>
  <c r="B477" i="1"/>
  <c r="B461" i="1"/>
  <c r="B445" i="1"/>
  <c r="B429" i="1"/>
  <c r="B397" i="1"/>
  <c r="B770" i="1"/>
  <c r="B738" i="1"/>
  <c r="B413" i="1"/>
  <c r="B137" i="1"/>
  <c r="B2" i="1"/>
  <c r="B276" i="1"/>
  <c r="B275" i="1"/>
  <c r="B787" i="1"/>
  <c r="B778" i="1"/>
  <c r="B773" i="1"/>
  <c r="B757" i="1"/>
  <c r="B741" i="1"/>
  <c r="B725" i="1"/>
  <c r="B709" i="1"/>
  <c r="B693" i="1"/>
  <c r="B677" i="1"/>
  <c r="B657" i="1"/>
  <c r="B641" i="1"/>
  <c r="B625" i="1"/>
  <c r="B609" i="1"/>
  <c r="B593" i="1"/>
  <c r="B577" i="1"/>
  <c r="B528" i="1"/>
  <c r="B512" i="1"/>
  <c r="B496" i="1"/>
  <c r="B480" i="1"/>
  <c r="B464" i="1"/>
  <c r="B448" i="1"/>
  <c r="B432" i="1"/>
  <c r="B416" i="1"/>
  <c r="B400" i="1"/>
  <c r="B323" i="1"/>
  <c r="B307" i="1"/>
  <c r="B299" i="1"/>
  <c r="B266" i="1"/>
  <c r="B250" i="1"/>
  <c r="B234" i="1"/>
  <c r="B218" i="1"/>
  <c r="B74" i="1"/>
  <c r="B58" i="1"/>
  <c r="B42" i="1"/>
  <c r="B26" i="1"/>
  <c r="B10" i="1"/>
  <c r="B360" i="1"/>
  <c r="B536" i="1"/>
  <c r="B772" i="1"/>
  <c r="B756" i="1"/>
  <c r="B740" i="1"/>
  <c r="B724" i="1"/>
  <c r="B708" i="1"/>
  <c r="B692" i="1"/>
  <c r="B676" i="1"/>
  <c r="B656" i="1"/>
  <c r="B640" i="1"/>
  <c r="B624" i="1"/>
  <c r="B608" i="1"/>
  <c r="B592" i="1"/>
  <c r="B576" i="1"/>
  <c r="B527" i="1"/>
  <c r="B511" i="1"/>
  <c r="B495" i="1"/>
  <c r="B479" i="1"/>
  <c r="B463" i="1"/>
  <c r="B447" i="1"/>
  <c r="B431" i="1"/>
  <c r="B415" i="1"/>
  <c r="B399" i="1"/>
  <c r="B322" i="1"/>
  <c r="B306" i="1"/>
  <c r="B298" i="1"/>
  <c r="B265" i="1"/>
  <c r="B249" i="1"/>
  <c r="B233" i="1"/>
  <c r="B217" i="1"/>
  <c r="B73" i="1"/>
  <c r="B57" i="1"/>
  <c r="B41" i="1"/>
  <c r="B25" i="1"/>
  <c r="B9" i="1"/>
  <c r="B359" i="1"/>
  <c r="B535" i="1"/>
  <c r="B771" i="1"/>
  <c r="B755" i="1"/>
  <c r="B739" i="1"/>
  <c r="B723" i="1"/>
  <c r="B707" i="1"/>
  <c r="B691" i="1"/>
  <c r="B675" i="1"/>
  <c r="B655" i="1"/>
  <c r="B639" i="1"/>
  <c r="B623" i="1"/>
  <c r="B607" i="1"/>
  <c r="B591" i="1"/>
  <c r="B575" i="1"/>
  <c r="B321" i="1"/>
  <c r="B297" i="1"/>
  <c r="B264" i="1"/>
  <c r="B248" i="1"/>
  <c r="B232" i="1"/>
  <c r="B216" i="1"/>
  <c r="B136" i="1"/>
  <c r="B120" i="1"/>
  <c r="B104" i="1"/>
  <c r="B88" i="1"/>
  <c r="B72" i="1"/>
  <c r="B56" i="1"/>
  <c r="B40" i="1"/>
  <c r="B24" i="1"/>
  <c r="B8" i="1"/>
  <c r="B556" i="1"/>
  <c r="B784" i="1"/>
  <c r="B358" i="1"/>
  <c r="B534" i="1"/>
  <c r="B654" i="1"/>
  <c r="B638" i="1"/>
  <c r="B622" i="1"/>
  <c r="B320" i="1"/>
  <c r="B283" i="1"/>
  <c r="B296" i="1"/>
  <c r="B263" i="1"/>
  <c r="B247" i="1"/>
  <c r="B231" i="1"/>
  <c r="B215" i="1"/>
  <c r="B199" i="1"/>
  <c r="B183" i="1"/>
  <c r="B167" i="1"/>
  <c r="B151" i="1"/>
  <c r="B135" i="1"/>
  <c r="B119" i="1"/>
  <c r="B103" i="1"/>
  <c r="B87" i="1"/>
  <c r="B71" i="1"/>
  <c r="B55" i="1"/>
  <c r="B555" i="1"/>
  <c r="B783" i="1"/>
  <c r="B357" i="1"/>
  <c r="B533" i="1"/>
  <c r="B653" i="1"/>
  <c r="B637" i="1"/>
  <c r="B621" i="1"/>
  <c r="B524" i="1"/>
  <c r="B508" i="1"/>
  <c r="B492" i="1"/>
  <c r="B476" i="1"/>
  <c r="B460" i="1"/>
  <c r="B444" i="1"/>
  <c r="B428" i="1"/>
  <c r="B412" i="1"/>
  <c r="B396" i="1"/>
  <c r="B319" i="1"/>
  <c r="B295" i="1"/>
  <c r="B335" i="1"/>
  <c r="B277" i="1"/>
  <c r="B262" i="1"/>
  <c r="B246" i="1"/>
  <c r="B230" i="1"/>
  <c r="B214" i="1"/>
  <c r="B134" i="1"/>
  <c r="B118" i="1"/>
  <c r="B102" i="1"/>
  <c r="B86" i="1"/>
  <c r="B70" i="1"/>
  <c r="B554" i="1"/>
  <c r="B548" i="1"/>
  <c r="B356" i="1"/>
  <c r="B768" i="1"/>
  <c r="B752" i="1"/>
  <c r="B736" i="1"/>
  <c r="B720" i="1"/>
  <c r="B704" i="1"/>
  <c r="B688" i="1"/>
  <c r="B672" i="1"/>
  <c r="B604" i="1"/>
  <c r="B588" i="1"/>
  <c r="B572" i="1"/>
  <c r="B523" i="1"/>
  <c r="B507" i="1"/>
  <c r="B491" i="1"/>
  <c r="B475" i="1"/>
  <c r="B459" i="1"/>
  <c r="B443" i="1"/>
  <c r="B427" i="1"/>
  <c r="B411" i="1"/>
  <c r="B395" i="1"/>
  <c r="B318" i="1"/>
  <c r="B294" i="1"/>
  <c r="B334" i="1"/>
  <c r="B261" i="1"/>
  <c r="B245" i="1"/>
  <c r="B229" i="1"/>
  <c r="B213" i="1"/>
  <c r="B133" i="1"/>
  <c r="B117" i="1"/>
  <c r="B101" i="1"/>
  <c r="B85" i="1"/>
  <c r="B69" i="1"/>
  <c r="B53" i="1"/>
  <c r="B37" i="1"/>
  <c r="B21" i="1"/>
  <c r="B5" i="1"/>
  <c r="B553" i="1"/>
  <c r="B547" i="1"/>
  <c r="B355" i="1"/>
  <c r="B795" i="1"/>
  <c r="B767" i="1"/>
  <c r="B751" i="1"/>
  <c r="B735" i="1"/>
  <c r="B719" i="1"/>
  <c r="B703" i="1"/>
  <c r="B687" i="1"/>
  <c r="B603" i="1"/>
  <c r="B587" i="1"/>
  <c r="B571" i="1"/>
  <c r="B474" i="1"/>
  <c r="B458" i="1"/>
  <c r="B442" i="1"/>
  <c r="B426" i="1"/>
  <c r="B410" i="1"/>
  <c r="B394" i="1"/>
  <c r="B280" i="1"/>
  <c r="B333" i="1"/>
  <c r="B260" i="1"/>
  <c r="B244" i="1"/>
  <c r="B228" i="1"/>
  <c r="B212" i="1"/>
  <c r="B132" i="1"/>
  <c r="B116" i="1"/>
  <c r="B100" i="1"/>
  <c r="B84" i="1"/>
  <c r="B68" i="1"/>
  <c r="B52" i="1"/>
  <c r="B36" i="1"/>
  <c r="B20" i="1"/>
  <c r="B4" i="1"/>
  <c r="B552" i="1"/>
  <c r="B546" i="1"/>
  <c r="B354" i="1"/>
  <c r="B794" i="1"/>
  <c r="B766" i="1"/>
  <c r="B750" i="1"/>
  <c r="B734" i="1"/>
  <c r="B718" i="1"/>
  <c r="B702" i="1"/>
  <c r="B686" i="1"/>
  <c r="B666" i="1"/>
  <c r="B650" i="1"/>
  <c r="B634" i="1"/>
  <c r="B618" i="1"/>
  <c r="B602" i="1"/>
  <c r="B586" i="1"/>
  <c r="B570" i="1"/>
  <c r="B473" i="1"/>
  <c r="B457" i="1"/>
  <c r="B441" i="1"/>
  <c r="B425" i="1"/>
  <c r="B409" i="1"/>
  <c r="B393" i="1"/>
  <c r="B279" i="1"/>
  <c r="B332" i="1"/>
  <c r="B274" i="1"/>
  <c r="B259" i="1"/>
  <c r="B243" i="1"/>
  <c r="B227" i="1"/>
  <c r="B211" i="1"/>
  <c r="B131" i="1"/>
  <c r="B115" i="1"/>
  <c r="B99" i="1"/>
  <c r="B83" i="1"/>
  <c r="B67" i="1"/>
  <c r="B51" i="1"/>
  <c r="B35" i="1"/>
  <c r="B19" i="1"/>
  <c r="B3" i="1"/>
  <c r="B563" i="1"/>
  <c r="B551" i="1"/>
  <c r="B545" i="1"/>
  <c r="B353" i="1"/>
  <c r="B793" i="1"/>
  <c r="B363" i="1"/>
  <c r="B765" i="1"/>
  <c r="B749" i="1"/>
  <c r="B733" i="1"/>
  <c r="B717" i="1"/>
  <c r="B701" i="1"/>
  <c r="B685" i="1"/>
  <c r="B665" i="1"/>
  <c r="B649" i="1"/>
  <c r="B633" i="1"/>
  <c r="B617" i="1"/>
  <c r="B601" i="1"/>
  <c r="B585" i="1"/>
  <c r="B569" i="1"/>
  <c r="B520" i="1"/>
  <c r="B504" i="1"/>
  <c r="B488" i="1"/>
  <c r="B472" i="1"/>
  <c r="B456" i="1"/>
  <c r="B440" i="1"/>
  <c r="B424" i="1"/>
  <c r="B408" i="1"/>
  <c r="B392" i="1"/>
  <c r="B315" i="1"/>
  <c r="B305" i="1"/>
  <c r="B291" i="1"/>
  <c r="B331" i="1"/>
  <c r="B273" i="1"/>
  <c r="B130" i="1"/>
  <c r="B114" i="1"/>
  <c r="B98" i="1"/>
  <c r="B82" i="1"/>
  <c r="B39" i="1"/>
  <c r="B23" i="1"/>
  <c r="B7" i="1"/>
  <c r="B562" i="1"/>
  <c r="B550" i="1"/>
  <c r="B544" i="1"/>
  <c r="B352" i="1"/>
  <c r="B782" i="1"/>
  <c r="B764" i="1"/>
  <c r="B748" i="1"/>
  <c r="B732" i="1"/>
  <c r="B716" i="1"/>
  <c r="B700" i="1"/>
  <c r="B684" i="1"/>
  <c r="B664" i="1"/>
  <c r="B648" i="1"/>
  <c r="B632" i="1"/>
  <c r="B616" i="1"/>
  <c r="B600" i="1"/>
  <c r="B584" i="1"/>
  <c r="B568" i="1"/>
  <c r="B519" i="1"/>
  <c r="B503" i="1"/>
  <c r="B487" i="1"/>
  <c r="B471" i="1"/>
  <c r="B455" i="1"/>
  <c r="B439" i="1"/>
  <c r="B423" i="1"/>
  <c r="B407" i="1"/>
  <c r="B391" i="1"/>
  <c r="B314" i="1"/>
  <c r="B304" i="1"/>
  <c r="B290" i="1"/>
  <c r="B330" i="1"/>
  <c r="B129" i="1"/>
  <c r="B113" i="1"/>
  <c r="B97" i="1"/>
  <c r="B81" i="1"/>
  <c r="B561" i="1"/>
  <c r="B549" i="1"/>
  <c r="B543" i="1"/>
  <c r="B351" i="1"/>
  <c r="B781" i="1"/>
  <c r="B763" i="1"/>
  <c r="B747" i="1"/>
  <c r="B731" i="1"/>
  <c r="B715" i="1"/>
  <c r="B699" i="1"/>
  <c r="B683" i="1"/>
  <c r="B663" i="1"/>
  <c r="B647" i="1"/>
  <c r="B631" i="1"/>
  <c r="B615" i="1"/>
  <c r="B599" i="1"/>
  <c r="B583" i="1"/>
  <c r="B567" i="1"/>
  <c r="B502" i="1"/>
  <c r="B486" i="1"/>
  <c r="B470" i="1"/>
  <c r="B454" i="1"/>
  <c r="B438" i="1"/>
  <c r="B422" i="1"/>
  <c r="B406" i="1"/>
  <c r="B390" i="1"/>
  <c r="B313" i="1"/>
  <c r="B303" i="1"/>
  <c r="B289" i="1"/>
  <c r="B329" i="1"/>
  <c r="B272" i="1"/>
  <c r="B256" i="1"/>
  <c r="B240" i="1"/>
  <c r="B224" i="1"/>
  <c r="B208" i="1"/>
  <c r="B128" i="1"/>
  <c r="B112" i="1"/>
  <c r="B96" i="1"/>
  <c r="B80" i="1"/>
  <c r="B64" i="1"/>
  <c r="B48" i="1"/>
  <c r="B32" i="1"/>
  <c r="B16" i="1"/>
  <c r="B282" i="1"/>
  <c r="B667" i="1"/>
  <c r="B651" i="1"/>
  <c r="B635" i="1"/>
  <c r="B619" i="1"/>
  <c r="B54" i="1"/>
  <c r="B38" i="1"/>
  <c r="B22" i="1"/>
  <c r="B6" i="1"/>
  <c r="B560" i="1"/>
  <c r="B792" i="1"/>
  <c r="B542" i="1"/>
  <c r="B350" i="1"/>
  <c r="B349" i="1"/>
  <c r="B762" i="1"/>
  <c r="B746" i="1"/>
  <c r="B730" i="1"/>
  <c r="B714" i="1"/>
  <c r="B698" i="1"/>
  <c r="B682" i="1"/>
  <c r="B662" i="1"/>
  <c r="B646" i="1"/>
  <c r="B630" i="1"/>
  <c r="B614" i="1"/>
  <c r="B598" i="1"/>
  <c r="B582" i="1"/>
  <c r="B566" i="1"/>
  <c r="B517" i="1"/>
  <c r="B501" i="1"/>
  <c r="B485" i="1"/>
  <c r="B469" i="1"/>
  <c r="B453" i="1"/>
  <c r="B437" i="1"/>
  <c r="B421" i="1"/>
  <c r="B405" i="1"/>
  <c r="B389" i="1"/>
  <c r="B312" i="1"/>
  <c r="B302" i="1"/>
  <c r="B288" i="1"/>
  <c r="B328" i="1"/>
  <c r="B271" i="1"/>
  <c r="B255" i="1"/>
  <c r="B239" i="1"/>
  <c r="B223" i="1"/>
  <c r="B207" i="1"/>
  <c r="B191" i="1"/>
  <c r="B175" i="1"/>
  <c r="B159" i="1"/>
  <c r="B143" i="1"/>
  <c r="B127" i="1"/>
  <c r="B111" i="1"/>
  <c r="B95" i="1"/>
  <c r="B79" i="1"/>
  <c r="B63" i="1"/>
  <c r="B47" i="1"/>
  <c r="B31" i="1"/>
  <c r="B15" i="1"/>
  <c r="B281" i="1"/>
  <c r="B559" i="1"/>
  <c r="B791" i="1"/>
  <c r="B541" i="1"/>
  <c r="B348" i="1"/>
  <c r="B538" i="1"/>
  <c r="B761" i="1"/>
  <c r="B745" i="1"/>
  <c r="B729" i="1"/>
  <c r="B713" i="1"/>
  <c r="B697" i="1"/>
  <c r="B681" i="1"/>
  <c r="B661" i="1"/>
  <c r="B645" i="1"/>
  <c r="B629" i="1"/>
  <c r="B613" i="1"/>
  <c r="B597" i="1"/>
  <c r="B581" i="1"/>
  <c r="B565" i="1"/>
  <c r="B516" i="1"/>
  <c r="B500" i="1"/>
  <c r="B484" i="1"/>
  <c r="B468" i="1"/>
  <c r="B452" i="1"/>
  <c r="B436" i="1"/>
  <c r="B420" i="1"/>
  <c r="B404" i="1"/>
  <c r="B388" i="1"/>
  <c r="B311" i="1"/>
  <c r="B287" i="1"/>
  <c r="B327" i="1"/>
  <c r="B270" i="1"/>
  <c r="B254" i="1"/>
  <c r="B238" i="1"/>
  <c r="B222" i="1"/>
  <c r="B142" i="1"/>
  <c r="B126" i="1"/>
  <c r="B110" i="1"/>
  <c r="B94" i="1"/>
  <c r="B78" i="1"/>
  <c r="B62" i="1"/>
  <c r="B46" i="1"/>
  <c r="B30" i="1"/>
  <c r="B14" i="1"/>
  <c r="B790" i="1"/>
  <c r="B540" i="1"/>
  <c r="B347" i="1"/>
  <c r="B537" i="1"/>
  <c r="B760" i="1"/>
  <c r="B744" i="1"/>
  <c r="B728" i="1"/>
  <c r="B712" i="1"/>
  <c r="B696" i="1"/>
  <c r="B680" i="1"/>
  <c r="B660" i="1"/>
  <c r="B644" i="1"/>
  <c r="B628" i="1"/>
  <c r="B612" i="1"/>
  <c r="B596" i="1"/>
  <c r="B580" i="1"/>
  <c r="B564" i="1"/>
  <c r="B515" i="1"/>
  <c r="B499" i="1"/>
  <c r="B483" i="1"/>
  <c r="B467" i="1"/>
  <c r="B451" i="1"/>
  <c r="B435" i="1"/>
  <c r="B419" i="1"/>
  <c r="B403" i="1"/>
  <c r="B310" i="1"/>
  <c r="B286" i="1"/>
  <c r="B326" i="1"/>
  <c r="B269" i="1"/>
  <c r="B253" i="1"/>
  <c r="B237" i="1"/>
  <c r="B221" i="1"/>
  <c r="B141" i="1"/>
  <c r="B125" i="1"/>
  <c r="B109" i="1"/>
  <c r="B93" i="1"/>
  <c r="B77" i="1"/>
  <c r="B61" i="1"/>
  <c r="B45" i="1"/>
  <c r="B29" i="1"/>
  <c r="B13" i="1"/>
  <c r="B789" i="1"/>
  <c r="B539" i="1"/>
  <c r="B780" i="1"/>
  <c r="B775" i="1"/>
  <c r="B759" i="1"/>
  <c r="B743" i="1"/>
  <c r="B727" i="1"/>
  <c r="B711" i="1"/>
  <c r="B695" i="1"/>
  <c r="B679" i="1"/>
  <c r="B659" i="1"/>
  <c r="B643" i="1"/>
  <c r="B627" i="1"/>
  <c r="B611" i="1"/>
  <c r="B595" i="1"/>
  <c r="B579" i="1"/>
  <c r="B466" i="1"/>
  <c r="B450" i="1"/>
  <c r="B434" i="1"/>
  <c r="B418" i="1"/>
  <c r="B402" i="1"/>
  <c r="B268" i="1"/>
  <c r="B252" i="1"/>
  <c r="B236" i="1"/>
  <c r="B220" i="1"/>
  <c r="B140" i="1"/>
  <c r="B124" i="1"/>
  <c r="B108" i="1"/>
  <c r="B92" i="1"/>
  <c r="B76" i="1"/>
  <c r="B60" i="1"/>
  <c r="B44" i="1"/>
  <c r="B28" i="1"/>
  <c r="B12" i="1"/>
  <c r="B788" i="1"/>
  <c r="B779" i="1"/>
  <c r="B774" i="1"/>
  <c r="B758" i="1"/>
  <c r="B742" i="1"/>
  <c r="B726" i="1"/>
  <c r="B710" i="1"/>
  <c r="B694" i="1"/>
  <c r="B678" i="1"/>
  <c r="B658" i="1"/>
  <c r="B642" i="1"/>
  <c r="B626" i="1"/>
  <c r="B610" i="1"/>
  <c r="B594" i="1"/>
  <c r="B578" i="1"/>
  <c r="B465" i="1"/>
  <c r="B449" i="1"/>
  <c r="B433" i="1"/>
  <c r="B417" i="1"/>
  <c r="B401" i="1"/>
  <c r="B267" i="1"/>
  <c r="B251" i="1"/>
  <c r="B235" i="1"/>
  <c r="B219" i="1"/>
  <c r="B139" i="1"/>
  <c r="B123" i="1"/>
  <c r="B107" i="1"/>
  <c r="B91" i="1"/>
  <c r="F90" i="3"/>
  <c r="Q271" i="1" s="1"/>
  <c r="C271" i="1" s="1"/>
  <c r="F93" i="3"/>
  <c r="Q273" i="1" s="1"/>
  <c r="C273" i="1" s="1"/>
  <c r="F91" i="3"/>
  <c r="Q272" i="1" s="1"/>
  <c r="C272" i="1" s="1"/>
  <c r="F97" i="3"/>
  <c r="Q277" i="1" s="1"/>
  <c r="C277" i="1" s="1"/>
  <c r="F96" i="3"/>
  <c r="Q276" i="1" s="1"/>
  <c r="C276" i="1" s="1"/>
  <c r="F95" i="3"/>
  <c r="Q275" i="1" s="1"/>
  <c r="C275" i="1" s="1"/>
  <c r="R346" i="1"/>
  <c r="B346" i="1" s="1"/>
  <c r="Q300" i="1"/>
  <c r="C300" i="1" s="1"/>
  <c r="Q301" i="1"/>
  <c r="C301" i="1" s="1"/>
  <c r="R345" i="1"/>
  <c r="B345" i="1" s="1"/>
  <c r="Q346" i="1"/>
  <c r="C346" i="1" s="1"/>
  <c r="R278" i="1"/>
  <c r="B278" i="1" s="1"/>
  <c r="Q345" i="1"/>
  <c r="C345" i="1" s="1"/>
  <c r="R384" i="1"/>
  <c r="B384" i="1" s="1"/>
  <c r="Q364" i="1"/>
  <c r="C364" i="1" s="1"/>
  <c r="Q343" i="1"/>
  <c r="C343" i="1" s="1"/>
  <c r="Q384" i="1"/>
  <c r="C384" i="1" s="1"/>
  <c r="R343" i="1"/>
  <c r="B343" i="1" s="1"/>
  <c r="R342" i="1"/>
  <c r="B342" i="1" s="1"/>
  <c r="R385" i="1"/>
  <c r="B385" i="1" s="1"/>
  <c r="Q342" i="1"/>
  <c r="C342" i="1" s="1"/>
  <c r="Q385" i="1"/>
  <c r="C385" i="1" s="1"/>
  <c r="R364" i="1"/>
  <c r="B364" i="1" s="1"/>
  <c r="R341" i="1"/>
  <c r="B341" i="1" s="1"/>
  <c r="R386" i="1"/>
  <c r="B386" i="1" s="1"/>
  <c r="R340" i="1"/>
  <c r="B340" i="1" s="1"/>
  <c r="R387" i="1"/>
  <c r="B387" i="1" s="1"/>
  <c r="Q341" i="1"/>
  <c r="C341" i="1" s="1"/>
  <c r="Q340" i="1"/>
  <c r="C340" i="1" s="1"/>
  <c r="Q387" i="1"/>
  <c r="C387" i="1" s="1"/>
  <c r="Q386" i="1"/>
  <c r="C386" i="1" s="1"/>
  <c r="F92" i="3"/>
  <c r="Q278" i="1" s="1"/>
  <c r="C278" i="1" s="1"/>
  <c r="Q481" i="1"/>
  <c r="Q482" i="1"/>
  <c r="C482" i="1" s="1"/>
  <c r="Q490" i="1"/>
  <c r="C490" i="1" s="1"/>
  <c r="Q489" i="1"/>
  <c r="C489" i="1" s="1"/>
  <c r="Q506" i="1"/>
  <c r="C506" i="1" s="1"/>
  <c r="Q521" i="1"/>
  <c r="C521" i="1" s="1"/>
  <c r="Q498" i="1"/>
  <c r="C498" i="1" s="1"/>
  <c r="Q325" i="1"/>
  <c r="C325" i="1" s="1"/>
  <c r="R145" i="1"/>
  <c r="B145" i="1" s="1"/>
  <c r="R186" i="1"/>
  <c r="B186" i="1" s="1"/>
  <c r="Q285" i="1"/>
  <c r="C285" i="1" s="1"/>
  <c r="R285" i="1"/>
  <c r="B285" i="1" s="1"/>
  <c r="R373" i="1"/>
  <c r="B373" i="1" s="1"/>
  <c r="R163" i="1"/>
  <c r="B163" i="1" s="1"/>
  <c r="R365" i="1"/>
  <c r="B365" i="1" s="1"/>
  <c r="Q344" i="1"/>
  <c r="C344" i="1" s="1"/>
  <c r="R172" i="1"/>
  <c r="B172" i="1" s="1"/>
  <c r="Q381" i="1"/>
  <c r="C381" i="1" s="1"/>
  <c r="R344" i="1"/>
  <c r="B344" i="1" s="1"/>
  <c r="Q518" i="1"/>
  <c r="C518" i="1" s="1"/>
  <c r="R157" i="1"/>
  <c r="B157" i="1" s="1"/>
  <c r="R809" i="1"/>
  <c r="B809" i="1" s="1"/>
  <c r="R817" i="1"/>
  <c r="B817" i="1" s="1"/>
  <c r="R801" i="1"/>
  <c r="B801" i="1" s="1"/>
  <c r="Q505" i="1"/>
  <c r="C505" i="1" s="1"/>
  <c r="R777" i="1"/>
  <c r="B777" i="1" s="1"/>
  <c r="Q152" i="1"/>
  <c r="C152" i="1" s="1"/>
  <c r="R202" i="1"/>
  <c r="B202" i="1" s="1"/>
  <c r="Q324" i="1"/>
  <c r="C324" i="1" s="1"/>
  <c r="Q526" i="1"/>
  <c r="C526" i="1" s="1"/>
  <c r="Q317" i="1"/>
  <c r="C317" i="1" s="1"/>
  <c r="Q721" i="1"/>
  <c r="C721" i="1" s="1"/>
  <c r="Q436" i="1"/>
  <c r="C436" i="1" s="1"/>
  <c r="Q421" i="1"/>
  <c r="C421" i="1" s="1"/>
  <c r="Q651" i="1"/>
  <c r="C651" i="1" s="1"/>
  <c r="Q57" i="1"/>
  <c r="C57" i="1" s="1"/>
  <c r="Q232" i="1"/>
  <c r="C232" i="1" s="1"/>
  <c r="Q631" i="1"/>
  <c r="C631" i="1" s="1"/>
  <c r="Q645" i="1"/>
  <c r="C645" i="1" s="1"/>
  <c r="Q707" i="1"/>
  <c r="C707" i="1" s="1"/>
  <c r="Q613" i="1"/>
  <c r="C613" i="1" s="1"/>
  <c r="Q397" i="1"/>
  <c r="C397" i="1" s="1"/>
  <c r="Q80" i="1"/>
  <c r="C80" i="1" s="1"/>
  <c r="Q766" i="1"/>
  <c r="C766" i="1" s="1"/>
  <c r="Q751" i="1"/>
  <c r="C751" i="1" s="1"/>
  <c r="Q579" i="1"/>
  <c r="C579" i="1" s="1"/>
  <c r="Q689" i="1"/>
  <c r="C689" i="1" s="1"/>
  <c r="Q703" i="1"/>
  <c r="C703" i="1" s="1"/>
  <c r="Q805" i="1"/>
  <c r="C805" i="1" s="1"/>
  <c r="Q367" i="1"/>
  <c r="C367" i="1" s="1"/>
  <c r="Q811" i="1"/>
  <c r="C811" i="1" s="1"/>
  <c r="Q532" i="1"/>
  <c r="C532" i="1" s="1"/>
  <c r="R205" i="1"/>
  <c r="B205" i="1" s="1"/>
  <c r="Q376" i="1"/>
  <c r="C376" i="1" s="1"/>
  <c r="Q797" i="1"/>
  <c r="C797" i="1" s="1"/>
  <c r="R148" i="1"/>
  <c r="B148" i="1" s="1"/>
  <c r="Q284" i="1"/>
  <c r="C284" i="1" s="1"/>
  <c r="Q380" i="1"/>
  <c r="C380" i="1" s="1"/>
  <c r="Q803" i="1"/>
  <c r="C803" i="1" s="1"/>
  <c r="R160" i="1"/>
  <c r="B160" i="1" s="1"/>
  <c r="Q522" i="1"/>
  <c r="C522" i="1" s="1"/>
  <c r="Q529" i="1"/>
  <c r="C529" i="1" s="1"/>
  <c r="Q162" i="1"/>
  <c r="C162" i="1" s="1"/>
  <c r="R374" i="1"/>
  <c r="B374" i="1" s="1"/>
  <c r="R366" i="1"/>
  <c r="B366" i="1" s="1"/>
  <c r="R336" i="1"/>
  <c r="B336" i="1" s="1"/>
  <c r="R810" i="1"/>
  <c r="B810" i="1" s="1"/>
  <c r="R802" i="1"/>
  <c r="B802" i="1" s="1"/>
  <c r="R531" i="1"/>
  <c r="B531" i="1" s="1"/>
  <c r="R668" i="1"/>
  <c r="B668" i="1" s="1"/>
  <c r="Q742" i="1"/>
  <c r="C742" i="1" s="1"/>
  <c r="Q730" i="1"/>
  <c r="C730" i="1" s="1"/>
  <c r="Q661" i="1"/>
  <c r="C661" i="1" s="1"/>
  <c r="Q621" i="1"/>
  <c r="C621" i="1" s="1"/>
  <c r="Q581" i="1"/>
  <c r="C581" i="1" s="1"/>
  <c r="Q468" i="1"/>
  <c r="C468" i="1" s="1"/>
  <c r="R204" i="1"/>
  <c r="B204" i="1" s="1"/>
  <c r="R188" i="1"/>
  <c r="B188" i="1" s="1"/>
  <c r="R174" i="1"/>
  <c r="B174" i="1" s="1"/>
  <c r="Q530" i="1"/>
  <c r="C530" i="1" s="1"/>
  <c r="Q369" i="1"/>
  <c r="C369" i="1" s="1"/>
  <c r="Q768" i="1"/>
  <c r="C768" i="1" s="1"/>
  <c r="R179" i="1"/>
  <c r="B179" i="1" s="1"/>
  <c r="Q669" i="1"/>
  <c r="C669" i="1" s="1"/>
  <c r="Q705" i="1"/>
  <c r="C705" i="1" s="1"/>
  <c r="R189" i="1"/>
  <c r="B189" i="1" s="1"/>
  <c r="R144" i="1"/>
  <c r="B144" i="1" s="1"/>
  <c r="Q153" i="1"/>
  <c r="C153" i="1" s="1"/>
  <c r="Q374" i="1"/>
  <c r="C374" i="1" s="1"/>
  <c r="Q366" i="1"/>
  <c r="C366" i="1" s="1"/>
  <c r="Q336" i="1"/>
  <c r="C336" i="1" s="1"/>
  <c r="Q810" i="1"/>
  <c r="C810" i="1" s="1"/>
  <c r="Q802" i="1"/>
  <c r="C802" i="1" s="1"/>
  <c r="Q531" i="1"/>
  <c r="C531" i="1" s="1"/>
  <c r="Q668" i="1"/>
  <c r="C668" i="1" s="1"/>
  <c r="Q765" i="1"/>
  <c r="C765" i="1" s="1"/>
  <c r="Q646" i="1"/>
  <c r="C646" i="1" s="1"/>
  <c r="Q567" i="1"/>
  <c r="C567" i="1" s="1"/>
  <c r="Q437" i="1"/>
  <c r="C437" i="1" s="1"/>
  <c r="Q311" i="1"/>
  <c r="C311" i="1" s="1"/>
  <c r="Q287" i="1"/>
  <c r="C287" i="1" s="1"/>
  <c r="R203" i="1"/>
  <c r="B203" i="1" s="1"/>
  <c r="R187" i="1"/>
  <c r="B187" i="1" s="1"/>
  <c r="R173" i="1"/>
  <c r="B173" i="1" s="1"/>
  <c r="R158" i="1"/>
  <c r="B158" i="1" s="1"/>
  <c r="Q9" i="1"/>
  <c r="C9" i="1" s="1"/>
  <c r="Q777" i="1"/>
  <c r="C777" i="1" s="1"/>
  <c r="Q8" i="1"/>
  <c r="C8" i="1" s="1"/>
  <c r="Q817" i="1"/>
  <c r="C817" i="1" s="1"/>
  <c r="Q292" i="1"/>
  <c r="C292" i="1" s="1"/>
  <c r="R379" i="1"/>
  <c r="B379" i="1" s="1"/>
  <c r="R372" i="1"/>
  <c r="B372" i="1" s="1"/>
  <c r="R383" i="1"/>
  <c r="B383" i="1" s="1"/>
  <c r="R816" i="1"/>
  <c r="B816" i="1" s="1"/>
  <c r="R808" i="1"/>
  <c r="B808" i="1" s="1"/>
  <c r="R800" i="1"/>
  <c r="B800" i="1" s="1"/>
  <c r="R776" i="1"/>
  <c r="B776" i="1" s="1"/>
  <c r="Q739" i="1"/>
  <c r="C739" i="1" s="1"/>
  <c r="Q713" i="1"/>
  <c r="C713" i="1" s="1"/>
  <c r="R200" i="1"/>
  <c r="B200" i="1" s="1"/>
  <c r="Q185" i="1"/>
  <c r="C185" i="1" s="1"/>
  <c r="R170" i="1"/>
  <c r="B170" i="1" s="1"/>
  <c r="R155" i="1"/>
  <c r="B155" i="1" s="1"/>
  <c r="Q801" i="1"/>
  <c r="C801" i="1" s="1"/>
  <c r="R201" i="1"/>
  <c r="B201" i="1" s="1"/>
  <c r="Q308" i="1"/>
  <c r="C308" i="1" s="1"/>
  <c r="Q497" i="1"/>
  <c r="C497" i="1" s="1"/>
  <c r="Q379" i="1"/>
  <c r="C379" i="1" s="1"/>
  <c r="Q372" i="1"/>
  <c r="C372" i="1" s="1"/>
  <c r="Q383" i="1"/>
  <c r="C383" i="1" s="1"/>
  <c r="Q816" i="1"/>
  <c r="C816" i="1" s="1"/>
  <c r="Q808" i="1"/>
  <c r="C808" i="1" s="1"/>
  <c r="Q800" i="1"/>
  <c r="C800" i="1" s="1"/>
  <c r="Q776" i="1"/>
  <c r="C776" i="1" s="1"/>
  <c r="Q773" i="1"/>
  <c r="C773" i="1" s="1"/>
  <c r="Q750" i="1"/>
  <c r="C750" i="1" s="1"/>
  <c r="Q605" i="1"/>
  <c r="C605" i="1" s="1"/>
  <c r="Q477" i="1"/>
  <c r="C477" i="1" s="1"/>
  <c r="R184" i="1"/>
  <c r="B184" i="1" s="1"/>
  <c r="R169" i="1"/>
  <c r="B169" i="1" s="1"/>
  <c r="R154" i="1"/>
  <c r="B154" i="1" s="1"/>
  <c r="Q365" i="1"/>
  <c r="C365" i="1" s="1"/>
  <c r="Q309" i="1"/>
  <c r="C309" i="1" s="1"/>
  <c r="R820" i="1"/>
  <c r="B820" i="1" s="1"/>
  <c r="R378" i="1"/>
  <c r="B378" i="1" s="1"/>
  <c r="R371" i="1"/>
  <c r="B371" i="1" s="1"/>
  <c r="R382" i="1"/>
  <c r="B382" i="1" s="1"/>
  <c r="R815" i="1"/>
  <c r="B815" i="1" s="1"/>
  <c r="R807" i="1"/>
  <c r="B807" i="1" s="1"/>
  <c r="R799" i="1"/>
  <c r="B799" i="1" s="1"/>
  <c r="Q738" i="1"/>
  <c r="C738" i="1" s="1"/>
  <c r="Q500" i="1"/>
  <c r="C500" i="1" s="1"/>
  <c r="R198" i="1"/>
  <c r="B198" i="1" s="1"/>
  <c r="Q184" i="1"/>
  <c r="C184" i="1" s="1"/>
  <c r="R168" i="1"/>
  <c r="B168" i="1" s="1"/>
  <c r="R153" i="1"/>
  <c r="B153" i="1" s="1"/>
  <c r="Q373" i="1"/>
  <c r="C373" i="1" s="1"/>
  <c r="R171" i="1"/>
  <c r="B171" i="1" s="1"/>
  <c r="Q820" i="1"/>
  <c r="C820" i="1" s="1"/>
  <c r="Q378" i="1"/>
  <c r="C378" i="1" s="1"/>
  <c r="Q371" i="1"/>
  <c r="C371" i="1" s="1"/>
  <c r="Q382" i="1"/>
  <c r="C382" i="1" s="1"/>
  <c r="Q815" i="1"/>
  <c r="C815" i="1" s="1"/>
  <c r="Q807" i="1"/>
  <c r="C807" i="1" s="1"/>
  <c r="Q799" i="1"/>
  <c r="C799" i="1" s="1"/>
  <c r="Q363" i="1"/>
  <c r="C363" i="1" s="1"/>
  <c r="Q760" i="1"/>
  <c r="C760" i="1" s="1"/>
  <c r="Q749" i="1"/>
  <c r="C749" i="1" s="1"/>
  <c r="Q615" i="1"/>
  <c r="C615" i="1" s="1"/>
  <c r="Q589" i="1"/>
  <c r="C589" i="1" s="1"/>
  <c r="Q476" i="1"/>
  <c r="C476" i="1" s="1"/>
  <c r="Q390" i="1"/>
  <c r="C390" i="1" s="1"/>
  <c r="R197" i="1"/>
  <c r="B197" i="1" s="1"/>
  <c r="R152" i="1"/>
  <c r="B152" i="1" s="1"/>
  <c r="F108" i="3"/>
  <c r="R819" i="1"/>
  <c r="B819" i="1" s="1"/>
  <c r="R377" i="1"/>
  <c r="B377" i="1" s="1"/>
  <c r="R370" i="1"/>
  <c r="B370" i="1" s="1"/>
  <c r="R339" i="1"/>
  <c r="B339" i="1" s="1"/>
  <c r="R814" i="1"/>
  <c r="B814" i="1" s="1"/>
  <c r="R806" i="1"/>
  <c r="B806" i="1" s="1"/>
  <c r="R798" i="1"/>
  <c r="B798" i="1" s="1"/>
  <c r="Q641" i="1"/>
  <c r="C641" i="1" s="1"/>
  <c r="Q627" i="1"/>
  <c r="C627" i="1" s="1"/>
  <c r="Q524" i="1"/>
  <c r="C524" i="1" s="1"/>
  <c r="Q303" i="1"/>
  <c r="C303" i="1" s="1"/>
  <c r="Q242" i="1"/>
  <c r="C242" i="1" s="1"/>
  <c r="R196" i="1"/>
  <c r="B196" i="1" s="1"/>
  <c r="R182" i="1"/>
  <c r="B182" i="1" s="1"/>
  <c r="R166" i="1"/>
  <c r="B166" i="1" s="1"/>
  <c r="Q809" i="1"/>
  <c r="C809" i="1" s="1"/>
  <c r="R185" i="1"/>
  <c r="B185" i="1" s="1"/>
  <c r="Q316" i="1"/>
  <c r="C316" i="1" s="1"/>
  <c r="F107" i="3"/>
  <c r="Q819" i="1"/>
  <c r="C819" i="1" s="1"/>
  <c r="Q377" i="1"/>
  <c r="C377" i="1" s="1"/>
  <c r="Q370" i="1"/>
  <c r="C370" i="1" s="1"/>
  <c r="Q339" i="1"/>
  <c r="C339" i="1" s="1"/>
  <c r="Q814" i="1"/>
  <c r="C814" i="1" s="1"/>
  <c r="Q806" i="1"/>
  <c r="C806" i="1" s="1"/>
  <c r="Q798" i="1"/>
  <c r="C798" i="1" s="1"/>
  <c r="Q759" i="1"/>
  <c r="C759" i="1" s="1"/>
  <c r="Q722" i="1"/>
  <c r="C722" i="1" s="1"/>
  <c r="Q697" i="1"/>
  <c r="C697" i="1" s="1"/>
  <c r="Q665" i="1"/>
  <c r="C665" i="1" s="1"/>
  <c r="Q614" i="1"/>
  <c r="C614" i="1" s="1"/>
  <c r="Q444" i="1"/>
  <c r="C444" i="1" s="1"/>
  <c r="R195" i="1"/>
  <c r="B195" i="1" s="1"/>
  <c r="R181" i="1"/>
  <c r="B181" i="1" s="1"/>
  <c r="R165" i="1"/>
  <c r="B165" i="1" s="1"/>
  <c r="R150" i="1"/>
  <c r="B150" i="1" s="1"/>
  <c r="Q104" i="1"/>
  <c r="C104" i="1" s="1"/>
  <c r="Q32" i="1"/>
  <c r="C32" i="1" s="1"/>
  <c r="Q478" i="1"/>
  <c r="C478" i="1" s="1"/>
  <c r="R156" i="1"/>
  <c r="B156" i="1" s="1"/>
  <c r="F106" i="3"/>
  <c r="R376" i="1"/>
  <c r="B376" i="1" s="1"/>
  <c r="R369" i="1"/>
  <c r="B369" i="1" s="1"/>
  <c r="R813" i="1"/>
  <c r="B813" i="1" s="1"/>
  <c r="R805" i="1"/>
  <c r="B805" i="1" s="1"/>
  <c r="R797" i="1"/>
  <c r="B797" i="1" s="1"/>
  <c r="R671" i="1"/>
  <c r="B671" i="1" s="1"/>
  <c r="Q747" i="1"/>
  <c r="C747" i="1" s="1"/>
  <c r="Q573" i="1"/>
  <c r="C573" i="1" s="1"/>
  <c r="R194" i="1"/>
  <c r="B194" i="1" s="1"/>
  <c r="R180" i="1"/>
  <c r="B180" i="1" s="1"/>
  <c r="R164" i="1"/>
  <c r="B164" i="1" s="1"/>
  <c r="R149" i="1"/>
  <c r="B149" i="1" s="1"/>
  <c r="Q671" i="1"/>
  <c r="C671" i="1" s="1"/>
  <c r="R338" i="1"/>
  <c r="B338" i="1" s="1"/>
  <c r="R193" i="1"/>
  <c r="B193" i="1" s="1"/>
  <c r="R375" i="1"/>
  <c r="B375" i="1" s="1"/>
  <c r="R368" i="1"/>
  <c r="B368" i="1" s="1"/>
  <c r="R381" i="1"/>
  <c r="B381" i="1" s="1"/>
  <c r="R812" i="1"/>
  <c r="B812" i="1" s="1"/>
  <c r="R804" i="1"/>
  <c r="B804" i="1" s="1"/>
  <c r="R796" i="1"/>
  <c r="B796" i="1" s="1"/>
  <c r="R670" i="1"/>
  <c r="B670" i="1" s="1"/>
  <c r="Q733" i="1"/>
  <c r="C733" i="1" s="1"/>
  <c r="Q663" i="1"/>
  <c r="C663" i="1" s="1"/>
  <c r="Q599" i="1"/>
  <c r="C599" i="1" s="1"/>
  <c r="Q413" i="1"/>
  <c r="C413" i="1" s="1"/>
  <c r="Q338" i="1"/>
  <c r="C338" i="1" s="1"/>
  <c r="Q208" i="1"/>
  <c r="C208" i="1" s="1"/>
  <c r="R192" i="1"/>
  <c r="B192" i="1" s="1"/>
  <c r="R178" i="1"/>
  <c r="B178" i="1" s="1"/>
  <c r="R162" i="1"/>
  <c r="B162" i="1" s="1"/>
  <c r="R147" i="1"/>
  <c r="B147" i="1" s="1"/>
  <c r="Q813" i="1"/>
  <c r="C813" i="1" s="1"/>
  <c r="Q513" i="1"/>
  <c r="C513" i="1" s="1"/>
  <c r="Q375" i="1"/>
  <c r="C375" i="1" s="1"/>
  <c r="Q368" i="1"/>
  <c r="C368" i="1" s="1"/>
  <c r="Q812" i="1"/>
  <c r="C812" i="1" s="1"/>
  <c r="Q804" i="1"/>
  <c r="C804" i="1" s="1"/>
  <c r="Q796" i="1"/>
  <c r="C796" i="1" s="1"/>
  <c r="Q670" i="1"/>
  <c r="C670" i="1" s="1"/>
  <c r="Q767" i="1"/>
  <c r="C767" i="1" s="1"/>
  <c r="Q706" i="1"/>
  <c r="C706" i="1" s="1"/>
  <c r="Q694" i="1"/>
  <c r="C694" i="1" s="1"/>
  <c r="Q516" i="1"/>
  <c r="C516" i="1" s="1"/>
  <c r="Q398" i="1"/>
  <c r="C398" i="1" s="1"/>
  <c r="R337" i="1"/>
  <c r="B337" i="1" s="1"/>
  <c r="R177" i="1"/>
  <c r="B177" i="1" s="1"/>
  <c r="R161" i="1"/>
  <c r="B161" i="1" s="1"/>
  <c r="R146" i="1"/>
  <c r="B146" i="1" s="1"/>
  <c r="Q56" i="1"/>
  <c r="C56" i="1" s="1"/>
  <c r="Q514" i="1"/>
  <c r="C514" i="1" s="1"/>
  <c r="Q293" i="1"/>
  <c r="C293" i="1" s="1"/>
  <c r="R367" i="1"/>
  <c r="B367" i="1" s="1"/>
  <c r="R380" i="1"/>
  <c r="B380" i="1" s="1"/>
  <c r="R811" i="1"/>
  <c r="B811" i="1" s="1"/>
  <c r="R803" i="1"/>
  <c r="B803" i="1" s="1"/>
  <c r="R532" i="1"/>
  <c r="B532" i="1" s="1"/>
  <c r="R669" i="1"/>
  <c r="B669" i="1" s="1"/>
  <c r="Q755" i="1"/>
  <c r="C755" i="1" s="1"/>
  <c r="Q662" i="1"/>
  <c r="C662" i="1" s="1"/>
  <c r="Q622" i="1"/>
  <c r="C622" i="1" s="1"/>
  <c r="Q611" i="1"/>
  <c r="C611" i="1" s="1"/>
  <c r="Q412" i="1"/>
  <c r="C412" i="1" s="1"/>
  <c r="Q337" i="1"/>
  <c r="C337" i="1" s="1"/>
  <c r="R206" i="1"/>
  <c r="B206" i="1" s="1"/>
  <c r="R190" i="1"/>
  <c r="B190" i="1" s="1"/>
  <c r="R176" i="1"/>
  <c r="B176" i="1" s="1"/>
  <c r="Q161" i="1"/>
  <c r="C161" i="1" s="1"/>
  <c r="Q114" i="1"/>
  <c r="C114" i="1" s="1"/>
  <c r="C553" i="1"/>
  <c r="C789" i="1"/>
  <c r="C547" i="1"/>
  <c r="C539" i="1"/>
  <c r="C357" i="1"/>
  <c r="C351" i="1"/>
  <c r="C536" i="1"/>
  <c r="C782" i="1"/>
  <c r="C818" i="1"/>
  <c r="C563" i="1"/>
  <c r="C552" i="1"/>
  <c r="C788" i="1"/>
  <c r="C546" i="1"/>
  <c r="C283" i="1"/>
  <c r="C281" i="1"/>
  <c r="C279" i="1"/>
  <c r="C535" i="1"/>
  <c r="C781" i="1"/>
  <c r="Q415" i="1"/>
  <c r="C415" i="1" s="1"/>
  <c r="Q656" i="1"/>
  <c r="C656" i="1" s="1"/>
  <c r="Q684" i="1"/>
  <c r="C684" i="1" s="1"/>
  <c r="Q617" i="1"/>
  <c r="C617" i="1" s="1"/>
  <c r="Q441" i="1"/>
  <c r="C441" i="1" s="1"/>
  <c r="Q578" i="1"/>
  <c r="C578" i="1" s="1"/>
  <c r="Q402" i="1"/>
  <c r="C402" i="1" s="1"/>
  <c r="Q467" i="1"/>
  <c r="C467" i="1" s="1"/>
  <c r="Q483" i="1"/>
  <c r="C483" i="1" s="1"/>
  <c r="Q604" i="1"/>
  <c r="C604" i="1" s="1"/>
  <c r="Q680" i="1"/>
  <c r="C680" i="1" s="1"/>
  <c r="R513" i="1"/>
  <c r="B513" i="1" s="1"/>
  <c r="Q454" i="1"/>
  <c r="C454" i="1" s="1"/>
  <c r="R284" i="1"/>
  <c r="B284" i="1" s="1"/>
  <c r="Q266" i="1"/>
  <c r="C266" i="1" s="1"/>
  <c r="Q138" i="1"/>
  <c r="C138" i="1" s="1"/>
  <c r="Q479" i="1"/>
  <c r="C479" i="1" s="1"/>
  <c r="Q616" i="1"/>
  <c r="C616" i="1" s="1"/>
  <c r="Q676" i="1"/>
  <c r="C676" i="1" s="1"/>
  <c r="Q440" i="1"/>
  <c r="C440" i="1" s="1"/>
  <c r="Q480" i="1"/>
  <c r="C480" i="1" s="1"/>
  <c r="Q577" i="1"/>
  <c r="C577" i="1" s="1"/>
  <c r="Q401" i="1"/>
  <c r="C401" i="1" s="1"/>
  <c r="Q642" i="1"/>
  <c r="C642" i="1" s="1"/>
  <c r="Q678" i="1"/>
  <c r="C678" i="1" s="1"/>
  <c r="Q427" i="1"/>
  <c r="C427" i="1" s="1"/>
  <c r="Q564" i="1"/>
  <c r="C564" i="1" s="1"/>
  <c r="Q672" i="1"/>
  <c r="C672" i="1" s="1"/>
  <c r="Q675" i="1"/>
  <c r="C675" i="1" s="1"/>
  <c r="Q486" i="1"/>
  <c r="C486" i="1" s="1"/>
  <c r="R325" i="1"/>
  <c r="B325" i="1" s="1"/>
  <c r="R498" i="1"/>
  <c r="B498" i="1" s="1"/>
  <c r="Q485" i="1"/>
  <c r="C485" i="1" s="1"/>
  <c r="Q453" i="1"/>
  <c r="C453" i="1" s="1"/>
  <c r="R324" i="1"/>
  <c r="B324" i="1" s="1"/>
  <c r="Q297" i="1"/>
  <c r="C297" i="1" s="1"/>
  <c r="Q265" i="1"/>
  <c r="C265" i="1" s="1"/>
  <c r="Q218" i="1"/>
  <c r="C218" i="1" s="1"/>
  <c r="Q137" i="1"/>
  <c r="C137" i="1" s="1"/>
  <c r="Q90" i="1"/>
  <c r="C90" i="1" s="1"/>
  <c r="Q79" i="1"/>
  <c r="C79" i="1" s="1"/>
  <c r="Q87" i="1"/>
  <c r="C87" i="1" s="1"/>
  <c r="Q95" i="1"/>
  <c r="C95" i="1" s="1"/>
  <c r="Q103" i="1"/>
  <c r="C103" i="1" s="1"/>
  <c r="Q111" i="1"/>
  <c r="C111" i="1" s="1"/>
  <c r="Q119" i="1"/>
  <c r="C119" i="1" s="1"/>
  <c r="Q127" i="1"/>
  <c r="C127" i="1" s="1"/>
  <c r="Q135" i="1"/>
  <c r="C135" i="1" s="1"/>
  <c r="Q143" i="1"/>
  <c r="C143" i="1" s="1"/>
  <c r="Q151" i="1"/>
  <c r="C151" i="1" s="1"/>
  <c r="Q159" i="1"/>
  <c r="C159" i="1" s="1"/>
  <c r="Q167" i="1"/>
  <c r="C167" i="1" s="1"/>
  <c r="Q175" i="1"/>
  <c r="C175" i="1" s="1"/>
  <c r="Q183" i="1"/>
  <c r="C183" i="1" s="1"/>
  <c r="Q191" i="1"/>
  <c r="C191" i="1" s="1"/>
  <c r="Q199" i="1"/>
  <c r="C199" i="1" s="1"/>
  <c r="Q207" i="1"/>
  <c r="C207" i="1" s="1"/>
  <c r="Q215" i="1"/>
  <c r="C215" i="1" s="1"/>
  <c r="Q223" i="1"/>
  <c r="C223" i="1" s="1"/>
  <c r="Q231" i="1"/>
  <c r="C231" i="1" s="1"/>
  <c r="Q239" i="1"/>
  <c r="C239" i="1" s="1"/>
  <c r="Q247" i="1"/>
  <c r="C247" i="1" s="1"/>
  <c r="Q255" i="1"/>
  <c r="C255" i="1" s="1"/>
  <c r="Q263" i="1"/>
  <c r="C263" i="1" s="1"/>
  <c r="Q763" i="1"/>
  <c r="C763" i="1" s="1"/>
  <c r="Q746" i="1"/>
  <c r="C746" i="1" s="1"/>
  <c r="Q729" i="1"/>
  <c r="C729" i="1" s="1"/>
  <c r="Q711" i="1"/>
  <c r="C711" i="1" s="1"/>
  <c r="Q702" i="1"/>
  <c r="C702" i="1" s="1"/>
  <c r="Q693" i="1"/>
  <c r="C693" i="1" s="1"/>
  <c r="Q674" i="1"/>
  <c r="C674" i="1" s="1"/>
  <c r="R522" i="1"/>
  <c r="B522" i="1" s="1"/>
  <c r="Q510" i="1"/>
  <c r="C510" i="1" s="1"/>
  <c r="Q474" i="1"/>
  <c r="C474" i="1" s="1"/>
  <c r="Q442" i="1"/>
  <c r="C442" i="1" s="1"/>
  <c r="Q420" i="1"/>
  <c r="C420" i="1" s="1"/>
  <c r="R309" i="1"/>
  <c r="B309" i="1" s="1"/>
  <c r="Q296" i="1"/>
  <c r="C296" i="1" s="1"/>
  <c r="Q241" i="1"/>
  <c r="C241" i="1" s="1"/>
  <c r="Q194" i="1"/>
  <c r="C194" i="1" s="1"/>
  <c r="Q160" i="1"/>
  <c r="C160" i="1" s="1"/>
  <c r="Q113" i="1"/>
  <c r="C113" i="1" s="1"/>
  <c r="Q66" i="1"/>
  <c r="C66" i="1" s="1"/>
  <c r="Q11" i="1"/>
  <c r="C11" i="1" s="1"/>
  <c r="Q51" i="1"/>
  <c r="C51" i="1" s="1"/>
  <c r="Q322" i="1"/>
  <c r="C322" i="1" s="1"/>
  <c r="Q323" i="1"/>
  <c r="C323" i="1" s="1"/>
  <c r="Q21" i="1"/>
  <c r="C21" i="1" s="1"/>
  <c r="Q61" i="1"/>
  <c r="C61" i="1" s="1"/>
  <c r="Q78" i="1"/>
  <c r="C78" i="1" s="1"/>
  <c r="Q31" i="1"/>
  <c r="C31" i="1" s="1"/>
  <c r="Q71" i="1"/>
  <c r="C71" i="1" s="1"/>
  <c r="Q771" i="1"/>
  <c r="C771" i="1" s="1"/>
  <c r="Q754" i="1"/>
  <c r="C754" i="1" s="1"/>
  <c r="Q737" i="1"/>
  <c r="C737" i="1" s="1"/>
  <c r="Q683" i="1"/>
  <c r="C683" i="1" s="1"/>
  <c r="Q630" i="1"/>
  <c r="C630" i="1" s="1"/>
  <c r="Q598" i="1"/>
  <c r="C598" i="1" s="1"/>
  <c r="Q566" i="1"/>
  <c r="C566" i="1" s="1"/>
  <c r="Q509" i="1"/>
  <c r="C509" i="1" s="1"/>
  <c r="R497" i="1"/>
  <c r="B497" i="1" s="1"/>
  <c r="Q484" i="1"/>
  <c r="C484" i="1" s="1"/>
  <c r="Q462" i="1"/>
  <c r="C462" i="1" s="1"/>
  <c r="Q430" i="1"/>
  <c r="C430" i="1" s="1"/>
  <c r="Q396" i="1"/>
  <c r="C396" i="1" s="1"/>
  <c r="R308" i="1"/>
  <c r="B308" i="1" s="1"/>
  <c r="Q264" i="1"/>
  <c r="C264" i="1" s="1"/>
  <c r="Q217" i="1"/>
  <c r="C217" i="1" s="1"/>
  <c r="Q170" i="1"/>
  <c r="C170" i="1" s="1"/>
  <c r="Q136" i="1"/>
  <c r="C136" i="1" s="1"/>
  <c r="Q89" i="1"/>
  <c r="C89" i="1" s="1"/>
  <c r="Q10" i="1"/>
  <c r="C10" i="1" s="1"/>
  <c r="Q20" i="1"/>
  <c r="C20" i="1" s="1"/>
  <c r="Q60" i="1"/>
  <c r="C60" i="1" s="1"/>
  <c r="Q77" i="1"/>
  <c r="C77" i="1" s="1"/>
  <c r="Q30" i="1"/>
  <c r="C30" i="1" s="1"/>
  <c r="Q70" i="1"/>
  <c r="C70" i="1" s="1"/>
  <c r="Q318" i="1"/>
  <c r="C318" i="1" s="1"/>
  <c r="Q439" i="1"/>
  <c r="C439" i="1" s="1"/>
  <c r="Q527" i="1"/>
  <c r="C527" i="1" s="1"/>
  <c r="Q576" i="1"/>
  <c r="C576" i="1" s="1"/>
  <c r="Q772" i="1"/>
  <c r="C772" i="1" s="1"/>
  <c r="Q400" i="1"/>
  <c r="C400" i="1" s="1"/>
  <c r="Q528" i="1"/>
  <c r="C528" i="1" s="1"/>
  <c r="Q465" i="1"/>
  <c r="C465" i="1" s="1"/>
  <c r="Q602" i="1"/>
  <c r="C602" i="1" s="1"/>
  <c r="Q426" i="1"/>
  <c r="C426" i="1" s="1"/>
  <c r="Q628" i="1"/>
  <c r="C628" i="1" s="1"/>
  <c r="Q745" i="1"/>
  <c r="C745" i="1" s="1"/>
  <c r="Q728" i="1"/>
  <c r="C728" i="1" s="1"/>
  <c r="Q719" i="1"/>
  <c r="C719" i="1" s="1"/>
  <c r="Q710" i="1"/>
  <c r="C710" i="1" s="1"/>
  <c r="Q701" i="1"/>
  <c r="C701" i="1" s="1"/>
  <c r="Q673" i="1"/>
  <c r="C673" i="1" s="1"/>
  <c r="Q659" i="1"/>
  <c r="C659" i="1" s="1"/>
  <c r="Q649" i="1"/>
  <c r="C649" i="1" s="1"/>
  <c r="Q639" i="1"/>
  <c r="C639" i="1" s="1"/>
  <c r="Q619" i="1"/>
  <c r="C619" i="1" s="1"/>
  <c r="Q587" i="1"/>
  <c r="C587" i="1" s="1"/>
  <c r="R521" i="1"/>
  <c r="B521" i="1" s="1"/>
  <c r="Q406" i="1"/>
  <c r="C406" i="1" s="1"/>
  <c r="Q321" i="1"/>
  <c r="C321" i="1" s="1"/>
  <c r="Q295" i="1"/>
  <c r="C295" i="1" s="1"/>
  <c r="Q240" i="1"/>
  <c r="C240" i="1" s="1"/>
  <c r="Q193" i="1"/>
  <c r="C193" i="1" s="1"/>
  <c r="Q146" i="1"/>
  <c r="C146" i="1" s="1"/>
  <c r="Q112" i="1"/>
  <c r="C112" i="1" s="1"/>
  <c r="Q19" i="1"/>
  <c r="C19" i="1" s="1"/>
  <c r="Q59" i="1"/>
  <c r="C59" i="1" s="1"/>
  <c r="Q314" i="1"/>
  <c r="C314" i="1" s="1"/>
  <c r="Q76" i="1"/>
  <c r="C76" i="1" s="1"/>
  <c r="Q315" i="1"/>
  <c r="C315" i="1" s="1"/>
  <c r="Q29" i="1"/>
  <c r="C29" i="1" s="1"/>
  <c r="Q69" i="1"/>
  <c r="C69" i="1" s="1"/>
  <c r="Q39" i="1"/>
  <c r="C39" i="1" s="1"/>
  <c r="Q150" i="1"/>
  <c r="C150" i="1" s="1"/>
  <c r="Q158" i="1"/>
  <c r="C158" i="1" s="1"/>
  <c r="Q166" i="1"/>
  <c r="C166" i="1" s="1"/>
  <c r="Q174" i="1"/>
  <c r="C174" i="1" s="1"/>
  <c r="Q182" i="1"/>
  <c r="C182" i="1" s="1"/>
  <c r="Q190" i="1"/>
  <c r="C190" i="1" s="1"/>
  <c r="Q198" i="1"/>
  <c r="C198" i="1" s="1"/>
  <c r="Q206" i="1"/>
  <c r="C206" i="1" s="1"/>
  <c r="Q399" i="1"/>
  <c r="C399" i="1" s="1"/>
  <c r="Q640" i="1"/>
  <c r="C640" i="1" s="1"/>
  <c r="Q764" i="1"/>
  <c r="C764" i="1" s="1"/>
  <c r="Q464" i="1"/>
  <c r="C464" i="1" s="1"/>
  <c r="Q601" i="1"/>
  <c r="C601" i="1" s="1"/>
  <c r="Q425" i="1"/>
  <c r="C425" i="1" s="1"/>
  <c r="Q666" i="1"/>
  <c r="C666" i="1" s="1"/>
  <c r="Q451" i="1"/>
  <c r="C451" i="1" s="1"/>
  <c r="Q523" i="1"/>
  <c r="C523" i="1" s="1"/>
  <c r="Q588" i="1"/>
  <c r="C588" i="1" s="1"/>
  <c r="Q770" i="1"/>
  <c r="C770" i="1" s="1"/>
  <c r="Q736" i="1"/>
  <c r="C736" i="1" s="1"/>
  <c r="Q691" i="1"/>
  <c r="C691" i="1" s="1"/>
  <c r="Q682" i="1"/>
  <c r="C682" i="1" s="1"/>
  <c r="Q629" i="1"/>
  <c r="C629" i="1" s="1"/>
  <c r="Q607" i="1"/>
  <c r="C607" i="1" s="1"/>
  <c r="Q597" i="1"/>
  <c r="C597" i="1" s="1"/>
  <c r="Q575" i="1"/>
  <c r="C575" i="1" s="1"/>
  <c r="Q565" i="1"/>
  <c r="C565" i="1" s="1"/>
  <c r="Q508" i="1"/>
  <c r="C508" i="1" s="1"/>
  <c r="R482" i="1"/>
  <c r="B482" i="1" s="1"/>
  <c r="Q429" i="1"/>
  <c r="C429" i="1" s="1"/>
  <c r="Q320" i="1"/>
  <c r="C320" i="1" s="1"/>
  <c r="Q250" i="1"/>
  <c r="C250" i="1" s="1"/>
  <c r="Q216" i="1"/>
  <c r="C216" i="1" s="1"/>
  <c r="Q169" i="1"/>
  <c r="C169" i="1" s="1"/>
  <c r="Q122" i="1"/>
  <c r="C122" i="1" s="1"/>
  <c r="Q88" i="1"/>
  <c r="C88" i="1" s="1"/>
  <c r="Q41" i="1"/>
  <c r="C41" i="1" s="1"/>
  <c r="Q16" i="1"/>
  <c r="C16" i="1" s="1"/>
  <c r="Q18" i="1"/>
  <c r="C18" i="1" s="1"/>
  <c r="Q28" i="1"/>
  <c r="C28" i="1" s="1"/>
  <c r="Q68" i="1"/>
  <c r="C68" i="1" s="1"/>
  <c r="Q38" i="1"/>
  <c r="C38" i="1" s="1"/>
  <c r="Q310" i="1"/>
  <c r="C310" i="1" s="1"/>
  <c r="Q149" i="1"/>
  <c r="C149" i="1" s="1"/>
  <c r="Q157" i="1"/>
  <c r="C157" i="1" s="1"/>
  <c r="Q165" i="1"/>
  <c r="C165" i="1" s="1"/>
  <c r="Q173" i="1"/>
  <c r="C173" i="1" s="1"/>
  <c r="Q181" i="1"/>
  <c r="C181" i="1" s="1"/>
  <c r="Q189" i="1"/>
  <c r="C189" i="1" s="1"/>
  <c r="Q197" i="1"/>
  <c r="C197" i="1" s="1"/>
  <c r="Q205" i="1"/>
  <c r="C205" i="1" s="1"/>
  <c r="Q463" i="1"/>
  <c r="C463" i="1" s="1"/>
  <c r="Q519" i="1"/>
  <c r="C519" i="1" s="1"/>
  <c r="Q600" i="1"/>
  <c r="C600" i="1" s="1"/>
  <c r="Q756" i="1"/>
  <c r="C756" i="1" s="1"/>
  <c r="Q424" i="1"/>
  <c r="C424" i="1" s="1"/>
  <c r="Q520" i="1"/>
  <c r="C520" i="1" s="1"/>
  <c r="Q626" i="1"/>
  <c r="C626" i="1" s="1"/>
  <c r="Q411" i="1"/>
  <c r="C411" i="1" s="1"/>
  <c r="Q652" i="1"/>
  <c r="C652" i="1" s="1"/>
  <c r="Q761" i="1"/>
  <c r="C761" i="1" s="1"/>
  <c r="Q744" i="1"/>
  <c r="C744" i="1" s="1"/>
  <c r="Q727" i="1"/>
  <c r="C727" i="1" s="1"/>
  <c r="Q718" i="1"/>
  <c r="C718" i="1" s="1"/>
  <c r="Q709" i="1"/>
  <c r="C709" i="1" s="1"/>
  <c r="Q494" i="1"/>
  <c r="C494" i="1" s="1"/>
  <c r="Q450" i="1"/>
  <c r="C450" i="1" s="1"/>
  <c r="Q405" i="1"/>
  <c r="C405" i="1" s="1"/>
  <c r="R293" i="1"/>
  <c r="B293" i="1" s="1"/>
  <c r="Q226" i="1"/>
  <c r="C226" i="1" s="1"/>
  <c r="Q192" i="1"/>
  <c r="C192" i="1" s="1"/>
  <c r="Q145" i="1"/>
  <c r="C145" i="1" s="1"/>
  <c r="Q98" i="1"/>
  <c r="C98" i="1" s="1"/>
  <c r="Q27" i="1"/>
  <c r="C27" i="1" s="1"/>
  <c r="Q67" i="1"/>
  <c r="C67" i="1" s="1"/>
  <c r="Q75" i="1"/>
  <c r="C75" i="1" s="1"/>
  <c r="Q306" i="1"/>
  <c r="C306" i="1" s="1"/>
  <c r="Q307" i="1"/>
  <c r="C307" i="1" s="1"/>
  <c r="Q37" i="1"/>
  <c r="C37" i="1" s="1"/>
  <c r="Q7" i="1"/>
  <c r="C7" i="1" s="1"/>
  <c r="Q47" i="1"/>
  <c r="C47" i="1" s="1"/>
  <c r="Q148" i="1"/>
  <c r="C148" i="1" s="1"/>
  <c r="Q156" i="1"/>
  <c r="C156" i="1" s="1"/>
  <c r="Q164" i="1"/>
  <c r="C164" i="1" s="1"/>
  <c r="Q172" i="1"/>
  <c r="C172" i="1" s="1"/>
  <c r="Q180" i="1"/>
  <c r="C180" i="1" s="1"/>
  <c r="Q188" i="1"/>
  <c r="C188" i="1" s="1"/>
  <c r="Q196" i="1"/>
  <c r="C196" i="1" s="1"/>
  <c r="Q204" i="1"/>
  <c r="C204" i="1" s="1"/>
  <c r="Q423" i="1"/>
  <c r="C423" i="1" s="1"/>
  <c r="Q664" i="1"/>
  <c r="C664" i="1" s="1"/>
  <c r="Q748" i="1"/>
  <c r="C748" i="1" s="1"/>
  <c r="Q625" i="1"/>
  <c r="C625" i="1" s="1"/>
  <c r="Q449" i="1"/>
  <c r="C449" i="1" s="1"/>
  <c r="Q586" i="1"/>
  <c r="C586" i="1" s="1"/>
  <c r="Q410" i="1"/>
  <c r="C410" i="1" s="1"/>
  <c r="Q475" i="1"/>
  <c r="C475" i="1" s="1"/>
  <c r="Q515" i="1"/>
  <c r="C515" i="1" s="1"/>
  <c r="Q612" i="1"/>
  <c r="C612" i="1" s="1"/>
  <c r="Q769" i="1"/>
  <c r="C769" i="1" s="1"/>
  <c r="Q752" i="1"/>
  <c r="C752" i="1" s="1"/>
  <c r="Q735" i="1"/>
  <c r="C735" i="1" s="1"/>
  <c r="Q699" i="1"/>
  <c r="C699" i="1" s="1"/>
  <c r="Q690" i="1"/>
  <c r="C690" i="1" s="1"/>
  <c r="Q681" i="1"/>
  <c r="C681" i="1" s="1"/>
  <c r="Q667" i="1"/>
  <c r="C667" i="1" s="1"/>
  <c r="Q647" i="1"/>
  <c r="C647" i="1" s="1"/>
  <c r="Q606" i="1"/>
  <c r="C606" i="1" s="1"/>
  <c r="Q574" i="1"/>
  <c r="C574" i="1" s="1"/>
  <c r="R530" i="1"/>
  <c r="B530" i="1" s="1"/>
  <c r="R518" i="1"/>
  <c r="B518" i="1" s="1"/>
  <c r="R506" i="1"/>
  <c r="B506" i="1" s="1"/>
  <c r="Q493" i="1"/>
  <c r="C493" i="1" s="1"/>
  <c r="R481" i="1"/>
  <c r="B481" i="1" s="1"/>
  <c r="Q438" i="1"/>
  <c r="C438" i="1" s="1"/>
  <c r="Q428" i="1"/>
  <c r="C428" i="1" s="1"/>
  <c r="Q319" i="1"/>
  <c r="C319" i="1" s="1"/>
  <c r="Q305" i="1"/>
  <c r="C305" i="1" s="1"/>
  <c r="R292" i="1"/>
  <c r="B292" i="1" s="1"/>
  <c r="Q249" i="1"/>
  <c r="C249" i="1" s="1"/>
  <c r="Q202" i="1"/>
  <c r="C202" i="1" s="1"/>
  <c r="Q168" i="1"/>
  <c r="C168" i="1" s="1"/>
  <c r="Q121" i="1"/>
  <c r="C121" i="1" s="1"/>
  <c r="Q40" i="1"/>
  <c r="C40" i="1" s="1"/>
  <c r="Q26" i="1"/>
  <c r="C26" i="1" s="1"/>
  <c r="Q36" i="1"/>
  <c r="C36" i="1" s="1"/>
  <c r="Q6" i="1"/>
  <c r="C6" i="1" s="1"/>
  <c r="Q46" i="1"/>
  <c r="C46" i="1" s="1"/>
  <c r="Q302" i="1"/>
  <c r="C302" i="1" s="1"/>
  <c r="Q147" i="1"/>
  <c r="C147" i="1" s="1"/>
  <c r="Q155" i="1"/>
  <c r="C155" i="1" s="1"/>
  <c r="Q163" i="1"/>
  <c r="C163" i="1" s="1"/>
  <c r="Q171" i="1"/>
  <c r="C171" i="1" s="1"/>
  <c r="Q179" i="1"/>
  <c r="C179" i="1" s="1"/>
  <c r="Q187" i="1"/>
  <c r="C187" i="1" s="1"/>
  <c r="Q195" i="1"/>
  <c r="C195" i="1" s="1"/>
  <c r="Q203" i="1"/>
  <c r="C203" i="1" s="1"/>
  <c r="Q511" i="1"/>
  <c r="C511" i="1" s="1"/>
  <c r="Q624" i="1"/>
  <c r="C624" i="1" s="1"/>
  <c r="Q740" i="1"/>
  <c r="C740" i="1" s="1"/>
  <c r="Q448" i="1"/>
  <c r="C448" i="1" s="1"/>
  <c r="Q512" i="1"/>
  <c r="C512" i="1" s="1"/>
  <c r="Q585" i="1"/>
  <c r="C585" i="1" s="1"/>
  <c r="Q409" i="1"/>
  <c r="C409" i="1" s="1"/>
  <c r="Q650" i="1"/>
  <c r="C650" i="1" s="1"/>
  <c r="Q435" i="1"/>
  <c r="C435" i="1" s="1"/>
  <c r="Q572" i="1"/>
  <c r="C572" i="1" s="1"/>
  <c r="Q743" i="1"/>
  <c r="C743" i="1" s="1"/>
  <c r="Q726" i="1"/>
  <c r="C726" i="1" s="1"/>
  <c r="Q717" i="1"/>
  <c r="C717" i="1" s="1"/>
  <c r="Q637" i="1"/>
  <c r="C637" i="1" s="1"/>
  <c r="Q595" i="1"/>
  <c r="C595" i="1" s="1"/>
  <c r="Q404" i="1"/>
  <c r="C404" i="1" s="1"/>
  <c r="Q225" i="1"/>
  <c r="C225" i="1" s="1"/>
  <c r="Q178" i="1"/>
  <c r="C178" i="1" s="1"/>
  <c r="Q144" i="1"/>
  <c r="C144" i="1" s="1"/>
  <c r="Q97" i="1"/>
  <c r="C97" i="1" s="1"/>
  <c r="Q35" i="1"/>
  <c r="C35" i="1" s="1"/>
  <c r="Q298" i="1"/>
  <c r="C298" i="1" s="1"/>
  <c r="Q299" i="1"/>
  <c r="C299" i="1" s="1"/>
  <c r="Q5" i="1"/>
  <c r="C5" i="1" s="1"/>
  <c r="Q45" i="1"/>
  <c r="C45" i="1" s="1"/>
  <c r="Q15" i="1"/>
  <c r="C15" i="1" s="1"/>
  <c r="Q55" i="1"/>
  <c r="C55" i="1" s="1"/>
  <c r="Q447" i="1"/>
  <c r="C447" i="1" s="1"/>
  <c r="Q584" i="1"/>
  <c r="C584" i="1" s="1"/>
  <c r="Q732" i="1"/>
  <c r="C732" i="1" s="1"/>
  <c r="Q408" i="1"/>
  <c r="C408" i="1" s="1"/>
  <c r="Q473" i="1"/>
  <c r="C473" i="1" s="1"/>
  <c r="Q610" i="1"/>
  <c r="C610" i="1" s="1"/>
  <c r="Q395" i="1"/>
  <c r="C395" i="1" s="1"/>
  <c r="Q507" i="1"/>
  <c r="C507" i="1" s="1"/>
  <c r="Q636" i="1"/>
  <c r="C636" i="1" s="1"/>
  <c r="Q734" i="1"/>
  <c r="C734" i="1" s="1"/>
  <c r="Q698" i="1"/>
  <c r="C698" i="1" s="1"/>
  <c r="R529" i="1"/>
  <c r="B529" i="1" s="1"/>
  <c r="Q517" i="1"/>
  <c r="C517" i="1" s="1"/>
  <c r="R505" i="1"/>
  <c r="B505" i="1" s="1"/>
  <c r="Q492" i="1"/>
  <c r="C492" i="1" s="1"/>
  <c r="Q414" i="1"/>
  <c r="C414" i="1" s="1"/>
  <c r="R317" i="1"/>
  <c r="B317" i="1" s="1"/>
  <c r="Q304" i="1"/>
  <c r="C304" i="1" s="1"/>
  <c r="Q248" i="1"/>
  <c r="C248" i="1" s="1"/>
  <c r="Q201" i="1"/>
  <c r="C201" i="1" s="1"/>
  <c r="Q154" i="1"/>
  <c r="C154" i="1" s="1"/>
  <c r="Q120" i="1"/>
  <c r="C120" i="1" s="1"/>
  <c r="Q73" i="1"/>
  <c r="C73" i="1" s="1"/>
  <c r="Q25" i="1"/>
  <c r="C25" i="1" s="1"/>
  <c r="Q34" i="1"/>
  <c r="C34" i="1" s="1"/>
  <c r="Q4" i="1"/>
  <c r="C4" i="1" s="1"/>
  <c r="Q44" i="1"/>
  <c r="C44" i="1" s="1"/>
  <c r="Q14" i="1"/>
  <c r="C14" i="1" s="1"/>
  <c r="Q54" i="1"/>
  <c r="C54" i="1" s="1"/>
  <c r="Q294" i="1"/>
  <c r="C294" i="1" s="1"/>
  <c r="Q407" i="1"/>
  <c r="C407" i="1" s="1"/>
  <c r="Q503" i="1"/>
  <c r="C503" i="1" s="1"/>
  <c r="Q648" i="1"/>
  <c r="C648" i="1" s="1"/>
  <c r="Q724" i="1"/>
  <c r="C724" i="1" s="1"/>
  <c r="Q472" i="1"/>
  <c r="C472" i="1" s="1"/>
  <c r="Q504" i="1"/>
  <c r="C504" i="1" s="1"/>
  <c r="Q609" i="1"/>
  <c r="C609" i="1" s="1"/>
  <c r="Q433" i="1"/>
  <c r="C433" i="1" s="1"/>
  <c r="Q570" i="1"/>
  <c r="C570" i="1" s="1"/>
  <c r="Q394" i="1"/>
  <c r="C394" i="1" s="1"/>
  <c r="Q459" i="1"/>
  <c r="C459" i="1" s="1"/>
  <c r="Q596" i="1"/>
  <c r="C596" i="1" s="1"/>
  <c r="Q720" i="1"/>
  <c r="C720" i="1" s="1"/>
  <c r="Q725" i="1"/>
  <c r="C725" i="1" s="1"/>
  <c r="Q679" i="1"/>
  <c r="C679" i="1" s="1"/>
  <c r="Q655" i="1"/>
  <c r="C655" i="1" s="1"/>
  <c r="R316" i="1"/>
  <c r="B316" i="1" s="1"/>
  <c r="Q289" i="1"/>
  <c r="C289" i="1" s="1"/>
  <c r="Q258" i="1"/>
  <c r="C258" i="1" s="1"/>
  <c r="Q224" i="1"/>
  <c r="C224" i="1" s="1"/>
  <c r="Q177" i="1"/>
  <c r="C177" i="1" s="1"/>
  <c r="Q130" i="1"/>
  <c r="C130" i="1" s="1"/>
  <c r="Q96" i="1"/>
  <c r="C96" i="1" s="1"/>
  <c r="C583" i="1"/>
  <c r="C470" i="1"/>
  <c r="C331" i="1"/>
  <c r="C82" i="1"/>
  <c r="C74" i="1"/>
  <c r="C58" i="1"/>
  <c r="C50" i="1"/>
  <c r="C42" i="1"/>
  <c r="Q86" i="1"/>
  <c r="C86" i="1" s="1"/>
  <c r="Q94" i="1"/>
  <c r="C94" i="1" s="1"/>
  <c r="Q102" i="1"/>
  <c r="C102" i="1" s="1"/>
  <c r="Q110" i="1"/>
  <c r="C110" i="1" s="1"/>
  <c r="Q118" i="1"/>
  <c r="C118" i="1" s="1"/>
  <c r="Q126" i="1"/>
  <c r="C126" i="1" s="1"/>
  <c r="Q134" i="1"/>
  <c r="C134" i="1" s="1"/>
  <c r="Q142" i="1"/>
  <c r="C142" i="1" s="1"/>
  <c r="Q214" i="1"/>
  <c r="C214" i="1" s="1"/>
  <c r="Q222" i="1"/>
  <c r="C222" i="1" s="1"/>
  <c r="Q230" i="1"/>
  <c r="C230" i="1" s="1"/>
  <c r="Q238" i="1"/>
  <c r="C238" i="1" s="1"/>
  <c r="Q246" i="1"/>
  <c r="C246" i="1" s="1"/>
  <c r="Q254" i="1"/>
  <c r="C254" i="1" s="1"/>
  <c r="Q262" i="1"/>
  <c r="C262" i="1" s="1"/>
  <c r="Q270" i="1"/>
  <c r="C270" i="1" s="1"/>
  <c r="Q3" i="1"/>
  <c r="C3" i="1" s="1"/>
  <c r="Q43" i="1"/>
  <c r="C43" i="1" s="1"/>
  <c r="Q290" i="1"/>
  <c r="C290" i="1" s="1"/>
  <c r="Q291" i="1"/>
  <c r="C291" i="1" s="1"/>
  <c r="Q13" i="1"/>
  <c r="C13" i="1" s="1"/>
  <c r="Q53" i="1"/>
  <c r="C53" i="1" s="1"/>
  <c r="Q23" i="1"/>
  <c r="C23" i="1" s="1"/>
  <c r="Q63" i="1"/>
  <c r="C63" i="1" s="1"/>
  <c r="Q471" i="1"/>
  <c r="C471" i="1" s="1"/>
  <c r="Q608" i="1"/>
  <c r="C608" i="1" s="1"/>
  <c r="Q716" i="1"/>
  <c r="C716" i="1" s="1"/>
  <c r="Q432" i="1"/>
  <c r="C432" i="1" s="1"/>
  <c r="Q569" i="1"/>
  <c r="C569" i="1" s="1"/>
  <c r="Q393" i="1"/>
  <c r="C393" i="1" s="1"/>
  <c r="Q634" i="1"/>
  <c r="C634" i="1" s="1"/>
  <c r="Q419" i="1"/>
  <c r="C419" i="1" s="1"/>
  <c r="Q499" i="1"/>
  <c r="C499" i="1" s="1"/>
  <c r="Q660" i="1"/>
  <c r="C660" i="1" s="1"/>
  <c r="Q712" i="1"/>
  <c r="C712" i="1" s="1"/>
  <c r="Q715" i="1"/>
  <c r="C715" i="1" s="1"/>
  <c r="Q635" i="1"/>
  <c r="C635" i="1" s="1"/>
  <c r="Q582" i="1"/>
  <c r="C582" i="1" s="1"/>
  <c r="R490" i="1"/>
  <c r="B490" i="1" s="1"/>
  <c r="Q446" i="1"/>
  <c r="C446" i="1" s="1"/>
  <c r="Q288" i="1"/>
  <c r="C288" i="1" s="1"/>
  <c r="Q234" i="1"/>
  <c r="C234" i="1" s="1"/>
  <c r="Q200" i="1"/>
  <c r="C200" i="1" s="1"/>
  <c r="Q106" i="1"/>
  <c r="C106" i="1" s="1"/>
  <c r="Q72" i="1"/>
  <c r="C72" i="1" s="1"/>
  <c r="Q24" i="1"/>
  <c r="C24" i="1" s="1"/>
  <c r="Q85" i="1"/>
  <c r="C85" i="1" s="1"/>
  <c r="Q93" i="1"/>
  <c r="C93" i="1" s="1"/>
  <c r="Q101" i="1"/>
  <c r="C101" i="1" s="1"/>
  <c r="Q109" i="1"/>
  <c r="C109" i="1" s="1"/>
  <c r="Q117" i="1"/>
  <c r="C117" i="1" s="1"/>
  <c r="Q125" i="1"/>
  <c r="C125" i="1" s="1"/>
  <c r="Q133" i="1"/>
  <c r="C133" i="1" s="1"/>
  <c r="Q141" i="1"/>
  <c r="C141" i="1" s="1"/>
  <c r="Q213" i="1"/>
  <c r="C213" i="1" s="1"/>
  <c r="Q221" i="1"/>
  <c r="C221" i="1" s="1"/>
  <c r="Q229" i="1"/>
  <c r="C229" i="1" s="1"/>
  <c r="Q237" i="1"/>
  <c r="C237" i="1" s="1"/>
  <c r="Q245" i="1"/>
  <c r="C245" i="1" s="1"/>
  <c r="Q253" i="1"/>
  <c r="C253" i="1" s="1"/>
  <c r="Q261" i="1"/>
  <c r="C261" i="1" s="1"/>
  <c r="Q269" i="1"/>
  <c r="C269" i="1" s="1"/>
  <c r="Q12" i="1"/>
  <c r="C12" i="1" s="1"/>
  <c r="Q52" i="1"/>
  <c r="C52" i="1" s="1"/>
  <c r="Q22" i="1"/>
  <c r="C22" i="1" s="1"/>
  <c r="Q62" i="1"/>
  <c r="C62" i="1" s="1"/>
  <c r="Q286" i="1"/>
  <c r="C286" i="1" s="1"/>
  <c r="Q431" i="1"/>
  <c r="C431" i="1" s="1"/>
  <c r="Q495" i="1"/>
  <c r="C495" i="1" s="1"/>
  <c r="Q568" i="1"/>
  <c r="C568" i="1" s="1"/>
  <c r="Q708" i="1"/>
  <c r="C708" i="1" s="1"/>
  <c r="Q392" i="1"/>
  <c r="C392" i="1" s="1"/>
  <c r="Q496" i="1"/>
  <c r="C496" i="1" s="1"/>
  <c r="Q457" i="1"/>
  <c r="C457" i="1" s="1"/>
  <c r="Q594" i="1"/>
  <c r="C594" i="1" s="1"/>
  <c r="Q418" i="1"/>
  <c r="C418" i="1" s="1"/>
  <c r="Q620" i="1"/>
  <c r="C620" i="1" s="1"/>
  <c r="Q704" i="1"/>
  <c r="C704" i="1" s="1"/>
  <c r="Q775" i="1"/>
  <c r="C775" i="1" s="1"/>
  <c r="Q758" i="1"/>
  <c r="C758" i="1" s="1"/>
  <c r="Q741" i="1"/>
  <c r="C741" i="1" s="1"/>
  <c r="Q687" i="1"/>
  <c r="C687" i="1" s="1"/>
  <c r="Q654" i="1"/>
  <c r="C654" i="1" s="1"/>
  <c r="Q603" i="1"/>
  <c r="C603" i="1" s="1"/>
  <c r="Q571" i="1"/>
  <c r="C571" i="1" s="1"/>
  <c r="R526" i="1"/>
  <c r="B526" i="1" s="1"/>
  <c r="Q502" i="1"/>
  <c r="C502" i="1" s="1"/>
  <c r="Q389" i="1"/>
  <c r="C389" i="1" s="1"/>
  <c r="Q257" i="1"/>
  <c r="C257" i="1" s="1"/>
  <c r="Q210" i="1"/>
  <c r="C210" i="1" s="1"/>
  <c r="Q176" i="1"/>
  <c r="C176" i="1" s="1"/>
  <c r="Q129" i="1"/>
  <c r="C129" i="1" s="1"/>
  <c r="Q48" i="1"/>
  <c r="C48" i="1" s="1"/>
  <c r="Q84" i="1"/>
  <c r="C84" i="1" s="1"/>
  <c r="Q92" i="1"/>
  <c r="C92" i="1" s="1"/>
  <c r="Q100" i="1"/>
  <c r="C100" i="1" s="1"/>
  <c r="Q108" i="1"/>
  <c r="C108" i="1" s="1"/>
  <c r="Q116" i="1"/>
  <c r="C116" i="1" s="1"/>
  <c r="Q124" i="1"/>
  <c r="C124" i="1" s="1"/>
  <c r="Q132" i="1"/>
  <c r="C132" i="1" s="1"/>
  <c r="Q140" i="1"/>
  <c r="C140" i="1" s="1"/>
  <c r="Q212" i="1"/>
  <c r="C212" i="1" s="1"/>
  <c r="Q220" i="1"/>
  <c r="C220" i="1" s="1"/>
  <c r="Q228" i="1"/>
  <c r="C228" i="1" s="1"/>
  <c r="Q236" i="1"/>
  <c r="C236" i="1" s="1"/>
  <c r="Q244" i="1"/>
  <c r="C244" i="1" s="1"/>
  <c r="Q252" i="1"/>
  <c r="C252" i="1" s="1"/>
  <c r="Q260" i="1"/>
  <c r="C260" i="1" s="1"/>
  <c r="Q268" i="1"/>
  <c r="C268" i="1" s="1"/>
  <c r="Q391" i="1"/>
  <c r="C391" i="1" s="1"/>
  <c r="Q632" i="1"/>
  <c r="C632" i="1" s="1"/>
  <c r="Q700" i="1"/>
  <c r="C700" i="1" s="1"/>
  <c r="Q456" i="1"/>
  <c r="C456" i="1" s="1"/>
  <c r="Q593" i="1"/>
  <c r="C593" i="1" s="1"/>
  <c r="Q417" i="1"/>
  <c r="C417" i="1" s="1"/>
  <c r="Q658" i="1"/>
  <c r="C658" i="1" s="1"/>
  <c r="Q443" i="1"/>
  <c r="C443" i="1" s="1"/>
  <c r="Q491" i="1"/>
  <c r="C491" i="1" s="1"/>
  <c r="Q580" i="1"/>
  <c r="C580" i="1" s="1"/>
  <c r="Q696" i="1"/>
  <c r="C696" i="1" s="1"/>
  <c r="Q723" i="1"/>
  <c r="C723" i="1" s="1"/>
  <c r="Q714" i="1"/>
  <c r="C714" i="1" s="1"/>
  <c r="Q677" i="1"/>
  <c r="C677" i="1" s="1"/>
  <c r="Q623" i="1"/>
  <c r="C623" i="1" s="1"/>
  <c r="Q591" i="1"/>
  <c r="C591" i="1" s="1"/>
  <c r="R514" i="1"/>
  <c r="B514" i="1" s="1"/>
  <c r="Q501" i="1"/>
  <c r="C501" i="1" s="1"/>
  <c r="R489" i="1"/>
  <c r="B489" i="1" s="1"/>
  <c r="Q445" i="1"/>
  <c r="C445" i="1" s="1"/>
  <c r="Q313" i="1"/>
  <c r="C313" i="1" s="1"/>
  <c r="R301" i="1"/>
  <c r="B301" i="1" s="1"/>
  <c r="Q233" i="1"/>
  <c r="C233" i="1" s="1"/>
  <c r="Q186" i="1"/>
  <c r="C186" i="1" s="1"/>
  <c r="Q105" i="1"/>
  <c r="C105" i="1" s="1"/>
  <c r="Q83" i="1"/>
  <c r="C83" i="1" s="1"/>
  <c r="Q91" i="1"/>
  <c r="C91" i="1" s="1"/>
  <c r="Q99" i="1"/>
  <c r="C99" i="1" s="1"/>
  <c r="Q107" i="1"/>
  <c r="C107" i="1" s="1"/>
  <c r="Q115" i="1"/>
  <c r="C115" i="1" s="1"/>
  <c r="Q123" i="1"/>
  <c r="C123" i="1" s="1"/>
  <c r="Q131" i="1"/>
  <c r="C131" i="1" s="1"/>
  <c r="Q139" i="1"/>
  <c r="C139" i="1" s="1"/>
  <c r="Q211" i="1"/>
  <c r="C211" i="1" s="1"/>
  <c r="Q219" i="1"/>
  <c r="C219" i="1" s="1"/>
  <c r="Q227" i="1"/>
  <c r="C227" i="1" s="1"/>
  <c r="Q235" i="1"/>
  <c r="C235" i="1" s="1"/>
  <c r="Q243" i="1"/>
  <c r="C243" i="1" s="1"/>
  <c r="Q251" i="1"/>
  <c r="C251" i="1" s="1"/>
  <c r="Q259" i="1"/>
  <c r="C259" i="1" s="1"/>
  <c r="Q267" i="1"/>
  <c r="C267" i="1" s="1"/>
  <c r="Q455" i="1"/>
  <c r="C455" i="1" s="1"/>
  <c r="Q487" i="1"/>
  <c r="C487" i="1" s="1"/>
  <c r="Q592" i="1"/>
  <c r="C592" i="1" s="1"/>
  <c r="Q692" i="1"/>
  <c r="C692" i="1" s="1"/>
  <c r="Q416" i="1"/>
  <c r="C416" i="1" s="1"/>
  <c r="Q488" i="1"/>
  <c r="C488" i="1" s="1"/>
  <c r="Q618" i="1"/>
  <c r="C618" i="1" s="1"/>
  <c r="Q403" i="1"/>
  <c r="C403" i="1" s="1"/>
  <c r="Q644" i="1"/>
  <c r="C644" i="1" s="1"/>
  <c r="Q688" i="1"/>
  <c r="C688" i="1" s="1"/>
  <c r="Q774" i="1"/>
  <c r="C774" i="1" s="1"/>
  <c r="Q757" i="1"/>
  <c r="C757" i="1" s="1"/>
  <c r="Q731" i="1"/>
  <c r="C731" i="1" s="1"/>
  <c r="Q695" i="1"/>
  <c r="C695" i="1" s="1"/>
  <c r="Q686" i="1"/>
  <c r="C686" i="1" s="1"/>
  <c r="Q653" i="1"/>
  <c r="C653" i="1" s="1"/>
  <c r="Q643" i="1"/>
  <c r="C643" i="1" s="1"/>
  <c r="Q633" i="1"/>
  <c r="C633" i="1" s="1"/>
  <c r="Q525" i="1"/>
  <c r="C525" i="1" s="1"/>
  <c r="Q466" i="1"/>
  <c r="C466" i="1" s="1"/>
  <c r="Q434" i="1"/>
  <c r="C434" i="1" s="1"/>
  <c r="Q422" i="1"/>
  <c r="C422" i="1" s="1"/>
  <c r="Q388" i="1"/>
  <c r="C388" i="1" s="1"/>
  <c r="Q312" i="1"/>
  <c r="C312" i="1" s="1"/>
  <c r="R300" i="1"/>
  <c r="B300" i="1" s="1"/>
  <c r="Q256" i="1"/>
  <c r="C256" i="1" s="1"/>
  <c r="Q209" i="1"/>
  <c r="C209" i="1" s="1"/>
  <c r="C562" i="1"/>
  <c r="C551" i="1"/>
  <c r="C787" i="1"/>
  <c r="C545" i="1"/>
  <c r="C362" i="1"/>
  <c r="C356" i="1"/>
  <c r="C350" i="1"/>
  <c r="C534" i="1"/>
  <c r="C349" i="1"/>
  <c r="C762" i="1"/>
  <c r="C638" i="1"/>
  <c r="C590" i="1"/>
  <c r="C469" i="1"/>
  <c r="C461" i="1"/>
  <c r="C561" i="1"/>
  <c r="C558" i="1"/>
  <c r="C550" i="1"/>
  <c r="C786" i="1"/>
  <c r="C544" i="1"/>
  <c r="C361" i="1"/>
  <c r="C355" i="1"/>
  <c r="C348" i="1"/>
  <c r="C533" i="1"/>
  <c r="C538" i="1"/>
  <c r="C753" i="1"/>
  <c r="C460" i="1"/>
  <c r="C560" i="1"/>
  <c r="C557" i="1"/>
  <c r="C549" i="1"/>
  <c r="C785" i="1"/>
  <c r="C543" i="1"/>
  <c r="C360" i="1"/>
  <c r="C354" i="1"/>
  <c r="C347" i="1"/>
  <c r="C537" i="1"/>
  <c r="C559" i="1"/>
  <c r="C556" i="1"/>
  <c r="C792" i="1"/>
  <c r="C784" i="1"/>
  <c r="C542" i="1"/>
  <c r="C282" i="1"/>
  <c r="C280" i="1"/>
  <c r="C780" i="1"/>
  <c r="C795" i="1"/>
  <c r="C555" i="1"/>
  <c r="C791" i="1"/>
  <c r="C783" i="1"/>
  <c r="C541" i="1"/>
  <c r="C359" i="1"/>
  <c r="C353" i="1"/>
  <c r="C779" i="1"/>
  <c r="C794" i="1"/>
  <c r="C481" i="1"/>
  <c r="C554" i="1"/>
  <c r="C790" i="1"/>
  <c r="C548" i="1"/>
  <c r="C540" i="1"/>
  <c r="C358" i="1"/>
  <c r="C352" i="1"/>
  <c r="C778" i="1"/>
  <c r="C793" i="1"/>
  <c r="C685" i="1"/>
  <c r="C657" i="1"/>
  <c r="C333" i="1"/>
  <c r="C452" i="1"/>
  <c r="C329" i="1"/>
  <c r="C128" i="1"/>
  <c r="C64" i="1"/>
  <c r="C328" i="1"/>
  <c r="C458" i="1"/>
  <c r="C335" i="1"/>
  <c r="C327" i="1"/>
  <c r="C334" i="1"/>
  <c r="C326" i="1"/>
  <c r="C332" i="1"/>
  <c r="C274" i="1"/>
  <c r="C330" i="1"/>
  <c r="C81" i="1"/>
  <c r="C65" i="1"/>
  <c r="C49" i="1"/>
  <c r="C33" i="1"/>
  <c r="C17" i="1"/>
  <c r="Q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1" authorId="0" shapeId="0" xr:uid="{9F366B3F-5659-4808-BA98-62DA9473E491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1" authorId="0" shapeId="0" xr:uid="{F9F48519-40C2-4111-A04C-69B49CEDBD80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E1" authorId="0" shapeId="0" xr:uid="{6430BAE8-663A-42F9-9F4E-595765D723F3}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L1" authorId="0" shapeId="0" xr:uid="{A874DE05-0336-47A8-9619-CA2550B9B41D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M1" authorId="0" shapeId="0" xr:uid="{478B55F2-2BD3-4A49-9A13-00A86FF71184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76055E26-8A79-4537-A7BA-BDBCE8DB4D86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T1" authorId="0" shapeId="0" xr:uid="{8C0D9388-243F-49FF-B720-5AE00152CF3A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A1" authorId="0" shapeId="0" xr:uid="{DB997C8F-4B6F-4B83-98F0-756F15F763D8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5321E3F5-88CD-48BB-BD95-D95CDE99A7ED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V1" authorId="0" shapeId="0" xr:uid="{B0595F94-E995-49FC-816B-DE97E90FC20E}">
      <text>
        <r>
          <rPr>
            <b/>
            <sz val="9"/>
            <color indexed="81"/>
            <rFont val="Tahoma"/>
            <charset val="1"/>
          </rPr>
          <t>aggregated from block groups to areas as weighted mean of blockgroup scores, where weight is denominator used if ratio of sums of counts</t>
        </r>
      </text>
    </comment>
    <comment ref="BG1" authorId="0" shapeId="0" xr:uid="{5202C0C2-5D36-43D3-9F10-56A88C0106A9}">
      <text>
        <r>
          <rPr>
            <b/>
            <sz val="9"/>
            <color indexed="81"/>
            <rFont val="Tahoma"/>
            <family val="2"/>
          </rPr>
          <t xml:space="preserve">csv 2.2 description
</t>
        </r>
      </text>
    </comment>
    <comment ref="D143" authorId="0" shapeId="0" xr:uid="{7F4D33C8-A708-44E1-95C3-E1FC7B98179F}">
      <text>
        <r>
          <rPr>
            <b/>
            <sz val="9"/>
            <color indexed="81"/>
            <rFont val="Tahoma"/>
            <family val="2"/>
          </rPr>
          <t>would be duplicate entry since same rname is on two lists</t>
        </r>
      </text>
    </comment>
    <comment ref="L285" authorId="0" shapeId="0" xr:uid="{5CCDB2A7-B1DA-41E7-9180-685C47A6F935}">
      <text>
        <r>
          <rPr>
            <b/>
            <sz val="9"/>
            <color indexed="81"/>
            <rFont val="Tahoma"/>
            <family val="2"/>
          </rPr>
          <t>also PCT_OWNERS ?</t>
        </r>
      </text>
    </comment>
  </commentList>
</comments>
</file>

<file path=xl/sharedStrings.xml><?xml version="1.0" encoding="utf-8"?>
<sst xmlns="http://schemas.openxmlformats.org/spreadsheetml/2006/main" count="22543" uniqueCount="5701">
  <si>
    <t>rname</t>
  </si>
  <si>
    <t>newnames_ejscreenapi</t>
  </si>
  <si>
    <t>oldnames</t>
  </si>
  <si>
    <t>apiname</t>
  </si>
  <si>
    <t>ejscreen_api</t>
  </si>
  <si>
    <t>api_synonym</t>
  </si>
  <si>
    <t>csvname2.2</t>
  </si>
  <si>
    <t>ejscreen_csv</t>
  </si>
  <si>
    <t>varlist</t>
  </si>
  <si>
    <t>vartype</t>
  </si>
  <si>
    <t>varcategory</t>
  </si>
  <si>
    <t>raw_pctile_avg</t>
  </si>
  <si>
    <t>calculation_type</t>
  </si>
  <si>
    <t>apisection</t>
  </si>
  <si>
    <t>apitype</t>
  </si>
  <si>
    <t>names_friendly</t>
  </si>
  <si>
    <t>longname_tableheader</t>
  </si>
  <si>
    <t>description</t>
  </si>
  <si>
    <t>api_description</t>
  </si>
  <si>
    <t>sigfigs</t>
  </si>
  <si>
    <t>units</t>
  </si>
  <si>
    <t>ejscreenreport</t>
  </si>
  <si>
    <t>reportsort</t>
  </si>
  <si>
    <t>reportlabel</t>
  </si>
  <si>
    <t>errornote</t>
  </si>
  <si>
    <t>api_example</t>
  </si>
  <si>
    <t>csv_example</t>
  </si>
  <si>
    <t>newsort</t>
  </si>
  <si>
    <t>csv_descriptions_name</t>
  </si>
  <si>
    <t>csvlongname</t>
  </si>
  <si>
    <t>basevarname</t>
  </si>
  <si>
    <t>topic_root_term</t>
  </si>
  <si>
    <t>jsondoc_vartype</t>
  </si>
  <si>
    <t>jsondoc_shortvartype</t>
  </si>
  <si>
    <t>zone</t>
  </si>
  <si>
    <t>jsondoc_zone</t>
  </si>
  <si>
    <t>jsondoc_shortzone</t>
  </si>
  <si>
    <t>jsondoc_sort_DEJ</t>
  </si>
  <si>
    <t>jsondoc_sort_zone</t>
  </si>
  <si>
    <t>EJAMejscreendata</t>
  </si>
  <si>
    <t>gdbfieldname in map_batch</t>
  </si>
  <si>
    <t>age25up</t>
  </si>
  <si>
    <t>ACSEDUCBAS</t>
  </si>
  <si>
    <t>raw</t>
  </si>
  <si>
    <t>Demographic</t>
  </si>
  <si>
    <t>sum of counts</t>
  </si>
  <si>
    <t>Count of Population Age 25 up</t>
  </si>
  <si>
    <t>Population 25 years and over</t>
  </si>
  <si>
    <t>489</t>
  </si>
  <si>
    <t>57</t>
  </si>
  <si>
    <t>n</t>
  </si>
  <si>
    <t>pctlths</t>
  </si>
  <si>
    <t>count demog</t>
  </si>
  <si>
    <t>1</t>
  </si>
  <si>
    <t>6</t>
  </si>
  <si>
    <t>0</t>
  </si>
  <si>
    <t>TRUE</t>
  </si>
  <si>
    <t>area</t>
  </si>
  <si>
    <t>Shape_Area</t>
  </si>
  <si>
    <t>geo</t>
  </si>
  <si>
    <t>other</t>
  </si>
  <si>
    <t>Area of block group in geodatabase</t>
  </si>
  <si>
    <t>Shape area</t>
  </si>
  <si>
    <t>6047647</t>
  </si>
  <si>
    <t>misc</t>
  </si>
  <si>
    <t>arealand</t>
  </si>
  <si>
    <t>AREALAND</t>
  </si>
  <si>
    <t>Land area of block group in geodatabase</t>
  </si>
  <si>
    <t>Land area in square meters</t>
  </si>
  <si>
    <t>4264299</t>
  </si>
  <si>
    <t>areawater</t>
  </si>
  <si>
    <t>AREAWATER</t>
  </si>
  <si>
    <t>Water area of block group in geodatabase</t>
  </si>
  <si>
    <t>Water area in square meters</t>
  </si>
  <si>
    <t>28435</t>
  </si>
  <si>
    <t>pre1960</t>
  </si>
  <si>
    <t>PRE1960</t>
  </si>
  <si>
    <t>Count of Housing Units Built Pre 1960</t>
  </si>
  <si>
    <t>Housing units built before 1960</t>
  </si>
  <si>
    <t>69</t>
  </si>
  <si>
    <t>pctpre1960</t>
  </si>
  <si>
    <t>bin.EJ.DISPARITY.proximity.tsdf</t>
  </si>
  <si>
    <t>B_D2_PTSDF</t>
  </si>
  <si>
    <t>usbin</t>
  </si>
  <si>
    <t>EJ Index</t>
  </si>
  <si>
    <t>Map color bin for Hazardous waste proximity EJ Index</t>
  </si>
  <si>
    <t>3</t>
  </si>
  <si>
    <t>bin.EJ.DISPARITY.proximity.tsdf.supp</t>
  </si>
  <si>
    <t>B_D5_PTSDF</t>
  </si>
  <si>
    <t>bins</t>
  </si>
  <si>
    <t>Map color bin for Supplemental EJ Index for Hazardous waste proximity</t>
  </si>
  <si>
    <t>Map color bin for Hazardous waste proximity Supplemental Index</t>
  </si>
  <si>
    <t>Map color bin for EJ Index for Hazardous waste proximity</t>
  </si>
  <si>
    <t>EJ Indexes</t>
  </si>
  <si>
    <t>EJ.DISPARITY.proximity.tsdf.supp</t>
  </si>
  <si>
    <t>proximity.tsdf</t>
  </si>
  <si>
    <t>map color</t>
  </si>
  <si>
    <t>bin</t>
  </si>
  <si>
    <t>blockgroup</t>
  </si>
  <si>
    <t>10</t>
  </si>
  <si>
    <t>bin.EJ.DISPARITY.resp</t>
  </si>
  <si>
    <t>B_D2_RESP</t>
  </si>
  <si>
    <t>Map color bin for Air toxics respiratory HI EJ Index</t>
  </si>
  <si>
    <t>9</t>
  </si>
  <si>
    <t>bin.EJ.DISPARITY.resp.supp</t>
  </si>
  <si>
    <t>B_D5_RESP</t>
  </si>
  <si>
    <t>Map color bin for Air toxics respiratory HI Supplemental Index</t>
  </si>
  <si>
    <t>EJ.DISPARITY.resp.supp</t>
  </si>
  <si>
    <t>resp</t>
  </si>
  <si>
    <t>4</t>
  </si>
  <si>
    <t>bin.EJ.DISPARITY.rsei</t>
  </si>
  <si>
    <t>B_D2_RSEI_AIR</t>
  </si>
  <si>
    <t>Map color bin for Toxic Releases to Air EJ Index</t>
  </si>
  <si>
    <t>7</t>
  </si>
  <si>
    <t>bin.EJ.DISPARITY.rsei.supp</t>
  </si>
  <si>
    <t>B_D5_RSEI_AIR</t>
  </si>
  <si>
    <t>Map color bin for Toxic Releases to Air Supplemental Index</t>
  </si>
  <si>
    <t>8</t>
  </si>
  <si>
    <t>bin.EJ.DISPARITY.traffic.score</t>
  </si>
  <si>
    <t>B_D2_PTRAF</t>
  </si>
  <si>
    <t>Map color bin for Traffic proximity EJ Index</t>
  </si>
  <si>
    <t>Shape_Length</t>
  </si>
  <si>
    <t>Shape length for block group in geodatabase</t>
  </si>
  <si>
    <t>Shape length</t>
  </si>
  <si>
    <t>13436.9</t>
  </si>
  <si>
    <t>bin.EJ.DISPARITY.ust</t>
  </si>
  <si>
    <t>B_D2_UST</t>
  </si>
  <si>
    <t>Map color bin for Underground storage tanks EJ Index</t>
  </si>
  <si>
    <t>bin.EJ.DISPARITY.ust.supp</t>
  </si>
  <si>
    <t>B_D5_UST</t>
  </si>
  <si>
    <t>Map color bin for Supplemental EJ Index for Underground storage tanks</t>
  </si>
  <si>
    <t>Map color bin for Underground storage tanks Supplemental Index</t>
  </si>
  <si>
    <t>Map color bin for EJ Index for Underground storage tanks</t>
  </si>
  <si>
    <t>EJ.DISPARITY.ust.supp</t>
  </si>
  <si>
    <t>ust</t>
  </si>
  <si>
    <t>bin.lowlifex</t>
  </si>
  <si>
    <t>B_LIFEEXPPCT</t>
  </si>
  <si>
    <t>Map color bin for Low Life Expectancy</t>
  </si>
  <si>
    <t>bin.o3</t>
  </si>
  <si>
    <t>B_OZONE</t>
  </si>
  <si>
    <t>Environmental</t>
  </si>
  <si>
    <t>Map color bin for Ozone level in air</t>
  </si>
  <si>
    <t>Map color bin for Ozone</t>
  </si>
  <si>
    <t>5</t>
  </si>
  <si>
    <t>o3</t>
  </si>
  <si>
    <t>2</t>
  </si>
  <si>
    <t>bin.pctlingiso</t>
  </si>
  <si>
    <t>B_LINGISOPCT</t>
  </si>
  <si>
    <t>Map color bin for % of households that are limited English speaking</t>
  </si>
  <si>
    <t>Map color bin for % limited English speaking</t>
  </si>
  <si>
    <t>pctlingiso</t>
  </si>
  <si>
    <t>bin.pctlowinc</t>
  </si>
  <si>
    <t>B_LOWINCPCT</t>
  </si>
  <si>
    <t>Map color bin for % low-income</t>
  </si>
  <si>
    <t>Map color bin for % low income</t>
  </si>
  <si>
    <t>pctlowinc</t>
  </si>
  <si>
    <t>bin.pctlths</t>
  </si>
  <si>
    <t>B_LESSHSPCT</t>
  </si>
  <si>
    <t>Map color bin for % less than high school</t>
  </si>
  <si>
    <t>Map color bin for % less than high school education</t>
  </si>
  <si>
    <t>bin.pctmin</t>
  </si>
  <si>
    <t>B_PEOPCOLORPCT</t>
  </si>
  <si>
    <t>Map color bin for % people of color (aka minority)</t>
  </si>
  <si>
    <t>Map color bin for % people of color</t>
  </si>
  <si>
    <t>pctmin</t>
  </si>
  <si>
    <t>bin.pctover64</t>
  </si>
  <si>
    <t>B_OVER64PCT</t>
  </si>
  <si>
    <t>Map color bin for % over age 64</t>
  </si>
  <si>
    <t>pctover64</t>
  </si>
  <si>
    <t>bin.pctpre1960</t>
  </si>
  <si>
    <t>B_LDPNT</t>
  </si>
  <si>
    <t>Map color bin for % pre-1960 housing (lead paint indicator)</t>
  </si>
  <si>
    <t>Map color bin for Lead paint</t>
  </si>
  <si>
    <t>bin.pctunder5</t>
  </si>
  <si>
    <t>B_UNDER5PCT</t>
  </si>
  <si>
    <t>Map color bin for % under age 5</t>
  </si>
  <si>
    <t>pctunder5</t>
  </si>
  <si>
    <t>bin.pm</t>
  </si>
  <si>
    <t>B_PM25</t>
  </si>
  <si>
    <t>Map color bin for PM2.5 level in air</t>
  </si>
  <si>
    <t>Map color bin for Particulate Matter 2.5</t>
  </si>
  <si>
    <t>pm</t>
  </si>
  <si>
    <t>bin.cancer</t>
  </si>
  <si>
    <t>B_CANCER</t>
  </si>
  <si>
    <t>Map color bin for Air toxics cancer risk</t>
  </si>
  <si>
    <t>cancer</t>
  </si>
  <si>
    <t>bin.Demog.Index</t>
  </si>
  <si>
    <t>B_DEMOGIDX_2</t>
  </si>
  <si>
    <t>Map color bin for Demographic Index</t>
  </si>
  <si>
    <t>Demog.Index</t>
  </si>
  <si>
    <t>bin.Demog.Index.Supp</t>
  </si>
  <si>
    <t>B_DEMOGIDX_5</t>
  </si>
  <si>
    <t>Map color bin for Supplemental Demographic Index</t>
  </si>
  <si>
    <t>bin.dpm</t>
  </si>
  <si>
    <t>B_DSLPM</t>
  </si>
  <si>
    <t>Map color bin for Diesel particulate matter level in air</t>
  </si>
  <si>
    <t>dpm</t>
  </si>
  <si>
    <t>bin.EJ.DISPARITY.cancer</t>
  </si>
  <si>
    <t>B_D2_CANCER</t>
  </si>
  <si>
    <t>bin.EJ.DISPARITY.cancer.supp</t>
  </si>
  <si>
    <t>B_D5_CANCER</t>
  </si>
  <si>
    <t>EJ.DISPARITY.cancer.supp</t>
  </si>
  <si>
    <t>bin.EJ.DISPARITY.dpm</t>
  </si>
  <si>
    <t>B_D2_DSLPM</t>
  </si>
  <si>
    <t>bin.EJ.DISPARITY.dpm.supp</t>
  </si>
  <si>
    <t>B_D5_DSLPM</t>
  </si>
  <si>
    <t>EJ.DISPARITY.dpm.supp</t>
  </si>
  <si>
    <t>bin.EJ.DISPARITY.o3</t>
  </si>
  <si>
    <t>B_D2_OZONE</t>
  </si>
  <si>
    <t>Map color bin for Ozone EJ Index</t>
  </si>
  <si>
    <t>bin.EJ.DISPARITY.o3.supp</t>
  </si>
  <si>
    <t>B_D5_OZONE</t>
  </si>
  <si>
    <t>Map color bin for Supplemental EJ Index for Ozone</t>
  </si>
  <si>
    <t>Map color bin for Ozone Supplemental Index</t>
  </si>
  <si>
    <t>315</t>
  </si>
  <si>
    <t>Map color bin for EJ Index for Ozone</t>
  </si>
  <si>
    <t>EJ.DISPARITY.o3.supp</t>
  </si>
  <si>
    <t>bin.EJ.DISPARITY.pctpre1960</t>
  </si>
  <si>
    <t>B_D2_LDPNT</t>
  </si>
  <si>
    <t>Map color bin for Lead paint EJ Index</t>
  </si>
  <si>
    <t>bin.EJ.DISPARITY.pctpre1960.supp</t>
  </si>
  <si>
    <t>B_D5_LDPNT</t>
  </si>
  <si>
    <t>Map color bin for Supplemental EJ Index for Lead paint</t>
  </si>
  <si>
    <t>Map color bin for Lead paint Supplemental Index</t>
  </si>
  <si>
    <t>Map color bin for EJ Index for Lead paint</t>
  </si>
  <si>
    <t>EJ.DISPARITY.pctpre1960.supp</t>
  </si>
  <si>
    <t>bin.EJ.DISPARITY.pm</t>
  </si>
  <si>
    <t>B_D2_PM25</t>
  </si>
  <si>
    <t>Map color bin for Particulate Matter 2.5 EJ Index</t>
  </si>
  <si>
    <t>bin.EJ.DISPARITY.pm.supp</t>
  </si>
  <si>
    <t>B_D5_PM25</t>
  </si>
  <si>
    <t>Map color bin for Supplemental EJ Index for Particulate Matter 2.5</t>
  </si>
  <si>
    <t>Map color bin for Particulate Matter 2.5 Supplemental Index</t>
  </si>
  <si>
    <t>Map color bin for EJ Index for Particulate Matter 2.5</t>
  </si>
  <si>
    <t>EJ.DISPARITY.pm.supp</t>
  </si>
  <si>
    <t>bin.EJ.DISPARITY.proximity.npdes</t>
  </si>
  <si>
    <t>B_D2_PWDIS</t>
  </si>
  <si>
    <t>Map color bin for Wastewater discharge EJ Index</t>
  </si>
  <si>
    <t>bin.EJ.DISPARITY.proximity.npdes.supp</t>
  </si>
  <si>
    <t>B_D5_PWDIS</t>
  </si>
  <si>
    <t>Map color bin for Supplemental EJ Index for Wastewater discharge</t>
  </si>
  <si>
    <t>Map color bin for Wastewater discharge Supplemental Index</t>
  </si>
  <si>
    <t>Map color bin for EJ Index for Wastewater discharge</t>
  </si>
  <si>
    <t>EJ.DISPARITY.proximity.npdes.supp</t>
  </si>
  <si>
    <t>proximity.npdes</t>
  </si>
  <si>
    <t>11</t>
  </si>
  <si>
    <t>bin.EJ.DISPARITY.proximity.npl</t>
  </si>
  <si>
    <t>B_D2_PNPL</t>
  </si>
  <si>
    <t>Map color bin for Superfund proximity EJ Index</t>
  </si>
  <si>
    <t>bin.EJ.DISPARITY.proximity.npl.supp</t>
  </si>
  <si>
    <t>B_D5_PNPL</t>
  </si>
  <si>
    <t>Map color bin for Supplemental EJ Index for Superfund proximity</t>
  </si>
  <si>
    <t>Map color bin for Superfund proximity Supplemental Index</t>
  </si>
  <si>
    <t>Map color bin for EJ Index for Superfund proximity</t>
  </si>
  <si>
    <t>EJ.DISPARITY.proximity.npl.supp</t>
  </si>
  <si>
    <t>proximity.npl</t>
  </si>
  <si>
    <t>bin.EJ.DISPARITY.proximity.rmp</t>
  </si>
  <si>
    <t>B_D2_PRMP</t>
  </si>
  <si>
    <t>Map color bin for RMP Facility Proximity EJ Index</t>
  </si>
  <si>
    <t>bin.EJ.DISPARITY.proximity.rmp.supp</t>
  </si>
  <si>
    <t>B_D5_PRMP</t>
  </si>
  <si>
    <t>Map color bin for Supplemental EJ Index for RMP Facility Proximity</t>
  </si>
  <si>
    <t>Map color bin for RMP Facility Proximity Supplemental Index</t>
  </si>
  <si>
    <t>Map color bin for EJ Index for RMP Facility Proximity</t>
  </si>
  <si>
    <t>EJ.DISPARITY.proximity.rmp.supp</t>
  </si>
  <si>
    <t>proximity.rmp</t>
  </si>
  <si>
    <t>pctile.text.EJ.DISPARITY.resp.supp</t>
  </si>
  <si>
    <t>T_D5_RESP</t>
  </si>
  <si>
    <t>ustext</t>
  </si>
  <si>
    <t>Map popup text for Air toxics respiratory HI Supplemental Index</t>
  </si>
  <si>
    <t>92 %ile</t>
  </si>
  <si>
    <t>pctile.text.EJ.DISPARITY.rsei</t>
  </si>
  <si>
    <t>T_D2_RSEI_AIR</t>
  </si>
  <si>
    <t>Map popup text for Toxic Releases to Air EJ Index</t>
  </si>
  <si>
    <t>62 %ile</t>
  </si>
  <si>
    <t>EJ.DISPARITY.cancer.eo</t>
  </si>
  <si>
    <t>D2_CANCER</t>
  </si>
  <si>
    <t>Air toxics cancer risk EJ Index</t>
  </si>
  <si>
    <t>22.36364</t>
  </si>
  <si>
    <t>D5_CANCER</t>
  </si>
  <si>
    <t>names_ej_supp</t>
  </si>
  <si>
    <t>EJ Supp: Cancer risk (raw)</t>
  </si>
  <si>
    <t>Air Toxics Cancer Risk Supplemental Index</t>
  </si>
  <si>
    <t>Air toxics cancer risk Supplemental Index</t>
  </si>
  <si>
    <t>14.42334</t>
  </si>
  <si>
    <t>EJ Index for Air toxics cancer risk</t>
  </si>
  <si>
    <t>raw data for indicator</t>
  </si>
  <si>
    <t>EJ.DISPARITY.dpm.eo</t>
  </si>
  <si>
    <t>D2_DSLPM</t>
  </si>
  <si>
    <t>Diesel particulate matter EJ Index</t>
  </si>
  <si>
    <t>9.051948</t>
  </si>
  <si>
    <t>D5_DSLPM</t>
  </si>
  <si>
    <t>EJ Supp: Diesel PM (raw)</t>
  </si>
  <si>
    <t>Diesel Particulate Matter Supplemental Index</t>
  </si>
  <si>
    <t>Diesel particulate matter Supplemental Index</t>
  </si>
  <si>
    <t>5.838017</t>
  </si>
  <si>
    <t>EJ Index for Diesel particulate matter</t>
  </si>
  <si>
    <t>EJ.DISPARITY.o3.eo</t>
  </si>
  <si>
    <t>D2_OZONE</t>
  </si>
  <si>
    <t>Ozone EJ Index</t>
  </si>
  <si>
    <t>10.64935</t>
  </si>
  <si>
    <t>bin.EJ.DISPARITY.traffic.score.supp</t>
  </si>
  <si>
    <t>B_D5_PTRAF</t>
  </si>
  <si>
    <t>Map color bin for Supplemental EJ Index for Traffic proximity</t>
  </si>
  <si>
    <t>Map color bin for Traffic proximity Supplemental Index</t>
  </si>
  <si>
    <t>Map color bin for EJ Index for Traffic proximity</t>
  </si>
  <si>
    <t>EJ.DISPARITY.traffic.score.supp</t>
  </si>
  <si>
    <t>traffic.score</t>
  </si>
  <si>
    <t>EJ.DISPARITY.pctpre1960.eo</t>
  </si>
  <si>
    <t>D2_LDPNT</t>
  </si>
  <si>
    <t>Lead paint EJ Index</t>
  </si>
  <si>
    <t>14.37662</t>
  </si>
  <si>
    <t>D5_LDPNT</t>
  </si>
  <si>
    <t>Lead Paint Supplemental Index</t>
  </si>
  <si>
    <t>Lead paint Supplemental Index</t>
  </si>
  <si>
    <t>9.272145</t>
  </si>
  <si>
    <t>EJ Index for Lead paint</t>
  </si>
  <si>
    <t>EJ.DISPARITY.pm.eo</t>
  </si>
  <si>
    <t>D2_PM25</t>
  </si>
  <si>
    <t>Particulate Matter 2.5 EJ Index</t>
  </si>
  <si>
    <t>22.8961</t>
  </si>
  <si>
    <t>D5_PM25</t>
  </si>
  <si>
    <t>EJ Supp: PM2.5 (raw)</t>
  </si>
  <si>
    <t>Particulate Matter 2.5 Supplemental Index</t>
  </si>
  <si>
    <t>14.76675</t>
  </si>
  <si>
    <t>EJ Index for Particulate Matter 2.5</t>
  </si>
  <si>
    <t>EJ.DISPARITY.proximity.npdes.eo</t>
  </si>
  <si>
    <t>D2_PWDIS</t>
  </si>
  <si>
    <t>Wastewater discharge EJ Index</t>
  </si>
  <si>
    <t>21.83117</t>
  </si>
  <si>
    <t>D5_PWDIS</t>
  </si>
  <si>
    <t>EJ Supp: NPDES (raw)</t>
  </si>
  <si>
    <t>Wastewater Discharge Supplemental Index</t>
  </si>
  <si>
    <t>Wastewater discharge Supplemental Index</t>
  </si>
  <si>
    <t>14.07992</t>
  </si>
  <si>
    <t>EJ Index for Wastewater discharge</t>
  </si>
  <si>
    <t>EJ.DISPARITY.proximity.npl.eo</t>
  </si>
  <si>
    <t>D2_PNPL</t>
  </si>
  <si>
    <t>Superfund Proximity EJ Index</t>
  </si>
  <si>
    <t>14.64286</t>
  </si>
  <si>
    <t>D5_PNPL</t>
  </si>
  <si>
    <t>EJ Supp: NPL (raw)</t>
  </si>
  <si>
    <t>Superfund Proximity Supplemental Index</t>
  </si>
  <si>
    <t>9.443852</t>
  </si>
  <si>
    <t>EJ Index for Superfund Proximity</t>
  </si>
  <si>
    <t>EJ.DISPARITY.proximity.rmp.eo</t>
  </si>
  <si>
    <t>D2_PRMP</t>
  </si>
  <si>
    <t>RMP Facility Proximity EJ Index</t>
  </si>
  <si>
    <t>6.38961</t>
  </si>
  <si>
    <t>D5_PRMP</t>
  </si>
  <si>
    <t>EJ Supp: RMP (raw)</t>
  </si>
  <si>
    <t>RMP Facility Proximity Supplemental Index</t>
  </si>
  <si>
    <t>4.120954</t>
  </si>
  <si>
    <t>EJ Index for RMP Facility Proximity</t>
  </si>
  <si>
    <t>EJ.DISPARITY.proximity.tsdf.eo</t>
  </si>
  <si>
    <t>D2_PTSDF</t>
  </si>
  <si>
    <t>Hazardous waste proximity EJ Index</t>
  </si>
  <si>
    <t>3.461039</t>
  </si>
  <si>
    <t>D5_PTSDF</t>
  </si>
  <si>
    <t>EJ Supp: TSDF (raw)</t>
  </si>
  <si>
    <t>Hazardous Waste Proximity Supplemental Index</t>
  </si>
  <si>
    <t>Hazardous waste proximity Supplemental Index</t>
  </si>
  <si>
    <t>2.232183</t>
  </si>
  <si>
    <t>EJ Index for Hazardous waste proximity</t>
  </si>
  <si>
    <t>bin.proximity.npdes</t>
  </si>
  <si>
    <t>B_PWDIS</t>
  </si>
  <si>
    <t>Map color bin for Indicator for major direct dischargers to water</t>
  </si>
  <si>
    <t>Map color bin for Wastewater discharge</t>
  </si>
  <si>
    <t>bin.proximity.npl</t>
  </si>
  <si>
    <t>B_PNPL</t>
  </si>
  <si>
    <t>Map color bin for Proximity to National Priorities List (NPL) sites</t>
  </si>
  <si>
    <t>Map color bin for Superfund proximity</t>
  </si>
  <si>
    <t>bin.proximity.rmp</t>
  </si>
  <si>
    <t>B_PRMP</t>
  </si>
  <si>
    <t>Map color bin for Proximity to Risk Management Plan (RMP) facilities</t>
  </si>
  <si>
    <t>Map color bin for RMP facility proximity</t>
  </si>
  <si>
    <t>bin.proximity.tsdf</t>
  </si>
  <si>
    <t>B_PTSDF</t>
  </si>
  <si>
    <t>Map color bin for Proximity to Treatment Storage and Disposal (TSDF) facilities</t>
  </si>
  <si>
    <t>Map color bin for Hazardous waste proximity</t>
  </si>
  <si>
    <t>bin.resp</t>
  </si>
  <si>
    <t>B_RESP</t>
  </si>
  <si>
    <t>Map color bin for Air toxics respiratory hazard index</t>
  </si>
  <si>
    <t>bin.rsei</t>
  </si>
  <si>
    <t>B_RSEI_AIR</t>
  </si>
  <si>
    <t>Map color bin for Toxic Releases to Air</t>
  </si>
  <si>
    <t>bin.traffic.score</t>
  </si>
  <si>
    <t>B_PTRAF</t>
  </si>
  <si>
    <t>Map color bin for Traffic proximity and volume</t>
  </si>
  <si>
    <t>Map color bin for Traffic proximity</t>
  </si>
  <si>
    <t>bin.unemployed</t>
  </si>
  <si>
    <t>B_UNEMPPCT</t>
  </si>
  <si>
    <t>Map color bin for % unemployed</t>
  </si>
  <si>
    <t>Map color bin for Unemployed</t>
  </si>
  <si>
    <t>45</t>
  </si>
  <si>
    <t>unemployed</t>
  </si>
  <si>
    <t>pctunemployed</t>
  </si>
  <si>
    <t>bin.ust</t>
  </si>
  <si>
    <t>B_UST</t>
  </si>
  <si>
    <t>Map color bin for Underground Storage Tanks Indicator</t>
  </si>
  <si>
    <t>Map color bin for Underground storage tanks</t>
  </si>
  <si>
    <t>pctile.text.EJ.DISPARITY.pm</t>
  </si>
  <si>
    <t>T_D2_PM25</t>
  </si>
  <si>
    <t>Map popup text for Particulate Matter 2.5 EJ Index</t>
  </si>
  <si>
    <t>71 %ile</t>
  </si>
  <si>
    <t>builtunits</t>
  </si>
  <si>
    <t>ACSTOTHU</t>
  </si>
  <si>
    <t>housing units</t>
  </si>
  <si>
    <t>Built housing units count (denominator for percent pre 1960)</t>
  </si>
  <si>
    <t>Housing units (for % built pre-1960)</t>
  </si>
  <si>
    <t>268</t>
  </si>
  <si>
    <t>FALSE</t>
  </si>
  <si>
    <t>pctile.text.EJ.DISPARITY.proximity.npdes</t>
  </si>
  <si>
    <t>T_D2_PWDIS</t>
  </si>
  <si>
    <t>Map popup text for Wastewater discharge EJ Index</t>
  </si>
  <si>
    <t>69 %ile</t>
  </si>
  <si>
    <t>count.ej.80up</t>
  </si>
  <si>
    <t>EXCEED_COUNT_80</t>
  </si>
  <si>
    <t>Number of Suppl EJ Indexes at 80th+</t>
  </si>
  <si>
    <t>Number of Supplemental EJ Indexes exceeding 80 percentile</t>
  </si>
  <si>
    <t>Number of EJ Indexes exceeding 80 percentile</t>
  </si>
  <si>
    <t>EXCEED2_COUNT_80</t>
  </si>
  <si>
    <t>count</t>
  </si>
  <si>
    <t>Nation</t>
  </si>
  <si>
    <t>us</t>
  </si>
  <si>
    <t>count.ej.80up.supp</t>
  </si>
  <si>
    <t>EXCEED_COUNT_80_SUP</t>
  </si>
  <si>
    <t>Number of Supplemental Indexes exceeding 80 percentile</t>
  </si>
  <si>
    <t>EXCEED2_COUNT_80_SUP</t>
  </si>
  <si>
    <t>pctile.text.EJ.DISPARITY.proximity.npl.supp</t>
  </si>
  <si>
    <t>T_D5_PNPL</t>
  </si>
  <si>
    <t>Map popup text for Superfund proximity Supplemental Index</t>
  </si>
  <si>
    <t>74 %ile</t>
  </si>
  <si>
    <t>pctile.text.EJ.DISPARITY.proximity.rmp</t>
  </si>
  <si>
    <t>T_D2_PRMP</t>
  </si>
  <si>
    <t>Map popup text for RMP Facility Proximity EJ Index</t>
  </si>
  <si>
    <t>32 %ile</t>
  </si>
  <si>
    <t>pctile.text.EJ.DISPARITY.proximity.rmp.supp</t>
  </si>
  <si>
    <t>T_D5_PRMP</t>
  </si>
  <si>
    <t>Map popup text for RMP Facility Proximity Supplemental Index</t>
  </si>
  <si>
    <t>41 %ile</t>
  </si>
  <si>
    <t>pctile.text.EJ.DISPARITY.proximity.tsdf</t>
  </si>
  <si>
    <t>T_D2_PTSDF</t>
  </si>
  <si>
    <t>Map popup text for Hazardous waste proximity EJ Index</t>
  </si>
  <si>
    <t>21 %ile</t>
  </si>
  <si>
    <t>countyname</t>
  </si>
  <si>
    <t>CNTY_NAME</t>
  </si>
  <si>
    <t>County name</t>
  </si>
  <si>
    <t>County Name</t>
  </si>
  <si>
    <t>Autauga County</t>
  </si>
  <si>
    <t>pctile.text.EJ.DISPARITY.resp</t>
  </si>
  <si>
    <t>T_D2_RESP</t>
  </si>
  <si>
    <t>Map popup text for Air toxics respiratory HI EJ Index</t>
  </si>
  <si>
    <t>80 %ile</t>
  </si>
  <si>
    <t>state.bin.EJ.DISPARITY.pctpre1960.supp</t>
  </si>
  <si>
    <t>S_B_D5_LDPNT</t>
  </si>
  <si>
    <t>statebin</t>
  </si>
  <si>
    <t>State Map color bin for Lead paint Supplemental Index</t>
  </si>
  <si>
    <t>state.bin.EJ.DISPARITY.pm</t>
  </si>
  <si>
    <t>S_B_D2_PM25</t>
  </si>
  <si>
    <t>State Map color bin for Particulate Matter 2.5 EJ Index</t>
  </si>
  <si>
    <t>state.bin.EJ.DISPARITY.pm.supp</t>
  </si>
  <si>
    <t>S_B_D5_PM25</t>
  </si>
  <si>
    <t>State Map color bin for Particulate Matter 2.5 Supplemental Index</t>
  </si>
  <si>
    <t>state.bin.EJ.DISPARITY.proximity.npdes</t>
  </si>
  <si>
    <t>S_B_D2_PWDIS</t>
  </si>
  <si>
    <t>State Map color bin for Wastewater discharge EJ Index</t>
  </si>
  <si>
    <t>state.bin.EJ.DISPARITY.proximity.npdes.supp</t>
  </si>
  <si>
    <t>S_B_D5_PWDIS</t>
  </si>
  <si>
    <t>State Map color bin for Wastewater discharge Supplemental Index</t>
  </si>
  <si>
    <t>state.bin.EJ.DISPARITY.proximity.npl</t>
  </si>
  <si>
    <t>S_B_D2_PNPL</t>
  </si>
  <si>
    <t>State Map color bin for Superfund proximity EJ Index</t>
  </si>
  <si>
    <t>state.bin.EJ.DISPARITY.proximity.npl.supp</t>
  </si>
  <si>
    <t>S_B_D5_PNPL</t>
  </si>
  <si>
    <t>State Map color bin for Superfund proximity Supplemental Index</t>
  </si>
  <si>
    <t>D5_OZONE</t>
  </si>
  <si>
    <t>EJ Supp: Ozone (raw)</t>
  </si>
  <si>
    <t>Ozone Supplemental Index</t>
  </si>
  <si>
    <t>6.868256</t>
  </si>
  <si>
    <t>EJ Index for Ozone</t>
  </si>
  <si>
    <t>state.bin.EJ.DISPARITY.proximity.rmp.supp</t>
  </si>
  <si>
    <t>S_B_D5_PRMP</t>
  </si>
  <si>
    <t>State Map color bin for RMP Facility Proximity Supplemental Index</t>
  </si>
  <si>
    <t>state.bin.EJ.DISPARITY.proximity.tsdf</t>
  </si>
  <si>
    <t>S_B_D2_PTSDF</t>
  </si>
  <si>
    <t>State Map color bin for Hazardous waste proximity EJ Index</t>
  </si>
  <si>
    <t>state.bin.EJ.DISPARITY.proximity.tsdf.supp</t>
  </si>
  <si>
    <t>S_B_D5_PTSDF</t>
  </si>
  <si>
    <t>State Map color bin for Hazardous waste proximity Supplemental Index</t>
  </si>
  <si>
    <t>state.bin.EJ.DISPARITY.resp</t>
  </si>
  <si>
    <t>S_B_D2_RESP</t>
  </si>
  <si>
    <t>State Map color bin for Air toxics respiratory HI EJ Index</t>
  </si>
  <si>
    <t>state.bin.EJ.DISPARITY.resp.supp</t>
  </si>
  <si>
    <t>S_B_D5_RESP</t>
  </si>
  <si>
    <t>State Map color bin for Air toxics respiratory HI Supplemental Index</t>
  </si>
  <si>
    <t>state.bin.EJ.DISPARITY.rsei</t>
  </si>
  <si>
    <t>S_B_D2_RSEI_AIR</t>
  </si>
  <si>
    <t>State Map color bin for Toxic Releases to Air EJ Index</t>
  </si>
  <si>
    <t>state.bin.EJ.DISPARITY.rsei.supp</t>
  </si>
  <si>
    <t>S_B_D5_RSEI_AIR</t>
  </si>
  <si>
    <t>State Map color bin for Toxic Releases to Air Supplemental Index</t>
  </si>
  <si>
    <t>state.bin.EJ.DISPARITY.traffic.score</t>
  </si>
  <si>
    <t>S_B_D2_PTRAF</t>
  </si>
  <si>
    <t>State Map color bin for Traffic proximity EJ Index</t>
  </si>
  <si>
    <t>state.bin.EJ.DISPARITY.traffic.score.supp</t>
  </si>
  <si>
    <t>S_B_D5_PTRAF</t>
  </si>
  <si>
    <t>State Map color bin for Traffic proximity Supplemental Index</t>
  </si>
  <si>
    <t>state.bin.EJ.DISPARITY.ust</t>
  </si>
  <si>
    <t>S_B_D2_UST</t>
  </si>
  <si>
    <t>State Map color bin for Underground storage tanks EJ Index</t>
  </si>
  <si>
    <t>pctile.text.cancer</t>
  </si>
  <si>
    <t>T_CANCER</t>
  </si>
  <si>
    <t>Map popup text for Air toxics cancer risk</t>
  </si>
  <si>
    <t>84 %ile</t>
  </si>
  <si>
    <t>map text</t>
  </si>
  <si>
    <t>pctile.text</t>
  </si>
  <si>
    <t>pctile.text.Demog.Index</t>
  </si>
  <si>
    <t>T_DEMOGIDX_2</t>
  </si>
  <si>
    <t>Map popup text for Demographic Index</t>
  </si>
  <si>
    <t>45 %ile</t>
  </si>
  <si>
    <t>EJ.DISPARITY.resp.eo</t>
  </si>
  <si>
    <t>D2_RESP</t>
  </si>
  <si>
    <t>Air toxics respiratory HI EJ Index</t>
  </si>
  <si>
    <t>24.49351</t>
  </si>
  <si>
    <t>D5_RESP</t>
  </si>
  <si>
    <t>EJ Supp: Respiratory (raw)</t>
  </si>
  <si>
    <t>Air Toxics Respiratory HI Supplemental Index</t>
  </si>
  <si>
    <t>Air toxics respiratory HI Supplemental Index</t>
  </si>
  <si>
    <t>15.79699</t>
  </si>
  <si>
    <t>EJ Index for Air toxics respiratory HI</t>
  </si>
  <si>
    <t>D2_RSEI_AIR</t>
  </si>
  <si>
    <t>Toxic Releases to Air EJ Index</t>
  </si>
  <si>
    <t>17.30519</t>
  </si>
  <si>
    <t>EJ.DISPARITY.rsei.supp</t>
  </si>
  <si>
    <t>D5_RSEI_AIR</t>
  </si>
  <si>
    <t>Toxic Releases to Air Supplemental Index</t>
  </si>
  <si>
    <t>11.16092</t>
  </si>
  <si>
    <t>EJ.DISPARITY.traffic.score.eo</t>
  </si>
  <si>
    <t>D2_PTRAF</t>
  </si>
  <si>
    <t>Traffic proximity EJ Index</t>
  </si>
  <si>
    <t>8.519481</t>
  </si>
  <si>
    <t>D5_PTRAF</t>
  </si>
  <si>
    <t>EJ Supp: Traffic (raw)</t>
  </si>
  <si>
    <t>Traffic Proximity Supplemental Index</t>
  </si>
  <si>
    <t>Traffic proximity Supplemental Index</t>
  </si>
  <si>
    <t>5.494605</t>
  </si>
  <si>
    <t>EJ Index for Traffic proximity</t>
  </si>
  <si>
    <t>EJ.DISPARITY.ust.eo</t>
  </si>
  <si>
    <t>D2_UST</t>
  </si>
  <si>
    <t>Underground storage tanks EJ Index</t>
  </si>
  <si>
    <t>12.77922</t>
  </si>
  <si>
    <t>D5_UST</t>
  </si>
  <si>
    <t>EJ Supp: UST (raw)</t>
  </si>
  <si>
    <t>Underground Storage Tanks Supplemental Index</t>
  </si>
  <si>
    <t>Underground storage tanks Supplemental Index</t>
  </si>
  <si>
    <t>8.241907</t>
  </si>
  <si>
    <t>EJ Index for Underground storage tanks</t>
  </si>
  <si>
    <t>pctile.text.EJ.DISPARITY.pctpre1960</t>
  </si>
  <si>
    <t>T_D2_LDPNT</t>
  </si>
  <si>
    <t>Map popup text for Lead paint EJ Index</t>
  </si>
  <si>
    <t>56 %ile</t>
  </si>
  <si>
    <t>id</t>
  </si>
  <si>
    <t>ID</t>
  </si>
  <si>
    <t>Point ID</t>
  </si>
  <si>
    <t>Census FIPS code for block group</t>
  </si>
  <si>
    <t>10010201001</t>
  </si>
  <si>
    <t>state.bin.Demog.Index</t>
  </si>
  <si>
    <t>S_B_DEMOGIDX_2</t>
  </si>
  <si>
    <t>State Map color bin for Demographic Index</t>
  </si>
  <si>
    <t>lingiso</t>
  </si>
  <si>
    <t>LINGISO</t>
  </si>
  <si>
    <t>names_d_count</t>
  </si>
  <si>
    <t>Limited English count</t>
  </si>
  <si>
    <t>Limited English-speaking Households</t>
  </si>
  <si>
    <t>Limited English speaking households</t>
  </si>
  <si>
    <t>lowinc</t>
  </si>
  <si>
    <t>LOWINCOME</t>
  </si>
  <si>
    <t>Low income resident count</t>
  </si>
  <si>
    <t>Low income</t>
  </si>
  <si>
    <t>263</t>
  </si>
  <si>
    <t>state.bin.EJ.DISPARITY.cancer</t>
  </si>
  <si>
    <t>S_B_D2_CANCER</t>
  </si>
  <si>
    <t>lths</t>
  </si>
  <si>
    <t>LESSHS</t>
  </si>
  <si>
    <t>&lt;HS count</t>
  </si>
  <si>
    <t>Less Than High School Education resident count</t>
  </si>
  <si>
    <t>Less than high school education</t>
  </si>
  <si>
    <t>101</t>
  </si>
  <si>
    <t>58</t>
  </si>
  <si>
    <t>mins</t>
  </si>
  <si>
    <t>PEOPCOLOR</t>
  </si>
  <si>
    <t>POC count</t>
  </si>
  <si>
    <t>People of Color resident count</t>
  </si>
  <si>
    <t>People of color</t>
  </si>
  <si>
    <t>106</t>
  </si>
  <si>
    <t>state.bin.EJ.DISPARITY.dpm.supp</t>
  </si>
  <si>
    <t>S_B_D5_DSLPM</t>
  </si>
  <si>
    <t>OBJECTID</t>
  </si>
  <si>
    <t>OID_</t>
  </si>
  <si>
    <t>Unique ID for block group in geodatabase</t>
  </si>
  <si>
    <t>over64</t>
  </si>
  <si>
    <t>OVER64</t>
  </si>
  <si>
    <t>&gt;age 64 count</t>
  </si>
  <si>
    <t>Over age 64</t>
  </si>
  <si>
    <t>122</t>
  </si>
  <si>
    <t>85</t>
  </si>
  <si>
    <t>povknownratio</t>
  </si>
  <si>
    <t>ACSIPOVBAS</t>
  </si>
  <si>
    <t>Count of Population for whom Poverty Status is Determined</t>
  </si>
  <si>
    <t>Population for whom poverty status is determined</t>
  </si>
  <si>
    <t>693</t>
  </si>
  <si>
    <t>S_D2_DSLPM</t>
  </si>
  <si>
    <t>State Diesel particulate matter EJ Index</t>
  </si>
  <si>
    <t>state.EJ.DISPARITY.dpm.supp</t>
  </si>
  <si>
    <t>S_D5_DSLPM</t>
  </si>
  <si>
    <t>State Diesel particulate matter Supplemental Index</t>
  </si>
  <si>
    <t>S_D2_OZONE</t>
  </si>
  <si>
    <t>State Ozone EJ Index</t>
  </si>
  <si>
    <t>pctile.text.EJ.DISPARITY.rsei.supp</t>
  </si>
  <si>
    <t>T_D5_RSEI_AIR</t>
  </si>
  <si>
    <t>Map popup text for Toxic Releases to Air Supplemental Index</t>
  </si>
  <si>
    <t>79 %ile</t>
  </si>
  <si>
    <t>pctile.text.EJ.DISPARITY.traffic.score</t>
  </si>
  <si>
    <t>T_D2_PTRAF</t>
  </si>
  <si>
    <t>Map popup text for Traffic proximity EJ Index</t>
  </si>
  <si>
    <t>39 %ile</t>
  </si>
  <si>
    <t>pctile.text.EJ.DISPARITY.traffic.score.supp</t>
  </si>
  <si>
    <t>T_D5_PTRAF</t>
  </si>
  <si>
    <t>Map popup text for Traffic proximity Supplemental Index</t>
  </si>
  <si>
    <t>50 %ile</t>
  </si>
  <si>
    <t>pctile.text.EJ.DISPARITY.ust</t>
  </si>
  <si>
    <t>T_D2_UST</t>
  </si>
  <si>
    <t>Map popup text for Underground storage tanks EJ Index</t>
  </si>
  <si>
    <t>53 %ile</t>
  </si>
  <si>
    <t>state.bin.EJ.DISPARITY.proximity.rmp</t>
  </si>
  <si>
    <t>S_B_D2_PRMP</t>
  </si>
  <si>
    <t>State Map color bin for RMP Facility Proximity EJ Index</t>
  </si>
  <si>
    <t>pctile.text.lowlifex</t>
  </si>
  <si>
    <t>T_LIFEEXPPCT</t>
  </si>
  <si>
    <t>Map popup text for Low Life Expectancy</t>
  </si>
  <si>
    <t>91 %ile</t>
  </si>
  <si>
    <t>pctile.text.o3</t>
  </si>
  <si>
    <t>T_OZONE</t>
  </si>
  <si>
    <t>Map popup text for Ozone level in air</t>
  </si>
  <si>
    <t>Map popup text for Ozone</t>
  </si>
  <si>
    <t>40 %ile</t>
  </si>
  <si>
    <t>pctile.text.pctlingiso</t>
  </si>
  <si>
    <t>T_LINGISOPCT</t>
  </si>
  <si>
    <t>Map popup text for % of households that are limited English speaking</t>
  </si>
  <si>
    <t>Map popup text for % limited English speaking</t>
  </si>
  <si>
    <t>0 %ile</t>
  </si>
  <si>
    <t>pctile.text.pctlowinc</t>
  </si>
  <si>
    <t>T_LOWINCPCT</t>
  </si>
  <si>
    <t>Map popup text for % low-income</t>
  </si>
  <si>
    <t>Map popup text for % low income</t>
  </si>
  <si>
    <t>67 %ile</t>
  </si>
  <si>
    <t>pctile.text.pctlths</t>
  </si>
  <si>
    <t>T_LESSHSPCT</t>
  </si>
  <si>
    <t>Map popup text for % less than high school</t>
  </si>
  <si>
    <t>Map popup text for % less than high school education</t>
  </si>
  <si>
    <t>82 %ile</t>
  </si>
  <si>
    <t>pctile.text.pctmin</t>
  </si>
  <si>
    <t>T_PEOPCOLORPCT</t>
  </si>
  <si>
    <t>Map popup text for % people of color (aka minority)</t>
  </si>
  <si>
    <t>Map popup text for % people of color</t>
  </si>
  <si>
    <t>31 %ile</t>
  </si>
  <si>
    <t>94</t>
  </si>
  <si>
    <t>pctile.text.pctover64</t>
  </si>
  <si>
    <t>T_OVER64PCT</t>
  </si>
  <si>
    <t>Map popup text for % over age 64</t>
  </si>
  <si>
    <t>58 %ile</t>
  </si>
  <si>
    <t>pctile.text.pctpre1960</t>
  </si>
  <si>
    <t>T_LDPNT</t>
  </si>
  <si>
    <t>Map popup text for % pre-1960 housing (lead paint indicator)</t>
  </si>
  <si>
    <t>Map popup text for Lead paint</t>
  </si>
  <si>
    <t>54 %ile</t>
  </si>
  <si>
    <t>pctile.text.pctunder5</t>
  </si>
  <si>
    <t>T_UNDER5PCT</t>
  </si>
  <si>
    <t>Map popup text for % under age 5</t>
  </si>
  <si>
    <t>29 %ile</t>
  </si>
  <si>
    <t>pctile.text.pm</t>
  </si>
  <si>
    <t>T_PM25</t>
  </si>
  <si>
    <t>Map popup text for PM2.5 level in air</t>
  </si>
  <si>
    <t>Map popup text for Particulate Matter 2.5</t>
  </si>
  <si>
    <t>86 %ile</t>
  </si>
  <si>
    <t>pctile.text.proximity.npdes</t>
  </si>
  <si>
    <t>T_PWDIS</t>
  </si>
  <si>
    <t>Map popup text for Indicator for major direct dischargers to water</t>
  </si>
  <si>
    <t>Map popup text for Wastewater discharge</t>
  </si>
  <si>
    <t>pctile.text.proximity.npl</t>
  </si>
  <si>
    <t>T_PNPL</t>
  </si>
  <si>
    <t>Map popup text for Proximity to National Priorities List (NPL) sites</t>
  </si>
  <si>
    <t>Map popup text for Superfund proximity</t>
  </si>
  <si>
    <t>55 %ile</t>
  </si>
  <si>
    <t>pctile.text.Demog.Index.Supp</t>
  </si>
  <si>
    <t>T_DEMOGIDX_5</t>
  </si>
  <si>
    <t>Map popup text for Supplemental Demographic Index</t>
  </si>
  <si>
    <t>70 %ile</t>
  </si>
  <si>
    <t>pctile.text.dpm</t>
  </si>
  <si>
    <t>T_DSLPM</t>
  </si>
  <si>
    <t>Map popup text for Diesel particulate matter level in air</t>
  </si>
  <si>
    <t>34 %ile</t>
  </si>
  <si>
    <t>pctile.text.EJ.DISPARITY.cancer</t>
  </si>
  <si>
    <t>T_D2_CANCER</t>
  </si>
  <si>
    <t>81 %ile</t>
  </si>
  <si>
    <t>pctile.text.EJ.DISPARITY.cancer.supp</t>
  </si>
  <si>
    <t>T_D5_CANCER</t>
  </si>
  <si>
    <t>93 %ile</t>
  </si>
  <si>
    <t>pctile.text.EJ.DISPARITY.dpm</t>
  </si>
  <si>
    <t>T_D2_DSLPM</t>
  </si>
  <si>
    <t>42 %ile</t>
  </si>
  <si>
    <t>pctile.text.EJ.DISPARITY.dpm.supp</t>
  </si>
  <si>
    <t>T_D5_DSLPM</t>
  </si>
  <si>
    <t>pctile.text.EJ.DISPARITY.o3</t>
  </si>
  <si>
    <t>T_D2_OZONE</t>
  </si>
  <si>
    <t>Map popup text for Ozone EJ Index</t>
  </si>
  <si>
    <t>47 %ile</t>
  </si>
  <si>
    <t>pctile.text.EJ.DISPARITY.o3.supp</t>
  </si>
  <si>
    <t>T_D5_OZONE</t>
  </si>
  <si>
    <t>Map popup text for Ozone Supplemental Index</t>
  </si>
  <si>
    <t>61 %ile</t>
  </si>
  <si>
    <t>state.bin.pctunder5</t>
  </si>
  <si>
    <t>S_B_UNDER5PCT</t>
  </si>
  <si>
    <t>State Map color bin for % under age 5</t>
  </si>
  <si>
    <t>state.bin.cancer</t>
  </si>
  <si>
    <t>S_B_CANCER</t>
  </si>
  <si>
    <t>state.bin.proximity.npl</t>
  </si>
  <si>
    <t>S_B_PNPL</t>
  </si>
  <si>
    <t>State Map color bin for Superfund proximity</t>
  </si>
  <si>
    <t>state.bin.Demog.Index.Supp</t>
  </si>
  <si>
    <t>S_B_DEMOGIDX_5</t>
  </si>
  <si>
    <t>State Map color bin for Supplemental Demographic Index</t>
  </si>
  <si>
    <t>state.bin.dpm</t>
  </si>
  <si>
    <t>S_B_DSLPM</t>
  </si>
  <si>
    <t>pctile.text.EJ.DISPARITY.proximity.npdes.supp</t>
  </si>
  <si>
    <t>T_D5_PWDIS</t>
  </si>
  <si>
    <t>Map popup text for Wastewater discharge Supplemental Index</t>
  </si>
  <si>
    <t>85 %ile</t>
  </si>
  <si>
    <t>state.bin.EJ.DISPARITY.cancer.supp</t>
  </si>
  <si>
    <t>S_B_D5_CANCER</t>
  </si>
  <si>
    <t>state.bin.EJ.DISPARITY.dpm</t>
  </si>
  <si>
    <t>S_B_D2_DSLPM</t>
  </si>
  <si>
    <t>state.bin.unemployed</t>
  </si>
  <si>
    <t>S_B_UNEMPPCT</t>
  </si>
  <si>
    <t>State Map color bin for Unemployed</t>
  </si>
  <si>
    <t>state.bin.EJ.DISPARITY.o3</t>
  </si>
  <si>
    <t>S_B_D2_OZONE</t>
  </si>
  <si>
    <t>State Map color bin for Ozone EJ Index</t>
  </si>
  <si>
    <t>state.bin.EJ.DISPARITY.o3.supp</t>
  </si>
  <si>
    <t>S_B_D5_OZONE</t>
  </si>
  <si>
    <t>State Map color bin for Ozone Supplemental Index</t>
  </si>
  <si>
    <t>state.bin.EJ.DISPARITY.pctpre1960</t>
  </si>
  <si>
    <t>S_B_D2_LDPNT</t>
  </si>
  <si>
    <t>State Map color bin for Lead paint EJ Index</t>
  </si>
  <si>
    <t>state.pctile.text.EJ.DISPARITY.o3.supp</t>
  </si>
  <si>
    <t>S_T_D5_OZONE</t>
  </si>
  <si>
    <t>statetext</t>
  </si>
  <si>
    <t>State Map popup text for Ozone Supplemental Index</t>
  </si>
  <si>
    <t>state.pctile.text.EJ.DISPARITY.pctpre1960</t>
  </si>
  <si>
    <t>S_T_D2_LDPNT</t>
  </si>
  <si>
    <t>State Map popup text for Lead paint EJ Index</t>
  </si>
  <si>
    <t>state.pctile.text.EJ.DISPARITY.pctpre1960.supp</t>
  </si>
  <si>
    <t>S_T_D5_LDPNT</t>
  </si>
  <si>
    <t>State Map popup text for Lead paint Supplemental Index</t>
  </si>
  <si>
    <t>state.pctile.text.EJ.DISPARITY.pm</t>
  </si>
  <si>
    <t>S_T_D2_PM25</t>
  </si>
  <si>
    <t>State Map popup text for Particulate Matter 2.5 EJ Index</t>
  </si>
  <si>
    <t>state.pctile.text.EJ.DISPARITY.pm.supp</t>
  </si>
  <si>
    <t>S_T_D5_PM25</t>
  </si>
  <si>
    <t>State Map popup text for Particulate Matter 2.5 Supplemental Index</t>
  </si>
  <si>
    <t>87 %ile</t>
  </si>
  <si>
    <t>state.pctile.text.EJ.DISPARITY.proximity.npdes</t>
  </si>
  <si>
    <t>S_T_D2_PWDIS</t>
  </si>
  <si>
    <t>State Map popup text for Wastewater discharge EJ Index</t>
  </si>
  <si>
    <t>state.pctile.text.EJ.DISPARITY.proximity.npdes.supp</t>
  </si>
  <si>
    <t>S_T_D5_PWDIS</t>
  </si>
  <si>
    <t>State Map popup text for Wastewater discharge Supplemental Index</t>
  </si>
  <si>
    <t>pctile.text.EJ.DISPARITY.ust.supp</t>
  </si>
  <si>
    <t>T_D5_UST</t>
  </si>
  <si>
    <t>Map popup text for Underground storage tanks Supplemental Index</t>
  </si>
  <si>
    <t>66 %ile</t>
  </si>
  <si>
    <t>state.pctile.text.EJ.DISPARITY.proximity.npl.supp</t>
  </si>
  <si>
    <t>S_T_D5_PNPL</t>
  </si>
  <si>
    <t>State Map popup text for Superfund proximity Supplemental Index</t>
  </si>
  <si>
    <t>state.pctile.text.EJ.DISPARITY.proximity.rmp</t>
  </si>
  <si>
    <t>S_T_D2_PRMP</t>
  </si>
  <si>
    <t>State Map popup text for RMP Facility Proximity EJ Index</t>
  </si>
  <si>
    <t>state.pctile.text.EJ.DISPARITY.proximity.rmp.supp</t>
  </si>
  <si>
    <t>S_T_D5_PRMP</t>
  </si>
  <si>
    <t>State Map popup text for RMP Facility Proximity Supplemental Index</t>
  </si>
  <si>
    <t>state.pctile.text.EJ.DISPARITY.proximity.tsdf</t>
  </si>
  <si>
    <t>S_T_D2_PTSDF</t>
  </si>
  <si>
    <t>State Map popup text for Hazardous waste proximity EJ Index</t>
  </si>
  <si>
    <t>state.pctile.text.EJ.DISPARITY.proximity.tsdf.supp</t>
  </si>
  <si>
    <t>S_T_D5_PTSDF</t>
  </si>
  <si>
    <t>State Map popup text for Hazardous waste proximity Supplemental Index</t>
  </si>
  <si>
    <t>24 %ile</t>
  </si>
  <si>
    <t>state.pctile.text.EJ.DISPARITY.resp</t>
  </si>
  <si>
    <t>S_T_D2_RESP</t>
  </si>
  <si>
    <t>State Map popup text for Air toxics respiratory HI EJ Index</t>
  </si>
  <si>
    <t>state.pctile.text.EJ.DISPARITY.resp.supp</t>
  </si>
  <si>
    <t>S_T_D5_RESP</t>
  </si>
  <si>
    <t>State Map popup text for Air toxics respiratory HI Supplemental Index</t>
  </si>
  <si>
    <t>state.pctile.text.EJ.DISPARITY.rsei</t>
  </si>
  <si>
    <t>S_T_D2_RSEI_AIR</t>
  </si>
  <si>
    <t>State Map popup text for Toxic Releases to Air EJ Index</t>
  </si>
  <si>
    <t>state.pctile.text.EJ.DISPARITY.rsei.supp</t>
  </si>
  <si>
    <t>S_T_D5_RSEI_AIR</t>
  </si>
  <si>
    <t>State Map popup text for Toxic Releases to Air Supplemental Index</t>
  </si>
  <si>
    <t>state.pctile.text.EJ.DISPARITY.traffic.score</t>
  </si>
  <si>
    <t>S_T_D2_PTRAF</t>
  </si>
  <si>
    <t>State Map popup text for Traffic proximity EJ Index</t>
  </si>
  <si>
    <t>state.pctile.text.EJ.DISPARITY.traffic.score.supp</t>
  </si>
  <si>
    <t>S_T_D5_PTRAF</t>
  </si>
  <si>
    <t>State Map popup text for Traffic proximity Supplemental Index</t>
  </si>
  <si>
    <t>state.bin.EJ.DISPARITY.ust.supp</t>
  </si>
  <si>
    <t>S_B_D5_UST</t>
  </si>
  <si>
    <t>State Map color bin for Underground storage tanks Supplemental Index</t>
  </si>
  <si>
    <t>pctile.text.proximity.rmp</t>
  </si>
  <si>
    <t>T_PRMP</t>
  </si>
  <si>
    <t>Map popup text for Proximity to Risk Management Plan (RMP) facilities</t>
  </si>
  <si>
    <t>Map popup text for RMP facility proximity</t>
  </si>
  <si>
    <t>pctile.text.proximity.tsdf</t>
  </si>
  <si>
    <t>T_PTSDF</t>
  </si>
  <si>
    <t>Map popup text for Proximity to Treatment Storage and Disposal (TSDF) facilities</t>
  </si>
  <si>
    <t>Map popup text for Hazardous waste proximity</t>
  </si>
  <si>
    <t>13 %ile</t>
  </si>
  <si>
    <t>pctile.text.resp</t>
  </si>
  <si>
    <t>T_RESP</t>
  </si>
  <si>
    <t>Map popup text for Air toxics respiratory hazard index</t>
  </si>
  <si>
    <t>pctile.text.rsei</t>
  </si>
  <si>
    <t>T_RSEI_AIR</t>
  </si>
  <si>
    <t>Map popup text for Toxic Releases to Air</t>
  </si>
  <si>
    <t>65 %ile</t>
  </si>
  <si>
    <t>pctile.text.traffic.score</t>
  </si>
  <si>
    <t>T_PTRAF</t>
  </si>
  <si>
    <t>Map popup text for Traffic proximity and volume</t>
  </si>
  <si>
    <t>Map popup text for Traffic proximity</t>
  </si>
  <si>
    <t>pctile.text.unemployed</t>
  </si>
  <si>
    <t>T_UNEMPPCT</t>
  </si>
  <si>
    <t>Map popup text for % unemployed</t>
  </si>
  <si>
    <t>Map popup text for Unemployed</t>
  </si>
  <si>
    <t>35 %ile</t>
  </si>
  <si>
    <t>46</t>
  </si>
  <si>
    <t>Map popup text for Unemployment rate</t>
  </si>
  <si>
    <t>pctile.text.ust</t>
  </si>
  <si>
    <t>T_UST</t>
  </si>
  <si>
    <t>Map popup text for Underground Storage Tanks Indicator</t>
  </si>
  <si>
    <t>Map popup text for Underground storage tanks</t>
  </si>
  <si>
    <t>48 %ile</t>
  </si>
  <si>
    <t>state.bin.pctpre1960</t>
  </si>
  <si>
    <t>S_B_LDPNT</t>
  </si>
  <si>
    <t>State Map color bin for Lead paint</t>
  </si>
  <si>
    <t>state.pctile.text.pctover64</t>
  </si>
  <si>
    <t>S_T_OVER64PCT</t>
  </si>
  <si>
    <t>State Map popup text for % over age 64</t>
  </si>
  <si>
    <t>pctile.text.EJ.DISPARITY.pctpre1960.supp</t>
  </si>
  <si>
    <t>T_D5_LDPNT</t>
  </si>
  <si>
    <t>Map popup text for Lead paint Supplemental Index</t>
  </si>
  <si>
    <t>state.bin.proximity.npdes</t>
  </si>
  <si>
    <t>S_B_PWDIS</t>
  </si>
  <si>
    <t>State Map color bin for Wastewater discharge</t>
  </si>
  <si>
    <t>pctile.text.EJ.DISPARITY.pm.supp</t>
  </si>
  <si>
    <t>T_D5_PM25</t>
  </si>
  <si>
    <t>Map popup text for Particulate Matter 2.5 Supplemental Index</t>
  </si>
  <si>
    <t>state.bin.proximity.tsdf</t>
  </si>
  <si>
    <t>S_B_PTSDF</t>
  </si>
  <si>
    <t>State Map color bin for Hazardous waste proximity</t>
  </si>
  <si>
    <t>state.pctile.text.Demog.Index.Supp</t>
  </si>
  <si>
    <t>S_T_DEMOGIDX_5</t>
  </si>
  <si>
    <t>State Map popup text for Supplemental Demographic Index</t>
  </si>
  <si>
    <t>pctile.text.EJ.DISPARITY.proximity.npl</t>
  </si>
  <si>
    <t>T_D2_PNPL</t>
  </si>
  <si>
    <t>Map popup text for Superfund proximity EJ Index</t>
  </si>
  <si>
    <t>57 %ile</t>
  </si>
  <si>
    <t>state.bin.traffic.score</t>
  </si>
  <si>
    <t>S_B_PTRAF</t>
  </si>
  <si>
    <t>State Map color bin for Traffic proximity</t>
  </si>
  <si>
    <t>state.pctile.text.EJ.DISPARITY.cancer.supp</t>
  </si>
  <si>
    <t>S_T_D5_CANCER</t>
  </si>
  <si>
    <t>state.bin.ust</t>
  </si>
  <si>
    <t>S_B_UST</t>
  </si>
  <si>
    <t>State Map color bin for Underground storage tanks</t>
  </si>
  <si>
    <t>S_D2_CANCER</t>
  </si>
  <si>
    <t>State Air toxics cancer risk EJ Index</t>
  </si>
  <si>
    <t>pctile.text.EJ.DISPARITY.proximity.tsdf.supp</t>
  </si>
  <si>
    <t>T_D5_PTSDF</t>
  </si>
  <si>
    <t>Map popup text for Hazardous waste proximity Supplemental Index</t>
  </si>
  <si>
    <t>state.EJ.DISPARITY.cancer.supp</t>
  </si>
  <si>
    <t>S_D5_CANCER</t>
  </si>
  <si>
    <t>State Air toxics cancer risk Supplemental Index</t>
  </si>
  <si>
    <t>state.EJ.DISPARITY.proximity.rmp.supp</t>
  </si>
  <si>
    <t>S_D5_PRMP</t>
  </si>
  <si>
    <t>State RMP Facility Proximity Supplemental Index</t>
  </si>
  <si>
    <t>S_D2_PTSDF</t>
  </si>
  <si>
    <t>State Hazardous waste proximity EJ Index</t>
  </si>
  <si>
    <t>state.EJ.DISPARITY.proximity.tsdf.supp</t>
  </si>
  <si>
    <t>S_D5_PTSDF</t>
  </si>
  <si>
    <t>State Hazardous waste proximity Supplemental Index</t>
  </si>
  <si>
    <t>state.EJ.DISPARITY.o3.supp</t>
  </si>
  <si>
    <t>S_D5_OZONE</t>
  </si>
  <si>
    <t>State Ozone Supplemental Index</t>
  </si>
  <si>
    <t>S_D2_LDPNT</t>
  </si>
  <si>
    <t>State Lead paint EJ Index</t>
  </si>
  <si>
    <t>state.EJ.DISPARITY.pctpre1960.supp</t>
  </si>
  <si>
    <t>S_D5_LDPNT</t>
  </si>
  <si>
    <t>State Lead paint Supplemental Index</t>
  </si>
  <si>
    <t>state.pctile.text.EJ.DISPARITY.proximity.npl</t>
  </si>
  <si>
    <t>S_T_D2_PNPL</t>
  </si>
  <si>
    <t>State Map popup text for Superfund proximity EJ Index</t>
  </si>
  <si>
    <t>state.EJ.DISPARITY.pm.supp</t>
  </si>
  <si>
    <t>S_D5_PM25</t>
  </si>
  <si>
    <t>State Particulate Matter 2.5 Supplemental Index</t>
  </si>
  <si>
    <t>S_D2_PWDIS</t>
  </si>
  <si>
    <t>State Wastewater discharge EJ Index</t>
  </si>
  <si>
    <t>state.EJ.DISPARITY.proximity.npdes.supp</t>
  </si>
  <si>
    <t>S_D5_PWDIS</t>
  </si>
  <si>
    <t>State Wastewater discharge Supplemental Index</t>
  </si>
  <si>
    <t>S_D2_PNPL</t>
  </si>
  <si>
    <t>State Superfund Proximity EJ Index</t>
  </si>
  <si>
    <t>state.EJ.DISPARITY.proximity.npl.supp</t>
  </si>
  <si>
    <t>S_D5_PNPL</t>
  </si>
  <si>
    <t>State Superfund Proximity Supplemental Index</t>
  </si>
  <si>
    <t>S_D2_PRMP</t>
  </si>
  <si>
    <t>State RMP Facility Proximity EJ Index</t>
  </si>
  <si>
    <t>state.pctile.text.pctmin</t>
  </si>
  <si>
    <t>S_T_PEOPCOLORPCT</t>
  </si>
  <si>
    <t>State Map popup text for % people of color</t>
  </si>
  <si>
    <t>S_D2_RSEI_AIR</t>
  </si>
  <si>
    <t>State Toxic Releases to Air EJ Index</t>
  </si>
  <si>
    <t>state.bin.pm</t>
  </si>
  <si>
    <t>S_B_PM25</t>
  </si>
  <si>
    <t>State Map color bin for Particulate Matter 2.5</t>
  </si>
  <si>
    <t>S_D2_RESP</t>
  </si>
  <si>
    <t>State Air toxics respiratory HI EJ Index</t>
  </si>
  <si>
    <t>state.EJ.DISPARITY.resp.supp</t>
  </si>
  <si>
    <t>S_D5_RESP</t>
  </si>
  <si>
    <t>State Air toxics respiratory HI Supplemental Index</t>
  </si>
  <si>
    <t>state.bin.pctlowinc</t>
  </si>
  <si>
    <t>S_B_LOWINCPCT</t>
  </si>
  <si>
    <t>State Map color bin for % low income</t>
  </si>
  <si>
    <t>state.bin.lowlifex</t>
  </si>
  <si>
    <t>S_B_LIFEEXPPCT</t>
  </si>
  <si>
    <t>State Map color bin for Low Life Expectancy</t>
  </si>
  <si>
    <t>state.bin.o3</t>
  </si>
  <si>
    <t>S_B_OZONE</t>
  </si>
  <si>
    <t>State Map color bin for Ozone</t>
  </si>
  <si>
    <t>state.bin.pctlingiso</t>
  </si>
  <si>
    <t>S_B_LINGISOPCT</t>
  </si>
  <si>
    <t>State Map color bin for % limited English speaking</t>
  </si>
  <si>
    <t>state.pctile.text.pctlths</t>
  </si>
  <si>
    <t>S_T_LESSHSPCT</t>
  </si>
  <si>
    <t>State Map popup text for % less than high school education</t>
  </si>
  <si>
    <t>state.bin.pctlths</t>
  </si>
  <si>
    <t>S_B_LESSHSPCT</t>
  </si>
  <si>
    <t>State Map color bin for % less than high school education</t>
  </si>
  <si>
    <t>state.bin.pctmin</t>
  </si>
  <si>
    <t>S_B_PEOPCOLORPCT</t>
  </si>
  <si>
    <t>State Map color bin for % people of color</t>
  </si>
  <si>
    <t>state.bin.pctover64</t>
  </si>
  <si>
    <t>S_B_OVER64PCT</t>
  </si>
  <si>
    <t>State Map color bin for % over age 64</t>
  </si>
  <si>
    <t>state.pctile.text.cancer</t>
  </si>
  <si>
    <t>S_T_CANCER</t>
  </si>
  <si>
    <t>state.pctile.text.Demog.Index</t>
  </si>
  <si>
    <t>S_T_DEMOGIDX_2</t>
  </si>
  <si>
    <t>State Map popup text for Demographic Index</t>
  </si>
  <si>
    <t>state.pctile.text.proximity.rmp</t>
  </si>
  <si>
    <t>S_T_PRMP</t>
  </si>
  <si>
    <t>State Map popup text for RMP facility proximity</t>
  </si>
  <si>
    <t>state.pctile.text.pctunder5</t>
  </si>
  <si>
    <t>S_T_UNDER5PCT</t>
  </si>
  <si>
    <t>State Map popup text for % under age 5</t>
  </si>
  <si>
    <t>state.pctile.text.EJ.DISPARITY.cancer</t>
  </si>
  <si>
    <t>S_T_D2_CANCER</t>
  </si>
  <si>
    <t>state.pctile.text.rsei</t>
  </si>
  <si>
    <t>S_T_RSEI_AIR</t>
  </si>
  <si>
    <t>State Map popup text for Toxic Releases to Air</t>
  </si>
  <si>
    <t>state.pctile.text.EJ.DISPARITY.dpm</t>
  </si>
  <si>
    <t>S_T_D2_DSLPM</t>
  </si>
  <si>
    <t>state.pctile.text.dpm</t>
  </si>
  <si>
    <t>S_T_DSLPM</t>
  </si>
  <si>
    <t>state.pctile.text.EJ.DISPARITY.o3</t>
  </si>
  <si>
    <t>S_T_D2_OZONE</t>
  </si>
  <si>
    <t>State Map popup text for Ozone EJ Index</t>
  </si>
  <si>
    <t>state.pctile.text.ust</t>
  </si>
  <si>
    <t>S_T_UST</t>
  </si>
  <si>
    <t>State Map popup text for Underground storage tanks</t>
  </si>
  <si>
    <t>state.pctile.text.proximity.npdes</t>
  </si>
  <si>
    <t>S_T_PWDIS</t>
  </si>
  <si>
    <t>State Map popup text for Wastewater discharge</t>
  </si>
  <si>
    <t>state.pctile.text.EJ.DISPARITY.dpm.supp</t>
  </si>
  <si>
    <t>S_T_D5_DSLPM</t>
  </si>
  <si>
    <t>state.pctile.text.pctpre1960</t>
  </si>
  <si>
    <t>S_T_LDPNT</t>
  </si>
  <si>
    <t>State Map popup text for Lead paint</t>
  </si>
  <si>
    <t>UNEMPLOYED</t>
  </si>
  <si>
    <t>Unemployed count</t>
  </si>
  <si>
    <t>Unemployed resident count</t>
  </si>
  <si>
    <t>Unemployed in civilian labor force</t>
  </si>
  <si>
    <t>47</t>
  </si>
  <si>
    <t>unemployedbase</t>
  </si>
  <si>
    <t>ACSUNEMPBAS</t>
  </si>
  <si>
    <t>Base for pct unemployed</t>
  </si>
  <si>
    <t>Universe for percent unemployed (denominator, count)</t>
  </si>
  <si>
    <t>Unemployment base--persons in civilian labor force (unemployment rate)</t>
  </si>
  <si>
    <t>48</t>
  </si>
  <si>
    <t>state.bin.proximity.rmp</t>
  </si>
  <si>
    <t>S_B_PRMP</t>
  </si>
  <si>
    <t>State Map color bin for RMP facility proximity</t>
  </si>
  <si>
    <t>S_D2_PM25</t>
  </si>
  <si>
    <t>State Particulate Matter 2.5 EJ Index</t>
  </si>
  <si>
    <t>state.pctile.text.pctlowinc</t>
  </si>
  <si>
    <t>S_T_LOWINCPCT</t>
  </si>
  <si>
    <t>State Map popup text for % low income</t>
  </si>
  <si>
    <t>S_D2_PTRAF</t>
  </si>
  <si>
    <t>State Traffic proximity EJ Index</t>
  </si>
  <si>
    <t>S_D2_UST</t>
  </si>
  <si>
    <t>State Underground storage tanks EJ Index</t>
  </si>
  <si>
    <t>state.EJ.DISPARITY.ust.supp</t>
  </si>
  <si>
    <t>S_D5_UST</t>
  </si>
  <si>
    <t>State Underground storage tanks Supplemental Index</t>
  </si>
  <si>
    <t>state.EJ.DISPARITY.rsei.supp</t>
  </si>
  <si>
    <t>S_D5_RSEI_AIR</t>
  </si>
  <si>
    <t>State Toxic Releases to Air Supplemental Index</t>
  </si>
  <si>
    <t>state.pctile.text.unemployed</t>
  </si>
  <si>
    <t>S_T_UNEMPPCT</t>
  </si>
  <si>
    <t>State Map popup text for Unemployed</t>
  </si>
  <si>
    <t>state.EJ.DISPARITY.traffic.score.supp</t>
  </si>
  <si>
    <t>S_D5_PTRAF</t>
  </si>
  <si>
    <t>State Traffic proximity Supplemental Index</t>
  </si>
  <si>
    <t>state.pctile.text.pm</t>
  </si>
  <si>
    <t>S_T_PM25</t>
  </si>
  <si>
    <t>State Map popup text for Particulate Matter 2.5</t>
  </si>
  <si>
    <t>state.pctile.text.traffic.score</t>
  </si>
  <si>
    <t>S_T_PTRAF</t>
  </si>
  <si>
    <t>State Map popup text for Traffic proximity</t>
  </si>
  <si>
    <t>state.pctile.text.proximity.npl</t>
  </si>
  <si>
    <t>S_T_PNPL</t>
  </si>
  <si>
    <t>State Map popup text for Superfund proximity</t>
  </si>
  <si>
    <t>state.bin.resp</t>
  </si>
  <si>
    <t>S_B_RESP</t>
  </si>
  <si>
    <t>state.pctile.text.resp</t>
  </si>
  <si>
    <t>S_T_RESP</t>
  </si>
  <si>
    <t>state.pctile.text.lowlifex</t>
  </si>
  <si>
    <t>S_T_LIFEEXPPCT</t>
  </si>
  <si>
    <t>State Map popup text for Low Life Expectancy</t>
  </si>
  <si>
    <t>state.pctile.text.o3</t>
  </si>
  <si>
    <t>S_T_OZONE</t>
  </si>
  <si>
    <t>State Map popup text for Ozone</t>
  </si>
  <si>
    <t>state.pctile.text.pctlingiso</t>
  </si>
  <si>
    <t>S_T_LINGISOPCT</t>
  </si>
  <si>
    <t>State Map popup text for % limited English speaking</t>
  </si>
  <si>
    <t>state.bin.rsei</t>
  </si>
  <si>
    <t>S_B_RSEI_AIR</t>
  </si>
  <si>
    <t>State Map color bin for Toxic Releases to Air</t>
  </si>
  <si>
    <t>state.pctile.text.EJ.DISPARITY.ust.supp</t>
  </si>
  <si>
    <t>S_T_D5_UST</t>
  </si>
  <si>
    <t>State Map popup text for Underground storage tanks Supplemental Index</t>
  </si>
  <si>
    <t>state.pctile.text.proximity.tsdf</t>
  </si>
  <si>
    <t>S_T_PTSDF</t>
  </si>
  <si>
    <t>State Map popup text for Hazardous waste proximity</t>
  </si>
  <si>
    <t>under5</t>
  </si>
  <si>
    <t>UNDER5</t>
  </si>
  <si>
    <t>&lt;age 5 count</t>
  </si>
  <si>
    <t>Under age 5</t>
  </si>
  <si>
    <t>19</t>
  </si>
  <si>
    <t>76</t>
  </si>
  <si>
    <t>state.pctile.text.EJ.DISPARITY.ust</t>
  </si>
  <si>
    <t>S_T_D2_UST</t>
  </si>
  <si>
    <t>State Map popup text for Underground storage tanks EJ Index</t>
  </si>
  <si>
    <t>REGION</t>
  </si>
  <si>
    <t>epaRegion</t>
  </si>
  <si>
    <t>mode</t>
  </si>
  <si>
    <t>main</t>
  </si>
  <si>
    <t>General information</t>
  </si>
  <si>
    <t>EPA Region</t>
  </si>
  <si>
    <t>EPA region number</t>
  </si>
  <si>
    <t>US EPA region number</t>
  </si>
  <si>
    <t>hhlds</t>
  </si>
  <si>
    <t>HSHOLDS</t>
  </si>
  <si>
    <t>ACSTOTHH</t>
  </si>
  <si>
    <t>demographic</t>
  </si>
  <si>
    <t>Community</t>
  </si>
  <si>
    <t>Count of Households</t>
  </si>
  <si>
    <t>Households (for limited English speaking)</t>
  </si>
  <si>
    <t>Number of Households</t>
  </si>
  <si>
    <t>16</t>
  </si>
  <si>
    <t>Number of households</t>
  </si>
  <si>
    <t>252</t>
  </si>
  <si>
    <t>inputAreaMiles</t>
  </si>
  <si>
    <t>Area (sqmi)</t>
  </si>
  <si>
    <t>Area of Circular Buffer in Square Miles</t>
  </si>
  <si>
    <t>Size for the Area of Interest</t>
  </si>
  <si>
    <t>Area in square miles</t>
  </si>
  <si>
    <t>3.14</t>
  </si>
  <si>
    <t>pctile.Demog.Index</t>
  </si>
  <si>
    <t>N_D_DEMOGIDX2_PER</t>
  </si>
  <si>
    <t>P_DEMOGIDX_2</t>
  </si>
  <si>
    <t>names_d_pctile</t>
  </si>
  <si>
    <t>uspctile</t>
  </si>
  <si>
    <t>percentile</t>
  </si>
  <si>
    <t>lookedup</t>
  </si>
  <si>
    <t>Socioeconomic Indicators</t>
  </si>
  <si>
    <t>US%ile Demog.Ind.</t>
  </si>
  <si>
    <t>US percentile for Demographic Index</t>
  </si>
  <si>
    <t>Percentile for Demographic Index</t>
  </si>
  <si>
    <t>National Percentile of Demographic Index</t>
  </si>
  <si>
    <t>Demographic Index</t>
  </si>
  <si>
    <t>17</t>
  </si>
  <si>
    <t>pctile</t>
  </si>
  <si>
    <t>pctile.Demog.Index.Supp</t>
  </si>
  <si>
    <t>N_D_DEMOGIDX5_PER</t>
  </si>
  <si>
    <t>P_DEMOGIDX_5</t>
  </si>
  <si>
    <t>US percentile for Supplemental Demographic Index</t>
  </si>
  <si>
    <t>Percentile for Supplemental Demographic Index</t>
  </si>
  <si>
    <t>National Percentile of Supplemental Demographic Index</t>
  </si>
  <si>
    <t>Supplemental Demographic Index</t>
  </si>
  <si>
    <t>54</t>
  </si>
  <si>
    <t>70</t>
  </si>
  <si>
    <t>Demog.Index.Supp</t>
  </si>
  <si>
    <t>avg.pctlowinc</t>
  </si>
  <si>
    <t>N_D_INCOME</t>
  </si>
  <si>
    <t>names_d_avg</t>
  </si>
  <si>
    <t>usavg</t>
  </si>
  <si>
    <t>average</t>
  </si>
  <si>
    <t>US average for % Low Income</t>
  </si>
  <si>
    <t>National Average of Low Income</t>
  </si>
  <si>
    <t>Low Income</t>
  </si>
  <si>
    <t>31%</t>
  </si>
  <si>
    <t>21</t>
  </si>
  <si>
    <t>avg</t>
  </si>
  <si>
    <t>pctile.pctlowinc</t>
  </si>
  <si>
    <t>N_D_INCOME_PER</t>
  </si>
  <si>
    <t>P_LOWINCPCT</t>
  </si>
  <si>
    <t>US percentile for % Low Income</t>
  </si>
  <si>
    <t>Percentile for % low income</t>
  </si>
  <si>
    <t>National Percentile of Low Income</t>
  </si>
  <si>
    <t>29</t>
  </si>
  <si>
    <t>67</t>
  </si>
  <si>
    <t>avg.pctlths</t>
  </si>
  <si>
    <t>N_D_LESSHS</t>
  </si>
  <si>
    <t>US average for % with Less Than High School Education</t>
  </si>
  <si>
    <t>National Average of Less Than High School Education</t>
  </si>
  <si>
    <t>Less Than High School Education</t>
  </si>
  <si>
    <t>12%</t>
  </si>
  <si>
    <t>52</t>
  </si>
  <si>
    <t>pctile.pctlths</t>
  </si>
  <si>
    <t>N_D_LESSHS_PER</t>
  </si>
  <si>
    <t>P_LESSHSPCT</t>
  </si>
  <si>
    <t>US percentile for % with Less Than High School Education</t>
  </si>
  <si>
    <t>Percentile for % less than high school education</t>
  </si>
  <si>
    <t>National Percentile of Less Than High School Education</t>
  </si>
  <si>
    <t>83</t>
  </si>
  <si>
    <t>82</t>
  </si>
  <si>
    <t>50</t>
  </si>
  <si>
    <t>pctile.lowlifex</t>
  </si>
  <si>
    <t>N_D_LIFEEXP_PER</t>
  </si>
  <si>
    <t>N_HI_LIFEEXPPCT_PCTILE</t>
  </si>
  <si>
    <t>P_LIFEEXPPCT</t>
  </si>
  <si>
    <t>US%ile Low life expectancy</t>
  </si>
  <si>
    <t>US percentile for Low life expectancy</t>
  </si>
  <si>
    <t>Percentile for Low Life Expectancy</t>
  </si>
  <si>
    <t>National Percentile of Limited Life Expectancy</t>
  </si>
  <si>
    <t>Low Life Expectancy</t>
  </si>
  <si>
    <t>42</t>
  </si>
  <si>
    <t>91</t>
  </si>
  <si>
    <t>62</t>
  </si>
  <si>
    <t>lowlifex</t>
  </si>
  <si>
    <t>avg.pctlingiso</t>
  </si>
  <si>
    <t>N_D_LING</t>
  </si>
  <si>
    <t>US average for % in limited English-speaking Households</t>
  </si>
  <si>
    <t>National Average of Limited English Speaking</t>
  </si>
  <si>
    <t>Limited English Speaking Households</t>
  </si>
  <si>
    <t>5%</t>
  </si>
  <si>
    <t>31</t>
  </si>
  <si>
    <t>pctile.pctlingiso</t>
  </si>
  <si>
    <t>N_D_LING_PER</t>
  </si>
  <si>
    <t>P_LINGISOPCT</t>
  </si>
  <si>
    <t>US percentile for % in limited English-speaking Households</t>
  </si>
  <si>
    <t>Percentile for % limited English speaking</t>
  </si>
  <si>
    <t>National Percentile of Limited English Speaking</t>
  </si>
  <si>
    <t>avg.pctover64</t>
  </si>
  <si>
    <t>N_D_OVER64</t>
  </si>
  <si>
    <t>US average for % over Age 64</t>
  </si>
  <si>
    <t>National Average of Over Age 64</t>
  </si>
  <si>
    <t>Over Age 64</t>
  </si>
  <si>
    <t>17%</t>
  </si>
  <si>
    <t>80</t>
  </si>
  <si>
    <t>pctile.pctover64</t>
  </si>
  <si>
    <t>N_D_OVER64_PER</t>
  </si>
  <si>
    <t>P_OVER64PCT</t>
  </si>
  <si>
    <t>US percentile for % over Age 64</t>
  </si>
  <si>
    <t>Percentile for % over age 64</t>
  </si>
  <si>
    <t>National Percentile of Over Age 64</t>
  </si>
  <si>
    <t>78</t>
  </si>
  <si>
    <t>pctile.pctmin</t>
  </si>
  <si>
    <t>N_D_PEOPCOLOR_PER</t>
  </si>
  <si>
    <t>P_PEOPCOLORPCT</t>
  </si>
  <si>
    <t>US percentile for % People of Color</t>
  </si>
  <si>
    <t>Percentile for % people of color</t>
  </si>
  <si>
    <t>National Percentile of People of Color</t>
  </si>
  <si>
    <t>People of Color</t>
  </si>
  <si>
    <t>24</t>
  </si>
  <si>
    <t>87</t>
  </si>
  <si>
    <t>avg.pctunder5</t>
  </si>
  <si>
    <t>N_D_UNDER5</t>
  </si>
  <si>
    <t>US average for % under Age 5</t>
  </si>
  <si>
    <t>National Average of Under Age 5</t>
  </si>
  <si>
    <t>Under Age 5</t>
  </si>
  <si>
    <t>6%</t>
  </si>
  <si>
    <t>71</t>
  </si>
  <si>
    <t>pctile.pctunder5</t>
  </si>
  <si>
    <t>N_D_UNDER5_PER</t>
  </si>
  <si>
    <t>P_UNDER5PCT</t>
  </si>
  <si>
    <t>US percentile for % under Age 5</t>
  </si>
  <si>
    <t>Percentile for % under age 5</t>
  </si>
  <si>
    <t>National Percentile of Under Age 5</t>
  </si>
  <si>
    <t>avg.pctunemployed</t>
  </si>
  <si>
    <t>N_D_UNEMPLOYED</t>
  </si>
  <si>
    <t>US average for % Unemployed</t>
  </si>
  <si>
    <t>National Average of Unemployment Rate</t>
  </si>
  <si>
    <t>Unemployment Rate</t>
  </si>
  <si>
    <t>40</t>
  </si>
  <si>
    <t>pctile.pctunemployed</t>
  </si>
  <si>
    <t>N_D_UNEMPLOYED_PER</t>
  </si>
  <si>
    <t>P_UNEMPPCT</t>
  </si>
  <si>
    <t>US percentile for % Unemployed</t>
  </si>
  <si>
    <t>Percentile for Unemployed</t>
  </si>
  <si>
    <t>National Percentile of Unemployment Rate</t>
  </si>
  <si>
    <t>35</t>
  </si>
  <si>
    <t>38</t>
  </si>
  <si>
    <t>avg.cancer</t>
  </si>
  <si>
    <t>N_E_CANCER</t>
  </si>
  <si>
    <t>names_e_avg</t>
  </si>
  <si>
    <t>Pollution and Sources</t>
  </si>
  <si>
    <t>US avg Cancer risk</t>
  </si>
  <si>
    <t>National Average of Air Toxics Cancer Risk</t>
  </si>
  <si>
    <t>Air Toxics Cancer Risk (lifetime risk per million)</t>
  </si>
  <si>
    <t>28</t>
  </si>
  <si>
    <t>pctile.cancer</t>
  </si>
  <si>
    <t>N_E_CANCER_PER</t>
  </si>
  <si>
    <t>P_CANCER</t>
  </si>
  <si>
    <t>names_e_pctile</t>
  </si>
  <si>
    <t>US%ile Cancer risk</t>
  </si>
  <si>
    <t>National Percentile of Air Toxics Cancer Risk</t>
  </si>
  <si>
    <t>84</t>
  </si>
  <si>
    <t>avg.dpm</t>
  </si>
  <si>
    <t>N_E_DIESEL</t>
  </si>
  <si>
    <t>US avg Diesel PM</t>
  </si>
  <si>
    <t>National Average of Diesel Particulate Matter</t>
  </si>
  <si>
    <t>0.26100000000000001</t>
  </si>
  <si>
    <t>pctile.dpm</t>
  </si>
  <si>
    <t>N_E_DIESEL_PER</t>
  </si>
  <si>
    <t>P_DSLPM</t>
  </si>
  <si>
    <t>US%ile Diesel PM</t>
  </si>
  <si>
    <t>National Percentile of Diesel Particulate Matter</t>
  </si>
  <si>
    <t>34</t>
  </si>
  <si>
    <t>avg.pctpre1960</t>
  </si>
  <si>
    <t>N_E_LEAD</t>
  </si>
  <si>
    <t>US average for Lead Paint Indicator (% pre-1960s housing)</t>
  </si>
  <si>
    <t>National Average of Lead Paint</t>
  </si>
  <si>
    <t>0.3</t>
  </si>
  <si>
    <t>pctile.pctpre1960</t>
  </si>
  <si>
    <t>N_E_LEAD_PER</t>
  </si>
  <si>
    <t>P_LDPNT</t>
  </si>
  <si>
    <t>US percentile for Lead Paint Indicator (% pre-1960s housing)</t>
  </si>
  <si>
    <t>Percentile for Lead paint</t>
  </si>
  <si>
    <t>National Percentile of Lead Paint</t>
  </si>
  <si>
    <t>avg.proximity.npdes</t>
  </si>
  <si>
    <t>N_E_NPDES</t>
  </si>
  <si>
    <t>US avg NPDES</t>
  </si>
  <si>
    <t>US average for Wastewater Discharge Indicator (toxicity-weighted concentration/distance)</t>
  </si>
  <si>
    <t>National Average of Wastewater Discharge</t>
  </si>
  <si>
    <t>22</t>
  </si>
  <si>
    <t>pctile.proximity.npdes</t>
  </si>
  <si>
    <t>N_E_NPDES_PER</t>
  </si>
  <si>
    <t>P_PWDIS</t>
  </si>
  <si>
    <t>US%ile NPDES</t>
  </si>
  <si>
    <t>US percentile for Wastewater Discharge Indicator (toxicity-weighted concentration/distance)</t>
  </si>
  <si>
    <t>Percentile for Wastewater discharge</t>
  </si>
  <si>
    <t>National Percentile of Wastewater Discharge</t>
  </si>
  <si>
    <t>37</t>
  </si>
  <si>
    <t>avg.proximity.npl</t>
  </si>
  <si>
    <t>N_E_NPL</t>
  </si>
  <si>
    <t>US avg NPL</t>
  </si>
  <si>
    <t>US average for Superfund Proximity (site count/km distance)</t>
  </si>
  <si>
    <t>National Average of Superfund Proximity</t>
  </si>
  <si>
    <t>0.13</t>
  </si>
  <si>
    <t>pctile.proximity.npl</t>
  </si>
  <si>
    <t>N_E_NPL_PER</t>
  </si>
  <si>
    <t>P_PNPL</t>
  </si>
  <si>
    <t>US%ile NPL</t>
  </si>
  <si>
    <t>US percentile for Superfund Proximity (site count/km distance)</t>
  </si>
  <si>
    <t>Percentile for Superfund proximity</t>
  </si>
  <si>
    <t>National Percentile of Superfund Proximity</t>
  </si>
  <si>
    <t>55</t>
  </si>
  <si>
    <t>avg.o3</t>
  </si>
  <si>
    <t>N_E_O3</t>
  </si>
  <si>
    <t>US avg Ozone</t>
  </si>
  <si>
    <t>US average for Ozone (ppb)</t>
  </si>
  <si>
    <t>National Average of Ozone</t>
  </si>
  <si>
    <t>61.6</t>
  </si>
  <si>
    <t>pctile.o3</t>
  </si>
  <si>
    <t>N_E_O3_PER</t>
  </si>
  <si>
    <t>P_OZONE</t>
  </si>
  <si>
    <t>US%ile Ozone</t>
  </si>
  <si>
    <t>US percentile for Ozone (ppb)</t>
  </si>
  <si>
    <t>Percentile for Ozone</t>
  </si>
  <si>
    <t>National Percentile of Ozone</t>
  </si>
  <si>
    <t>25</t>
  </si>
  <si>
    <t>avg.pm</t>
  </si>
  <si>
    <t>N_E_PM25</t>
  </si>
  <si>
    <t>US avg PM2.5</t>
  </si>
  <si>
    <t>US average for Particulate Matter (PM 2.5 in ug/m3)</t>
  </si>
  <si>
    <t>National Average of Particulate Matter</t>
  </si>
  <si>
    <t>8.08</t>
  </si>
  <si>
    <t>pctile.pm</t>
  </si>
  <si>
    <t>N_E_PM25_PER</t>
  </si>
  <si>
    <t>P_PM25</t>
  </si>
  <si>
    <t>US%ile PM2.5</t>
  </si>
  <si>
    <t>US percentile for Particulate Matter (PM 2.5 in ug/m3)</t>
  </si>
  <si>
    <t>Percentile for Particulate Matter 2.5</t>
  </si>
  <si>
    <t>National Percentile of Particulate Matter</t>
  </si>
  <si>
    <t>86</t>
  </si>
  <si>
    <t>avg.resp</t>
  </si>
  <si>
    <t>N_E_RESP</t>
  </si>
  <si>
    <t>US avg Respiratory</t>
  </si>
  <si>
    <t>National Average of Air Toxics Respiratory HI</t>
  </si>
  <si>
    <t>Air Toxics Respiratory HI</t>
  </si>
  <si>
    <t>0.31</t>
  </si>
  <si>
    <t>pctile.resp</t>
  </si>
  <si>
    <t>N_E_RESP_PER</t>
  </si>
  <si>
    <t>P_RESP</t>
  </si>
  <si>
    <t>US%ile Respiratory</t>
  </si>
  <si>
    <t>National Percentile of Air Toxics Respiratory HI</t>
  </si>
  <si>
    <t>92</t>
  </si>
  <si>
    <t>avg.proximity.rmp</t>
  </si>
  <si>
    <t>N_E_RMP</t>
  </si>
  <si>
    <t>US avg RMP</t>
  </si>
  <si>
    <t>US average for RMP Proximity (facility count/km distance)</t>
  </si>
  <si>
    <t>National Average of RMP Facility Proximity</t>
  </si>
  <si>
    <t>0.43</t>
  </si>
  <si>
    <t>pctile.proximity.rmp</t>
  </si>
  <si>
    <t>N_E_RMP_PER</t>
  </si>
  <si>
    <t>P_PRMP</t>
  </si>
  <si>
    <t>US%ile RMP</t>
  </si>
  <si>
    <t>US percentile for RMP Proximity (facility count/km distance)</t>
  </si>
  <si>
    <t>Percentile for RMP facility proximity</t>
  </si>
  <si>
    <t>National Percentile of RMP Facility Proximity</t>
  </si>
  <si>
    <t>avg.rsei</t>
  </si>
  <si>
    <t>N_E_RSEI_AIR</t>
  </si>
  <si>
    <t>National Average of Toxic Releases to Air</t>
  </si>
  <si>
    <t>Toxic Releases to Air</t>
  </si>
  <si>
    <t>4600</t>
  </si>
  <si>
    <t>pctile.rsei</t>
  </si>
  <si>
    <t>N_E_RSEI_AIR_PER</t>
  </si>
  <si>
    <t>P_RSEI_AIR</t>
  </si>
  <si>
    <t>Percentile for Toxic Releases to Air</t>
  </si>
  <si>
    <t>National Percentile of Toxic Releases to Air</t>
  </si>
  <si>
    <t>65</t>
  </si>
  <si>
    <t>avg.traffic.score</t>
  </si>
  <si>
    <t>N_E_TRAFFIC</t>
  </si>
  <si>
    <t>US avg Traffic</t>
  </si>
  <si>
    <t>US average for Traffic Proximity and Volume (daily traffic count/distance to road)</t>
  </si>
  <si>
    <t>National Average of Traffic Proximity</t>
  </si>
  <si>
    <t>210</t>
  </si>
  <si>
    <t>pctile.traffic.score</t>
  </si>
  <si>
    <t>N_E_TRAFFIC_PER</t>
  </si>
  <si>
    <t>P_PTRAF</t>
  </si>
  <si>
    <t>US%ile Traffic</t>
  </si>
  <si>
    <t>US percentile for Traffic Proximity and Volume (daily traffic count/distance to road)</t>
  </si>
  <si>
    <t>Percentile for Traffic proximity</t>
  </si>
  <si>
    <t>National Percentile of Traffic Proximity</t>
  </si>
  <si>
    <t>32</t>
  </si>
  <si>
    <t>avg.proximity.tsdf</t>
  </si>
  <si>
    <t>N_E_TSDF</t>
  </si>
  <si>
    <t>US avg TSDF</t>
  </si>
  <si>
    <t>US average for Hazardous Waste Proximity (facility count/km distance)</t>
  </si>
  <si>
    <t>National Average of Hazardous Waste Proximity</t>
  </si>
  <si>
    <t>1.9</t>
  </si>
  <si>
    <t>pctile.proximity.tsdf</t>
  </si>
  <si>
    <t>N_E_TSDF_PER</t>
  </si>
  <si>
    <t>P_PTSDF</t>
  </si>
  <si>
    <t>US%ile TSDF</t>
  </si>
  <si>
    <t>US percentile for Hazardous Waste Proximity (facility count/km distance)</t>
  </si>
  <si>
    <t>Percentile for Hazardous waste proximity</t>
  </si>
  <si>
    <t>National Percentile of Hazardous Waste Proximity</t>
  </si>
  <si>
    <t>13</t>
  </si>
  <si>
    <t>avg.ust</t>
  </si>
  <si>
    <t>N_E_UST</t>
  </si>
  <si>
    <t>US avg UST</t>
  </si>
  <si>
    <t>US average for Underground Storage Tanks (UST) indicator</t>
  </si>
  <si>
    <t>National Average of Underground Storage Tanks</t>
  </si>
  <si>
    <t>3.9</t>
  </si>
  <si>
    <t>pctile.ust</t>
  </si>
  <si>
    <t>N_E_UST_PER</t>
  </si>
  <si>
    <t>P_UST</t>
  </si>
  <si>
    <t>US%ile UST</t>
  </si>
  <si>
    <t>US percentile for Underground Storage Tanks (UST) indicator</t>
  </si>
  <si>
    <t>Percentile for Underground storage tanks</t>
  </si>
  <si>
    <t>National Percentile of Underground Storage Tanks</t>
  </si>
  <si>
    <t>pctile.EJ.DISPARITY.cancer.eo</t>
  </si>
  <si>
    <t>N_P2_CANCER</t>
  </si>
  <si>
    <t>P_D2_CANCER</t>
  </si>
  <si>
    <t>names_ej_pctile</t>
  </si>
  <si>
    <t>EJ: Cancer risk (US%ile)</t>
  </si>
  <si>
    <t>National Percentile of Air Toxics Cancer Risk EJ Index</t>
  </si>
  <si>
    <t>Air Toxics Cancer Risk EJ Index (US%ile)</t>
  </si>
  <si>
    <t>Air Toxics Cancer Risk</t>
  </si>
  <si>
    <t>81</t>
  </si>
  <si>
    <t>pctile.EJ.DISPARITY.dpm.eo</t>
  </si>
  <si>
    <t>N_P2_DIESEL</t>
  </si>
  <si>
    <t>P_D2_DSLPM</t>
  </si>
  <si>
    <t>EJ: Diesel PM (US%ile)</t>
  </si>
  <si>
    <t>National Percentile of Diesel Particulate Matter EJ Index</t>
  </si>
  <si>
    <t>Diesel Particulate Matter EJ Index (US%ile)</t>
  </si>
  <si>
    <t>Diesel Particulate Matter</t>
  </si>
  <si>
    <t>pctile.EJ.DISPARITY.pctpre1960.eo</t>
  </si>
  <si>
    <t>N_P2_LEAD</t>
  </si>
  <si>
    <t>P_D2_LDPNT</t>
  </si>
  <si>
    <t>US percentile for EJ Index for Lead Paint Indicator</t>
  </si>
  <si>
    <t>Percentile for Lead paint EJ Index</t>
  </si>
  <si>
    <t>National Percentile of Lead Paint EJ Index</t>
  </si>
  <si>
    <t>Lead Paint EJ Index (US%ile)</t>
  </si>
  <si>
    <t>64</t>
  </si>
  <si>
    <t>Lead Paint</t>
  </si>
  <si>
    <t>56</t>
  </si>
  <si>
    <t>Percentile for EJ Index for Lead paint</t>
  </si>
  <si>
    <t>pctile.EJ.DISPARITY.proximity.npdes.eo</t>
  </si>
  <si>
    <t>N_P2_NPDES</t>
  </si>
  <si>
    <t>P_D2_PWDIS</t>
  </si>
  <si>
    <t>EJ: NPDES (US%ile)</t>
  </si>
  <si>
    <t>US percentile for EJ Index for Wastewater Discharge Indicator</t>
  </si>
  <si>
    <t>Percentile for Wastewater discharge EJ Index</t>
  </si>
  <si>
    <t>National Percentile of Wastewater Discharge EJ Index</t>
  </si>
  <si>
    <t>Wastewater Discharge EJ Index (US%ile)</t>
  </si>
  <si>
    <t>Wastewater Discharge</t>
  </si>
  <si>
    <t>Percentile for EJ Index for Wastewater discharge</t>
  </si>
  <si>
    <t>pctile.EJ.DISPARITY.proximity.npl.eo</t>
  </si>
  <si>
    <t>N_P2_NPL</t>
  </si>
  <si>
    <t>P_D2_PNPL</t>
  </si>
  <si>
    <t>EJ: NPL (US%ile)</t>
  </si>
  <si>
    <t>US percentile for EJ Index for Superfund Proximity</t>
  </si>
  <si>
    <t>Percentile for Superfund proximity EJ Index</t>
  </si>
  <si>
    <t>National Percentile of Superfund Proximity EJ Index</t>
  </si>
  <si>
    <t>Superfund Proximity EJ Index (US%ile)</t>
  </si>
  <si>
    <t>Superfund Proximity</t>
  </si>
  <si>
    <t>Percentile for EJ Index for Superfund proximity</t>
  </si>
  <si>
    <t>pctile.EJ.DISPARITY.o3.eo</t>
  </si>
  <si>
    <t>N_P2_O3</t>
  </si>
  <si>
    <t>P_D2_OZONE</t>
  </si>
  <si>
    <t>EJ: Ozone (US%ile)</t>
  </si>
  <si>
    <t>US percentile for EJ Index for Ozone</t>
  </si>
  <si>
    <t>Percentile for Ozone EJ Index</t>
  </si>
  <si>
    <t>National Percentile of Ozone EJ Index</t>
  </si>
  <si>
    <t>Ozone EJ Index (US%ile)</t>
  </si>
  <si>
    <t>Ozone</t>
  </si>
  <si>
    <t>Percentile for EJ Index for Ozone</t>
  </si>
  <si>
    <t>pctile.EJ.DISPARITY.pm.eo</t>
  </si>
  <si>
    <t>N_P2_PM25</t>
  </si>
  <si>
    <t>P_D2_PM25</t>
  </si>
  <si>
    <t>EJ: PM2.5 (US%ile)</t>
  </si>
  <si>
    <t>US percentile for EJ Index for Particulate Matter (PM 2.5)</t>
  </si>
  <si>
    <t>Percentile for Particulate Matter 2.5 EJ Index</t>
  </si>
  <si>
    <t>National Percentile of Particulate Matter EJ Index</t>
  </si>
  <si>
    <t>Particulate Matter 2.5 EJ Index (US%ile)</t>
  </si>
  <si>
    <t>Particulate Matter</t>
  </si>
  <si>
    <t>Percentile for EJ Index for Particulate Matter 2.5</t>
  </si>
  <si>
    <t>pctile.EJ.DISPARITY.resp.eo</t>
  </si>
  <si>
    <t>N_P2_RESP</t>
  </si>
  <si>
    <t>P_D2_RESP</t>
  </si>
  <si>
    <t>EJ: Respiratory (US%ile)</t>
  </si>
  <si>
    <t>Percentile for Air toxics respiratory HI EJ Index</t>
  </si>
  <si>
    <t>National Percentile of Air Toxics Respiratory HI EJ Index</t>
  </si>
  <si>
    <t>Air Toxics Respiratory HI EJ Index (US%ile)</t>
  </si>
  <si>
    <t>61</t>
  </si>
  <si>
    <t>Percentile for EJ Index for Air toxics respiratory HI</t>
  </si>
  <si>
    <t>pctile.EJ.DISPARITY.proximity.rmp.eo</t>
  </si>
  <si>
    <t>N_P2_RMP</t>
  </si>
  <si>
    <t>P_D2_PRMP</t>
  </si>
  <si>
    <t>EJ: RMP (US%ile)</t>
  </si>
  <si>
    <t>US percentile for EJ Index for RMP Proximity</t>
  </si>
  <si>
    <t>Percentile for RMP Facility Proximity EJ Index</t>
  </si>
  <si>
    <t>RMP Facility Proximity EJ Index (US%ile)</t>
  </si>
  <si>
    <t>66</t>
  </si>
  <si>
    <t>RMP Facility Proximity</t>
  </si>
  <si>
    <t>14</t>
  </si>
  <si>
    <t>Percentile for EJ Index for RMP Facility Proximity</t>
  </si>
  <si>
    <t>pctile.EJ.DISPARITY.rsei.eo</t>
  </si>
  <si>
    <t>N_P2_RSEI_AIR</t>
  </si>
  <si>
    <t>P_D2_RSEI_AIR</t>
  </si>
  <si>
    <t>Percentile for Toxic Releases to Air EJ Index</t>
  </si>
  <si>
    <t>National Percentile of Toxic Releases to Air EJ Index</t>
  </si>
  <si>
    <t>Toxic Releases To Air</t>
  </si>
  <si>
    <t>pctile.EJ.DISPARITY.traffic.score.eo</t>
  </si>
  <si>
    <t>N_P2_TRAFFIC</t>
  </si>
  <si>
    <t>P_D2_PTRAF</t>
  </si>
  <si>
    <t>EJ: Traffic (US%ile)</t>
  </si>
  <si>
    <t>US percentile for EJ Index for Traffic Proximity and Volume</t>
  </si>
  <si>
    <t>Percentile for Traffic proximity EJ Index</t>
  </si>
  <si>
    <t>National Percentile of Traffic Proximity EJ Index</t>
  </si>
  <si>
    <t>Traffic Proximity EJ Index (US%ile)</t>
  </si>
  <si>
    <t>63</t>
  </si>
  <si>
    <t>Traffic Proximity</t>
  </si>
  <si>
    <t>39</t>
  </si>
  <si>
    <t>Percentile for EJ Index for Traffic proximity</t>
  </si>
  <si>
    <t>pctile.EJ.DISPARITY.proximity.tsdf.eo</t>
  </si>
  <si>
    <t>N_P2_TSDF</t>
  </si>
  <si>
    <t>P_D2_PTSDF</t>
  </si>
  <si>
    <t>EJ: TSDF (US%ile)</t>
  </si>
  <si>
    <t>US percentile for EJ Index for Hazardous Waste Proximity</t>
  </si>
  <si>
    <t>Percentile for Hazardous waste proximity EJ Index</t>
  </si>
  <si>
    <t>National Percentile of Hazardous Waste Proximity EJ Index</t>
  </si>
  <si>
    <t>Hazardous Waste Proximity EJ Index (US%ile)</t>
  </si>
  <si>
    <t>Hazardous Waste Proximity</t>
  </si>
  <si>
    <t>Percentile for EJ Index for Hazardous waste proximity</t>
  </si>
  <si>
    <t>pctile.EJ.DISPARITY.ust.eo</t>
  </si>
  <si>
    <t>N_P2_UST</t>
  </si>
  <si>
    <t>P_D2_UST</t>
  </si>
  <si>
    <t>EJ: UST (US%ile)</t>
  </si>
  <si>
    <t>US percentile for EJ Index for Underground Storage Tanks (UST) indicator</t>
  </si>
  <si>
    <t>Percentile for Underground storage tanks EJ Index</t>
  </si>
  <si>
    <t>National Percentile of Underground Storage Tanks EJ Index</t>
  </si>
  <si>
    <t>Underground Storage Tanks EJ Index (US%ile)</t>
  </si>
  <si>
    <t>Underground Storage Tanks</t>
  </si>
  <si>
    <t>53</t>
  </si>
  <si>
    <t>Percentile for EJ Index for Underground storage tanks</t>
  </si>
  <si>
    <t>pctile.EJ.DISPARITY.cancer.supp</t>
  </si>
  <si>
    <t>N_P5_CANCER</t>
  </si>
  <si>
    <t>P_D5_CANCER</t>
  </si>
  <si>
    <t>names_ej_supp_pctile</t>
  </si>
  <si>
    <t>Supplemental Indexes</t>
  </si>
  <si>
    <t>EJ Suppl: Cancer risk (US%ile)</t>
  </si>
  <si>
    <t>National Percentile of Air Toxics Cancer Risk Supplemental Index</t>
  </si>
  <si>
    <t>93</t>
  </si>
  <si>
    <t>pctile.EJ.DISPARITY.dpm.supp</t>
  </si>
  <si>
    <t>N_P5_DIESEL</t>
  </si>
  <si>
    <t>P_D5_DSLPM</t>
  </si>
  <si>
    <t>EJ Suppl: Diesel PM (US%ile)</t>
  </si>
  <si>
    <t>National Percentile of Diesel Particulate Matter Supplemental Index</t>
  </si>
  <si>
    <t>pctile.EJ.DISPARITY.pctpre1960.supp</t>
  </si>
  <si>
    <t>N_P5_LEAD</t>
  </si>
  <si>
    <t>P_D5_LDPNT</t>
  </si>
  <si>
    <t>Percentile for Lead paint Supplemental Index</t>
  </si>
  <si>
    <t>National Percentile of Lead Paint Supplemental Index</t>
  </si>
  <si>
    <t>US percentile for EJ Supplemental Index for Lead Paint Indicator</t>
  </si>
  <si>
    <t>pctile.EJ.DISPARITY.proximity.npdes.supp</t>
  </si>
  <si>
    <t>N_P5_NPDES</t>
  </si>
  <si>
    <t>P_D5_PWDIS</t>
  </si>
  <si>
    <t>EJ Suppl: NPDES (US%ile)</t>
  </si>
  <si>
    <t>US percentile for EJ Supplemental Index for Wastewater Discharge Indicator</t>
  </si>
  <si>
    <t>Percentile for Wastewater discharge Supplemental Index</t>
  </si>
  <si>
    <t>National Percentile of Wastewater Discharge Supplemental Index</t>
  </si>
  <si>
    <t>pctile.EJ.DISPARITY.proximity.npl.supp</t>
  </si>
  <si>
    <t>N_P5_NPL</t>
  </si>
  <si>
    <t>P_D5_PNPL</t>
  </si>
  <si>
    <t>EJ Suppl: NPL (US%ile)</t>
  </si>
  <si>
    <t>Percentile for Superfund proximity Supplemental Index</t>
  </si>
  <si>
    <t>National Percentile of Superfund Proximity Supplemental Index</t>
  </si>
  <si>
    <t>20</t>
  </si>
  <si>
    <t>74</t>
  </si>
  <si>
    <t>US percentile for EJ Supplemental Index for Superfund Proximity</t>
  </si>
  <si>
    <t>pctile.EJ.DISPARITY.o3.supp</t>
  </si>
  <si>
    <t>N_P5_O3</t>
  </si>
  <si>
    <t>P_D5_OZONE</t>
  </si>
  <si>
    <t>EJ Suppl: Ozone (US%ile)</t>
  </si>
  <si>
    <t>Percentile for Ozone Supplemental Index</t>
  </si>
  <si>
    <t>National Percentile of Ozone Supplemental Index</t>
  </si>
  <si>
    <t>US percentile for EJ Supplemental Index for Ozone</t>
  </si>
  <si>
    <t>pctile.EJ.DISPARITY.pm.supp</t>
  </si>
  <si>
    <t>N_P5_PM25</t>
  </si>
  <si>
    <t>P_D5_PM25</t>
  </si>
  <si>
    <t>EJ Suppl: PM2.5 (US%ile)</t>
  </si>
  <si>
    <t>US percentile for EJ Supplemental Index for Particulate Matter (PM 2.5)</t>
  </si>
  <si>
    <t>Percentile for Particulate Matter 2.5 Supplemental Index</t>
  </si>
  <si>
    <t>National Percentile of Particulate Matter Supplemental Index</t>
  </si>
  <si>
    <t>pctile.EJ.DISPARITY.resp.supp</t>
  </si>
  <si>
    <t>N_P5_RESP</t>
  </si>
  <si>
    <t>P_D5_RESP</t>
  </si>
  <si>
    <t>EJ Suppl: Respiratory (US%ile)</t>
  </si>
  <si>
    <t>Percentile for Air toxics respiratory HI Supplemental Index</t>
  </si>
  <si>
    <t>National Percentile of Air Toxics Respiratory HI Supplemental Index</t>
  </si>
  <si>
    <t>pctile.EJ.DISPARITY.proximity.rmp.supp</t>
  </si>
  <si>
    <t>N_P5_RMP</t>
  </si>
  <si>
    <t>P_D5_PRMP</t>
  </si>
  <si>
    <t>EJ Suppl: RMP (US%ile)</t>
  </si>
  <si>
    <t>Percentile for RMP Facility Proximity Supplemental Index</t>
  </si>
  <si>
    <t>41</t>
  </si>
  <si>
    <t>US percentile for EJ Supplemental Index for RMP Proximity</t>
  </si>
  <si>
    <t>pctile.EJ.DISPARITY.rsei.supp</t>
  </si>
  <si>
    <t>N_P5_RSEI_AIR</t>
  </si>
  <si>
    <t>P_D5_RSEI_AIR</t>
  </si>
  <si>
    <t>Percentile for Toxic Releases to Air Supplemental Index</t>
  </si>
  <si>
    <t>National Percentile of Toxic Releases to Air Supplemental Index</t>
  </si>
  <si>
    <t>88</t>
  </si>
  <si>
    <t>79</t>
  </si>
  <si>
    <t>pctile.EJ.DISPARITY.traffic.score.supp</t>
  </si>
  <si>
    <t>N_P5_TRAFFIC</t>
  </si>
  <si>
    <t>P_D5_PTRAF</t>
  </si>
  <si>
    <t>EJ Suppl: Traffic (US%ile)</t>
  </si>
  <si>
    <t>US percentile for EJ Supplemental Index for Traffic Proximity and Volume</t>
  </si>
  <si>
    <t>Percentile for Traffic proximity Supplemental Index</t>
  </si>
  <si>
    <t>National Percentile of Traffic Proximity Supplemental Index</t>
  </si>
  <si>
    <t>89</t>
  </si>
  <si>
    <t>pctile.EJ.DISPARITY.proximity.tsdf.supp</t>
  </si>
  <si>
    <t>N_P5_TSDF</t>
  </si>
  <si>
    <t>P_D5_PTSDF</t>
  </si>
  <si>
    <t>EJ Suppl: TSDF (US%ile)</t>
  </si>
  <si>
    <t>Percentile for Hazardous waste proximity Supplemental Index</t>
  </si>
  <si>
    <t>National Percentile of Hazardous Waste Proximity Supplemental Index</t>
  </si>
  <si>
    <t>US percentile for EJ Supplemental Index for Hazardous Waste Proximity</t>
  </si>
  <si>
    <t>pctile.EJ.DISPARITY.ust.supp</t>
  </si>
  <si>
    <t>N_P5_UST</t>
  </si>
  <si>
    <t>P_D5_UST</t>
  </si>
  <si>
    <t>EJ Suppl: UST (US%ile)</t>
  </si>
  <si>
    <t>Percentile for Underground storage tanks Supplemental Index</t>
  </si>
  <si>
    <t>National Percentile of Underground Storage Tanks Supplemental Index</t>
  </si>
  <si>
    <t>Underground Storage Tanks Supplemental Index (US%ile)</t>
  </si>
  <si>
    <t>US percentile for EJ Supplemental Index for Underground Storage Tanks (UST) indicator</t>
  </si>
  <si>
    <t>count.NPL</t>
  </si>
  <si>
    <t>NUM_NPL</t>
  </si>
  <si>
    <t>NPL_CNT</t>
  </si>
  <si>
    <t>popwtd mean</t>
  </si>
  <si>
    <t>Number of Superfund facilities in the block group</t>
  </si>
  <si>
    <t>Number of Superfund Sites within the Area of Interest</t>
  </si>
  <si>
    <t>Superfund</t>
  </si>
  <si>
    <t>NPL site count</t>
  </si>
  <si>
    <t>count.TSDF</t>
  </si>
  <si>
    <t>NUM_TSDF</t>
  </si>
  <si>
    <t>TSDF_CNT</t>
  </si>
  <si>
    <t>Number of Hazardous waste facilities in the block group</t>
  </si>
  <si>
    <t>Number of Hazardous Waste Facilities within the Area of Interest</t>
  </si>
  <si>
    <t>Hazardous Waste, Treatment, Storage, and Disposal Facilities</t>
  </si>
  <si>
    <t>TSDF site count</t>
  </si>
  <si>
    <t>RAW_D_DEMOGIDX2</t>
  </si>
  <si>
    <t>DEMOGIDX_2</t>
  </si>
  <si>
    <t>names_d</t>
  </si>
  <si>
    <t>percent formula</t>
  </si>
  <si>
    <t>Demog.Ind.</t>
  </si>
  <si>
    <t>13%</t>
  </si>
  <si>
    <t>0.2662338</t>
  </si>
  <si>
    <t>RAW_D_DEMOGIDX5</t>
  </si>
  <si>
    <t>DEMOGIDX_5</t>
  </si>
  <si>
    <t>0.1717064</t>
  </si>
  <si>
    <t>RAW_D_INCOME</t>
  </si>
  <si>
    <t>P_LOWINC</t>
  </si>
  <si>
    <t>LOWINCPCT</t>
  </si>
  <si>
    <t>% Low Income</t>
  </si>
  <si>
    <t>% low income</t>
  </si>
  <si>
    <t>16%</t>
  </si>
  <si>
    <t>0.3795094</t>
  </si>
  <si>
    <t>18</t>
  </si>
  <si>
    <t>RAW_D_LESSHS</t>
  </si>
  <si>
    <t>P_EDU_LTHS</t>
  </si>
  <si>
    <t>LESSHSPCT</t>
  </si>
  <si>
    <t>% with Less Than High School Education</t>
  </si>
  <si>
    <t>% less than high school education</t>
  </si>
  <si>
    <t>21%</t>
  </si>
  <si>
    <t>0.206544</t>
  </si>
  <si>
    <t>RAW_D_LIFEEXP</t>
  </si>
  <si>
    <t>RAW_HI_LIFEEXPPCT</t>
  </si>
  <si>
    <t>LIFEEXPPCT</t>
  </si>
  <si>
    <t>Low life expectancy</t>
  </si>
  <si>
    <t>% low life expectancy</t>
  </si>
  <si>
    <t>Limited Life Expectancy</t>
  </si>
  <si>
    <t>19%</t>
  </si>
  <si>
    <t>0.2502564</t>
  </si>
  <si>
    <t>RAW_D_LING</t>
  </si>
  <si>
    <t>P_LIMITED_ENG_HH</t>
  </si>
  <si>
    <t>LINGISOPCT</t>
  </si>
  <si>
    <t>% in limited English-speaking Households</t>
  </si>
  <si>
    <t>% Limited English speaking households</t>
  </si>
  <si>
    <t>Limited English Speaking</t>
  </si>
  <si>
    <t>9%</t>
  </si>
  <si>
    <t>RAW_D_OVER64</t>
  </si>
  <si>
    <t>P_AGE_GT64</t>
  </si>
  <si>
    <t>OVER64PCT</t>
  </si>
  <si>
    <t>% over Age 64</t>
  </si>
  <si>
    <t>% over age 64</t>
  </si>
  <si>
    <t>26%</t>
  </si>
  <si>
    <t>0.1760462</t>
  </si>
  <si>
    <t>77</t>
  </si>
  <si>
    <t>RAW_D_PEOPCOLOR</t>
  </si>
  <si>
    <t>PCT_MINORITY</t>
  </si>
  <si>
    <t>PEOPCOLORPCT</t>
  </si>
  <si>
    <t>% People of Color</t>
  </si>
  <si>
    <t>% people of color</t>
  </si>
  <si>
    <t>11%</t>
  </si>
  <si>
    <t>0.1529582</t>
  </si>
  <si>
    <t>RAW_D_UNDER5</t>
  </si>
  <si>
    <t>P_AGE_LT5</t>
  </si>
  <si>
    <t>UNDER5PCT</t>
  </si>
  <si>
    <t>% under Age 5</t>
  </si>
  <si>
    <t>% under age 5</t>
  </si>
  <si>
    <t>0%</t>
  </si>
  <si>
    <t>0.02741703</t>
  </si>
  <si>
    <t>RAW_D_UNEMPLOYED</t>
  </si>
  <si>
    <t>P_EMP_STAT_UNEMPLOYED</t>
  </si>
  <si>
    <t>UNEMPPCT</t>
  </si>
  <si>
    <t>% Unemployed</t>
  </si>
  <si>
    <t>% unemployed</t>
  </si>
  <si>
    <t>3%</t>
  </si>
  <si>
    <t>0.02222222</t>
  </si>
  <si>
    <t>RAW_E_CANCER</t>
  </si>
  <si>
    <t>CANCER</t>
  </si>
  <si>
    <t>names_e</t>
  </si>
  <si>
    <t>Cancer risk</t>
  </si>
  <si>
    <t>Air toxics cancer risk</t>
  </si>
  <si>
    <t>lifetime risk per million</t>
  </si>
  <si>
    <t>RAW_E_DIESEL</t>
  </si>
  <si>
    <t>DSLPM</t>
  </si>
  <si>
    <t>Diesel PM</t>
  </si>
  <si>
    <t>Diesel particulate matter</t>
  </si>
  <si>
    <t>ug/m3</t>
  </si>
  <si>
    <t>4.1300000000000003E-2</t>
  </si>
  <si>
    <t>0.1614495</t>
  </si>
  <si>
    <t>RAW_E_LEAD</t>
  </si>
  <si>
    <t>PRE1960PCT</t>
  </si>
  <si>
    <t>Lead Paint Indicator (% pre-1960s housing)</t>
  </si>
  <si>
    <t>fraction built pre-1960</t>
  </si>
  <si>
    <t>0.64</t>
  </si>
  <si>
    <t>0.2574627</t>
  </si>
  <si>
    <t>RAW_E_NPDES</t>
  </si>
  <si>
    <t>PWDIS</t>
  </si>
  <si>
    <t>NPDES</t>
  </si>
  <si>
    <t>Wastewater Discharge Indicator (toxicity-weighted concentration/distance)</t>
  </si>
  <si>
    <t>Wastewater discharge</t>
  </si>
  <si>
    <t>facilities/km distance</t>
  </si>
  <si>
    <t>2.4000000000000001E-4</t>
  </si>
  <si>
    <t>0.1098278</t>
  </si>
  <si>
    <t>RAW_E_NPL</t>
  </si>
  <si>
    <t>PNPL</t>
  </si>
  <si>
    <t>NPL</t>
  </si>
  <si>
    <t>Superfund Proximity (site count/km distance)</t>
  </si>
  <si>
    <t>Superfund proximity</t>
  </si>
  <si>
    <t>sites/km distance</t>
  </si>
  <si>
    <t>1.9E-2</t>
  </si>
  <si>
    <t>0.07116519</t>
  </si>
  <si>
    <t>RAW_E_O3</t>
  </si>
  <si>
    <t>OZONE</t>
  </si>
  <si>
    <t>Ozone (ppb)</t>
  </si>
  <si>
    <t>ppb</t>
  </si>
  <si>
    <t>97</t>
  </si>
  <si>
    <t>58.2</t>
  </si>
  <si>
    <t>59.94949</t>
  </si>
  <si>
    <t>RAW_E_PM25</t>
  </si>
  <si>
    <t>PM25</t>
  </si>
  <si>
    <t>PM2.5</t>
  </si>
  <si>
    <t>Particulate Matter (PM 2.5 in ug/m3)</t>
  </si>
  <si>
    <t>Particulate Matter 2.5</t>
  </si>
  <si>
    <t>6.13</t>
  </si>
  <si>
    <t>9.693224</t>
  </si>
  <si>
    <t>RAW_E_RESP</t>
  </si>
  <si>
    <t>RESP</t>
  </si>
  <si>
    <t>Respiratory</t>
  </si>
  <si>
    <t>Air toxics respiratory HI</t>
  </si>
  <si>
    <t>ratio</t>
  </si>
  <si>
    <t>100</t>
  </si>
  <si>
    <t>0.2</t>
  </si>
  <si>
    <t>0.5</t>
  </si>
  <si>
    <t>RAW_E_RMP</t>
  </si>
  <si>
    <t>PRMP</t>
  </si>
  <si>
    <t>RMP</t>
  </si>
  <si>
    <t>RMP Proximity (facility count/km distance)</t>
  </si>
  <si>
    <t>RMP facility proximity</t>
  </si>
  <si>
    <t>6.9000000000000006E-2</t>
  </si>
  <si>
    <t>0.08557729</t>
  </si>
  <si>
    <t>rsei</t>
  </si>
  <si>
    <t>RAW_E_RSEI_AIR</t>
  </si>
  <si>
    <t>RSEI_AIR</t>
  </si>
  <si>
    <t>0.96</t>
  </si>
  <si>
    <t>1343.228</t>
  </si>
  <si>
    <t>RAW_E_TRAFFIC</t>
  </si>
  <si>
    <t>PTRAF</t>
  </si>
  <si>
    <t>Traffic</t>
  </si>
  <si>
    <t>Traffic Proximity and Volume (daily traffic count/distance to road)</t>
  </si>
  <si>
    <t>Traffic proximity</t>
  </si>
  <si>
    <t>daily vehicles/meters distance</t>
  </si>
  <si>
    <t>0.56000000000000005</t>
  </si>
  <si>
    <t>32.92619</t>
  </si>
  <si>
    <t>RAW_E_TSDF</t>
  </si>
  <si>
    <t>PTSDF</t>
  </si>
  <si>
    <t>TSDF</t>
  </si>
  <si>
    <t>Indicator for Hazardous Waste Proximity (facility count/km distance)</t>
  </si>
  <si>
    <t>Hazardous waste proximity</t>
  </si>
  <si>
    <t>1.4E-2</t>
  </si>
  <si>
    <t>0.06570527</t>
  </si>
  <si>
    <t>RAW_E_UST</t>
  </si>
  <si>
    <t>UST</t>
  </si>
  <si>
    <t>Underground Storage Tanks (UST) indicator</t>
  </si>
  <si>
    <t>Underground storage tanks</t>
  </si>
  <si>
    <t>tox-weighted score/distance</t>
  </si>
  <si>
    <t>2E-3</t>
  </si>
  <si>
    <t>1.020918</t>
  </si>
  <si>
    <t>state.pctile.Demog.Index</t>
  </si>
  <si>
    <t>S_D_DEMOGIDX2_PER</t>
  </si>
  <si>
    <t>S_P_DEMOGIDX_2</t>
  </si>
  <si>
    <t>names_d_state_pctile</t>
  </si>
  <si>
    <t>statepctile</t>
  </si>
  <si>
    <t>State%ile Demog.Ind.</t>
  </si>
  <si>
    <t>State percentile for Demographic Index</t>
  </si>
  <si>
    <t>State Percentile for Demographic Index</t>
  </si>
  <si>
    <t>State Percentile of Demographic Index</t>
  </si>
  <si>
    <t>State</t>
  </si>
  <si>
    <t>state</t>
  </si>
  <si>
    <t>state.pctile.Demog.Index.Supp</t>
  </si>
  <si>
    <t>S_D_DEMOGIDX5_PER</t>
  </si>
  <si>
    <t>S_P_DEMOGIDX_5</t>
  </si>
  <si>
    <t>State percentile for Supplemental Demographic Index</t>
  </si>
  <si>
    <t>State Percentile for Supplemental Demographic Index</t>
  </si>
  <si>
    <t>State Percentile of Supplemental Demographic Index</t>
  </si>
  <si>
    <t>state.avg.pctlowinc</t>
  </si>
  <si>
    <t>S_D_INCOME</t>
  </si>
  <si>
    <t>names_d_state_avg</t>
  </si>
  <si>
    <t>stateavg</t>
  </si>
  <si>
    <t>State average for % Low Income</t>
  </si>
  <si>
    <t>State Average of Low Income</t>
  </si>
  <si>
    <t>37%</t>
  </si>
  <si>
    <t>23</t>
  </si>
  <si>
    <t>state.pctile.pctlowinc</t>
  </si>
  <si>
    <t>S_D_INCOME_PER</t>
  </si>
  <si>
    <t>S_P_LOWINCPCT</t>
  </si>
  <si>
    <t>State percentile for % Low Income</t>
  </si>
  <si>
    <t>State Percentile for % low income</t>
  </si>
  <si>
    <t>State Percentile of Low Income</t>
  </si>
  <si>
    <t>state.avg.pctlths</t>
  </si>
  <si>
    <t>S_D_LESSHS</t>
  </si>
  <si>
    <t>State average for % with Less Than High School Education</t>
  </si>
  <si>
    <t>State Average of Less Than High School Education</t>
  </si>
  <si>
    <t>state.pctile.pctlths</t>
  </si>
  <si>
    <t>S_D_LESSHS_PER</t>
  </si>
  <si>
    <t>S_P_LESSHSPCT</t>
  </si>
  <si>
    <t>State percentile for % with Less Than High School Education</t>
  </si>
  <si>
    <t>State Percentile for % less than high school education</t>
  </si>
  <si>
    <t>State Percentile of Less Than High School Education</t>
  </si>
  <si>
    <t>state.pctile.lowlifex</t>
  </si>
  <si>
    <t>S_D_LIFEEXP_PER</t>
  </si>
  <si>
    <t>S_P_LIFEEXPPCT</t>
  </si>
  <si>
    <t>State%ile Low life expectancy</t>
  </si>
  <si>
    <t>State percentile for Low life expectancy</t>
  </si>
  <si>
    <t>State Percentile for Low Life Expectancy</t>
  </si>
  <si>
    <t>State Percentile of Limited Life Expectancy</t>
  </si>
  <si>
    <t>[State] Percentile for Low Life Expectancy</t>
  </si>
  <si>
    <t>state.avg.pctlingiso</t>
  </si>
  <si>
    <t>S_D_LING</t>
  </si>
  <si>
    <t>State average for % in limited English-speaking Households</t>
  </si>
  <si>
    <t>State Average of Limited English Speaking</t>
  </si>
  <si>
    <t>2%</t>
  </si>
  <si>
    <t>state.pctile.pctlingiso</t>
  </si>
  <si>
    <t>S_D_LING_PER</t>
  </si>
  <si>
    <t>S_P_LINGISOPCT</t>
  </si>
  <si>
    <t>State percentile for % in limited English-speaking Households</t>
  </si>
  <si>
    <t>State Percentile for % limited English speaking</t>
  </si>
  <si>
    <t>State Percentile of Limited English Speaking</t>
  </si>
  <si>
    <t>state.avg.pctover64</t>
  </si>
  <si>
    <t>S_D_OVER64</t>
  </si>
  <si>
    <t>State average for % over Age 64</t>
  </si>
  <si>
    <t>State Average of Over Age 64</t>
  </si>
  <si>
    <t>state.pctile.pctover64</t>
  </si>
  <si>
    <t>S_D_OVER64_PER</t>
  </si>
  <si>
    <t>S_P_OVER64PCT</t>
  </si>
  <si>
    <t>State percentile for % over Age 64</t>
  </si>
  <si>
    <t>State Percentile for % over age 64</t>
  </si>
  <si>
    <t>State Percentile of Over Age 64</t>
  </si>
  <si>
    <t>state.pctile.pctmin</t>
  </si>
  <si>
    <t>S_D_PEOPCOLOR_PER</t>
  </si>
  <si>
    <t>S_P_PEOPCOLORPCT</t>
  </si>
  <si>
    <t>State percentile for % People of Color</t>
  </si>
  <si>
    <t>State Percentile for % people of color</t>
  </si>
  <si>
    <t>State Percentile of People of Color</t>
  </si>
  <si>
    <t>state.avg.pctunder5</t>
  </si>
  <si>
    <t>S_D_UNDER5</t>
  </si>
  <si>
    <t>State average for % under Age 5</t>
  </si>
  <si>
    <t>State Average of Under Age 5</t>
  </si>
  <si>
    <t>73</t>
  </si>
  <si>
    <t>state.pctile.pctunder5</t>
  </si>
  <si>
    <t>S_D_UNDER5_PER</t>
  </si>
  <si>
    <t>S_P_UNDER5PCT</t>
  </si>
  <si>
    <t>State percentile for % under Age 5</t>
  </si>
  <si>
    <t>State Percentile for % under age 5</t>
  </si>
  <si>
    <t>State Percentile of Under Age 5</t>
  </si>
  <si>
    <t>state.avg.pctunemployed</t>
  </si>
  <si>
    <t>S_D_UNEMPLOYED</t>
  </si>
  <si>
    <t>State average for % Unemployed</t>
  </si>
  <si>
    <t>State Average of Unemployment Rate</t>
  </si>
  <si>
    <t>state.pctile.pctunemployed</t>
  </si>
  <si>
    <t>S_D_UNEMPLOYED_PER</t>
  </si>
  <si>
    <t>S_P_UNEMPPCT</t>
  </si>
  <si>
    <t>State percentile for % Unemployed</t>
  </si>
  <si>
    <t>State Percentile for Unemployed</t>
  </si>
  <si>
    <t>State Percentile of Unemployment Rate</t>
  </si>
  <si>
    <t>state.avg.cancer</t>
  </si>
  <si>
    <t>S_E_CANCER</t>
  </si>
  <si>
    <t>names_e_state_avg</t>
  </si>
  <si>
    <t>State avg Cancer risk</t>
  </si>
  <si>
    <t>State Average of Air Toxics Cancer Risk</t>
  </si>
  <si>
    <t>state.pctile.cancer</t>
  </si>
  <si>
    <t>S_E_CANCER_PER</t>
  </si>
  <si>
    <t>S_P_CANCER</t>
  </si>
  <si>
    <t>names_e_state_pctile</t>
  </si>
  <si>
    <t>State%ile Cancer risk</t>
  </si>
  <si>
    <t>State Percentile of Air Toxics Cancer Risk</t>
  </si>
  <si>
    <t>state.avg.dpm</t>
  </si>
  <si>
    <t>S_E_DIESEL</t>
  </si>
  <si>
    <t>State avg Diesel PM</t>
  </si>
  <si>
    <t>State Average of Diesel Particulate Matter</t>
  </si>
  <si>
    <t>0.16600000000000001</t>
  </si>
  <si>
    <t>state.pctile.dpm</t>
  </si>
  <si>
    <t>S_E_DIESEL_PER</t>
  </si>
  <si>
    <t>S_P_DSLPM</t>
  </si>
  <si>
    <t>State%ile Diesel PM</t>
  </si>
  <si>
    <t>State Percentile of Diesel Particulate Matter</t>
  </si>
  <si>
    <t>state.avg.pctpre1960</t>
  </si>
  <si>
    <t>S_E_LEAD</t>
  </si>
  <si>
    <t>State average for Lead Paint Indicator (% pre-1960s housing)</t>
  </si>
  <si>
    <t>State Average of Lead Paint</t>
  </si>
  <si>
    <t>0.25</t>
  </si>
  <si>
    <t>state.pctile.pctpre1960</t>
  </si>
  <si>
    <t>S_E_LEAD_PER</t>
  </si>
  <si>
    <t>S_P_LDPNT</t>
  </si>
  <si>
    <t>State percentile for Lead Paint Indicator (% pre-1960s housing)</t>
  </si>
  <si>
    <t>State Percentile for Lead paint</t>
  </si>
  <si>
    <t>State Percentile of Lead Paint</t>
  </si>
  <si>
    <t>state.avg.proximity.npdes</t>
  </si>
  <si>
    <t>S_E_NPDES</t>
  </si>
  <si>
    <t>State avg NPDES</t>
  </si>
  <si>
    <t>State average for Wastewater Discharge Indicator (toxicity-weighted concentration/distance)</t>
  </si>
  <si>
    <t>State Average of Wastewater Discharge</t>
  </si>
  <si>
    <t>5.8000000000000003E-2</t>
  </si>
  <si>
    <t>state.pctile.proximity.npdes</t>
  </si>
  <si>
    <t>S_E_NPDES_PER</t>
  </si>
  <si>
    <t>S_P_PWDIS</t>
  </si>
  <si>
    <t>State%ile NPDES</t>
  </si>
  <si>
    <t>State percentile for Wastewater Discharge Indicator (toxicity-weighted concentration/distance)</t>
  </si>
  <si>
    <t>State Percentile for Wastewater discharge</t>
  </si>
  <si>
    <t>State Percentile of Wastewater Discharge</t>
  </si>
  <si>
    <t>state.avg.proximity.npl</t>
  </si>
  <si>
    <t>S_E_NPL</t>
  </si>
  <si>
    <t>State avg NPL</t>
  </si>
  <si>
    <t>State average for Superfund Proximity (site count/km distance)</t>
  </si>
  <si>
    <t>State Average of Superfund Proximity</t>
  </si>
  <si>
    <t>4.8000000000000001E-2</t>
  </si>
  <si>
    <t>state.pctile.proximity.npl</t>
  </si>
  <si>
    <t>S_E_NPL_PER</t>
  </si>
  <si>
    <t>S_P_PNPL</t>
  </si>
  <si>
    <t>State%ile NPL</t>
  </si>
  <si>
    <t>State percentile for Superfund Proximity (site count/km distance)</t>
  </si>
  <si>
    <t>State Percentile for Superfund proximity</t>
  </si>
  <si>
    <t>State Percentile of Superfund Proximity</t>
  </si>
  <si>
    <t>state.avg.o3</t>
  </si>
  <si>
    <t>S_E_O3</t>
  </si>
  <si>
    <t>State avg Ozone</t>
  </si>
  <si>
    <t>State average for Ozone (ppb)</t>
  </si>
  <si>
    <t>State Average of Ozone</t>
  </si>
  <si>
    <t>62.3</t>
  </si>
  <si>
    <t>state.pctile.o3</t>
  </si>
  <si>
    <t>S_E_O3_PER</t>
  </si>
  <si>
    <t>S_P_OZONE</t>
  </si>
  <si>
    <t>State%ile Ozone</t>
  </si>
  <si>
    <t>State percentile for Ozone (ppb)</t>
  </si>
  <si>
    <t>State Percentile for Ozone</t>
  </si>
  <si>
    <t>State Percentile of Ozone</t>
  </si>
  <si>
    <t>state.avg.pm</t>
  </si>
  <si>
    <t>S_E_PM25</t>
  </si>
  <si>
    <t>State avg PM2.5</t>
  </si>
  <si>
    <t>State average for Particulate Matter (PM 2.5 in ug/m3)</t>
  </si>
  <si>
    <t>State Average of Particulate Matter</t>
  </si>
  <si>
    <t>9.0299999999999994</t>
  </si>
  <si>
    <t>state.pctile.pm</t>
  </si>
  <si>
    <t>S_E_PM25_PER</t>
  </si>
  <si>
    <t>S_P_PM25</t>
  </si>
  <si>
    <t>State%ile PM2.5</t>
  </si>
  <si>
    <t>State percentile for Particulate Matter (PM 2.5 in ug/m3)</t>
  </si>
  <si>
    <t>State Percentile for Particulate Matter 2.5</t>
  </si>
  <si>
    <t>State Percentile of Particulate Matter</t>
  </si>
  <si>
    <t>state.avg.resp</t>
  </si>
  <si>
    <t>S_E_RESP</t>
  </si>
  <si>
    <t>State avg Respiratory</t>
  </si>
  <si>
    <t>State Average of Air Toxics Respiratory HI</t>
  </si>
  <si>
    <t>state.pctile.resp</t>
  </si>
  <si>
    <t>S_E_RESP_PER</t>
  </si>
  <si>
    <t>S_P_RESP</t>
  </si>
  <si>
    <t>State%ile Respiratory</t>
  </si>
  <si>
    <t>State Percentile of Air Toxics Respiratory HI</t>
  </si>
  <si>
    <t>state.avg.proximity.rmp</t>
  </si>
  <si>
    <t>S_E_RMP</t>
  </si>
  <si>
    <t>State avg RMP</t>
  </si>
  <si>
    <t>State average for RMP Proximity (facility count/km distance)</t>
  </si>
  <si>
    <t>State Average of RMP Facility Proximity</t>
  </si>
  <si>
    <t>0.38</t>
  </si>
  <si>
    <t>state.pctile.proximity.rmp</t>
  </si>
  <si>
    <t>S_E_RMP_PER</t>
  </si>
  <si>
    <t>S_P_PRMP</t>
  </si>
  <si>
    <t>State%ile RMP</t>
  </si>
  <si>
    <t>State percentile for RMP Proximity (facility count/km distance)</t>
  </si>
  <si>
    <t>State Percentile for RMP facility proximity</t>
  </si>
  <si>
    <t>State Percentile of RMP Facility Proximity</t>
  </si>
  <si>
    <t>state.avg.rsei</t>
  </si>
  <si>
    <t>S_E_RSEI_AIR</t>
  </si>
  <si>
    <t>State Average of Toxic Releases to Air</t>
  </si>
  <si>
    <t>4100</t>
  </si>
  <si>
    <t>state.pctile.rsei</t>
  </si>
  <si>
    <t>S_E_RSEI_AIR_PER</t>
  </si>
  <si>
    <t>S_P_RSEI_AIR</t>
  </si>
  <si>
    <t>State Percentile for Toxic Releases to Air</t>
  </si>
  <si>
    <t>State Percentile of Toxic Releases to Air</t>
  </si>
  <si>
    <t>state.avg.traffic.score</t>
  </si>
  <si>
    <t>S_E_TRAFFIC</t>
  </si>
  <si>
    <t>State avg Traffic</t>
  </si>
  <si>
    <t>State average for Traffic Proximity and Volume (daily traffic count/distance to road)</t>
  </si>
  <si>
    <t>State Average of Traffic Proximity</t>
  </si>
  <si>
    <t>state.pctile.traffic.score</t>
  </si>
  <si>
    <t>S_E_TRAFFIC_PER</t>
  </si>
  <si>
    <t>S_P_PTRAF</t>
  </si>
  <si>
    <t>State%ile Traffic</t>
  </si>
  <si>
    <t>State percentile for Traffic Proximity and Volume (daily traffic count/distance to road)</t>
  </si>
  <si>
    <t>State Percentile for Traffic proximity</t>
  </si>
  <si>
    <t>State Percentile of Traffic Proximity</t>
  </si>
  <si>
    <t>state.avg.proximity.tsdf</t>
  </si>
  <si>
    <t>S_E_TSDF</t>
  </si>
  <si>
    <t>State avg TSDF</t>
  </si>
  <si>
    <t>State average for Hazardous Waste Proximity (facility count/km distance)</t>
  </si>
  <si>
    <t>State Average of Hazardous Waste Proximity</t>
  </si>
  <si>
    <t>state.pctile.proximity.tsdf</t>
  </si>
  <si>
    <t>S_E_TSDF_PER</t>
  </si>
  <si>
    <t>S_P_PTSDF</t>
  </si>
  <si>
    <t>State%ile TSDF</t>
  </si>
  <si>
    <t>State percentile for Hazardous Waste Proximity (facility count/km distance)</t>
  </si>
  <si>
    <t>State Percentile for Hazardous waste proximity</t>
  </si>
  <si>
    <t>State Percentile of Hazardous Waste Proximity</t>
  </si>
  <si>
    <t>state.avg.ust</t>
  </si>
  <si>
    <t>S_E_UST</t>
  </si>
  <si>
    <t>State avg UST</t>
  </si>
  <si>
    <t>State average for Underground Storage Tanks (UST) indicator</t>
  </si>
  <si>
    <t>State Average of Underground Storage Tanks</t>
  </si>
  <si>
    <t>1.7</t>
  </si>
  <si>
    <t>state.pctile.ust</t>
  </si>
  <si>
    <t>S_E_UST_PER</t>
  </si>
  <si>
    <t>S_P_UST</t>
  </si>
  <si>
    <t>State%ile UST</t>
  </si>
  <si>
    <t>State percentile for Underground Storage Tanks (UST) indicator</t>
  </si>
  <si>
    <t>State Percentile for Underground storage tanks</t>
  </si>
  <si>
    <t>State Percentile of Underground Storage Tanks</t>
  </si>
  <si>
    <t>state.pctile.EJ.DISPARITY.cancer.eo</t>
  </si>
  <si>
    <t>S_P2_CANCER</t>
  </si>
  <si>
    <t>S_P_D2_CANCER</t>
  </si>
  <si>
    <t>names_ej_state_pctile</t>
  </si>
  <si>
    <t>EJ: Cancer risk (State%ile)</t>
  </si>
  <si>
    <t>State Percentile of Air Toxics Cancer Risk EJ Index</t>
  </si>
  <si>
    <t>Air Toxics Cancer Risk EJ Index (State%ile)</t>
  </si>
  <si>
    <t>state.pctile.EJ.DISPARITY.dpm.eo</t>
  </si>
  <si>
    <t>S_P2_DIESEL</t>
  </si>
  <si>
    <t>S_P_D2_DSLPM</t>
  </si>
  <si>
    <t>EJ: Diesel PM (State%ile)</t>
  </si>
  <si>
    <t>State Percentile of Diesel Particulate Matter EJ Index</t>
  </si>
  <si>
    <t>Diesel Particulate Matter EJ Index (State%ile)</t>
  </si>
  <si>
    <t>state.pctile.EJ.DISPARITY.pctpre1960.eo</t>
  </si>
  <si>
    <t>S_P2_LEAD</t>
  </si>
  <si>
    <t>S_P_D2_LDPNT</t>
  </si>
  <si>
    <t>State percentile for EJ Index for Lead Paint Indicator</t>
  </si>
  <si>
    <t>State Percentile for Lead paint EJ Index</t>
  </si>
  <si>
    <t>State Percentile of Lead Paint EJ Index</t>
  </si>
  <si>
    <t>Lead Paint EJ Index (State%ile)</t>
  </si>
  <si>
    <t>state.pctile.EJ.DISPARITY.proximity.npdes.eo</t>
  </si>
  <si>
    <t>S_P2_NPDES</t>
  </si>
  <si>
    <t>S_P_D2_PWDIS</t>
  </si>
  <si>
    <t>EJ: NPDES (State%ile)</t>
  </si>
  <si>
    <t>State percentile for EJ Index for Wastewater Discharge Indicator</t>
  </si>
  <si>
    <t>State Percentile for Wastewater discharge EJ Index</t>
  </si>
  <si>
    <t>State Percentile of Wastewater Discharge EJ Index</t>
  </si>
  <si>
    <t>Wastewater Discharge EJ Index (State%ile)</t>
  </si>
  <si>
    <t>state.pctile.EJ.DISPARITY.proximity.npl.eo</t>
  </si>
  <si>
    <t>S_P2_NPL</t>
  </si>
  <si>
    <t>S_P_D2_PNPL</t>
  </si>
  <si>
    <t>EJ: NPL (State%ile)</t>
  </si>
  <si>
    <t>State percentile for EJ Index for Superfund Proximity</t>
  </si>
  <si>
    <t>State Percentile for Superfund proximity EJ Index</t>
  </si>
  <si>
    <t>State Percentile of Superfund Proximity EJ Index</t>
  </si>
  <si>
    <t>Superfund Proximity EJ Index (State%ile)</t>
  </si>
  <si>
    <t>state.pctile.EJ.DISPARITY.o3.eo</t>
  </si>
  <si>
    <t>S_P2_O3</t>
  </si>
  <si>
    <t>S_P_D2_OZONE</t>
  </si>
  <si>
    <t>EJ: Ozone (State%ile)</t>
  </si>
  <si>
    <t>State percentile for EJ Index for Ozone</t>
  </si>
  <si>
    <t>State Percentile for Ozone EJ Index</t>
  </si>
  <si>
    <t>State Percentile of Ozone EJ Index</t>
  </si>
  <si>
    <t>Ozone EJ Index (State%ile)</t>
  </si>
  <si>
    <t>state.pctile.EJ.DISPARITY.pm.eo</t>
  </si>
  <si>
    <t>S_P2_PM25</t>
  </si>
  <si>
    <t>S_P_D2_PM25</t>
  </si>
  <si>
    <t>EJ: PM2.5 (State%ile)</t>
  </si>
  <si>
    <t>State percentile for EJ Index for Particulate Matter (PM 2.5)</t>
  </si>
  <si>
    <t>State Percentile for Particulate Matter 2.5 EJ Index</t>
  </si>
  <si>
    <t>State Percentile of Particulate Matter EJ Index</t>
  </si>
  <si>
    <t>Particulate Matter 2.5 EJ Index (State%ile)</t>
  </si>
  <si>
    <t>state.pctile.EJ.DISPARITY.resp.eo</t>
  </si>
  <si>
    <t>S_P2_RESP</t>
  </si>
  <si>
    <t>S_P_D2_RESP</t>
  </si>
  <si>
    <t>EJ: Respiratory (State%ile)</t>
  </si>
  <si>
    <t>State Percentile for Air toxics respiratory HI EJ Index</t>
  </si>
  <si>
    <t>State Percentile of Air Toxics Respiratory HI EJ Index</t>
  </si>
  <si>
    <t>Air Toxics Respiratory HI EJ Index (State%ile)</t>
  </si>
  <si>
    <t>state.pctile.EJ.DISPARITY.proximity.rmp.eo</t>
  </si>
  <si>
    <t>S_P2_RMP</t>
  </si>
  <si>
    <t>S_P_D2_PRMP</t>
  </si>
  <si>
    <t>EJ: RMP (State%ile)</t>
  </si>
  <si>
    <t>State percentile for EJ Index for RMP Proximity</t>
  </si>
  <si>
    <t>State Percentile for RMP Facility Proximity EJ Index</t>
  </si>
  <si>
    <t>RMP Facility Proximity EJ Index (State%ile)</t>
  </si>
  <si>
    <t>state.pctile.EJ.DISPARITY.rsei.eo</t>
  </si>
  <si>
    <t>S_P2_RSEI_AIR</t>
  </si>
  <si>
    <t>S_P_D2_RSEI_AIR</t>
  </si>
  <si>
    <t>State Percentile for Toxic Releases to Air EJ Index</t>
  </si>
  <si>
    <t>State Percentile of Toxic Releases to Air EJ Index</t>
  </si>
  <si>
    <t>state.pctile.EJ.DISPARITY.traffic.score.eo</t>
  </si>
  <si>
    <t>S_P2_TRAFFIC</t>
  </si>
  <si>
    <t>S_P_D2_PTRAF</t>
  </si>
  <si>
    <t>EJ: Traffic (State%ile)</t>
  </si>
  <si>
    <t>State percentile for EJ Index for Traffic Proximity and Volume</t>
  </si>
  <si>
    <t>State Percentile for Traffic proximity EJ Index</t>
  </si>
  <si>
    <t>State Percentile of Traffic Proximity EJ Index</t>
  </si>
  <si>
    <t>Traffic Proximity EJ Index (State%ile)</t>
  </si>
  <si>
    <t>state.pctile.EJ.DISPARITY.proximity.tsdf.eo</t>
  </si>
  <si>
    <t>S_P2_TSDF</t>
  </si>
  <si>
    <t>S_P_D2_PTSDF</t>
  </si>
  <si>
    <t>EJ: TSDF (State%ile)</t>
  </si>
  <si>
    <t>State percentile for EJ Index for Hazardous Waste Proximity</t>
  </si>
  <si>
    <t>State Percentile for Hazardous waste proximity EJ Index</t>
  </si>
  <si>
    <t>State Percentile of Hazardous Waste Proximity EJ Index</t>
  </si>
  <si>
    <t>Hazardous Waste Proximity EJ Index (State%ile)</t>
  </si>
  <si>
    <t>state.pctile.EJ.DISPARITY.ust.eo</t>
  </si>
  <si>
    <t>S_P2_UST</t>
  </si>
  <si>
    <t>S_P_D2_UST</t>
  </si>
  <si>
    <t>EJ: UST (State%ile)</t>
  </si>
  <si>
    <t>State percentile for EJ Index for Underground Storage Tanks (UST) indicator</t>
  </si>
  <si>
    <t>State Percentile for Underground storage tanks EJ Index</t>
  </si>
  <si>
    <t>State Percentile of Underground Storage Tanks EJ Index</t>
  </si>
  <si>
    <t>Underground Storage Tanks EJ Index (State%ile)</t>
  </si>
  <si>
    <t>state.pctile.EJ.DISPARITY.cancer.supp</t>
  </si>
  <si>
    <t>S_P5_CANCER</t>
  </si>
  <si>
    <t>S_P_D5_CANCER</t>
  </si>
  <si>
    <t>names_ej_supp_state_pctile</t>
  </si>
  <si>
    <t>EJ Suppl: Cancer risk (State%ile)</t>
  </si>
  <si>
    <t>State Percentile of Air Toxics Cancer Risk Supplemental Index</t>
  </si>
  <si>
    <t>state.pctile.EJ.DISPARITY.dpm.supp</t>
  </si>
  <si>
    <t>S_P5_DIESEL</t>
  </si>
  <si>
    <t>S_P_D5_DSLPM</t>
  </si>
  <si>
    <t>EJ Suppl: Diesel PM (State%ile)</t>
  </si>
  <si>
    <t>State Percentile of Diesel Particulate Matter Supplemental Index</t>
  </si>
  <si>
    <t>state.pctile.EJ.DISPARITY.pctpre1960.supp</t>
  </si>
  <si>
    <t>S_P5_LEAD</t>
  </si>
  <si>
    <t>S_P_D5_LDPNT</t>
  </si>
  <si>
    <t>State percentile for EJ Supplemental Index for Lead Paint Indicator</t>
  </si>
  <si>
    <t>State Percentile for Lead paint Supplemental Index</t>
  </si>
  <si>
    <t>State Percentile of Lead Paint Supplemental Index</t>
  </si>
  <si>
    <t>state.pctile.EJ.DISPARITY.proximity.npdes.supp</t>
  </si>
  <si>
    <t>S_P5_NPDES</t>
  </si>
  <si>
    <t>S_P_D5_PWDIS</t>
  </si>
  <si>
    <t>EJ Suppl: NPDES (State%ile)</t>
  </si>
  <si>
    <t>State percentile for EJ Supplemental Index for Wastewater Discharge Indicator</t>
  </si>
  <si>
    <t>State Percentile for Wastewater discharge Supplemental Index</t>
  </si>
  <si>
    <t>State Percentile of Wastewater Discharge Supplemental Index</t>
  </si>
  <si>
    <t>state.pctile.EJ.DISPARITY.proximity.npl.supp</t>
  </si>
  <si>
    <t>S_P5_NPL</t>
  </si>
  <si>
    <t>S_P_D5_PNPL</t>
  </si>
  <si>
    <t>EJ Suppl: NPL (State%ile)</t>
  </si>
  <si>
    <t>State percentile for EJ Supplemental Index for Superfund Proximity</t>
  </si>
  <si>
    <t>State Percentile for Superfund proximity Supplemental Index</t>
  </si>
  <si>
    <t>State Percentile of Superfund Proximity Supplemental Index</t>
  </si>
  <si>
    <t>state.pctile.EJ.DISPARITY.o3.supp</t>
  </si>
  <si>
    <t>S_P5_O3</t>
  </si>
  <si>
    <t>S_P_D5_OZONE</t>
  </si>
  <si>
    <t>EJ Suppl: Ozone (State%ile)</t>
  </si>
  <si>
    <t>State percentile for EJ Supplemental Index for Ozone</t>
  </si>
  <si>
    <t>State Percentile for Ozone Supplemental Index</t>
  </si>
  <si>
    <t>State Percentile of Ozone Supplemental Index</t>
  </si>
  <si>
    <t>state.pctile.EJ.DISPARITY.pm.supp</t>
  </si>
  <si>
    <t>S_P5_PM25</t>
  </si>
  <si>
    <t>S_P_D5_PM25</t>
  </si>
  <si>
    <t>EJ Suppl: PM2.5 (State%ile)</t>
  </si>
  <si>
    <t>State percentile for EJ Supplemental Index for Particulate Matter (PM 2.5)</t>
  </si>
  <si>
    <t>State Percentile for Particulate Matter 2.5 Supplemental Index</t>
  </si>
  <si>
    <t>State Percentile of Particulate Matter Supplemental Index</t>
  </si>
  <si>
    <t>state.pctile.EJ.DISPARITY.resp.supp</t>
  </si>
  <si>
    <t>S_P5_RESP</t>
  </si>
  <si>
    <t>S_P_D5_RESP</t>
  </si>
  <si>
    <t>EJ Suppl: Respiratory (State%ile)</t>
  </si>
  <si>
    <t>State Percentile for Air toxics respiratory HI Supplemental Index</t>
  </si>
  <si>
    <t>State Percentile of Air Toxics Respiratory HI Supplemental Index</t>
  </si>
  <si>
    <t>state.pctile.EJ.DISPARITY.proximity.rmp.supp</t>
  </si>
  <si>
    <t>S_P5_RMP</t>
  </si>
  <si>
    <t>S_P_D5_PRMP</t>
  </si>
  <si>
    <t>EJ Suppl: RMP (State%ile)</t>
  </si>
  <si>
    <t>State percentile for EJ Supplemental Index for RMP Proximity</t>
  </si>
  <si>
    <t>State Percentile for RMP Facility Proximity Supplemental Index</t>
  </si>
  <si>
    <t>state.pctile.EJ.DISPARITY.rsei.supp</t>
  </si>
  <si>
    <t>S_P5_RSEI_AIR</t>
  </si>
  <si>
    <t>S_P_D5_RSEI_AIR</t>
  </si>
  <si>
    <t>State Percentile for Toxic Releases to Air Supplemental Index</t>
  </si>
  <si>
    <t>State Percentile of Toxic Releases to Air Supplemental Index</t>
  </si>
  <si>
    <t>state.pctile.EJ.DISPARITY.traffic.score.supp</t>
  </si>
  <si>
    <t>S_P5_TRAFFIC</t>
  </si>
  <si>
    <t>S_P_D5_PTRAF</t>
  </si>
  <si>
    <t>EJ Suppl: Traffic (State%ile)</t>
  </si>
  <si>
    <t>State percentile for EJ Supplemental Index for Traffic Proximity and Volume</t>
  </si>
  <si>
    <t>State Percentile for Traffic proximity Supplemental Index</t>
  </si>
  <si>
    <t>State Percentile of Traffic Proximity Supplemental Index</t>
  </si>
  <si>
    <t>state.pctile.EJ.DISPARITY.proximity.tsdf.supp</t>
  </si>
  <si>
    <t>S_P5_TSDF</t>
  </si>
  <si>
    <t>S_P_D5_PTSDF</t>
  </si>
  <si>
    <t>EJ Suppl: TSDF (State%ile)</t>
  </si>
  <si>
    <t>State percentile for EJ Supplemental Index for Hazardous Waste Proximity</t>
  </si>
  <si>
    <t>State Percentile for Hazardous waste proximity Supplemental Index</t>
  </si>
  <si>
    <t>State Percentile of Hazardous Waste Proximity Supplemental Index</t>
  </si>
  <si>
    <t>state.pctile.EJ.DISPARITY.ust.supp</t>
  </si>
  <si>
    <t>S_P5_UST</t>
  </si>
  <si>
    <t>S_P_D5_UST</t>
  </si>
  <si>
    <t>EJ Suppl: UST (State%ile)</t>
  </si>
  <si>
    <t>State percentile for EJ Supplemental Index for Underground Storage Tanks (UST) indicator</t>
  </si>
  <si>
    <t>State Percentile for Underground storage tanks Supplemental Index</t>
  </si>
  <si>
    <t>State Percentile of Underground Storage Tanks Supplemental Index</t>
  </si>
  <si>
    <t>Underground Storage Tanks Supplemental Index (State%ile)</t>
  </si>
  <si>
    <t>ST</t>
  </si>
  <si>
    <t>stateAbbr</t>
  </si>
  <si>
    <t>ST_ABBREV</t>
  </si>
  <si>
    <t>State Abbreviation</t>
  </si>
  <si>
    <t>Two-letter abbreviation for state</t>
  </si>
  <si>
    <t>OK</t>
  </si>
  <si>
    <t>AL</t>
  </si>
  <si>
    <t>statename</t>
  </si>
  <si>
    <t>stateName</t>
  </si>
  <si>
    <t>STATE_NAME</t>
  </si>
  <si>
    <t>State Name</t>
  </si>
  <si>
    <t>Name of state</t>
  </si>
  <si>
    <t>OKLAHOMA</t>
  </si>
  <si>
    <t>Alabama</t>
  </si>
  <si>
    <t>bgcount_near_site</t>
  </si>
  <si>
    <t>statLayerCount</t>
  </si>
  <si>
    <t>Census blockgroups</t>
  </si>
  <si>
    <t>Census blockgroups (count)</t>
  </si>
  <si>
    <t>for internal use only</t>
  </si>
  <si>
    <t>bgcount_zeropop_near_site</t>
  </si>
  <si>
    <t>statLayerZeroPopCount</t>
  </si>
  <si>
    <t>Blocks with zero residents</t>
  </si>
  <si>
    <t>Count of Census Block Groups with zero population</t>
  </si>
  <si>
    <t>statlevel</t>
  </si>
  <si>
    <t>Resolution of Census Units for Indicators</t>
  </si>
  <si>
    <t>timeSeconds</t>
  </si>
  <si>
    <t>Seconds elapsed obtaining data</t>
  </si>
  <si>
    <t>1.5150216999999999</t>
  </si>
  <si>
    <t>pop</t>
  </si>
  <si>
    <t>totalPop</t>
  </si>
  <si>
    <t>ACSTOTPOP</t>
  </si>
  <si>
    <t>Population</t>
  </si>
  <si>
    <t>Total Population</t>
  </si>
  <si>
    <t>Total population</t>
  </si>
  <si>
    <t>unit</t>
  </si>
  <si>
    <t>Units on radius</t>
  </si>
  <si>
    <t>Units on radius (Miles, etc)</t>
  </si>
  <si>
    <t>9035</t>
  </si>
  <si>
    <t>blockcount_near_site</t>
  </si>
  <si>
    <t>weightLayerCount</t>
  </si>
  <si>
    <t>Census blocks</t>
  </si>
  <si>
    <t>Census blocks (count)</t>
  </si>
  <si>
    <t>avg.Demog.Index</t>
  </si>
  <si>
    <t>N_D_DEMOGIDX2</t>
  </si>
  <si>
    <t>National Average of Demographic Index</t>
  </si>
  <si>
    <t>35%</t>
  </si>
  <si>
    <t>avg.Demog.Index.Supp</t>
  </si>
  <si>
    <t>N_D_DEMOGIDX5</t>
  </si>
  <si>
    <t>National Average of Supplemental Demographic Index</t>
  </si>
  <si>
    <t>14%</t>
  </si>
  <si>
    <t>state.avg.Demog.Index</t>
  </si>
  <si>
    <t>S_D_DEMOGIDX2</t>
  </si>
  <si>
    <t>State Average of Demographic Index</t>
  </si>
  <si>
    <t>36%</t>
  </si>
  <si>
    <t>state.avg.Demog.Index.Supp</t>
  </si>
  <si>
    <t>S_D_DEMOGIDX5</t>
  </si>
  <si>
    <t>State Average of Supplemental Demographic Index</t>
  </si>
  <si>
    <t>state.count.ej.80up</t>
  </si>
  <si>
    <t>S_EXCEED_COUNT_80</t>
  </si>
  <si>
    <t>State Number of EJ Indexes at 80th+</t>
  </si>
  <si>
    <t>State Number of EJ Indexes exceeding 80 percentile</t>
  </si>
  <si>
    <t>S_EXCEED2_COUNT_80</t>
  </si>
  <si>
    <t>state.count.ej.80up.supp</t>
  </si>
  <si>
    <t>S_EXCEED_COUNT_80_SUP</t>
  </si>
  <si>
    <t>State Number of Suppl EJ Indexes at 80th+</t>
  </si>
  <si>
    <t>State Number of Supplemental Indexes exceeding 80 percentile</t>
  </si>
  <si>
    <t>S_EXCEED2_COUNT_80_SUP</t>
  </si>
  <si>
    <t>state.pctile.lowlifex_synonym</t>
  </si>
  <si>
    <t>S_HI_LIFEEXPPCT_PCTILE</t>
  </si>
  <si>
    <t>extras</t>
  </si>
  <si>
    <t>Health Indicators</t>
  </si>
  <si>
    <t>State Percentile of Percent of Low Life Expectancy</t>
  </si>
  <si>
    <t>radius.miles</t>
  </si>
  <si>
    <t>distance</t>
  </si>
  <si>
    <t>Buffer distance (miles)</t>
  </si>
  <si>
    <t>Distance from point (miles radius of ring)</t>
  </si>
  <si>
    <t>added reportlabel</t>
  </si>
  <si>
    <t>pctnhwa</t>
  </si>
  <si>
    <t>P_WHITE</t>
  </si>
  <si>
    <t>names_d_subgroups</t>
  </si>
  <si>
    <t>Breakdown by Race</t>
  </si>
  <si>
    <t>% White (non-Hispanic, single race)</t>
  </si>
  <si>
    <t>Percent of Whites</t>
  </si>
  <si>
    <t>White</t>
  </si>
  <si>
    <t>pctnhba</t>
  </si>
  <si>
    <t>P_BLACK</t>
  </si>
  <si>
    <t>% Black or African American (non-Hispanic, single race)</t>
  </si>
  <si>
    <t>Percent of Blacks</t>
  </si>
  <si>
    <t>Black</t>
  </si>
  <si>
    <t>pctnhaa</t>
  </si>
  <si>
    <t>P_ASIAN</t>
  </si>
  <si>
    <t>% Asian (non-Hispanic, single race)</t>
  </si>
  <si>
    <t>Percent of Asian</t>
  </si>
  <si>
    <t>Asian</t>
  </si>
  <si>
    <t>pcthisp</t>
  </si>
  <si>
    <t>P_HISP</t>
  </si>
  <si>
    <t>% Hispanic or Latino</t>
  </si>
  <si>
    <t>Percent of Hispanics</t>
  </si>
  <si>
    <t>Hispanic</t>
  </si>
  <si>
    <t>pctnhaiana</t>
  </si>
  <si>
    <t>P_AMERIND</t>
  </si>
  <si>
    <t>% American Indian and Alaska Native (non-Hispanic, single race)</t>
  </si>
  <si>
    <t>Percent of American Indians</t>
  </si>
  <si>
    <t>American Indian</t>
  </si>
  <si>
    <t>pctnhnhpia</t>
  </si>
  <si>
    <t>P_HAWPAC</t>
  </si>
  <si>
    <t>% Native Hawaiian and Other Pacific Islander (non-Hispanic, single race)</t>
  </si>
  <si>
    <t>Percent of Hawaiian/Pacific</t>
  </si>
  <si>
    <t>Hawaiian/Pacific Islander</t>
  </si>
  <si>
    <t>pctnhotheralone</t>
  </si>
  <si>
    <t>P_OTHER_RACE</t>
  </si>
  <si>
    <t>% Other race (non-Hispanic, single race)</t>
  </si>
  <si>
    <t>Percent of Other Race</t>
  </si>
  <si>
    <t>Other race</t>
  </si>
  <si>
    <t>pctnhmulti</t>
  </si>
  <si>
    <t>P_TWOMORE</t>
  </si>
  <si>
    <t>% Two or more races (non-Hispanic)</t>
  </si>
  <si>
    <t>Percent of Two or More Races</t>
  </si>
  <si>
    <t>Two or more races</t>
  </si>
  <si>
    <t>avg.lowlifex</t>
  </si>
  <si>
    <t>N_D_LIFEEXP</t>
  </si>
  <si>
    <t>N_HI_LIFEEXPPCT_AVG</t>
  </si>
  <si>
    <t>US average for Low life expectancy</t>
  </si>
  <si>
    <t>National Average of Limited Life Expectancy</t>
  </si>
  <si>
    <t>20%</t>
  </si>
  <si>
    <t>nonmins</t>
  </si>
  <si>
    <t>Non-POC count</t>
  </si>
  <si>
    <t>Non-POC resident count</t>
  </si>
  <si>
    <t>avg.pctmin</t>
  </si>
  <si>
    <t>N_D_PEOPCOLOR</t>
  </si>
  <si>
    <t>US average for % People of Color</t>
  </si>
  <si>
    <t>National Average of People of Color</t>
  </si>
  <si>
    <t>39%</t>
  </si>
  <si>
    <t>state.avg.lowlifex</t>
  </si>
  <si>
    <t>S_D_LIFEEXP</t>
  </si>
  <si>
    <t>S_HI_LIFEEXPPCT_AVG</t>
  </si>
  <si>
    <t>State average for Low life expectancy</t>
  </si>
  <si>
    <t>State Average of Limited Life Expectancy</t>
  </si>
  <si>
    <t>22%</t>
  </si>
  <si>
    <t>state.avg.pctmin</t>
  </si>
  <si>
    <t>S_D_PEOPCOLOR</t>
  </si>
  <si>
    <t>State average for % People of Color</t>
  </si>
  <si>
    <t>State Average of People of Color</t>
  </si>
  <si>
    <t>hisp</t>
  </si>
  <si>
    <t>names_d_subgroups_count</t>
  </si>
  <si>
    <t>Count of Hispanic or Latino</t>
  </si>
  <si>
    <t>nhba</t>
  </si>
  <si>
    <t>Count of Black or African American (non-Hispanic, single race)</t>
  </si>
  <si>
    <t>nhaa</t>
  </si>
  <si>
    <t>Count of Asian (non-Hispanic, single race)</t>
  </si>
  <si>
    <t>nhaiana</t>
  </si>
  <si>
    <t>Count of American Indian and Alaska Native (non-Hispanic, single race)</t>
  </si>
  <si>
    <t>nhnhpia</t>
  </si>
  <si>
    <t>Count of Native Hawaiian and Other Pacific Islander (non-Hispanic, single race)</t>
  </si>
  <si>
    <t>nhotheralone</t>
  </si>
  <si>
    <t>Count of Other race (non-Hispanic, single race)</t>
  </si>
  <si>
    <t>nhmulti</t>
  </si>
  <si>
    <t>Count of Two or more races (non-Hispanic)</t>
  </si>
  <si>
    <t>nhwa</t>
  </si>
  <si>
    <t>Count of White (non-Hispanic, single race)</t>
  </si>
  <si>
    <t>avg.pcthisp</t>
  </si>
  <si>
    <t>names_d_subgroups_avg</t>
  </si>
  <si>
    <t>US avg % Hispanic or Latino</t>
  </si>
  <si>
    <t>avg.pctnhba</t>
  </si>
  <si>
    <t>US avg % Black or African American (non-Hispanic, single race)</t>
  </si>
  <si>
    <t>avg.pctnhaa</t>
  </si>
  <si>
    <t>US avg % Asian (non-Hispanic, single race)</t>
  </si>
  <si>
    <t>avg.pctnhaiana</t>
  </si>
  <si>
    <t>US avg % American Indian and Alaska Native (non-Hispanic, single race)</t>
  </si>
  <si>
    <t>avg.pctnhnhpia</t>
  </si>
  <si>
    <t>US avg % Native Hawaiian and Other Pacific Islander (non-Hispanic, single race)</t>
  </si>
  <si>
    <t>avg.pctnhotheralone</t>
  </si>
  <si>
    <t>US avg % Other race (non-Hispanic, single race)</t>
  </si>
  <si>
    <t>avg.pctnhmulti</t>
  </si>
  <si>
    <t>US avg % Two or more races (non-Hispanic)</t>
  </si>
  <si>
    <t>avg.pctnhwa</t>
  </si>
  <si>
    <t>US avg % White (non-Hispanic, single race)</t>
  </si>
  <si>
    <t>state.avg.pcthisp</t>
  </si>
  <si>
    <t>names_d_subgroups_state_avg</t>
  </si>
  <si>
    <t>State avg % Hispanic or Latino</t>
  </si>
  <si>
    <t>state.avg.pctnhba</t>
  </si>
  <si>
    <t>State avg % Black or African American (non-Hispanic, single race)</t>
  </si>
  <si>
    <t>state.avg.pctnhaa</t>
  </si>
  <si>
    <t>State avg % Asian (non-Hispanic, single race)</t>
  </si>
  <si>
    <t>state.avg.pctnhaiana</t>
  </si>
  <si>
    <t>State avg % American Indian and Alaska Native (non-Hispanic, single race)</t>
  </si>
  <si>
    <t>state.avg.pctnhnhpia</t>
  </si>
  <si>
    <t>State avg % Native Hawaiian and Other Pacific Islander (non-Hispanic, single race)</t>
  </si>
  <si>
    <t>state.avg.pctnhotheralone</t>
  </si>
  <si>
    <t>State avg % Other race (non-Hispanic, single race)</t>
  </si>
  <si>
    <t>state.avg.pctnhmulti</t>
  </si>
  <si>
    <t>State avg % Two or more races (non-Hispanic)</t>
  </si>
  <si>
    <t>state.avg.pctnhwa</t>
  </si>
  <si>
    <t>State avg % White (non-Hispanic, single race)</t>
  </si>
  <si>
    <t>pctile.pcthisp</t>
  </si>
  <si>
    <t>names_d_subgroups_pctile</t>
  </si>
  <si>
    <t>US percentile for % Hispanic or Latino</t>
  </si>
  <si>
    <t>pctile.pctnhba</t>
  </si>
  <si>
    <t>US percentile for % Black or African American (non-Hispanic, single race)</t>
  </si>
  <si>
    <t>pctile.pctnhaa</t>
  </si>
  <si>
    <t>US percentile for % Asian (non-Hispanic, single race)</t>
  </si>
  <si>
    <t>pctile.pctnhaiana</t>
  </si>
  <si>
    <t>US percentile for % American Indian and Alaska Native (non-Hispanic, single race)</t>
  </si>
  <si>
    <t>pctile.pctnhnhpia</t>
  </si>
  <si>
    <t>US percentile for % Native Hawaiian and Other Pacific Islander (non-Hispanic, single race)</t>
  </si>
  <si>
    <t>pctile.pctnhotheralone</t>
  </si>
  <si>
    <t>US percentile for % Other race (non-Hispanic, single race)</t>
  </si>
  <si>
    <t>pctile.pctnhmulti</t>
  </si>
  <si>
    <t>US percentile for % Two or more races (non-Hispanic)</t>
  </si>
  <si>
    <t>pctile.pctnhwa</t>
  </si>
  <si>
    <t>US percentile for % White (non-Hispanic, single race)</t>
  </si>
  <si>
    <t>state.pctile.pcthisp</t>
  </si>
  <si>
    <t>names_d_subgroups_state_pctile</t>
  </si>
  <si>
    <t>State percentile for % Hispanic or Latino</t>
  </si>
  <si>
    <t>state.pctile.pctnhba</t>
  </si>
  <si>
    <t>State percentile for % Black or African American (non-Hispanic, single race)</t>
  </si>
  <si>
    <t>state.pctile.pctnhaa</t>
  </si>
  <si>
    <t>State percentile for % Asian (non-Hispanic, single race)</t>
  </si>
  <si>
    <t>state.pctile.pctnhaiana</t>
  </si>
  <si>
    <t>State percentile for % American Indian and Alaska Native (non-Hispanic, single race)</t>
  </si>
  <si>
    <t>state.pctile.pctnhnhpia</t>
  </si>
  <si>
    <t>State percentile for % Native Hawaiian and Other Pacific Islander (non-Hispanic, single race)</t>
  </si>
  <si>
    <t>state.pctile.pctnhotheralone</t>
  </si>
  <si>
    <t>State percentile for % Other race (non-Hispanic, single race)</t>
  </si>
  <si>
    <t>state.pctile.pctnhmulti</t>
  </si>
  <si>
    <t>State percentile for % Two or more races (non-Hispanic)</t>
  </si>
  <si>
    <t>state.pctile.pctnhwa</t>
  </si>
  <si>
    <t>State percentile for % White (non-Hispanic, single race)</t>
  </si>
  <si>
    <t>ratio.to.avg.Demog.Index</t>
  </si>
  <si>
    <t>names_d_ratio_to_avg</t>
  </si>
  <si>
    <t>usratio</t>
  </si>
  <si>
    <t>Ratio to US avg Demog Index</t>
  </si>
  <si>
    <t>ratio.to.avg.Demog.Index.Supp</t>
  </si>
  <si>
    <t>Ratio to US avg Suppl Demog Index</t>
  </si>
  <si>
    <t>ratio.to.avg.pctlowinc</t>
  </si>
  <si>
    <t>Ratio to US avg % Low-inc.</t>
  </si>
  <si>
    <t>ratio.to.avg.pctlingiso</t>
  </si>
  <si>
    <t>Ratio to US avg % Limited English</t>
  </si>
  <si>
    <t>ratio.to.avg.pctunemployed</t>
  </si>
  <si>
    <t>Ratio to US avg % Unemployed</t>
  </si>
  <si>
    <t>ratio.to.avg.pctlths</t>
  </si>
  <si>
    <t>Ratio to US avg % &lt; High School</t>
  </si>
  <si>
    <t>ratio.to.avg.lowlifex</t>
  </si>
  <si>
    <t>Ratio to US avg Low life expectancy</t>
  </si>
  <si>
    <t>ratio.to.avg.pctunder5</t>
  </si>
  <si>
    <t>Ratio to US avg % &lt; age 5</t>
  </si>
  <si>
    <t>ratio.to.avg.pctover64</t>
  </si>
  <si>
    <t>Ratio to US avg % &gt; age 64</t>
  </si>
  <si>
    <t>ratio.to.avg.pctmin</t>
  </si>
  <si>
    <t>Ratio to US avg % People of Color</t>
  </si>
  <si>
    <t>ratio.to.avg.pcthisp</t>
  </si>
  <si>
    <t>names_d_subgroups_ratio_to_avg</t>
  </si>
  <si>
    <t>Ratio to US avg % Hispanic</t>
  </si>
  <si>
    <t>ratio.to.avg.pctnhba</t>
  </si>
  <si>
    <t>ratio.to.avg.pctnhaa</t>
  </si>
  <si>
    <t>ratio.to.avg.pctnhaiana</t>
  </si>
  <si>
    <t>ratio.to.avg.pctnhnhpia</t>
  </si>
  <si>
    <t>ratio.to.avg.pctnhotheralone</t>
  </si>
  <si>
    <t>ratio.to.avg.pctnhmulti</t>
  </si>
  <si>
    <t>ratio.to.avg.pctnhwa</t>
  </si>
  <si>
    <t>ratio.to.avg.pm</t>
  </si>
  <si>
    <t>names_e_ratio_to_avg</t>
  </si>
  <si>
    <t>Ratio to US avg PM2.5</t>
  </si>
  <si>
    <t>ratio.to.avg.o3</t>
  </si>
  <si>
    <t>Ratio to US avg Ozone</t>
  </si>
  <si>
    <t>ratio.to.avg.cancer</t>
  </si>
  <si>
    <t>Ratio to US avg Cancer risk</t>
  </si>
  <si>
    <t>ratio.to.avg.resp</t>
  </si>
  <si>
    <t>Ratio to US avg Respiratory</t>
  </si>
  <si>
    <t>ratio.to.avg.dpm</t>
  </si>
  <si>
    <t>Ratio to US avg Diesel PM</t>
  </si>
  <si>
    <t>ratio.to.avg.pctpre1960</t>
  </si>
  <si>
    <t>Ratio to US avg % built pre-1960</t>
  </si>
  <si>
    <t>ratio.to.avg.traffic.score</t>
  </si>
  <si>
    <t>Ratio to US avg Traffic</t>
  </si>
  <si>
    <t>ratio.to.avg.proximity.npl</t>
  </si>
  <si>
    <t>Ratio to US avg NPL</t>
  </si>
  <si>
    <t>ratio.to.avg.proximity.rmp</t>
  </si>
  <si>
    <t>Ratio to US avg RMP</t>
  </si>
  <si>
    <t>ratio.to.avg.proximity.tsdf</t>
  </si>
  <si>
    <t>Ratio to US avg TSDF</t>
  </si>
  <si>
    <t>ratio.to.avg.proximity.npdes</t>
  </si>
  <si>
    <t>Ratio to US avg NPDES</t>
  </si>
  <si>
    <t>ratio.to.avg.ust</t>
  </si>
  <si>
    <t>Ratio to US avg UST</t>
  </si>
  <si>
    <t>ratio.to.avg.rsei</t>
  </si>
  <si>
    <t>ratio.to.state.avg.Demog.Index</t>
  </si>
  <si>
    <t>names_d_ratio_to_state_avg</t>
  </si>
  <si>
    <t>stateratio</t>
  </si>
  <si>
    <t>Ratio to State avg Demog.Ind.</t>
  </si>
  <si>
    <t>ratio.to.state.avg.Demog.Index.Supp</t>
  </si>
  <si>
    <t>Ratio to State avg Suppl Demog Index</t>
  </si>
  <si>
    <t>ratio.to.state.avg.pctlowinc</t>
  </si>
  <si>
    <t>Ratio to State avg % Low-inc.</t>
  </si>
  <si>
    <t>ratio.to.state.avg.pctlingiso</t>
  </si>
  <si>
    <t>Ratio to State avg % Limited English</t>
  </si>
  <si>
    <t>ratio.to.state.avg.pctunemployed</t>
  </si>
  <si>
    <t>Ratio to State avg % Unemployed</t>
  </si>
  <si>
    <t>ratio.to.state.avg.pctlths</t>
  </si>
  <si>
    <t>Ratio to State avg % &lt; High School</t>
  </si>
  <si>
    <t>ratio.to.state.avg.lowlifex</t>
  </si>
  <si>
    <t>Ratio to State avg Low life expectancy</t>
  </si>
  <si>
    <t>ratio.to.state.avg.pctunder5</t>
  </si>
  <si>
    <t>Ratio to State avg % &lt; age 5</t>
  </si>
  <si>
    <t>ratio.to.state.avg.pctover64</t>
  </si>
  <si>
    <t>Ratio to State avg % &gt; age 64</t>
  </si>
  <si>
    <t>ratio.to.state.avg.pctmin</t>
  </si>
  <si>
    <t>Ratio to State avg % People of Color</t>
  </si>
  <si>
    <t>ratio.to.state.avg.pcthisp</t>
  </si>
  <si>
    <t>names_d_subgroups_ratio_to_state_avg</t>
  </si>
  <si>
    <t>Ratio to State avg % Hispanic</t>
  </si>
  <si>
    <t>ratio.to.state.avg.pctnhba</t>
  </si>
  <si>
    <t>ratio.to.state.avg.pctnhaa</t>
  </si>
  <si>
    <t>ratio.to.state.avg.pctnhaiana</t>
  </si>
  <si>
    <t>ratio.to.state.avg.pctnhnhpia</t>
  </si>
  <si>
    <t>ratio.to.state.avg.pctnhotheralone</t>
  </si>
  <si>
    <t>ratio.to.state.avg.pctnhmulti</t>
  </si>
  <si>
    <t>ratio.to.state.avg.pctnhwa</t>
  </si>
  <si>
    <t>Ratio to State avg % White nonHispanic single race</t>
  </si>
  <si>
    <t>ratio.to.state.avg.pm</t>
  </si>
  <si>
    <t>names_e_ratio_to_state_avg</t>
  </si>
  <si>
    <t>Ratio to State avg PM2.5</t>
  </si>
  <si>
    <t>ratio.to.state.avg.o3</t>
  </si>
  <si>
    <t>Ratio to State avg Ozone</t>
  </si>
  <si>
    <t>ratio.to.state.avg.cancer</t>
  </si>
  <si>
    <t>Ratio to State avg Cancer risk</t>
  </si>
  <si>
    <t>ratio.to.state.avg.resp</t>
  </si>
  <si>
    <t>Ratio to State avg Respiratory</t>
  </si>
  <si>
    <t>ratio.to.state.avg.dpm</t>
  </si>
  <si>
    <t>Ratio to State avg Diesel PM</t>
  </si>
  <si>
    <t>ratio.to.state.avg.pctpre1960</t>
  </si>
  <si>
    <t>Ratio to State avg % built pre-1960</t>
  </si>
  <si>
    <t>ratio.to.state.avg.traffic.score</t>
  </si>
  <si>
    <t>Ratio to State avg Traffic</t>
  </si>
  <si>
    <t>ratio.to.state.avg.proximity.npl</t>
  </si>
  <si>
    <t>Ratio to State avg NPL</t>
  </si>
  <si>
    <t>ratio.to.state.avg.proximity.rmp</t>
  </si>
  <si>
    <t>Ratio to State avg RMP</t>
  </si>
  <si>
    <t>ratio.to.state.avg.proximity.tsdf</t>
  </si>
  <si>
    <t>Ratio to State avg TSDF</t>
  </si>
  <si>
    <t>ratio.to.state.avg.proximity.npdes</t>
  </si>
  <si>
    <t>Ratio to State avg NPDES</t>
  </si>
  <si>
    <t>ratio.to.state.avg.ust</t>
  </si>
  <si>
    <t>Ratio to State avg UST</t>
  </si>
  <si>
    <t>ratio.to.state.avg.rsei</t>
  </si>
  <si>
    <t>lon</t>
  </si>
  <si>
    <t>geometry.x</t>
  </si>
  <si>
    <t>centroidX</t>
  </si>
  <si>
    <t>lat</t>
  </si>
  <si>
    <t>geometry.y</t>
  </si>
  <si>
    <t>centroidY</t>
  </si>
  <si>
    <t>P_DISABILITY</t>
  </si>
  <si>
    <t>Percent population with Disabilities</t>
  </si>
  <si>
    <t>Persons with disabilities</t>
  </si>
  <si>
    <t>P_MALES</t>
  </si>
  <si>
    <t>Percent Males</t>
  </si>
  <si>
    <t>Male</t>
  </si>
  <si>
    <t>P_FEMALES</t>
  </si>
  <si>
    <t>Percent Females</t>
  </si>
  <si>
    <t>Female</t>
  </si>
  <si>
    <t>LIFEEXP</t>
  </si>
  <si>
    <t>Life Expectancy in Years</t>
  </si>
  <si>
    <t>Average life expectancy</t>
  </si>
  <si>
    <t>PER_CAP_INC</t>
  </si>
  <si>
    <t>Per Capita Income</t>
  </si>
  <si>
    <t>Per capita income</t>
  </si>
  <si>
    <t>31401</t>
  </si>
  <si>
    <t>P_OWN_OCCUPIED</t>
  </si>
  <si>
    <t>Owner Occupied households</t>
  </si>
  <si>
    <t>Owner occupied</t>
  </si>
  <si>
    <t>P_AGE_LT18</t>
  </si>
  <si>
    <t>Breakdown by Age</t>
  </si>
  <si>
    <t>Percent Break Down by Age below 18 Years</t>
  </si>
  <si>
    <t>From Ages 1 to 18</t>
  </si>
  <si>
    <t>P_AGE_GT17</t>
  </si>
  <si>
    <t>Percent Break Down by Age above 17 Years</t>
  </si>
  <si>
    <t>From Ages 18 and up</t>
  </si>
  <si>
    <t>P_HLI_SPANISH_LI</t>
  </si>
  <si>
    <t>Breakdown by Limited English Speaking</t>
  </si>
  <si>
    <t>Speak Spanish</t>
  </si>
  <si>
    <t>P_HLI_IE_LI</t>
  </si>
  <si>
    <t>Speak Other Indo-European Languages</t>
  </si>
  <si>
    <t>P_HLI_API_LI</t>
  </si>
  <si>
    <t>Speak Asian-Pacific Island Languages</t>
  </si>
  <si>
    <t>P_HLI_OTHER_LI</t>
  </si>
  <si>
    <t>Speak Other Languages</t>
  </si>
  <si>
    <t>P_ENGLISH</t>
  </si>
  <si>
    <t>Languages Spoken at Home</t>
  </si>
  <si>
    <t>Percent of population speaking English at home</t>
  </si>
  <si>
    <t>English</t>
  </si>
  <si>
    <t>added data to example column</t>
  </si>
  <si>
    <t>P_SPANISH</t>
  </si>
  <si>
    <t>Percent of population speaking Spanish at home</t>
  </si>
  <si>
    <t>Spanish</t>
  </si>
  <si>
    <t>P_FRENCH</t>
  </si>
  <si>
    <t>P_RUS_POL_SLAV</t>
  </si>
  <si>
    <t>Percent of population speaking Russian, Polish or Other Slavic at home</t>
  </si>
  <si>
    <t>P_OTHER_IE</t>
  </si>
  <si>
    <t>Percent of population speaking Indo-European at home</t>
  </si>
  <si>
    <t>P_VIETNAMESE</t>
  </si>
  <si>
    <t>Percent of population speaking Vietnamese at home</t>
  </si>
  <si>
    <t>Vietnamese</t>
  </si>
  <si>
    <t>P_OTHER_ASIAN</t>
  </si>
  <si>
    <t>Percent of population speaking Other Asian and Pacific Island languages at home</t>
  </si>
  <si>
    <t>P_ARABIC</t>
  </si>
  <si>
    <t>Percent of population speaking Arabic at home</t>
  </si>
  <si>
    <t>P_OTHER</t>
  </si>
  <si>
    <t>Percent of population speaking Other and Unspecified languages at home</t>
  </si>
  <si>
    <t>P_NON_ENGLISH</t>
  </si>
  <si>
    <t>Percent of population speaking Non English languages at home</t>
  </si>
  <si>
    <t>NUM_WATERDIS</t>
  </si>
  <si>
    <t>Number of Water Discharge Facilities</t>
  </si>
  <si>
    <t>Water Dischargers</t>
  </si>
  <si>
    <t>NUM_AIRPOLL</t>
  </si>
  <si>
    <t>Number of Air Pollution Facilities</t>
  </si>
  <si>
    <t>Air Pollution</t>
  </si>
  <si>
    <t>NUM_BROWNFIELD</t>
  </si>
  <si>
    <t>Number of Brownfields</t>
  </si>
  <si>
    <t>Brownfields</t>
  </si>
  <si>
    <t>NUM_TRI</t>
  </si>
  <si>
    <t>Number of Toxic Release Facilities</t>
  </si>
  <si>
    <t>Toxic Release Inventory</t>
  </si>
  <si>
    <t>NUM_SCHOOL</t>
  </si>
  <si>
    <t>Number of Schools</t>
  </si>
  <si>
    <t>Schools</t>
  </si>
  <si>
    <t>NUM_HOSPITAL</t>
  </si>
  <si>
    <t>Number of Hospitals</t>
  </si>
  <si>
    <t>Hospitals</t>
  </si>
  <si>
    <t>NUM_CHURCH</t>
  </si>
  <si>
    <t>Number of Worship Places</t>
  </si>
  <si>
    <t>Places of Worship</t>
  </si>
  <si>
    <t>YESNO_AIRNONATT</t>
  </si>
  <si>
    <t>Flag for Overlapping with Non-Attainment Areas</t>
  </si>
  <si>
    <t>Air Non-attainment</t>
  </si>
  <si>
    <t>No</t>
  </si>
  <si>
    <t>YESNO_IMPWATERS</t>
  </si>
  <si>
    <t>Flag for Overlapping with Impaired Waters</t>
  </si>
  <si>
    <t>Impaired Waters</t>
  </si>
  <si>
    <t>Yes</t>
  </si>
  <si>
    <t>YESNO_TRIBAL</t>
  </si>
  <si>
    <t>Flag for Overlapping with Tribes</t>
  </si>
  <si>
    <t>Selected location contains American Indian Reservation Lands</t>
  </si>
  <si>
    <t>YESNO_CEJSTDIS</t>
  </si>
  <si>
    <t>Flag for Overlapping with CJEST Disadvantaged Communities</t>
  </si>
  <si>
    <t>Selected location contains "Justice40 defined" disadvantaged community</t>
  </si>
  <si>
    <t>YESNO_IRADIS</t>
  </si>
  <si>
    <t>Flag for Overlapping with EPA IRA Disadvantaged Communities</t>
  </si>
  <si>
    <t>Selected location contains an EPA IRA disadvantaged community</t>
  </si>
  <si>
    <t>S_HI_HEARTDISEASE_AVG</t>
  </si>
  <si>
    <t>State Average of Heart Diseases</t>
  </si>
  <si>
    <t>Heart Disease</t>
  </si>
  <si>
    <t>7.1</t>
  </si>
  <si>
    <t>S_HI_ASTHMA_AVG</t>
  </si>
  <si>
    <t>State Average of Asthma</t>
  </si>
  <si>
    <t>Asthma</t>
  </si>
  <si>
    <t>11.1</t>
  </si>
  <si>
    <t>RAW_HI_HEARTDISEASE</t>
  </si>
  <si>
    <t>Heart Diseases</t>
  </si>
  <si>
    <t>S_HI_CANCER_AVG</t>
  </si>
  <si>
    <t>State Average of Cancer</t>
  </si>
  <si>
    <t>Cancer</t>
  </si>
  <si>
    <t>6.3</t>
  </si>
  <si>
    <t>RAW_HI_ASTHMA</t>
  </si>
  <si>
    <t>10.199999999999999</t>
  </si>
  <si>
    <t>S_HI_DISABILITYPCT_AVG</t>
  </si>
  <si>
    <t>State Average of Persons with Disabilities</t>
  </si>
  <si>
    <t>Persons with Disabilities</t>
  </si>
  <si>
    <t>16.9%</t>
  </si>
  <si>
    <t>RAW_HI_CANCER</t>
  </si>
  <si>
    <t>8.1999999999999993</t>
  </si>
  <si>
    <t>RAW_HI_DISABILITYPCT</t>
  </si>
  <si>
    <t>S_HI_HEARTDISEASE_PCTILE</t>
  </si>
  <si>
    <t>State Percentile of Heart Diseases</t>
  </si>
  <si>
    <t>S_HI_ASTHMA_PCTILE</t>
  </si>
  <si>
    <t>State Percentile of Asthma</t>
  </si>
  <si>
    <t>S_HI_CANCER_PCTILE</t>
  </si>
  <si>
    <t>State Percentile of Cancer</t>
  </si>
  <si>
    <t>S_HI_DISABILITYPCT_PCTILE</t>
  </si>
  <si>
    <t>State Percentile of Persons with Disabilities</t>
  </si>
  <si>
    <t>N_HI_HEARTDISEASE_AVG</t>
  </si>
  <si>
    <t>National Average of Heart Diseases</t>
  </si>
  <si>
    <t>6.1</t>
  </si>
  <si>
    <t>N_HI_ASTHMA_AVG</t>
  </si>
  <si>
    <t>National Average of Asthma</t>
  </si>
  <si>
    <t>N_HI_CANCER_AVG</t>
  </si>
  <si>
    <t>National Average of Cancer</t>
  </si>
  <si>
    <t>N_HI_DISABILITYPCT_AVG</t>
  </si>
  <si>
    <t>National Average of Persons with Disabilities</t>
  </si>
  <si>
    <t>13.4%</t>
  </si>
  <si>
    <t>N_HI_HEARTDISEASE_PCTILE</t>
  </si>
  <si>
    <t>National Percentile of Heart Diseases</t>
  </si>
  <si>
    <t>N_HI_ASTHMA_PCTILE</t>
  </si>
  <si>
    <t>National Percentile of Asthma</t>
  </si>
  <si>
    <t>N_HI_CANCER_PCTILE</t>
  </si>
  <si>
    <t>National Percentile of Cancer</t>
  </si>
  <si>
    <t>N_HI_DISABILITYPCT_PCTILE</t>
  </si>
  <si>
    <t>National Percentile of Persons with Disabilities</t>
  </si>
  <si>
    <t>RAW_CI_FLOOD</t>
  </si>
  <si>
    <t>Climate Indicators</t>
  </si>
  <si>
    <t>Estimated Current Flood Risk</t>
  </si>
  <si>
    <t>Flood Risk</t>
  </si>
  <si>
    <t>RAW_CI_FIRE</t>
  </si>
  <si>
    <t>Estimated Current Fire Risk</t>
  </si>
  <si>
    <t>Wildfire Risk</t>
  </si>
  <si>
    <t>fixed description to say Fire where EJScreen API doc said Flood</t>
  </si>
  <si>
    <t>91%</t>
  </si>
  <si>
    <t>S_CI_FLOOD_AVG</t>
  </si>
  <si>
    <t>State Average of Estimated Current Flood Risk</t>
  </si>
  <si>
    <t>8%</t>
  </si>
  <si>
    <t>S_CI_FIRE_AVG</t>
  </si>
  <si>
    <t>State Average of Estimated Current Fire Risk</t>
  </si>
  <si>
    <t>43%</t>
  </si>
  <si>
    <t>S_CI_FLOOD_PCTILE</t>
  </si>
  <si>
    <t>State Percentile of Estimated Current Flood Risk</t>
  </si>
  <si>
    <t>S_CI_FIRE_PCTILE</t>
  </si>
  <si>
    <t>State Percentile of Estimated Current Fire Risk</t>
  </si>
  <si>
    <t>N_CI_FLOOD_AVG</t>
  </si>
  <si>
    <t>National Average of Estimated Current Flood Risk</t>
  </si>
  <si>
    <t>fixed apitype2.2 to say Climate Indicators where EJScreen API doc was wrong</t>
  </si>
  <si>
    <t>N_CI_FIRE_AVG</t>
  </si>
  <si>
    <t>National Average of Estimated Current Fire Risk</t>
  </si>
  <si>
    <t>N_CI_FLOOD_PCTILE</t>
  </si>
  <si>
    <t>National Percentile of Estimated Current Flood Risk</t>
  </si>
  <si>
    <t>N_CI_FIRE_PCTILE</t>
  </si>
  <si>
    <t>National Percentile of Estimated Current Fire Risk</t>
  </si>
  <si>
    <t>RAW_CG_LIMITEDBBPCT</t>
  </si>
  <si>
    <t>Critical Service Gaps Indicators</t>
  </si>
  <si>
    <t>Households without Broadband Internet</t>
  </si>
  <si>
    <t>Broadband Internet</t>
  </si>
  <si>
    <t>RAW_CG_NOHINCPCT</t>
  </si>
  <si>
    <t>Households without Health Insurance</t>
  </si>
  <si>
    <t>Lack of Health Insurance</t>
  </si>
  <si>
    <t>S_CG_LIMITEDBBPCT_AVG</t>
  </si>
  <si>
    <t>State Average of Households without Broadband Internet</t>
  </si>
  <si>
    <t>S_CG_NOHINCPCT_AVG</t>
  </si>
  <si>
    <t>State Average of Households without Health Insurance</t>
  </si>
  <si>
    <t>15%</t>
  </si>
  <si>
    <t>S_CG_LIMITEDBBPCT_PCTILE</t>
  </si>
  <si>
    <t>State Percentile of Households without Broadband Internet</t>
  </si>
  <si>
    <t>S_CG_NOHINCPCT_PCTILE</t>
  </si>
  <si>
    <t>State Percentile of Households without Health Insurance</t>
  </si>
  <si>
    <t>N_CG_LIMITEDBBPCT_AVG</t>
  </si>
  <si>
    <t>National Average of Households without Broadband Internet</t>
  </si>
  <si>
    <t>N_CG_NOHINCPCT_AVG</t>
  </si>
  <si>
    <t>National Average of Households without Health Insurance</t>
  </si>
  <si>
    <t>N_CG_LIMITEDBBPCT_PCTILE</t>
  </si>
  <si>
    <t>National Percentile of Households without Broadband Internet</t>
  </si>
  <si>
    <t>N_CG_NOHINCPCT_PCTILE</t>
  </si>
  <si>
    <t>National Percentile of Households without Health Insurance</t>
  </si>
  <si>
    <t>YESNO_HOUSEBURDEN</t>
  </si>
  <si>
    <t>Flag for Overlapping with Housing Burden Communities</t>
  </si>
  <si>
    <t>Housing Burden</t>
  </si>
  <si>
    <t>fixed apitype2.2 to Critical Service Gaps Indicator</t>
  </si>
  <si>
    <t>YESNO_TRANSDIS</t>
  </si>
  <si>
    <t>Flag for Overlapping with Transportation Disadvantaged Communities</t>
  </si>
  <si>
    <t>Transportation Access</t>
  </si>
  <si>
    <t>YESNO_FOODDESERT</t>
  </si>
  <si>
    <t>Flag for Overlapping with Food Desert Areas</t>
  </si>
  <si>
    <t>Food Desert</t>
  </si>
  <si>
    <t>geometry.wkid</t>
  </si>
  <si>
    <t>na</t>
  </si>
  <si>
    <t>added row based on how API output parsed here</t>
  </si>
  <si>
    <t>4326</t>
  </si>
  <si>
    <t>RAW_CI_FIRE30</t>
  </si>
  <si>
    <t>Estimated Fire Risk in 30 Years</t>
  </si>
  <si>
    <t>S_CI_FIRE30_PCTILE</t>
  </si>
  <si>
    <t>State Percentile of Estimated Fire Risk in 30 Years</t>
  </si>
  <si>
    <t>N_CI_FIRE30_AVG</t>
  </si>
  <si>
    <t>National Average of Estimated Fire Risk in 30 Years</t>
  </si>
  <si>
    <t>N_CI_FIRE30_PCTILE</t>
  </si>
  <si>
    <t>National Percentile of Estimated Fire Risk in 30 Years</t>
  </si>
  <si>
    <t>S_CI_FIRE30_AVG</t>
  </si>
  <si>
    <t>State Average of Estimated Fire Risk in 30 Years</t>
  </si>
  <si>
    <t>57%</t>
  </si>
  <si>
    <t>geometry</t>
  </si>
  <si>
    <t>NULL</t>
  </si>
  <si>
    <t>areaid</t>
  </si>
  <si>
    <t>areatype</t>
  </si>
  <si>
    <t>placename</t>
  </si>
  <si>
    <t>City or County Plus State for the Area of Interest</t>
  </si>
  <si>
    <t>Beaver County, OK</t>
  </si>
  <si>
    <t>RAW_HI_LIFEEXP</t>
  </si>
  <si>
    <t>79.400000000000006</t>
  </si>
  <si>
    <t>RAW_CI_FLOOD30</t>
  </si>
  <si>
    <t>Estimated Flood Risk in 30 Years</t>
  </si>
  <si>
    <t>S_HI_LIFEEXP_AVG</t>
  </si>
  <si>
    <t>State Average of Low Life Expectancy</t>
  </si>
  <si>
    <t>S_CI_FLOOD30_AVG</t>
  </si>
  <si>
    <t>State Average of Estimated Flood Risk in 30 Years</t>
  </si>
  <si>
    <t>S_HI_LIFEEXP_PCTILE</t>
  </si>
  <si>
    <t>State Percentile of Low Life Expectancy</t>
  </si>
  <si>
    <t>S_CI_FLOOD30_PCTILE</t>
  </si>
  <si>
    <t>State Percentile of Estimated Flood Risk in 30 Years</t>
  </si>
  <si>
    <t>N_HI_LIFEEXP_AVG</t>
  </si>
  <si>
    <t>National Average of Low Life Expectancy</t>
  </si>
  <si>
    <t>78.5</t>
  </si>
  <si>
    <t>N_CI_FLOOD30_AVG</t>
  </si>
  <si>
    <t>National Average of Estimated Flood Risk in 30 Years</t>
  </si>
  <si>
    <t>N_HI_LIFEEXP_PCTILE</t>
  </si>
  <si>
    <t>National Percentile of Low Life Expectancy</t>
  </si>
  <si>
    <t>N_CI_FLOOD30_PCTILE</t>
  </si>
  <si>
    <t>National Percentile of Estimated Flood Risk in 30 Years</t>
  </si>
  <si>
    <t>names_ej</t>
  </si>
  <si>
    <t>names_ej_state</t>
  </si>
  <si>
    <t>names_ej_supp_state</t>
  </si>
  <si>
    <t>80up</t>
  </si>
  <si>
    <t>count of unique ids</t>
  </si>
  <si>
    <t>constant</t>
  </si>
  <si>
    <t>?? count of high avgstate pctiles or popwtd mean of those?</t>
  </si>
  <si>
    <t>DISPARITY</t>
  </si>
  <si>
    <t>text</t>
  </si>
  <si>
    <t>ratio.to</t>
  </si>
  <si>
    <t>.eo</t>
  </si>
  <si>
    <t>.supp</t>
  </si>
  <si>
    <t>bin.</t>
  </si>
  <si>
    <t>.text</t>
  </si>
  <si>
    <t>avg.</t>
  </si>
  <si>
    <t>pctile.</t>
  </si>
  <si>
    <t>state.</t>
  </si>
  <si>
    <t>names_d_subgroups_nh_count</t>
  </si>
  <si>
    <t>x</t>
  </si>
  <si>
    <t>denominator</t>
  </si>
  <si>
    <t>ej formula</t>
  </si>
  <si>
    <t>Ratio to US avg Toxic Releases to Air</t>
  </si>
  <si>
    <t>Ratio to State avg Toxic Releases to Air</t>
  </si>
  <si>
    <t>Map color bin for Demographic Index (based on 2 factors, % low-income and % people of color)</t>
  </si>
  <si>
    <t>Row Labels</t>
  </si>
  <si>
    <t>(blank)</t>
  </si>
  <si>
    <t>Grand Total</t>
  </si>
  <si>
    <t>Count of n</t>
  </si>
  <si>
    <t>does not need</t>
  </si>
  <si>
    <t>names_d_other_count</t>
  </si>
  <si>
    <t>US Percentile for EJ Supplemental Index for Toxic Releases to Air</t>
  </si>
  <si>
    <t>US Average of Demographic Index</t>
  </si>
  <si>
    <t>US Average of Supplemental Demographic Index</t>
  </si>
  <si>
    <t>in_api</t>
  </si>
  <si>
    <t>in_bgcsv</t>
  </si>
  <si>
    <t>y</t>
  </si>
  <si>
    <t>wkid</t>
  </si>
  <si>
    <t>State raw Ozone EJ Index</t>
  </si>
  <si>
    <t>State raw Ozone Supplemental Index</t>
  </si>
  <si>
    <t>State raw Particulate Matter 2.5 EJ Index</t>
  </si>
  <si>
    <t>US raw Superfund Proximity EJ Index</t>
  </si>
  <si>
    <t>US raw Traffic proximity EJ Index</t>
  </si>
  <si>
    <t>US raw Underground storage tanks EJ Index</t>
  </si>
  <si>
    <t>US raw Wastewater discharge EJ Index</t>
  </si>
  <si>
    <t>State raw Particulate Matter 2.5 Supplemental Index</t>
  </si>
  <si>
    <t>State raw RMP Facility Proximity EJ Index</t>
  </si>
  <si>
    <t>State raw RMP Facility Proximity Supplemental Index</t>
  </si>
  <si>
    <t>State raw Superfund Proximity EJ Index</t>
  </si>
  <si>
    <t>State raw Superfund Proximity Supplemental Index</t>
  </si>
  <si>
    <t>State raw Traffic proximity EJ Index</t>
  </si>
  <si>
    <t>State raw Traffic proximity Supplemental Index</t>
  </si>
  <si>
    <t>State raw Underground storage tanks EJ Index</t>
  </si>
  <si>
    <t>State raw Underground storage tanks Supplemental Index</t>
  </si>
  <si>
    <t>State raw Wastewater discharge EJ Index</t>
  </si>
  <si>
    <t>State raw Wastewater discharge Supplemental Index</t>
  </si>
  <si>
    <t>Area ID</t>
  </si>
  <si>
    <t>Latitude</t>
  </si>
  <si>
    <t>Longitude</t>
  </si>
  <si>
    <t>Geometry (for internal use)</t>
  </si>
  <si>
    <t>Type of area (for internal use)</t>
  </si>
  <si>
    <t>WKID (for internal use)</t>
  </si>
  <si>
    <t>x_mapcolor</t>
  </si>
  <si>
    <t>x_maptextpopup</t>
  </si>
  <si>
    <t>x_anyother</t>
  </si>
  <si>
    <t>E other</t>
  </si>
  <si>
    <t>SORT ORDER TO USE</t>
  </si>
  <si>
    <t>VARLIST</t>
  </si>
  <si>
    <t>&gt; cbind(EJAM::names_e)</t>
  </si>
  <si>
    <t xml:space="preserve"> [1,] "pm"             </t>
  </si>
  <si>
    <t xml:space="preserve"> [2,] "o3"             </t>
  </si>
  <si>
    <t xml:space="preserve"> [3,] "cancer"         </t>
  </si>
  <si>
    <t xml:space="preserve"> [4,] "resp"           </t>
  </si>
  <si>
    <t xml:space="preserve"> [5,] "dpm"            </t>
  </si>
  <si>
    <t xml:space="preserve"> [6,] "pctpre1960"     </t>
  </si>
  <si>
    <t xml:space="preserve"> [7,] "traffic.score"  </t>
  </si>
  <si>
    <t xml:space="preserve"> [8,] "proximity.npl"  </t>
  </si>
  <si>
    <t xml:space="preserve"> [9,] "proximity.rmp"  </t>
  </si>
  <si>
    <t xml:space="preserve">[10,] "proximity.tsdf" </t>
  </si>
  <si>
    <t>[11,] "proximity.npdes"</t>
  </si>
  <si>
    <t xml:space="preserve">[12,] "ust"            </t>
  </si>
  <si>
    <t xml:space="preserve">[13,] "rsei"           </t>
  </si>
  <si>
    <t>&gt; cbind(EJAM::names_d)</t>
  </si>
  <si>
    <t xml:space="preserve">      [,1]              </t>
  </si>
  <si>
    <t xml:space="preserve"> [1,] "Demog.Index"     </t>
  </si>
  <si>
    <t xml:space="preserve"> [2,] "Demog.Index.Supp"</t>
  </si>
  <si>
    <t xml:space="preserve"> [3,] "pctlowinc"       </t>
  </si>
  <si>
    <t xml:space="preserve"> [4,] "pctlingiso"      </t>
  </si>
  <si>
    <t xml:space="preserve"> [5,] "pctunemployed"   </t>
  </si>
  <si>
    <t xml:space="preserve"> [6,] "pctlths"         </t>
  </si>
  <si>
    <t xml:space="preserve"> [7,] "lowlifex"        </t>
  </si>
  <si>
    <t xml:space="preserve"> [8,] "pctunder5"       </t>
  </si>
  <si>
    <t xml:space="preserve"> [9,] "pctover64"       </t>
  </si>
  <si>
    <t xml:space="preserve">[10,] "pctmin"          </t>
  </si>
  <si>
    <t>&gt; cbind(EJAM::names_d_subgroups)</t>
  </si>
  <si>
    <t xml:space="preserve">[1,] "pcthisp"        </t>
  </si>
  <si>
    <t xml:space="preserve">[2,] "pctnhba"        </t>
  </si>
  <si>
    <t xml:space="preserve">[3,] "pctnhaa"        </t>
  </si>
  <si>
    <t xml:space="preserve">[4,] "pctnhaiana"     </t>
  </si>
  <si>
    <t xml:space="preserve">[5,] "pctnhnhpia"     </t>
  </si>
  <si>
    <t>[6,] "pctnhotheralone"</t>
  </si>
  <si>
    <t xml:space="preserve">[7,] "pctnhmulti"     </t>
  </si>
  <si>
    <t xml:space="preserve"> </t>
  </si>
  <si>
    <t>pctba</t>
  </si>
  <si>
    <t>pctaa</t>
  </si>
  <si>
    <t>pctaiana</t>
  </si>
  <si>
    <t>pctnhpia</t>
  </si>
  <si>
    <t>pctotheralone</t>
  </si>
  <si>
    <t>pctmulti</t>
  </si>
  <si>
    <t>pctwa</t>
  </si>
  <si>
    <t/>
  </si>
  <si>
    <t>sortvarlist</t>
  </si>
  <si>
    <t>sort_within_varlist</t>
  </si>
  <si>
    <t>variable</t>
  </si>
  <si>
    <t>ba</t>
  </si>
  <si>
    <t>aa</t>
  </si>
  <si>
    <t>aiana</t>
  </si>
  <si>
    <t>nhpia</t>
  </si>
  <si>
    <t>otheralone</t>
  </si>
  <si>
    <t>multi</t>
  </si>
  <si>
    <t>wa</t>
  </si>
  <si>
    <t>Ratio to US avg % Black (NHA)</t>
  </si>
  <si>
    <t>Ratio to US avg % Asian (NHA)</t>
  </si>
  <si>
    <t>Ratio to US avg % American Indian Alaska Native (NHA)</t>
  </si>
  <si>
    <t>Ratio to US avg % Native Hawaiian Pacific Islander (NHA)</t>
  </si>
  <si>
    <t>Ratio to US avg % Other single race (NHA)</t>
  </si>
  <si>
    <t>Ratio to US avg % White nonHispanic single race (NHA)</t>
  </si>
  <si>
    <t>Ratio to State avg % Black (NHA)</t>
  </si>
  <si>
    <t>Ratio to State avg % Asian (NHA)</t>
  </si>
  <si>
    <t>Ratio to State avg % American Indian Alaska Native (NHA)</t>
  </si>
  <si>
    <t>Ratio to State avg % Native Hawaiian Pacific Islander (NHA)</t>
  </si>
  <si>
    <t>Ratio to State avg % Other single race (NHA)</t>
  </si>
  <si>
    <t>Ratio to State avg % Two or more race (NH)</t>
  </si>
  <si>
    <t>Ratio to US avg % Two or more race (NH)</t>
  </si>
  <si>
    <t>names_d_subgroups_nh</t>
  </si>
  <si>
    <t>names_d_subgroups_nh_ratio_to_avg</t>
  </si>
  <si>
    <t>names_d_subgroups_nh_ratio_to_state_avg</t>
  </si>
  <si>
    <t>names_d_subgroups_nh_pctile</t>
  </si>
  <si>
    <t>names_d_subgroups_nh_state_pctile</t>
  </si>
  <si>
    <t>names_d_subgroups_nh_avg</t>
  </si>
  <si>
    <t>names_d_subgroups_nh_state_avg</t>
  </si>
  <si>
    <t>ratio.to.avg.pctba</t>
  </si>
  <si>
    <t>ratio.to.avg.pctaa</t>
  </si>
  <si>
    <t>ratio.to.avg.pctaiana</t>
  </si>
  <si>
    <t>ratio.to.avg.pctnhpia</t>
  </si>
  <si>
    <t>ratio.to.avg.pctotheralone</t>
  </si>
  <si>
    <t>ratio.to.avg.pctmulti</t>
  </si>
  <si>
    <t>ratio.to.avg.pctwa</t>
  </si>
  <si>
    <t>ratio.to.state.avg.pctaa</t>
  </si>
  <si>
    <t>ratio.to.state.avg.pctaiana</t>
  </si>
  <si>
    <t>ratio.to.state.avg.pctba</t>
  </si>
  <si>
    <t>ratio.to.state.avg.pctmulti</t>
  </si>
  <si>
    <t>ratio.to.state.avg.pctnhpia</t>
  </si>
  <si>
    <t>ratio.to.state.avg.pctotheralone</t>
  </si>
  <si>
    <t>ratio.to.state.avg.pctwa</t>
  </si>
  <si>
    <t>pctile.pctba</t>
  </si>
  <si>
    <t>pctile.pctaa</t>
  </si>
  <si>
    <t>pctile.pctaiana</t>
  </si>
  <si>
    <t>pctile.pctnhpia</t>
  </si>
  <si>
    <t>pctile.pctotheralone</t>
  </si>
  <si>
    <t>pctile.pctmulti</t>
  </si>
  <si>
    <t>pctile.pctwa</t>
  </si>
  <si>
    <t>state.pctile.pctba</t>
  </si>
  <si>
    <t>state.pctile.pctaa</t>
  </si>
  <si>
    <t>state.pctile.pctaiana</t>
  </si>
  <si>
    <t>state.pctile.pctnhpia</t>
  </si>
  <si>
    <t>state.pctile.pctotheralone</t>
  </si>
  <si>
    <t>state.pctile.pctmulti</t>
  </si>
  <si>
    <t>state.pctile.pctwa</t>
  </si>
  <si>
    <t>avg.pctba</t>
  </si>
  <si>
    <t>avg.pctaa</t>
  </si>
  <si>
    <t>avg.pctaiana</t>
  </si>
  <si>
    <t>avg.pctnhpia</t>
  </si>
  <si>
    <t>avg.pctotheralone</t>
  </si>
  <si>
    <t>avg.pctmulti</t>
  </si>
  <si>
    <t>avg.pctwa</t>
  </si>
  <si>
    <t>state.avg.pctba</t>
  </si>
  <si>
    <t>state.avg.pctaa</t>
  </si>
  <si>
    <t>state.avg.pctaiana</t>
  </si>
  <si>
    <t>state.avg.pctnhpia</t>
  </si>
  <si>
    <t>state.avg.pctotheralone</t>
  </si>
  <si>
    <t>state.avg.pctmulti</t>
  </si>
  <si>
    <t>state.avg.pctwa</t>
  </si>
  <si>
    <t>names_d_subgroups_alone</t>
  </si>
  <si>
    <t>names_d_subgroups_alone_ratio_to_avg</t>
  </si>
  <si>
    <t>names_d_subgroups_alone_ratio_to_state_avg</t>
  </si>
  <si>
    <t>names_d_subgroups_alone_pctile</t>
  </si>
  <si>
    <t>names_d_subgroups_alone_state_pctile</t>
  </si>
  <si>
    <t>names_d_subgroups_alone_avg</t>
  </si>
  <si>
    <t>names_d_subgroups_alone_state_avg</t>
  </si>
  <si>
    <t>names_d_subgroups_alone_count</t>
  </si>
  <si>
    <t>% Black or African American (single race, includes Hispanic)</t>
  </si>
  <si>
    <t>% Asian (single race, includes Hispanic)</t>
  </si>
  <si>
    <t>% American Indian and Alaska Native (single race, includes Hispanic)</t>
  </si>
  <si>
    <t>% Native Hawaiian and Other Pacific Islander (single race, includes Hispanic)</t>
  </si>
  <si>
    <t>% Other race (single race, includes Hispanic)</t>
  </si>
  <si>
    <t>% Two or more races (includes Hispanic)</t>
  </si>
  <si>
    <t>% White (single race, includes Hispanic)</t>
  </si>
  <si>
    <t>Ratio to US avg % Hispanic or Latino</t>
  </si>
  <si>
    <t>Ratio to US avg % Black or African American (single race, includes Hispanic)</t>
  </si>
  <si>
    <t>Ratio to US avg % Asian (single race, includes Hispanic)</t>
  </si>
  <si>
    <t>Ratio to US avg % American Indian and Alaska Native (single race, includes Hispanic)</t>
  </si>
  <si>
    <t>Ratio to US avg % Native Hawaiian and Other Pacific Islander (single race, includes Hispanic)</t>
  </si>
  <si>
    <t>Ratio to US avg % Other race (single race, includes Hispanic)</t>
  </si>
  <si>
    <t>Ratio to US avg % Two or more races (includes Hispanic)</t>
  </si>
  <si>
    <t>Ratio to US avg % White (single race, includes Hispanic)</t>
  </si>
  <si>
    <t>Ratio to State avg % Hispanic or Latino</t>
  </si>
  <si>
    <t>Ratio to State avg % Black or African American (single race, includes Hispanic)</t>
  </si>
  <si>
    <t>Ratio to State avg % Asian (single race, includes Hispanic)</t>
  </si>
  <si>
    <t>Ratio to State avg % American Indian and Alaska Native (single race, includes Hispanic)</t>
  </si>
  <si>
    <t>Ratio to State avg % Native Hawaiian and Other Pacific Islander (single race, includes Hispanic)</t>
  </si>
  <si>
    <t>Ratio to State avg % Other race (single race, includes Hispanic)</t>
  </si>
  <si>
    <t>Ratio to State avg % Two or more races (includes Hispanic)</t>
  </si>
  <si>
    <t>Ratio to State avg % White (single race, includes Hispanic)</t>
  </si>
  <si>
    <t>US percentile for % Black or African American (single race, includes Hispanic)</t>
  </si>
  <si>
    <t>US percentile for % Asian (single race, includes Hispanic)</t>
  </si>
  <si>
    <t>US percentile for % American Indian and Alaska Native (single race, includes Hispanic)</t>
  </si>
  <si>
    <t>US percentile for % Native Hawaiian and Other Pacific Islander (single race, includes Hispanic)</t>
  </si>
  <si>
    <t>US percentile for % Other race (single race, includes Hispanic)</t>
  </si>
  <si>
    <t>US percentile for % Two or more races (includes Hispanic)</t>
  </si>
  <si>
    <t>US percentile for % White (single race, includes Hispanic)</t>
  </si>
  <si>
    <t>State percentile for % Black or African American (single race, includes Hispanic)</t>
  </si>
  <si>
    <t>State percentile for % Asian (single race, includes Hispanic)</t>
  </si>
  <si>
    <t>State percentile for % American Indian and Alaska Native (single race, includes Hispanic)</t>
  </si>
  <si>
    <t>State percentile for % Native Hawaiian and Other Pacific Islander (single race, includes Hispanic)</t>
  </si>
  <si>
    <t>State percentile for % Other race (single race, includes Hispanic)</t>
  </si>
  <si>
    <t>State percentile for % Two or more races (includes Hispanic)</t>
  </si>
  <si>
    <t>State percentile for % White (single race, includes Hispanic)</t>
  </si>
  <si>
    <t>US avg % Black or African American (single race, includes Hispanic)</t>
  </si>
  <si>
    <t>US avg % Asian (single race, includes Hispanic)</t>
  </si>
  <si>
    <t>US avg % American Indian and Alaska Native (single race, includes Hispanic)</t>
  </si>
  <si>
    <t>US avg % Native Hawaiian and Other Pacific Islander (single race, includes Hispanic)</t>
  </si>
  <si>
    <t>US avg % Other race (single race, includes Hispanic)</t>
  </si>
  <si>
    <t>US avg % Two or more races (includes Hispanic)</t>
  </si>
  <si>
    <t>US avg % White (single race, includes Hispanic)</t>
  </si>
  <si>
    <t>State avg % Black or African American (single race, includes Hispanic)</t>
  </si>
  <si>
    <t>State avg % Asian (single race, includes Hispanic)</t>
  </si>
  <si>
    <t>State avg % American Indian and Alaska Native (single race, includes Hispanic)</t>
  </si>
  <si>
    <t>State avg % Native Hawaiian and Other Pacific Islander (single race, includes Hispanic)</t>
  </si>
  <si>
    <t>State avg % Other race (single race, includes Hispanic)</t>
  </si>
  <si>
    <t>State avg % Two or more races (includes Hispanic)</t>
  </si>
  <si>
    <t>State avg % White (single race, includes Hispanic)</t>
  </si>
  <si>
    <t>Count of Black or African American (single race, includes Hispanic)</t>
  </si>
  <si>
    <t>Count of Asian (single race, includes Hispanic)</t>
  </si>
  <si>
    <t>Count of American Indian and Alaska Native (single race, includes Hispanic)</t>
  </si>
  <si>
    <t>Count of Native Hawaiian and Other Pacific Islander (single race, includes Hispanic)</t>
  </si>
  <si>
    <t>Count of Other race (single race, includes Hispanic)</t>
  </si>
  <si>
    <t>Count of Two or more races (includes Hispanic)</t>
  </si>
  <si>
    <t>Count of White (single race, includes Hispanic)</t>
  </si>
  <si>
    <t>Count of National Priority List Superfund sites</t>
  </si>
  <si>
    <t>Count of Treatment Storage Disposal Facilities (TSDF)</t>
  </si>
  <si>
    <t>DEJ</t>
  </si>
  <si>
    <t>geometry.spatialReference.wkid</t>
  </si>
  <si>
    <t>stateraw</t>
  </si>
  <si>
    <t>usraw</t>
  </si>
  <si>
    <t>decimals</t>
  </si>
  <si>
    <t>percentage</t>
  </si>
  <si>
    <t>?</t>
  </si>
  <si>
    <t>flag</t>
  </si>
  <si>
    <t>ratio to avg</t>
  </si>
  <si>
    <t>EJ.DISPARITY.rsei.eo</t>
  </si>
  <si>
    <t>state.EJ.DISPARITY.pm.eo</t>
  </si>
  <si>
    <t>state.EJ.DISPARITY.o3.eo</t>
  </si>
  <si>
    <t>state.EJ.DISPARITY.cancer.eo</t>
  </si>
  <si>
    <t>state.EJ.DISPARITY.resp.eo</t>
  </si>
  <si>
    <t>state.EJ.DISPARITY.dpm.eo</t>
  </si>
  <si>
    <t>state.EJ.DISPARITY.pctpre1960.eo</t>
  </si>
  <si>
    <t>state.EJ.DISPARITY.traffic.score.eo</t>
  </si>
  <si>
    <t>state.EJ.DISPARITY.proximity.npl.eo</t>
  </si>
  <si>
    <t>state.EJ.DISPARITY.proximity.rmp.eo</t>
  </si>
  <si>
    <t>state.EJ.DISPARITY.proximity.tsdf.eo</t>
  </si>
  <si>
    <t>state.EJ.DISPARITY.proximity.npdes.eo</t>
  </si>
  <si>
    <t>state.EJ.DISPARITY.ust.eo</t>
  </si>
  <si>
    <t>state.EJ.DISPARITY.rsei.eo</t>
  </si>
  <si>
    <t>EJ.DISPARITY.pm.eo.eo</t>
  </si>
  <si>
    <t>EJ.DISPARITY.o3.eo.eo</t>
  </si>
  <si>
    <t>EJ.DISPARITY.cancer.eo.eo</t>
  </si>
  <si>
    <t>EJ.DISPARITY.resp.eo.eo</t>
  </si>
  <si>
    <t>EJ.DISPARITY.dpm.eo.eo</t>
  </si>
  <si>
    <t>EJ.DISPARITY.pctpre1960.eo.eo</t>
  </si>
  <si>
    <t>EJ.DISPARITY.traffic.score.eo.eo</t>
  </si>
  <si>
    <t>EJ.DISPARITY.proximity.npl.eo.eo</t>
  </si>
  <si>
    <t>EJ.DISPARITY.proximity.rmp.eo.eo</t>
  </si>
  <si>
    <t>EJ.DISPARITY.proximity.tsdf.eo.eo</t>
  </si>
  <si>
    <t>EJ.DISPARITY.proximity.npdes.eo.eo</t>
  </si>
  <si>
    <t>EJ.DISPARITY.ust.eo.eo</t>
  </si>
  <si>
    <t>EJ.DISPARITY.rsei.eo.eo</t>
  </si>
  <si>
    <t>state.EJ.DISPARITY.pm.eo.eo</t>
  </si>
  <si>
    <t>state.EJ.DISPARITY.o3.eo.eo</t>
  </si>
  <si>
    <t>state.EJ.DISPARITY.cancer.eo.eo</t>
  </si>
  <si>
    <t>state.EJ.DISPARITY.resp.eo.eo</t>
  </si>
  <si>
    <t>state.EJ.DISPARITY.dpm.eo.eo</t>
  </si>
  <si>
    <t>state.EJ.DISPARITY.pctpre1960.eo.eo</t>
  </si>
  <si>
    <t>state.EJ.DISPARITY.traffic.score.eo.eo</t>
  </si>
  <si>
    <t>state.EJ.DISPARITY.proximity.npl.eo.eo</t>
  </si>
  <si>
    <t>state.EJ.DISPARITY.proximity.rmp.eo.eo</t>
  </si>
  <si>
    <t>state.EJ.DISPARITY.proximity.tsdf.eo.eo</t>
  </si>
  <si>
    <t>state.EJ.DISPARITY.proximity.npdes.eo.eo</t>
  </si>
  <si>
    <t>state.EJ.DISPARITY.ust.eo.eo</t>
  </si>
  <si>
    <t>state.EJ.DISPARITY.rsei.eo.eo</t>
  </si>
  <si>
    <t>poc</t>
  </si>
  <si>
    <t>povknown</t>
  </si>
  <si>
    <t>hhld</t>
  </si>
  <si>
    <t>unem</t>
  </si>
  <si>
    <t>unitsjpre60</t>
  </si>
  <si>
    <t>sort1</t>
  </si>
  <si>
    <t>sort2</t>
  </si>
  <si>
    <t>sort3</t>
  </si>
  <si>
    <t>sort4</t>
  </si>
  <si>
    <t>sort5</t>
  </si>
  <si>
    <t>sort6</t>
  </si>
  <si>
    <t>sort7</t>
  </si>
  <si>
    <t>sort8</t>
  </si>
  <si>
    <t>age25</t>
  </si>
  <si>
    <t>WHITE</t>
  </si>
  <si>
    <t>PCT_WHITE</t>
  </si>
  <si>
    <t>PCT_BLACK</t>
  </si>
  <si>
    <t>BLACK</t>
  </si>
  <si>
    <t>ASIAN</t>
  </si>
  <si>
    <t>PCT_HISP</t>
  </si>
  <si>
    <t>PCT_ASIAN</t>
  </si>
  <si>
    <t>OTHER_RACE</t>
  </si>
  <si>
    <t>PCT_HAWPAC</t>
  </si>
  <si>
    <t>PCT_AMERIND</t>
  </si>
  <si>
    <t>PCT_OTHER_RACE</t>
  </si>
  <si>
    <t>PCT_TWOMORE</t>
  </si>
  <si>
    <t>HISP</t>
  </si>
  <si>
    <t>AMERIND</t>
  </si>
  <si>
    <t>HAWPAC</t>
  </si>
  <si>
    <t>TWOMORE</t>
  </si>
  <si>
    <t>PCT_NHBLACK</t>
  </si>
  <si>
    <t>PCT_NHASIAN</t>
  </si>
  <si>
    <t>PCT_NHAMERIND</t>
  </si>
  <si>
    <t>PCT_NHHAWPAC</t>
  </si>
  <si>
    <t>PCT_NHOTHER_RACE</t>
  </si>
  <si>
    <t>PCT_NHTWOMORE</t>
  </si>
  <si>
    <t>PCT_NHWHITE</t>
  </si>
  <si>
    <t>NHBLACK</t>
  </si>
  <si>
    <t>NHASIAN</t>
  </si>
  <si>
    <t>NHAMERIND</t>
  </si>
  <si>
    <t>NHHAWPAC</t>
  </si>
  <si>
    <t>NHOTHER_RACE</t>
  </si>
  <si>
    <t>NHTWOMORE</t>
  </si>
  <si>
    <t>NHWHITE</t>
  </si>
  <si>
    <t>lifexyears</t>
  </si>
  <si>
    <t>US avg asthma rate in adults</t>
  </si>
  <si>
    <t>US percentile asthma rate in adults</t>
  </si>
  <si>
    <t>State avg asthma rate in adults</t>
  </si>
  <si>
    <t>State percentile asthma rate in adults</t>
  </si>
  <si>
    <t>Asthma rate in adults</t>
  </si>
  <si>
    <t>Cancer rate (excluding skin cancer) among adults</t>
  </si>
  <si>
    <t>US avg of Cancer rate</t>
  </si>
  <si>
    <t>US Percentile of Cancer rate</t>
  </si>
  <si>
    <t>State avg of Cancer rate</t>
  </si>
  <si>
    <t>State Percentile of Cancer rate</t>
  </si>
  <si>
    <t>FIELD_NAME</t>
  </si>
  <si>
    <t>ALIAS</t>
  </si>
  <si>
    <t>DESCRIPTION</t>
  </si>
  <si>
    <t>CATEGORY</t>
  </si>
  <si>
    <t>Object ID</t>
  </si>
  <si>
    <t>Area Land</t>
  </si>
  <si>
    <t>Land Area (sq. meters)</t>
  </si>
  <si>
    <t>Geography</t>
  </si>
  <si>
    <t>Area Water</t>
  </si>
  <si>
    <t>Water Area (sq. meters)</t>
  </si>
  <si>
    <t>STCNTRBG</t>
  </si>
  <si>
    <t>Block Group ID</t>
  </si>
  <si>
    <t>State/County/Tract/BG Code</t>
  </si>
  <si>
    <t>STATE</t>
  </si>
  <si>
    <t>State FIPS</t>
  </si>
  <si>
    <t>State FIPS Code</t>
  </si>
  <si>
    <t>COUNTY</t>
  </si>
  <si>
    <t>County FIPS</t>
  </si>
  <si>
    <t xml:space="preserve">County  FIPS Code    </t>
  </si>
  <si>
    <t>STCN</t>
  </si>
  <si>
    <t>State &amp; County ID</t>
  </si>
  <si>
    <t xml:space="preserve">State/County Code   </t>
  </si>
  <si>
    <t>TRACT</t>
  </si>
  <si>
    <t>Tract FIPS</t>
  </si>
  <si>
    <t xml:space="preserve">Tract Census Code  </t>
  </si>
  <si>
    <t>BLKGRP</t>
  </si>
  <si>
    <t>Block Group FIPS</t>
  </si>
  <si>
    <t>BG Census Code</t>
  </si>
  <si>
    <t>TOTALPOP</t>
  </si>
  <si>
    <t>Total Population (estimated)</t>
  </si>
  <si>
    <t>POP_DEN</t>
  </si>
  <si>
    <t>Population Density</t>
  </si>
  <si>
    <t>Population Density (per sq. mile)</t>
  </si>
  <si>
    <t>NUM_MINORITY</t>
  </si>
  <si>
    <t xml:space="preserve">People of Color </t>
  </si>
  <si>
    <t>Minority Population</t>
  </si>
  <si>
    <t xml:space="preserve">% People of Color </t>
  </si>
  <si>
    <t>Pct. Minority Population</t>
  </si>
  <si>
    <t xml:space="preserve">White </t>
  </si>
  <si>
    <t>White Population</t>
  </si>
  <si>
    <t xml:space="preserve">% White </t>
  </si>
  <si>
    <t>Pct. White Population</t>
  </si>
  <si>
    <t xml:space="preserve">Black </t>
  </si>
  <si>
    <t>Black Population</t>
  </si>
  <si>
    <t xml:space="preserve">% Black </t>
  </si>
  <si>
    <t>Pct. Black Population</t>
  </si>
  <si>
    <t xml:space="preserve">Hispanic </t>
  </si>
  <si>
    <t>Hispanic Population</t>
  </si>
  <si>
    <t xml:space="preserve">% Hispanic </t>
  </si>
  <si>
    <t>Pct. Hispanic Population</t>
  </si>
  <si>
    <t xml:space="preserve">Asian </t>
  </si>
  <si>
    <t>Asian Population</t>
  </si>
  <si>
    <t xml:space="preserve">% Asian </t>
  </si>
  <si>
    <t>Pct. Asian Population</t>
  </si>
  <si>
    <t xml:space="preserve">American Indian </t>
  </si>
  <si>
    <t>American Indian Population</t>
  </si>
  <si>
    <t xml:space="preserve">% American Indian </t>
  </si>
  <si>
    <t>Pct. American Indian Population</t>
  </si>
  <si>
    <t xml:space="preserve">Hawaiian/Pacific Islander  </t>
  </si>
  <si>
    <t xml:space="preserve">Hawaiian/Pacific Islander Population </t>
  </si>
  <si>
    <t xml:space="preserve">% Hawaiian/Pacific Islander </t>
  </si>
  <si>
    <t>Pct. Hawaiian/Pacific Islander Population</t>
  </si>
  <si>
    <t xml:space="preserve">Other Race </t>
  </si>
  <si>
    <t>Other Race Population</t>
  </si>
  <si>
    <t>% Other Race</t>
  </si>
  <si>
    <t>Pct. Other Race Population</t>
  </si>
  <si>
    <t>Two or More Races</t>
  </si>
  <si>
    <t>Two or More Race Population</t>
  </si>
  <si>
    <t>% Two or More Races</t>
  </si>
  <si>
    <t>Pct. Two or More Race Population</t>
  </si>
  <si>
    <t>Not Hispanic White Alone</t>
  </si>
  <si>
    <t>% Not Hispanic White Alone</t>
  </si>
  <si>
    <t>Pct. Not Hispanic White Alone</t>
  </si>
  <si>
    <t>Not Hispanic Black Alone</t>
  </si>
  <si>
    <t>% Not Hispanic Black Alone</t>
  </si>
  <si>
    <t>Pct. Not Hispanic Black Alone</t>
  </si>
  <si>
    <t>Not Hispanic Asian Alone</t>
  </si>
  <si>
    <t>% Not Hispanic Asian Alone</t>
  </si>
  <si>
    <t>Pct. Not Hispanic Asian Alone</t>
  </si>
  <si>
    <t>Not Hispanic American Indian Alone</t>
  </si>
  <si>
    <t>% Not Hispanic American Indian Alone</t>
  </si>
  <si>
    <t>Pct. Not Hispanic American Indian Alone</t>
  </si>
  <si>
    <t>Not Hispanic Hawaiian/Pacific Islander Alone</t>
  </si>
  <si>
    <t>Not Hispanic Hawaiian/Pacific Islander  Alone</t>
  </si>
  <si>
    <t>% Not Hispanic Hawaiian/Pacific Islander Alone</t>
  </si>
  <si>
    <t>Pct. Not Hispanic Hawaiian/Pacific Islander  Alone</t>
  </si>
  <si>
    <t>Not Hispanic Other Race Alone</t>
  </si>
  <si>
    <t>% Not Hispanic Other Race Alone</t>
  </si>
  <si>
    <t>Pct. Not Hispanic Other Race Alone</t>
  </si>
  <si>
    <t>Not Hispanic Two or More Races Alone</t>
  </si>
  <si>
    <t>% Not Hispanic Two or More Races  Alone</t>
  </si>
  <si>
    <t>Pct. Not Hispanic Two or More Races  Alone</t>
  </si>
  <si>
    <t>AGE_LT18</t>
  </si>
  <si>
    <t>Under Age 18</t>
  </si>
  <si>
    <t>Population Under Age 18</t>
  </si>
  <si>
    <t>PCT_AGE_LT18</t>
  </si>
  <si>
    <t>% Under Age 18</t>
  </si>
  <si>
    <t>Pct. Population Under Age 18</t>
  </si>
  <si>
    <t>AGE_LT5</t>
  </si>
  <si>
    <t>Population Under Age 5</t>
  </si>
  <si>
    <t>PCT_AGE_LT5</t>
  </si>
  <si>
    <t>% Under Age 5</t>
  </si>
  <si>
    <t>Pct. Persons Under Age 5</t>
  </si>
  <si>
    <t>AGE_GT64</t>
  </si>
  <si>
    <t>Population Over Age 64</t>
  </si>
  <si>
    <t>PCT_AGE_GT64</t>
  </si>
  <si>
    <t>% Over Age 64</t>
  </si>
  <si>
    <t>Pct. Person Over Age 64</t>
  </si>
  <si>
    <t>AGE_GT17</t>
  </si>
  <si>
    <t>Over Age 17</t>
  </si>
  <si>
    <t>Population Over Age 17</t>
  </si>
  <si>
    <t>PCT_AGE_GT17</t>
  </si>
  <si>
    <t>% Over Age 17</t>
  </si>
  <si>
    <t>Pct. Population Over Age 17</t>
  </si>
  <si>
    <t>MALES</t>
  </si>
  <si>
    <t xml:space="preserve">Males </t>
  </si>
  <si>
    <t>Male Population</t>
  </si>
  <si>
    <t>PCT_MALES</t>
  </si>
  <si>
    <t>% Males</t>
  </si>
  <si>
    <t>Pct. Male Population</t>
  </si>
  <si>
    <t>FEMALES</t>
  </si>
  <si>
    <t xml:space="preserve">Females </t>
  </si>
  <si>
    <t>Female Population</t>
  </si>
  <si>
    <t>PCT_FEMALES</t>
  </si>
  <si>
    <t>% Females</t>
  </si>
  <si>
    <t>Pct. Females</t>
  </si>
  <si>
    <t>AGE_GT14</t>
  </si>
  <si>
    <t>Over Age 14</t>
  </si>
  <si>
    <t>Population Age 15+</t>
  </si>
  <si>
    <t>NEVER_MARRIED</t>
  </si>
  <si>
    <t>Never Married</t>
  </si>
  <si>
    <t>PCT_NEVER_MARRIED</t>
  </si>
  <si>
    <t>% Never Married</t>
  </si>
  <si>
    <t>Pct. Never Married</t>
  </si>
  <si>
    <t>MARRIED</t>
  </si>
  <si>
    <t xml:space="preserve">Married </t>
  </si>
  <si>
    <t>Married</t>
  </si>
  <si>
    <t>PCT_MARRIED</t>
  </si>
  <si>
    <t>% Married</t>
  </si>
  <si>
    <t>Pct. Married</t>
  </si>
  <si>
    <t>WIDOWED</t>
  </si>
  <si>
    <t xml:space="preserve">Widowed </t>
  </si>
  <si>
    <t>Widowed</t>
  </si>
  <si>
    <t>PCT_WIDOWED</t>
  </si>
  <si>
    <t>% Widowed</t>
  </si>
  <si>
    <t>Pct. Widowed</t>
  </si>
  <si>
    <t>DIVORCED</t>
  </si>
  <si>
    <t xml:space="preserve">Divorced </t>
  </si>
  <si>
    <t>Divorced</t>
  </si>
  <si>
    <t>PCT_DIVORCED</t>
  </si>
  <si>
    <t>% Divorced</t>
  </si>
  <si>
    <t>Pct. Divorced</t>
  </si>
  <si>
    <t>Households</t>
  </si>
  <si>
    <t>Income/Poverty</t>
  </si>
  <si>
    <t>HSHLDS_PA</t>
  </si>
  <si>
    <t>Households on Public Assistance Income</t>
  </si>
  <si>
    <t>Number of Households on Public Assistance Income</t>
  </si>
  <si>
    <t>HSHOLD_MED_INC</t>
  </si>
  <si>
    <t>Median Household Income</t>
  </si>
  <si>
    <t>FEMALE_HEAD_HH</t>
  </si>
  <si>
    <t>Female Head of Household</t>
  </si>
  <si>
    <t>PCT_FEMALE_HEAD_HH</t>
  </si>
  <si>
    <t>% Female Head of Household</t>
  </si>
  <si>
    <t>Pct. Female Head of Household</t>
  </si>
  <si>
    <t>INC_LT_15K</t>
  </si>
  <si>
    <t>Household Income &lt; 15K</t>
  </si>
  <si>
    <t>PCT_INC_LT_15K</t>
  </si>
  <si>
    <t>% Household Income &lt; 15K</t>
  </si>
  <si>
    <t>Pct. Household Income &lt; 15K</t>
  </si>
  <si>
    <t>INC_15_25K</t>
  </si>
  <si>
    <t>Household Income between 15K and 25K</t>
  </si>
  <si>
    <t>PCT_INC_15_25K</t>
  </si>
  <si>
    <t>% Household Income between 15K and 25K</t>
  </si>
  <si>
    <t>Pct. Household Income between 15K and 25K</t>
  </si>
  <si>
    <t>INC_25_50K</t>
  </si>
  <si>
    <t>Household Income between 25K and 50K</t>
  </si>
  <si>
    <t>PCT_INC_25_50K</t>
  </si>
  <si>
    <t>% Household Income between 25K and 50K</t>
  </si>
  <si>
    <t>Pct. Household Income between 25K and 50K</t>
  </si>
  <si>
    <t>INC_50_75K</t>
  </si>
  <si>
    <t>Household Income between 50K and 75K</t>
  </si>
  <si>
    <t>PCT_INC_50_75K</t>
  </si>
  <si>
    <t>% Household Income between 50K and 75K</t>
  </si>
  <si>
    <t>Pct. Household Income between 50K and 75K</t>
  </si>
  <si>
    <t>INC_GT_75K</t>
  </si>
  <si>
    <t>Household Income &gt; 75K</t>
  </si>
  <si>
    <t>PCT_INC_GT_75K</t>
  </si>
  <si>
    <t>% Household Income &gt; 75K</t>
  </si>
  <si>
    <t>Pct. Household Income &gt; 75K</t>
  </si>
  <si>
    <t>POV_UNIVERSE_FRT</t>
  </si>
  <si>
    <t>Persons for whom Poverty Status is Determined</t>
  </si>
  <si>
    <t>Total Persons for whom Poverty Status is Determined (for Ratio Table)</t>
  </si>
  <si>
    <t>LOWINC</t>
  </si>
  <si>
    <t>Ratio of Income to Poverty Level &lt; 2.0</t>
  </si>
  <si>
    <t>PCT_LOWINC</t>
  </si>
  <si>
    <t>% Ratio of Income to Poverty Level &lt; 2.0</t>
  </si>
  <si>
    <t>Pct. Ratio of Income to Poverty Level &lt; 2.0</t>
  </si>
  <si>
    <t>INC_POV_LT50</t>
  </si>
  <si>
    <t>Ratio of Income to Poverty Level Under .50</t>
  </si>
  <si>
    <t>PCT_INC_POV_LT50</t>
  </si>
  <si>
    <t xml:space="preserve">% Ratio of Income to Poverty Level Under .50 </t>
  </si>
  <si>
    <t xml:space="preserve">Pct. Ratio of Income to Poverty Level Under .50 </t>
  </si>
  <si>
    <t>INC_POV_50TO99</t>
  </si>
  <si>
    <t>Ratio of Income to Poverty Level .50 to .99</t>
  </si>
  <si>
    <t>PCT_INC_POV_50TO99</t>
  </si>
  <si>
    <t>% Ratio of Income to Poverty Level .50 to .99</t>
  </si>
  <si>
    <t>Pct. Ratio of Income to Poverty Level .50 to .99</t>
  </si>
  <si>
    <t>INC_POV_100TO124</t>
  </si>
  <si>
    <t>Ratio of Income to Poverty Level 1.00 to 1.24</t>
  </si>
  <si>
    <t>PCT_INC_POV_100TO124</t>
  </si>
  <si>
    <t>% Ratio of Income to Poverty Level 1.00 to 1.24</t>
  </si>
  <si>
    <t>Pct. Ratio of Income to Poverty Level 1.00 to 1.24</t>
  </si>
  <si>
    <t>INC_POV_125TO149</t>
  </si>
  <si>
    <t>Ratio of Income to Poverty Level 1.25 to 1.49</t>
  </si>
  <si>
    <t>PCT_INC_POV_125TO149</t>
  </si>
  <si>
    <t>% Ratio of Income to Poverty Level 1.25 to 1.49</t>
  </si>
  <si>
    <t>Pct. Ratio of Income to Poverty Level 1.25 to 1.49</t>
  </si>
  <si>
    <t>INC_POV_150TO184</t>
  </si>
  <si>
    <t>Ratio of Income to Poverty Level 1.50 to 1.84</t>
  </si>
  <si>
    <t>PCT_INC_POV_150TO184</t>
  </si>
  <si>
    <t>% Ratio of Income to Poverty Level 1.50 to 1.84</t>
  </si>
  <si>
    <t>Pct. Ratio of Income to Poverty Level 1.50 to 1.84</t>
  </si>
  <si>
    <t>INC_POV_185TO199</t>
  </si>
  <si>
    <t>Ratio of Income to Poverty Level 1.85 to 1.99</t>
  </si>
  <si>
    <t>PCT_INC_185TO199</t>
  </si>
  <si>
    <t>% Ratio of Income to Poverty Level 1.85 to 1.99</t>
  </si>
  <si>
    <t>Pct. Ratio of Income to Poverty Level 1.85 to 1.99</t>
  </si>
  <si>
    <t>INC_POV_GT199</t>
  </si>
  <si>
    <t>Ratio of Income to Poverty Level 2.00 and over</t>
  </si>
  <si>
    <t>PCT_INC_POV_GT199</t>
  </si>
  <si>
    <t>% Ratio of Income to Poverty Level 2.00 and over</t>
  </si>
  <si>
    <t>Pct. Ratio of Income to Poverty Level 2.00 and over</t>
  </si>
  <si>
    <t>HH_BPOV</t>
  </si>
  <si>
    <t>Households  below Poverty Level</t>
  </si>
  <si>
    <t>PCT_HH_BPOV</t>
  </si>
  <si>
    <t>% Households below Poverty Level</t>
  </si>
  <si>
    <t>Pct. Households below Poverty Level</t>
  </si>
  <si>
    <t>HH_BPOV_MCF</t>
  </si>
  <si>
    <t>Married Couple Family below Poverty Level</t>
  </si>
  <si>
    <t>PCT_HH_BPOV_MCF</t>
  </si>
  <si>
    <t>% Married Couple Family below Poverty Level</t>
  </si>
  <si>
    <t>Pct. Married Couple Family below Poverty Level</t>
  </si>
  <si>
    <t>HH_BPOV_MALEF</t>
  </si>
  <si>
    <t>Male Householder family (no wife) below Poverty Level</t>
  </si>
  <si>
    <t>PCT_HH_BPOV_MALEF</t>
  </si>
  <si>
    <t>% Male Householder family (no wife) below Poverty Level</t>
  </si>
  <si>
    <t>Pct. Male Householder family (no wife) below Poverty Level</t>
  </si>
  <si>
    <t>HH_BPOV_FEMALEF</t>
  </si>
  <si>
    <t>Female Householder family (no  husband) below Poverty Level</t>
  </si>
  <si>
    <t>PCT_BPOV_FEMALEF</t>
  </si>
  <si>
    <t>% Female Householder family (no  husband) below Poverty Level</t>
  </si>
  <si>
    <t>Pct. Female Householder family (no  husband) below Poverty Level</t>
  </si>
  <si>
    <t>HH_BPOV_MALENF</t>
  </si>
  <si>
    <t>Male Householder nonfamily below Poverty Level</t>
  </si>
  <si>
    <t>PCT_BPOV_MALENF</t>
  </si>
  <si>
    <t>% Male Householder nonfamily below Poverty Level</t>
  </si>
  <si>
    <t>Pct. Male Householder nonfamily below Poverty Level</t>
  </si>
  <si>
    <t>HH_BPOV_FEMALENF</t>
  </si>
  <si>
    <t>Female Householder nonfamily below Poverty Level</t>
  </si>
  <si>
    <t>PCT_BPOV_FEMALENF</t>
  </si>
  <si>
    <t>% Female Householder nonfamily below Poverty Level</t>
  </si>
  <si>
    <t>Pct. Female Householder nonfamily below Poverty Level</t>
  </si>
  <si>
    <t>HH_APOV</t>
  </si>
  <si>
    <t>Households  above  Poverty Level</t>
  </si>
  <si>
    <t>PCT_HH_APOV</t>
  </si>
  <si>
    <t>% Households above Poverty Level</t>
  </si>
  <si>
    <t>Pct. Households above Poverty Level</t>
  </si>
  <si>
    <t>HH_APOV_MCF</t>
  </si>
  <si>
    <t>Married Couple Family above Poverty Level</t>
  </si>
  <si>
    <t>PCT_HH_APOV_MCF</t>
  </si>
  <si>
    <t>% Married Couple Family above Poverty Level</t>
  </si>
  <si>
    <t>Pct. Married Couple Family above Poverty Level</t>
  </si>
  <si>
    <t>HH_APOV_MALEF</t>
  </si>
  <si>
    <t>Male Householder family (no wife) above Poverty Level</t>
  </si>
  <si>
    <t>PCT_HH_APOV_MALEF</t>
  </si>
  <si>
    <t>% Male Householder family (no wife) above Poverty Level</t>
  </si>
  <si>
    <t>Pct. Male Householder family (no wife) above Poverty Level</t>
  </si>
  <si>
    <t>HH_APOV_FEMALEF</t>
  </si>
  <si>
    <t>Female Householder family (no  husband) above Poverty Level</t>
  </si>
  <si>
    <t>PCT_APOV_FEMALEF</t>
  </si>
  <si>
    <t>% Female Householder family (no  husband) above Poverty Level</t>
  </si>
  <si>
    <t>Pct. Female Householder family (no  husband) above Poverty Level</t>
  </si>
  <si>
    <t>HH_APOV_MALENF</t>
  </si>
  <si>
    <t>Male Householder nonfamily above Poverty Level</t>
  </si>
  <si>
    <t>PCT_APOV_MALENF</t>
  </si>
  <si>
    <t>% Male Householder nonfamily above Poverty Level</t>
  </si>
  <si>
    <t>Pct. Male Householder nonfamily above Poverty Level</t>
  </si>
  <si>
    <t>HH_APOV_FEMALENF</t>
  </si>
  <si>
    <t>Female Householder nonfamily above Poverty Level</t>
  </si>
  <si>
    <t>PCT_APOV_FEMALENF</t>
  </si>
  <si>
    <t>% Female Householder nonfamily above Poverty Level</t>
  </si>
  <si>
    <t>Pct. Female Householder nonfamily above Poverty Level</t>
  </si>
  <si>
    <t>INC_LT_10K</t>
  </si>
  <si>
    <t>Household Income &lt; $10,000</t>
  </si>
  <si>
    <t>PCT_INC_LT_10K</t>
  </si>
  <si>
    <t>% Household Income &lt; $10,000</t>
  </si>
  <si>
    <t>Pct. Household Income &lt; $10,000</t>
  </si>
  <si>
    <t>INC_10_15K</t>
  </si>
  <si>
    <t>Household Income $10,000 to $14,999</t>
  </si>
  <si>
    <t>PCT_INC_10_15K</t>
  </si>
  <si>
    <t>% Household Income $10,000 to $14,999</t>
  </si>
  <si>
    <t>Pct. Household Income $10,000 to $14,999</t>
  </si>
  <si>
    <t>INC_15_20K</t>
  </si>
  <si>
    <t>Household Income $15,000 to $19,999</t>
  </si>
  <si>
    <t>PCT_INC_15_20K</t>
  </si>
  <si>
    <t>% Household Income $15,000 to $19,999</t>
  </si>
  <si>
    <t>Pct. Household Income $15,000 to $19,999</t>
  </si>
  <si>
    <t>INC_20_25K</t>
  </si>
  <si>
    <t>Household Income $20,000 to $24,999</t>
  </si>
  <si>
    <t>PCT_INC_20_25K</t>
  </si>
  <si>
    <t>% Household Income $20,000 to $24,999</t>
  </si>
  <si>
    <t>Pct. Household Income $20,000 to $24,999</t>
  </si>
  <si>
    <t>INC_25_30K</t>
  </si>
  <si>
    <t>Household Income $25,000 to $29,999</t>
  </si>
  <si>
    <t>PCT_INC_25_30K</t>
  </si>
  <si>
    <t>% Household Income $25,000 to $29,999</t>
  </si>
  <si>
    <t>Pct. Household Income $25,000 to $29,999</t>
  </si>
  <si>
    <t>INC_30_35K</t>
  </si>
  <si>
    <t>Household Income $30,000 to $34,999</t>
  </si>
  <si>
    <t>PCT_INC_30_35K</t>
  </si>
  <si>
    <t>% Household Income $30,000 to $34,999</t>
  </si>
  <si>
    <t>Pct. Household Income $30,000 to $34,999</t>
  </si>
  <si>
    <t>INC_35_40K</t>
  </si>
  <si>
    <t>Household Income $35,000 to $39,999</t>
  </si>
  <si>
    <t>PCT_INC_35_40K</t>
  </si>
  <si>
    <t>% Household Income $35,000 to $39,999</t>
  </si>
  <si>
    <t>Pct. Household Income $35,000 to $39,999</t>
  </si>
  <si>
    <t>INC_40_45K</t>
  </si>
  <si>
    <t>Household Income $40,000 to $44,999</t>
  </si>
  <si>
    <t>PCT_INC_40_45K</t>
  </si>
  <si>
    <t>% Household Income  $40,000 to $44,999</t>
  </si>
  <si>
    <t>Pct. Household Income  $40,000 to $44,999</t>
  </si>
  <si>
    <t>INC_45_50K</t>
  </si>
  <si>
    <t>Household Income $45,000 to $49,999</t>
  </si>
  <si>
    <t>PCT_INC_45_50K</t>
  </si>
  <si>
    <t>% Household Income $45,000 to $49,999</t>
  </si>
  <si>
    <t>Pct. Household Income $45,000 to $49,999</t>
  </si>
  <si>
    <t>INC_50_60K</t>
  </si>
  <si>
    <t>Household Income $50,000 to $59,999</t>
  </si>
  <si>
    <t>PCT_INC_50_60K</t>
  </si>
  <si>
    <t>% Household Income $50,000 to $59,999</t>
  </si>
  <si>
    <t>Pct. Household Income $50,000 to $59,999</t>
  </si>
  <si>
    <t>INC_60_75K</t>
  </si>
  <si>
    <t>Household Income $60,000 to $74,999</t>
  </si>
  <si>
    <t>PCT_INC_60_75K</t>
  </si>
  <si>
    <t>% Household Income $60,000 to $74,999</t>
  </si>
  <si>
    <t>Pct. $60,000 to $74,999</t>
  </si>
  <si>
    <t>INC_75_100K</t>
  </si>
  <si>
    <t>Household Income $75,000 to $99,999</t>
  </si>
  <si>
    <t>PCT_INC_75_100K</t>
  </si>
  <si>
    <t>% Household Income $75,000 to $99,999</t>
  </si>
  <si>
    <t>Pct. Household Income $75,000 to $99,999</t>
  </si>
  <si>
    <t>INC_100_125K</t>
  </si>
  <si>
    <t>Household Income $100,000 to $124,999</t>
  </si>
  <si>
    <t>PCT_INC_100_125K</t>
  </si>
  <si>
    <t>% Household Income $100,000 to $124,999</t>
  </si>
  <si>
    <t>Pct. Household Income $100,000 to $124,999</t>
  </si>
  <si>
    <t>INC_125_150K</t>
  </si>
  <si>
    <t>Household Income $125,000 to $149,999</t>
  </si>
  <si>
    <t>PCT_INC_125_150K</t>
  </si>
  <si>
    <t>% Household Income $125,000 to $149,999</t>
  </si>
  <si>
    <t>Pct. Household Income $125,000 to $149,999</t>
  </si>
  <si>
    <t>INC_150_200K</t>
  </si>
  <si>
    <t>Household Income $150,000 to $199,999</t>
  </si>
  <si>
    <t>PCT_INC_150_200K</t>
  </si>
  <si>
    <t>% Household Income $150,000 to $199,999</t>
  </si>
  <si>
    <t>Pct. Household Income $150,000 to $199,999</t>
  </si>
  <si>
    <t>INC_GT_200K</t>
  </si>
  <si>
    <t>Household Income $200,000 or more</t>
  </si>
  <si>
    <t>PCT_INC_GT_200K</t>
  </si>
  <si>
    <t>% Household Income $200,000 or more</t>
  </si>
  <si>
    <t>Pct. $200,000 or more</t>
  </si>
  <si>
    <t>EDU_UNIVERSE</t>
  </si>
  <si>
    <t>Education</t>
  </si>
  <si>
    <t>EDU_NONE</t>
  </si>
  <si>
    <t>No schooling completed</t>
  </si>
  <si>
    <t>PCT_EDU_NONE</t>
  </si>
  <si>
    <t>% No schooling completed</t>
  </si>
  <si>
    <t>Pct. No schooling completed</t>
  </si>
  <si>
    <t>EDU_LT5</t>
  </si>
  <si>
    <t>Education level &lt; 5th grade</t>
  </si>
  <si>
    <t>PCT_EDU_LT5</t>
  </si>
  <si>
    <t>% Education level &lt; 5th grade</t>
  </si>
  <si>
    <t>Pct. Education level &lt; 5th grade</t>
  </si>
  <si>
    <t>EDU_5_6</t>
  </si>
  <si>
    <t>5th and 6th grade</t>
  </si>
  <si>
    <t>PCT_EDU_5_6</t>
  </si>
  <si>
    <t>% 5th and 6th grade</t>
  </si>
  <si>
    <t>Pct. 5th and 6th grade</t>
  </si>
  <si>
    <t>EDU_7_8</t>
  </si>
  <si>
    <t>7th and 8th grade</t>
  </si>
  <si>
    <t>PCT_EDU_7_8</t>
  </si>
  <si>
    <t>% 7th and 8th grade</t>
  </si>
  <si>
    <t>Pct. 7th and 8th grade</t>
  </si>
  <si>
    <t>EDU_LT9</t>
  </si>
  <si>
    <t>Education Level &lt; 9th Grade</t>
  </si>
  <si>
    <t>PCT_EDU_LT9</t>
  </si>
  <si>
    <t>% Education Level &lt; 9th Grade</t>
  </si>
  <si>
    <t>Pct. Education Level &lt; 9th Grade</t>
  </si>
  <si>
    <t>EDU_9</t>
  </si>
  <si>
    <t>9th grade</t>
  </si>
  <si>
    <t>PCT_EDU_9</t>
  </si>
  <si>
    <t>% 9th grade</t>
  </si>
  <si>
    <t>Pct. 9th grade</t>
  </si>
  <si>
    <t>EDU_10</t>
  </si>
  <si>
    <t>10th grade</t>
  </si>
  <si>
    <t>PCT_EDU_10</t>
  </si>
  <si>
    <t>% 10th grade</t>
  </si>
  <si>
    <t>Pct. 10th grade</t>
  </si>
  <si>
    <t>EDU_11</t>
  </si>
  <si>
    <t>11th grade</t>
  </si>
  <si>
    <t>PCT_EDU_11</t>
  </si>
  <si>
    <t>% 11th grade</t>
  </si>
  <si>
    <t>Pct. 11th grade</t>
  </si>
  <si>
    <t>EDU_12</t>
  </si>
  <si>
    <t>12th grade, no diploma</t>
  </si>
  <si>
    <t>PCT_EDU_12</t>
  </si>
  <si>
    <t>% 12th grade, no diploma</t>
  </si>
  <si>
    <t>Pct. 12th grade, no diploma</t>
  </si>
  <si>
    <t>EDU_HS</t>
  </si>
  <si>
    <t>Education Level &gt; 9th and &lt; 12th Grade</t>
  </si>
  <si>
    <t>PCT_EDU_HS</t>
  </si>
  <si>
    <t>% Education Level &gt; 9th and &lt; 12th Grade</t>
  </si>
  <si>
    <t>Pct. Education Level &gt; 9th and &lt; 12th Grade</t>
  </si>
  <si>
    <t>EDU_LTHS</t>
  </si>
  <si>
    <t>Education Level &lt; High School</t>
  </si>
  <si>
    <t>PCT_EDU_LTHS</t>
  </si>
  <si>
    <t>% Education Level &lt; High School</t>
  </si>
  <si>
    <t>Pct. Education Level &lt; High School</t>
  </si>
  <si>
    <t>EDU_HS_DG</t>
  </si>
  <si>
    <t>High School Degree, GED, or alternative</t>
  </si>
  <si>
    <t>PCT_EDU_HS_DG</t>
  </si>
  <si>
    <t>% High School Degree, GED, or alternative</t>
  </si>
  <si>
    <t>Pct. High School Degree, GED, or alternative</t>
  </si>
  <si>
    <t>EDU_COL_LT1</t>
  </si>
  <si>
    <t>Some college, &lt; 1 year</t>
  </si>
  <si>
    <t>PCT_EDU_COL_LT1</t>
  </si>
  <si>
    <t>% Some college, &lt; 1 year</t>
  </si>
  <si>
    <t>Pct. Some college, &lt; 1 year</t>
  </si>
  <si>
    <t>EDU_COL_1_MORE</t>
  </si>
  <si>
    <t>Some college, 1 or more years, no degree</t>
  </si>
  <si>
    <t>PCT_COL_1_MORE</t>
  </si>
  <si>
    <t>% Some college, 1 or more years, no degree</t>
  </si>
  <si>
    <t>Pct. Some college, 1 or more years, no degree</t>
  </si>
  <si>
    <t>EDU_COL</t>
  </si>
  <si>
    <t>Education Level of Some College</t>
  </si>
  <si>
    <t>PCT_EDU_COL</t>
  </si>
  <si>
    <t>% Education Level of Some College</t>
  </si>
  <si>
    <t>Pct. Education Level of Some College</t>
  </si>
  <si>
    <t>EDU_COL_ASSC</t>
  </si>
  <si>
    <t>Education Level of College Associate Degree</t>
  </si>
  <si>
    <t>PCT_EDU_COL_ASSC</t>
  </si>
  <si>
    <t>% Education Level of College Associate Degree</t>
  </si>
  <si>
    <t>Pct. Education Level of College Associate Degree</t>
  </si>
  <si>
    <t>EDU_COL_DG</t>
  </si>
  <si>
    <t>Education Level of College Degree</t>
  </si>
  <si>
    <t>PCT_EDU_COL_DG</t>
  </si>
  <si>
    <t>% Education Level of College Degree</t>
  </si>
  <si>
    <t>Pct. Education Level of College Degree</t>
  </si>
  <si>
    <t>EDU_COL_BACH_DG</t>
  </si>
  <si>
    <t>Bachelor's Degree</t>
  </si>
  <si>
    <t>PCT_EDU_COL_BACH_DG</t>
  </si>
  <si>
    <t>% Bachelor's Degree</t>
  </si>
  <si>
    <t>Pct. Bachelor's Degree</t>
  </si>
  <si>
    <t>EDU_COL_MAST_DG</t>
  </si>
  <si>
    <t>Master's Degree</t>
  </si>
  <si>
    <t>PCT_EDU_COL_MAST_DG</t>
  </si>
  <si>
    <t>% Master's Degree</t>
  </si>
  <si>
    <t>Pct. Master's Degree</t>
  </si>
  <si>
    <t>EDU_PROF_DG</t>
  </si>
  <si>
    <t>Professional School Degree</t>
  </si>
  <si>
    <t>PCT_EDU_PROF_DG</t>
  </si>
  <si>
    <t>% Professional School Degree</t>
  </si>
  <si>
    <t>Pct. Professional School Degree</t>
  </si>
  <si>
    <t>EDU_COL_DR_DG</t>
  </si>
  <si>
    <t>Doctorate Degree</t>
  </si>
  <si>
    <t>PCT_EDU_COL_DR_DG</t>
  </si>
  <si>
    <t>% Doctorate Degree</t>
  </si>
  <si>
    <t>Pct. Doctorate Degree</t>
  </si>
  <si>
    <t>ENRL_UNIVERSE</t>
  </si>
  <si>
    <t xml:space="preserve">Population 3 years and over </t>
  </si>
  <si>
    <t>ENRL_SCHOOL</t>
  </si>
  <si>
    <t>Enrolled in school</t>
  </si>
  <si>
    <t>PCT_ENRL_SCHOOL</t>
  </si>
  <si>
    <t>% Enrolled in school</t>
  </si>
  <si>
    <t>Pct. Enrolled in school</t>
  </si>
  <si>
    <t>ENRL_PRE</t>
  </si>
  <si>
    <t>Enrolled in nursery school, preschool</t>
  </si>
  <si>
    <t>PCT_ENRL_PRE</t>
  </si>
  <si>
    <t>% Enrolled in nursery school, preschool</t>
  </si>
  <si>
    <t>Pct. Enrolled in nursery school, preschool</t>
  </si>
  <si>
    <t>ENRL_PRE_PUB</t>
  </si>
  <si>
    <t>Enrolled in public nursery school, preschool</t>
  </si>
  <si>
    <t>PCT_ENRL_PRE_PUB</t>
  </si>
  <si>
    <t>% Enrolled in public nursery school, preschool</t>
  </si>
  <si>
    <t>Pct. Enrolled in public nursery school, preschool</t>
  </si>
  <si>
    <t>ENRL_PRE_PRIV</t>
  </si>
  <si>
    <t>Enrolled in private nursery school, preschool</t>
  </si>
  <si>
    <t>PCT_ENRL_PRE_PRIV</t>
  </si>
  <si>
    <t>% Enrolled in private nursery school, preschool</t>
  </si>
  <si>
    <t>Pct. Enrolled in private nursery school, preschool</t>
  </si>
  <si>
    <t>ENRL_KIND</t>
  </si>
  <si>
    <t>Enrolled in kindergarten</t>
  </si>
  <si>
    <t>PCT_ENRL_KIND</t>
  </si>
  <si>
    <t>% Enrolled in kindergarten</t>
  </si>
  <si>
    <t>Pct. Enrolled in kindergarten</t>
  </si>
  <si>
    <t>ENRL_KIND_PUB</t>
  </si>
  <si>
    <t>Enrolled in public kindergarten</t>
  </si>
  <si>
    <t>PCT_ENRL_KIND_PUB</t>
  </si>
  <si>
    <t>% Enrolled in public kindergarten</t>
  </si>
  <si>
    <t>Pct. Enrolled in public kindergarten</t>
  </si>
  <si>
    <t>ENRL_KIND_PRIV</t>
  </si>
  <si>
    <t>Enrolled in private kindergarten</t>
  </si>
  <si>
    <t>PCT_ENRL_KIND_PRIV</t>
  </si>
  <si>
    <t>% Enrolled in private kindergarten</t>
  </si>
  <si>
    <t>Pct. Enrolled in private kindergarten</t>
  </si>
  <si>
    <t>ENRL_1_4</t>
  </si>
  <si>
    <t>Enrolled in grade 1 to grade 4</t>
  </si>
  <si>
    <t>PCT_ENRL_1_4</t>
  </si>
  <si>
    <t>% Enrolled in grade 1 to grade 4</t>
  </si>
  <si>
    <t>Pct. Enrolled in grade 1 to grade 4</t>
  </si>
  <si>
    <t>ENRL_1_4_PUB</t>
  </si>
  <si>
    <t>Enrolled in public school grade 1 to grade 4</t>
  </si>
  <si>
    <t>PCT_ENRL_1_4_PUB</t>
  </si>
  <si>
    <t>% Enrolled in public school grade 1 to grade 4</t>
  </si>
  <si>
    <t>Pct. Enrolled in public school grade 1 to grade 4</t>
  </si>
  <si>
    <t>ENRL_1_4_PRIV</t>
  </si>
  <si>
    <t>Enrolled in private school grade 1 to grade 4</t>
  </si>
  <si>
    <t>PCT_ENRL_1_4_PRIV</t>
  </si>
  <si>
    <t>% Enrolled in private school grade 1 to grade 4</t>
  </si>
  <si>
    <t>Pct. Enrolled in private school grade 1 to grade 4</t>
  </si>
  <si>
    <t>ENRL_5_8</t>
  </si>
  <si>
    <t>Enrolled in grade 5 to grade 8</t>
  </si>
  <si>
    <t>PCT_ENRL_5_8</t>
  </si>
  <si>
    <t>% Enrolled in grade 5 to grade 8</t>
  </si>
  <si>
    <t>Pct. Enrolled in grade 5 to grade 8</t>
  </si>
  <si>
    <t>ENRL_5_8_PUB</t>
  </si>
  <si>
    <t>Enrolled in public school grade 5 to grade 8</t>
  </si>
  <si>
    <t>PCT_ENRL_5_8_PUB</t>
  </si>
  <si>
    <t>% Enrolled in public school grade 5 to grade 8</t>
  </si>
  <si>
    <t>Pct. Enrolled in public school grade 5 to grade 8</t>
  </si>
  <si>
    <t>ENRL_5_8_PRIV</t>
  </si>
  <si>
    <t>Enrolled in private school grade 5 to grade 8</t>
  </si>
  <si>
    <t>PCT_ENRL_5_8_PRIV</t>
  </si>
  <si>
    <t>% Enrolled in private school grade 5 to grade 8</t>
  </si>
  <si>
    <t>Pct. Enrolled in private school grade 5 to grade 8</t>
  </si>
  <si>
    <t>ENRL_9_12</t>
  </si>
  <si>
    <t>Enrolled in grade 9 to grade 12</t>
  </si>
  <si>
    <t>PCT_ENRL_9_12</t>
  </si>
  <si>
    <t>% Enrolled in grade 9 to grade 12</t>
  </si>
  <si>
    <t>Pct. Enrolled in grade 9 to grade 12</t>
  </si>
  <si>
    <t>ENRL_9_12_PUB</t>
  </si>
  <si>
    <t>Enrolled in public school grade 9 to grade 12</t>
  </si>
  <si>
    <t>PCT_ENRL_9_12_PUB</t>
  </si>
  <si>
    <t>% Enrolled in public school grade 9 to grade 12</t>
  </si>
  <si>
    <t>Pct. Enrolled in public school grade 9 to grade 12</t>
  </si>
  <si>
    <t>ENRL_9_12_PRIV</t>
  </si>
  <si>
    <t>Enrolled in private school grade 9 to grade 12</t>
  </si>
  <si>
    <t>PCT_ENRL_9_12_PRIV</t>
  </si>
  <si>
    <t>% Enrolled in private school grade 9 to grade 12</t>
  </si>
  <si>
    <t>Pct. Enrolled in private school grade 9 to grade 12</t>
  </si>
  <si>
    <t>ENRL_COL</t>
  </si>
  <si>
    <t>Enrolled in college undergraduate years</t>
  </si>
  <si>
    <t>PCT_ENRL_COL</t>
  </si>
  <si>
    <t>% Enrolled in college undergraduate years</t>
  </si>
  <si>
    <t>Pct. Enrolled in college undergraduate years</t>
  </si>
  <si>
    <t>ENRL_COL_PUB</t>
  </si>
  <si>
    <t>Enrolled in public college undergraduate years</t>
  </si>
  <si>
    <t>PCT_ENRL_COL_PUB</t>
  </si>
  <si>
    <t>% Enrolled in public college undergraduate years</t>
  </si>
  <si>
    <t>Pct. Enrolled in public college undergraduate years</t>
  </si>
  <si>
    <t>ENRL_COL_PRIV</t>
  </si>
  <si>
    <t>Enrolled in private college undergraduate years</t>
  </si>
  <si>
    <t>PCT_ENRL_COL_PRIV</t>
  </si>
  <si>
    <t>% Enrolled in private college undergraduate years</t>
  </si>
  <si>
    <t>Pct. Enrolled in private college undergraduate years</t>
  </si>
  <si>
    <t>ENRL_GRAD</t>
  </si>
  <si>
    <t>Enrolled in graduate or professional school</t>
  </si>
  <si>
    <t>PCT_ENRL_GRAD</t>
  </si>
  <si>
    <t>% Enrolled in graduate or professional school</t>
  </si>
  <si>
    <t>Pct. Enrolled in graduate or professional school</t>
  </si>
  <si>
    <t>ENRL_GRAD_PUB</t>
  </si>
  <si>
    <t>Enrolled in public graduate or professional school</t>
  </si>
  <si>
    <t>PCT_ENRL_GRAD_PUB</t>
  </si>
  <si>
    <t>% Enrolled in public graduate or professional school</t>
  </si>
  <si>
    <t>Pct. Enrolled in public graduate or professional school</t>
  </si>
  <si>
    <t>ENRL_GRAD_PRIV</t>
  </si>
  <si>
    <t>Enrolled in private graduate or professional school</t>
  </si>
  <si>
    <t>PCT_ENRL_GRAD_PRIV</t>
  </si>
  <si>
    <t>% Enrolled in private graduate or professional school</t>
  </si>
  <si>
    <t>Pct. Enrolled in private graduate or professional school</t>
  </si>
  <si>
    <t>ENRL_NOT</t>
  </si>
  <si>
    <t>Not enrolled in school</t>
  </si>
  <si>
    <t>PCT_ENRL_NOT</t>
  </si>
  <si>
    <t>% Not enrolled in school</t>
  </si>
  <si>
    <t>Pct. Not enrolled in school</t>
  </si>
  <si>
    <t>LAN_UNIVERSE</t>
  </si>
  <si>
    <t>Persons for whom Language Ability is Determined</t>
  </si>
  <si>
    <t>Number of Persons for whom Language Ability is Determined--age 5 and above.</t>
  </si>
  <si>
    <t>Language</t>
  </si>
  <si>
    <t>LAN_ENG_ONLY</t>
  </si>
  <si>
    <t>Persons who Speak only English</t>
  </si>
  <si>
    <t>PCT_LAN_ENG_ONLY</t>
  </si>
  <si>
    <t>% Persons who Speak only English</t>
  </si>
  <si>
    <t>Pct. Persons who Speak only English</t>
  </si>
  <si>
    <t>LAN_NON_ENG</t>
  </si>
  <si>
    <t>Persons who Speak non-English at Home</t>
  </si>
  <si>
    <t>PCT_LAN_NON_ENG</t>
  </si>
  <si>
    <t>% Persons who Speak non-English at Home</t>
  </si>
  <si>
    <t>Pct. Persons who Speak non-English at Home</t>
  </si>
  <si>
    <t>LAN_ENG_VW</t>
  </si>
  <si>
    <t>Persons who Speak English Very Well</t>
  </si>
  <si>
    <t>PCT_LAN_ENG_VW</t>
  </si>
  <si>
    <t>% Persons who Speak English Very Well</t>
  </si>
  <si>
    <t>Pct. Persons who Speak English Very Well</t>
  </si>
  <si>
    <t>LAN_ENG_W</t>
  </si>
  <si>
    <t>Persons who Speak English Well</t>
  </si>
  <si>
    <t>PCT_LAN_ENG_W</t>
  </si>
  <si>
    <t>% Persons who Speak English Well</t>
  </si>
  <si>
    <t>Pct. Persons who Speak English Well</t>
  </si>
  <si>
    <t>LAN_ENG_NW</t>
  </si>
  <si>
    <t>Persons who Speak English Not Well</t>
  </si>
  <si>
    <t>PCT_LAN_ENG_NW</t>
  </si>
  <si>
    <t>% Persons who Speak English Not Well</t>
  </si>
  <si>
    <t>Pct. Persons who Speak English Not Well</t>
  </si>
  <si>
    <t>LAN_ENG_NA</t>
  </si>
  <si>
    <t>Persons who Speak English Not at All</t>
  </si>
  <si>
    <t>PCT_LAN_ENG_NA</t>
  </si>
  <si>
    <t>% Persons who Speak English Not at All</t>
  </si>
  <si>
    <t>Pct. Person who Speak English Not at All</t>
  </si>
  <si>
    <t>LAN_ENG_LTW</t>
  </si>
  <si>
    <t>Persons who Speak English less than Well</t>
  </si>
  <si>
    <t>PCT_LAN_ENG_LTW</t>
  </si>
  <si>
    <t>% Persons who Speak English less than Well</t>
  </si>
  <si>
    <t>Pct. Persons who Speak English less than Well</t>
  </si>
  <si>
    <t>LAN_ENG_LTVW</t>
  </si>
  <si>
    <t>Persons who Speak English less than Very Well</t>
  </si>
  <si>
    <t>PCT_ENG_LTVW</t>
  </si>
  <si>
    <t>% Persons who Speak English less than Very Well</t>
  </si>
  <si>
    <t>Pct. Persons who Speak English less than Very Well</t>
  </si>
  <si>
    <t>LAN_SPANISH</t>
  </si>
  <si>
    <t>Speak Spanish at Home</t>
  </si>
  <si>
    <t>PCT_LAN_SPANISH</t>
  </si>
  <si>
    <t>% Speak Spanish at Home</t>
  </si>
  <si>
    <t>Pct. Speak Spanish at Home</t>
  </si>
  <si>
    <t>LAN_ENG_VW_SP</t>
  </si>
  <si>
    <t>Speak English very well (Spanish speaker)</t>
  </si>
  <si>
    <t>PCT_LAN_ENG_VW_SP</t>
  </si>
  <si>
    <t>% Speak English very well (Spanish speaker)</t>
  </si>
  <si>
    <t>Pct. Speak English very well (Spanish speaker)</t>
  </si>
  <si>
    <t>LAN_ENG_W_SP</t>
  </si>
  <si>
    <t>Speak English well (Spanish speaker)</t>
  </si>
  <si>
    <t>PCT_LAN_ENG_W_SP</t>
  </si>
  <si>
    <t>% Speak English well (Spanish speaker)</t>
  </si>
  <si>
    <t>Pct. Speak English well (Spanish speaker)</t>
  </si>
  <si>
    <t>LAN_ENG_NW_SP</t>
  </si>
  <si>
    <t>Speak English not well (Spanish speaker)</t>
  </si>
  <si>
    <t>PCT_LAN_ENG_NW_SP</t>
  </si>
  <si>
    <t>% Speak English not well (Spanish speaker)</t>
  </si>
  <si>
    <t>Pct. Speak English not well (Spanish speaker)</t>
  </si>
  <si>
    <t>LAN_ENG_NA_SP</t>
  </si>
  <si>
    <t>Speak English not at all (Spanish speaker)</t>
  </si>
  <si>
    <t>PCT_LAN_ENG_NA_SP</t>
  </si>
  <si>
    <t>% Speak English not at all (Spanish speaker)</t>
  </si>
  <si>
    <t>Pct. Speak English not at all (Spanish speaker)</t>
  </si>
  <si>
    <t>LAN_IE</t>
  </si>
  <si>
    <t>Speak Other Indo-European at Home</t>
  </si>
  <si>
    <t>PCT_LAN_IE</t>
  </si>
  <si>
    <t>% Speak Other Indo-European at Home</t>
  </si>
  <si>
    <t>Pct. Speak Other Indo-European at Home</t>
  </si>
  <si>
    <t>LAN_ENG_VW_IE</t>
  </si>
  <si>
    <t>Speak English very well (Indo-European speaker)</t>
  </si>
  <si>
    <t>PCT_LAN_ENG_VW_IE</t>
  </si>
  <si>
    <t>% Speak English very well (Indo-European speaker)</t>
  </si>
  <si>
    <t>Pct. Speak English very well (Indo-European speaker)</t>
  </si>
  <si>
    <t>LAN_ENG_W_IE</t>
  </si>
  <si>
    <t>Speak English well (Indo-European speaker)</t>
  </si>
  <si>
    <t>PCT_LAN_ENG_W_IE</t>
  </si>
  <si>
    <t>% Speak English well (Indo-European speaker)</t>
  </si>
  <si>
    <t>Pct. Speak English well (Indo-European speaker)</t>
  </si>
  <si>
    <t>LAN_ENG_NW_IE</t>
  </si>
  <si>
    <t>Speak English not well (Indo-European speaker)</t>
  </si>
  <si>
    <t>PCT_LAN_ENG_NW_IE</t>
  </si>
  <si>
    <t>% Speak English not well (Indo-European speaker)</t>
  </si>
  <si>
    <t>Pct. Speak English not well (Indo-European speaker)</t>
  </si>
  <si>
    <t>LAN_ENG_NA_IE</t>
  </si>
  <si>
    <t>Speak English not at all (Indo-European speaker)</t>
  </si>
  <si>
    <t>PCT_LAN_ENG_NA_IE</t>
  </si>
  <si>
    <t>% Speak English not at all (Indo-European speaker)</t>
  </si>
  <si>
    <t>Pct. Speak English not at all (Indo-European speaker)</t>
  </si>
  <si>
    <t>LAN_API</t>
  </si>
  <si>
    <t>Speak Asian-Pacific Island language at Home</t>
  </si>
  <si>
    <t>PCT_LAN_API</t>
  </si>
  <si>
    <t>% Speak Asian-Pacific Island language at Home</t>
  </si>
  <si>
    <t>LAN_ENG_VW_API</t>
  </si>
  <si>
    <t>Speak English very well (Asian/PI speaker)</t>
  </si>
  <si>
    <t>PCT_LAN_ENG_VW_API</t>
  </si>
  <si>
    <t>% Speak English very well (Asian/PI speaker)</t>
  </si>
  <si>
    <t>Pct. Speak English very well (Asian/PI speaker)</t>
  </si>
  <si>
    <t>LAN_ENG_W_API</t>
  </si>
  <si>
    <t>Speak English well (Asian/PI speaker)</t>
  </si>
  <si>
    <t>PCT_LAN_ENG_W_API</t>
  </si>
  <si>
    <t>% Speak English well (Asian/PI speaker)</t>
  </si>
  <si>
    <t>Pct. Speak English well (Asian/PI speaker)</t>
  </si>
  <si>
    <t>LAN_ENG_NW_API</t>
  </si>
  <si>
    <t>Speak English not well (Asian/PI speaker)</t>
  </si>
  <si>
    <t>PCT_LAN_ENG_NW_API</t>
  </si>
  <si>
    <t>% Speak English not well (Asian/PI speaker)</t>
  </si>
  <si>
    <t>Pct. Speak English not well (Asian/PI speaker)</t>
  </si>
  <si>
    <t>LAN_ENG_NA_API</t>
  </si>
  <si>
    <t>Speak English not at all (Asian/PI speaker)</t>
  </si>
  <si>
    <t>PCT_LAN_ENG_NA_API</t>
  </si>
  <si>
    <t>% Speak English not at all (Asian/PI speaker)</t>
  </si>
  <si>
    <t>Pct. Speak English not at all (Asian/PI speaker)</t>
  </si>
  <si>
    <t>LAN_OTHER</t>
  </si>
  <si>
    <t>Speak Other language at Home</t>
  </si>
  <si>
    <t>PCT_LAN_OTHER</t>
  </si>
  <si>
    <t>% Speak Other language at Home</t>
  </si>
  <si>
    <t>Pct. Speak Other language at Home</t>
  </si>
  <si>
    <t>LAN_ENG_VW_OTHER</t>
  </si>
  <si>
    <t>Speak English very well (Other speaker)</t>
  </si>
  <si>
    <t>PCT_LAN_ENG_VW_OTHER</t>
  </si>
  <si>
    <t>% Speak English very well (Other speaker)</t>
  </si>
  <si>
    <t>Pct. Speak English very well (Other speaker)</t>
  </si>
  <si>
    <t>LAN_ENG_W_OTHER</t>
  </si>
  <si>
    <t>Speak English well (Other speaker)</t>
  </si>
  <si>
    <t>PCT_LAN_ENG_W_OTHER</t>
  </si>
  <si>
    <t>% Speak English well (Other speaker)</t>
  </si>
  <si>
    <t>Pct. Speak English well (Other speaker)</t>
  </si>
  <si>
    <t>LAN_ENG_NW_OTHER</t>
  </si>
  <si>
    <t>Speak English not well (Other speaker)</t>
  </si>
  <si>
    <t>PCT_LAN_ENG_NW_OTHER</t>
  </si>
  <si>
    <t>% Speak English not well (Other speaker)</t>
  </si>
  <si>
    <t>Pct. Speak English not well (Other speaker)</t>
  </si>
  <si>
    <t>LAN_ENG_NA_OTHER</t>
  </si>
  <si>
    <t>Speak English not at all (Other speaker)</t>
  </si>
  <si>
    <t>PCT_LAN_ENG_NA_OTHER</t>
  </si>
  <si>
    <t>% Speak English not at all (Other speaker)</t>
  </si>
  <si>
    <t>Pct. Speak English not at all (Other speaker)</t>
  </si>
  <si>
    <t>HSHOLDS_LAN</t>
  </si>
  <si>
    <t>Limited English speaking Households</t>
  </si>
  <si>
    <t>Linguistically Isolated Households</t>
  </si>
  <si>
    <t>PCT_LINGISO</t>
  </si>
  <si>
    <t>% Limited English speaking Households</t>
  </si>
  <si>
    <t>Pct. Linguistically Isolated Households</t>
  </si>
  <si>
    <t>HLI_ENGLISH</t>
  </si>
  <si>
    <t>Speak English only</t>
  </si>
  <si>
    <t>PCT_HLI_ENGLISH</t>
  </si>
  <si>
    <t>% Speak English only</t>
  </si>
  <si>
    <t>Pct. Speak English only</t>
  </si>
  <si>
    <t>HLI_SPANISH</t>
  </si>
  <si>
    <t>PCT_HLI_SPANISH</t>
  </si>
  <si>
    <t>% Speak Spanish</t>
  </si>
  <si>
    <t>Pct. Speak Spanish</t>
  </si>
  <si>
    <t>HLI_SPANISH_LI</t>
  </si>
  <si>
    <t>Speak Spanish--Limited English speaking</t>
  </si>
  <si>
    <t>Speak Spanish--linguistically isolated</t>
  </si>
  <si>
    <t>PCT_HLI_SPANISH_LI</t>
  </si>
  <si>
    <t>% Speak Spanish--Limited English speaking</t>
  </si>
  <si>
    <t>Pct. Speak Spanish--linguistically isolated</t>
  </si>
  <si>
    <t>HLI_SPANISH_NLI</t>
  </si>
  <si>
    <t>Speak Spanish--not Limited English speaking</t>
  </si>
  <si>
    <t>Speak Spanish--not linguistically isolated</t>
  </si>
  <si>
    <t>PCT_HLI_SPANISH_NLI</t>
  </si>
  <si>
    <t>% Speak Spanish--not Limited English speaking</t>
  </si>
  <si>
    <t>Pct. Speak Spanish--not linguistically isolated</t>
  </si>
  <si>
    <t>HLI_IE</t>
  </si>
  <si>
    <t>Speak Other Indo-European languages</t>
  </si>
  <si>
    <t>PCT_HLI_IE</t>
  </si>
  <si>
    <t>% Speak Other Indo-European languages</t>
  </si>
  <si>
    <t>Pct. Speak Other Indo-European languages</t>
  </si>
  <si>
    <t>HLI_IE_LI</t>
  </si>
  <si>
    <t>Speak Other Indo-European--Limited English speaking</t>
  </si>
  <si>
    <t>Speak Other Indo-European--linguistically isolated</t>
  </si>
  <si>
    <t>PCT_HLI_IE_LI</t>
  </si>
  <si>
    <t>% Speak Other Indo-European--Limited English speaking</t>
  </si>
  <si>
    <t>Pct. Speak Other Indo-European--linguistically isolated</t>
  </si>
  <si>
    <t>HLI_IE_NLI</t>
  </si>
  <si>
    <t>Speak Other Indo-European--not Limited English speaking</t>
  </si>
  <si>
    <t>Speak Other Indo-European--not linguistically isolated</t>
  </si>
  <si>
    <t>PCT_HLI_IE_NLI</t>
  </si>
  <si>
    <t>% Speak Other Indo-European--not Limited English speaking</t>
  </si>
  <si>
    <t>Pct. Speak Other Indo-European--not linguistically isolated</t>
  </si>
  <si>
    <t>HLI_API</t>
  </si>
  <si>
    <t>Speak Asian-Pacific Island languages</t>
  </si>
  <si>
    <t>PCT_HLI_API</t>
  </si>
  <si>
    <t>% Speak Asian-Pacific Island languages</t>
  </si>
  <si>
    <t>Pct. Speak Asian-Pacific Island languages</t>
  </si>
  <si>
    <t>HLI_API_LI</t>
  </si>
  <si>
    <t>Speak Asian-Pacific Island--Limited English speaking</t>
  </si>
  <si>
    <t>Speak Asian-Pacific Island--linguistically isolated</t>
  </si>
  <si>
    <t>PCT_HLI_API_LI</t>
  </si>
  <si>
    <t>% Speak Asian-Pacific Island--Limited English speaking</t>
  </si>
  <si>
    <t>Pct. Speak Asian-Pacific Island--linguistically isolated</t>
  </si>
  <si>
    <t>HLI_API_NLI</t>
  </si>
  <si>
    <t>Speak Asian-Pacific Island--not Limited English speaking</t>
  </si>
  <si>
    <t>Speak Asian-Pacific Island--not linguistically isolated</t>
  </si>
  <si>
    <t>PCT_HLI_API_NLI</t>
  </si>
  <si>
    <t>% Speak Asian-Pacific Island--not Limited English speaking</t>
  </si>
  <si>
    <t>Pct. Speak Asian-Pacific Island--not linguistically isolated</t>
  </si>
  <si>
    <t>HLI_OTHER</t>
  </si>
  <si>
    <t>Speak Other languages</t>
  </si>
  <si>
    <t>PCT_HLI_OTHER</t>
  </si>
  <si>
    <t>% Speak Other languages</t>
  </si>
  <si>
    <t>Pct. Speak Other languages</t>
  </si>
  <si>
    <t>HLI_OTHER_LI</t>
  </si>
  <si>
    <t>Speak Other--Limited English speaking</t>
  </si>
  <si>
    <t>Speak Other--linguistically isolated</t>
  </si>
  <si>
    <t>PCT_HLI_OTHER_LI</t>
  </si>
  <si>
    <t>% Speak Other--Limited English speaking</t>
  </si>
  <si>
    <t>Pct. Speak Other--linguistically isolated</t>
  </si>
  <si>
    <t>HLI_OTHER_NLI</t>
  </si>
  <si>
    <t>Speak Other--not Limited English speaking</t>
  </si>
  <si>
    <t>Speak Other--not linguistically isolated</t>
  </si>
  <si>
    <t>PCT_HLI_OTHER_NLI</t>
  </si>
  <si>
    <t>% Speak Other--not Limited English speaking</t>
  </si>
  <si>
    <t>Pct. Speak Other--not linguistically isolated</t>
  </si>
  <si>
    <t>HSUNITS</t>
  </si>
  <si>
    <t>Housing Units</t>
  </si>
  <si>
    <t>Number of Housing Units</t>
  </si>
  <si>
    <t>Housing</t>
  </si>
  <si>
    <t>HOME_PRE50</t>
  </si>
  <si>
    <t>Number of Homes built before 1950</t>
  </si>
  <si>
    <t>PCT_HOME_PRE50</t>
  </si>
  <si>
    <t>% Homes built before 1950</t>
  </si>
  <si>
    <t>Pct. Homes built before 1950</t>
  </si>
  <si>
    <t>HOME_PRE60</t>
  </si>
  <si>
    <t>Number of Homes built before 1960</t>
  </si>
  <si>
    <t>PCT_HOME_PRE60</t>
  </si>
  <si>
    <t>% Homes built before 1960</t>
  </si>
  <si>
    <t>Pct. Homes built before 1960</t>
  </si>
  <si>
    <t>HOME_PRE40</t>
  </si>
  <si>
    <t>Number of Homes built 1939 or earlier</t>
  </si>
  <si>
    <t>PCT_HOME_PRE40</t>
  </si>
  <si>
    <t>% Number of Homes built 1939 or earlier</t>
  </si>
  <si>
    <t>Pct. Number of Homes built 1939 or earlier</t>
  </si>
  <si>
    <t>HOME_40TO49</t>
  </si>
  <si>
    <t>Number of Homes built between 1940 and 1949</t>
  </si>
  <si>
    <t>PCT_HOME_40TO49</t>
  </si>
  <si>
    <t>% Number of Homes built between 1940 and 1940</t>
  </si>
  <si>
    <t>Pct. Number of Homes built between 1940 and 1940</t>
  </si>
  <si>
    <t>HOME_50TO59</t>
  </si>
  <si>
    <t>Number of Homes built between 1950 and 1959</t>
  </si>
  <si>
    <t>PCT_HOME_50TO59</t>
  </si>
  <si>
    <t>% Homes built between 1950 and 1959</t>
  </si>
  <si>
    <t>Pct. Homes built between 1950 and 1959</t>
  </si>
  <si>
    <t>HOME_60TO69</t>
  </si>
  <si>
    <t>Number of Homes built between 1960 and 1969</t>
  </si>
  <si>
    <t>PCT_HOME_60TO69</t>
  </si>
  <si>
    <t>% Homes built between 1960 and 1969</t>
  </si>
  <si>
    <t>Pct. Homes built between 1960 and 1969</t>
  </si>
  <si>
    <t>HOME_70TO79</t>
  </si>
  <si>
    <t>Number of Homes built between 1970 and 1979</t>
  </si>
  <si>
    <t>PCT_HOME_70TO79</t>
  </si>
  <si>
    <t>% Homes built between 1970 and 1979</t>
  </si>
  <si>
    <t>Pct. Homes built between 1970 and 1979</t>
  </si>
  <si>
    <t>HOME_80TO89</t>
  </si>
  <si>
    <t>Number of Homes built between 1980 and 1989</t>
  </si>
  <si>
    <t>PCT_HOME_80TO89</t>
  </si>
  <si>
    <t>% Homes built between 1980 and 1989</t>
  </si>
  <si>
    <t>Pct. Homes built between 1980 and 1989</t>
  </si>
  <si>
    <t>HOME_90TO99</t>
  </si>
  <si>
    <t>Number of Homes built between 1990 and 1999</t>
  </si>
  <si>
    <t>PCT_HOME_90TO99</t>
  </si>
  <si>
    <t>% Homes built between 1990 and 1999</t>
  </si>
  <si>
    <t>Pct. Homes built between 1990 and 1999</t>
  </si>
  <si>
    <t>HOME_00TO09</t>
  </si>
  <si>
    <t>Number of Homes built between 2000 and 2009</t>
  </si>
  <si>
    <t>PCT_HOME_00TO09</t>
  </si>
  <si>
    <t>% Homes built between 2000 and 2009</t>
  </si>
  <si>
    <t>Pct. Homes built between 2000 and 2009</t>
  </si>
  <si>
    <t>HOME_10TO19</t>
  </si>
  <si>
    <t>Number of Homes built between 2010 and 2019</t>
  </si>
  <si>
    <t>PCT_HOME_10TO19</t>
  </si>
  <si>
    <t>% Homes built between 2010 and 2019</t>
  </si>
  <si>
    <t>Pct. Homes built between 2010 and 2019</t>
  </si>
  <si>
    <t>HOME_AFTER19</t>
  </si>
  <si>
    <t>Number of Homes built 2020 or later</t>
  </si>
  <si>
    <t>PCT_HOME_AFTER19</t>
  </si>
  <si>
    <t>% Homes built 2020 or later</t>
  </si>
  <si>
    <t>Pct. Homes built 2020 or later</t>
  </si>
  <si>
    <t>OCCHU</t>
  </si>
  <si>
    <t>Occupied Housing Units</t>
  </si>
  <si>
    <t>PCT_OCCHU</t>
  </si>
  <si>
    <t>% Occupied Housing Units</t>
  </si>
  <si>
    <t>Pct. Occupied Housing Units</t>
  </si>
  <si>
    <t>OWNHU</t>
  </si>
  <si>
    <t>Owner Occupied Housing Units</t>
  </si>
  <si>
    <t>PCT_OWNERS</t>
  </si>
  <si>
    <t>Pct Owner Occupied Housing Units</t>
  </si>
  <si>
    <t>RENTHU</t>
  </si>
  <si>
    <t>Renter Occupied Housing Units</t>
  </si>
  <si>
    <t>PCT_RENTERS</t>
  </si>
  <si>
    <t>% Renter Occupied Housing Units</t>
  </si>
  <si>
    <t>Pct. Renter Occupied Housing Units</t>
  </si>
  <si>
    <t>OOHU_VAL_LT10K</t>
  </si>
  <si>
    <t>Owner Occupied Housing Units value &lt; $10,000</t>
  </si>
  <si>
    <t>PCT_OOHU_VAL_LT10K</t>
  </si>
  <si>
    <t>% Owner Occupied Housing Units value &lt; $10,000</t>
  </si>
  <si>
    <t>Pct. Owner Occupied Housing Units value &lt; $10,000</t>
  </si>
  <si>
    <t>OOHU_VAL_10_15K</t>
  </si>
  <si>
    <t>Owner Occupied Housing Units value $10,000 to $14,999</t>
  </si>
  <si>
    <t>PCT_OOHU_VAL_10_15K</t>
  </si>
  <si>
    <t>% Owner Occupied Housing Units value $10,000 to $14,999</t>
  </si>
  <si>
    <t>Pct. Owner Occupied Housing Units value $10,000 to $14,999</t>
  </si>
  <si>
    <t>OOHU_VAL_15_20K</t>
  </si>
  <si>
    <t>Owner Occupied Housing Units value $15,000 to $19,999</t>
  </si>
  <si>
    <t>PCT_OOHU_VAL_15_20K</t>
  </si>
  <si>
    <t>% Owner Occupied Housing Units value $15,000 to $19,999</t>
  </si>
  <si>
    <t>Pct. Owner Occupied Housing Units value $15,000 to $19,999</t>
  </si>
  <si>
    <t>OOHU_VAL_20_25K</t>
  </si>
  <si>
    <t>Owner Occupied Housing Units value $20,000 to $24,999</t>
  </si>
  <si>
    <t>PCT_OOHU_VAL_20_25K</t>
  </si>
  <si>
    <t>% Owner Occupied Housing Units value $20,000 to $24,999</t>
  </si>
  <si>
    <t>Pct. Owner Occupied Housing Units value $20,000 to $24,999</t>
  </si>
  <si>
    <t>OOHU_VAL_25_30K</t>
  </si>
  <si>
    <t>Owner Occupied Housing Units value $25,000 to $29,999</t>
  </si>
  <si>
    <t>PCT_OOHU_VAL_25_30K</t>
  </si>
  <si>
    <t>% Owner Occupied Housing Units value $25,000 to $29,999</t>
  </si>
  <si>
    <t>Pct. Owner Occupied Housing Units value $25,000 to $29,999</t>
  </si>
  <si>
    <t>OOHU_VAL_30_35K</t>
  </si>
  <si>
    <t>Owner Occupied Housing Units value $30,000 to $34,999</t>
  </si>
  <si>
    <t>PCT_OOHU_VAL_30_35K</t>
  </si>
  <si>
    <t>% Owner Occupied Housing Units value $30,000 to $34,999</t>
  </si>
  <si>
    <t>Pct. Owner Occupied Housing Units value $30,000 to $34,999</t>
  </si>
  <si>
    <t>OOHU_VAL_35_40K</t>
  </si>
  <si>
    <t>Owner Occupied Housing Units value$35,000 to $39,999</t>
  </si>
  <si>
    <t>PCT_OOHU_VAL_35_40K</t>
  </si>
  <si>
    <t>% Owner Occupied Housing Units value $35,000 to $39,999</t>
  </si>
  <si>
    <t>Pct. Owner Occupied Housing Units value $35,000 to $39,999</t>
  </si>
  <si>
    <t>OOHU_VAL_40_50K</t>
  </si>
  <si>
    <t>Owner Occupied Housing Units value $40,000 to $49,999</t>
  </si>
  <si>
    <t>PCT_OOHU_VAL_40_50K</t>
  </si>
  <si>
    <t>% Owner Occupied Housing Units value $40,000 to $49,999</t>
  </si>
  <si>
    <t>Pct. Owner Occupied Housing Units value $40,000 to $49,999</t>
  </si>
  <si>
    <t>OOHU_VAL_50_60K</t>
  </si>
  <si>
    <t>Owner Occupied Housing Units value $50,000 to $59,999</t>
  </si>
  <si>
    <t>PCT_OOHU_VAL_50_60K</t>
  </si>
  <si>
    <t>% Owner Occupied Housing Units value $50,000 to $59,999</t>
  </si>
  <si>
    <t>Pct. Owner Occupied Housing Units value $50,000 to $59,999</t>
  </si>
  <si>
    <t>OOHU_VAL_60_70K</t>
  </si>
  <si>
    <t>Owner Occupied Housing Units value $60,000 to $69,999</t>
  </si>
  <si>
    <t>PCT_OOHU_VAL_60_70K</t>
  </si>
  <si>
    <t>% Owner Occupied Housing Units value $60,000 to $69,999</t>
  </si>
  <si>
    <t>Pct. Owner Occupied Housing Units value $60,000 to $69,999</t>
  </si>
  <si>
    <t>OOHU_VAL_70_80K</t>
  </si>
  <si>
    <t>Owner Occupied Housing Units value $70,000 to $79,999</t>
  </si>
  <si>
    <t>PCT_OOHU_VAL_70_80K</t>
  </si>
  <si>
    <t>% Owner Occupied Housing Units value $70,000 to $79,999</t>
  </si>
  <si>
    <t>Pct. Owner Occupied Housing Units value $70,000 to $79,999</t>
  </si>
  <si>
    <t>OOHU_VAL_80_90K</t>
  </si>
  <si>
    <t>Owner Occupied Housing Units value $80,000 to $89,999</t>
  </si>
  <si>
    <t>PCT_OOHU_VAL_80_90K</t>
  </si>
  <si>
    <t>% Owner Occupied Housing Units value $80,000 to $89,999</t>
  </si>
  <si>
    <t>Pct. Owner Occupied Housing Units value $80,000 to $89,999</t>
  </si>
  <si>
    <t>OOHU_VAL_90_100K</t>
  </si>
  <si>
    <t>Owner Occupied Housing Units value $90,000 to $99,999</t>
  </si>
  <si>
    <t>PCT_OOHU_VAL_90_100K</t>
  </si>
  <si>
    <t>% Owner Occupied Housing Units value $90,000 to $99,999</t>
  </si>
  <si>
    <t>Pct. Owner Occupied Housing Units value $90,000 to $99,999</t>
  </si>
  <si>
    <t>OOHU_VAL_100_125K</t>
  </si>
  <si>
    <t>Owner Occupied Housing Units value $100,000 to $124,999</t>
  </si>
  <si>
    <t>PCT_OOHU_VAL_100_125K</t>
  </si>
  <si>
    <t>% Owner Occupied Housing Units value $100,000 to $124,999</t>
  </si>
  <si>
    <t>Pct. Owner Occupied Housing Units value $100,000 to $124,999</t>
  </si>
  <si>
    <t>OOHU_VAL_125_150K</t>
  </si>
  <si>
    <t>Owner Occupied Housing Units value $125,000 to $149,999</t>
  </si>
  <si>
    <t>PCT_OOHU_VAL_125_150K</t>
  </si>
  <si>
    <t>% Owner Occupied Housing Units value $125,000 to $149,999</t>
  </si>
  <si>
    <t>Pct. Owner Occupied Housing Units value $125,000 to $149,999</t>
  </si>
  <si>
    <t>OOHU_VAL_150_175K</t>
  </si>
  <si>
    <t>Owner Occupied Housing Units value $150,000 to $174,999</t>
  </si>
  <si>
    <t>PCT_OOHU_VAL_150_175K</t>
  </si>
  <si>
    <t>% Owner Occupied Housing Units value $150,000 to $174,999</t>
  </si>
  <si>
    <t>Pct. Owner Occupied Housing Units value $150,000 to $174,999</t>
  </si>
  <si>
    <t>OOHU_VAL_175_200K</t>
  </si>
  <si>
    <t>Owner Occupied Housing Units value $175,000 to $199,999</t>
  </si>
  <si>
    <t>PCT_OOHU_VAL_175_200K</t>
  </si>
  <si>
    <t>% Owner Occupied Housing Units value $175,000 to $199,999</t>
  </si>
  <si>
    <t>Pct. Owner Occupied Housing Units value $175,000 to $199,999</t>
  </si>
  <si>
    <t>OOHU_VAL_200_250K</t>
  </si>
  <si>
    <t>Owner Occupied Housing Units value $200,000 to $249,999</t>
  </si>
  <si>
    <t>PCT_OOHU_VAL_200_250K</t>
  </si>
  <si>
    <t>% Owner Occupied Housing Units value $200,000 to $249,999</t>
  </si>
  <si>
    <t>Pct. Owner Occupied Housing Units value $200,000 to $249,999</t>
  </si>
  <si>
    <t>OOHU_VAL_250_300K</t>
  </si>
  <si>
    <t>Owner Occupied Housing Units value $250,000 to $299,999</t>
  </si>
  <si>
    <t>PCT_OOHU_VAL_250_300K</t>
  </si>
  <si>
    <t>% Owner Occupied Housing Units value $250,000 to $299,999</t>
  </si>
  <si>
    <t>Pct. Owner Occupied Housing Units value $250,000 to $299,999</t>
  </si>
  <si>
    <t>OOHU_VAL_300_400K</t>
  </si>
  <si>
    <t>Owner Occupied Housing Units value $300,000 to $399,999</t>
  </si>
  <si>
    <t>PCT_OOHU_VAL_300_400K</t>
  </si>
  <si>
    <t>% Owner Occupied Housing Units value $300,000 to $399,999</t>
  </si>
  <si>
    <t>Pct. Owner Occupied Housing Units value $300,000 to $399,999</t>
  </si>
  <si>
    <t>OOHU_VAL_400_500K</t>
  </si>
  <si>
    <t>Owner Occupied Housing Units value $400,000 to $499,999</t>
  </si>
  <si>
    <t>PCT_OOHU_VAL_400_500K</t>
  </si>
  <si>
    <t>% Owner Occupied Housing Units value $400,000 to $499,999</t>
  </si>
  <si>
    <t>Pct. Owner Occupied Housing Units value $400,000 to $499,999</t>
  </si>
  <si>
    <t>OOHU_VAL_500_750K</t>
  </si>
  <si>
    <t>Owner Occupied Housing Units value $500,000 to $749,999</t>
  </si>
  <si>
    <t>PCT_OOHU_VAL_500_750K</t>
  </si>
  <si>
    <t>% Owner Occupied Housing Units value $500,000 to $749,999</t>
  </si>
  <si>
    <t>Pct. Owner Occupied Housing Units value $500,000 to $749,999</t>
  </si>
  <si>
    <t>OOHU_VAL_750_1M</t>
  </si>
  <si>
    <t>Owner Occupied Housing Units value $750,000 to $999,999</t>
  </si>
  <si>
    <t>PCT_OOHU_VAL_750_1M</t>
  </si>
  <si>
    <t>% Owner Occupied Housing Units value $750,000 to $999,999</t>
  </si>
  <si>
    <t>Pct. Owner Occupied Housing Units value $750,000 to $999,999</t>
  </si>
  <si>
    <t>OOHU_VAL_1_1_5M</t>
  </si>
  <si>
    <t>Owner Occupied Housing Units value $1,000,000 to $1,499,999</t>
  </si>
  <si>
    <t>PCT_OOHU_VAL_1_1_5M</t>
  </si>
  <si>
    <t>% Owner Occupied Housing Units value $1,000,000 to $1,499,999</t>
  </si>
  <si>
    <t>Pct. Owner Occupied Housing Units value $1,000,000 to $1,499,999</t>
  </si>
  <si>
    <t>OOHU_VAL_1_5_2M</t>
  </si>
  <si>
    <t>Owner Occupied Housing Units value $1,500,000 to $1,999,999</t>
  </si>
  <si>
    <t>PCT_OOHU_VAL_1_5_2M</t>
  </si>
  <si>
    <t>% Owner Occupied Housing Units value $1,500,000 to $1,999,999</t>
  </si>
  <si>
    <t>Pct. Owner Occupied Housing Units value $1,500,000 to $1,999,999</t>
  </si>
  <si>
    <t>OOHU_VAL_GT_2M</t>
  </si>
  <si>
    <t>Owner Occupied Housing Units value $2,000,000 or more</t>
  </si>
  <si>
    <t>PCT_OOHU_VAL_GT_2M</t>
  </si>
  <si>
    <t>% Owner Occupied Housing Units value $2,000,000 or more</t>
  </si>
  <si>
    <t>Pct. Owner Occupied Housing Units value $2,000,000 or more</t>
  </si>
  <si>
    <t>MTGST_MORT</t>
  </si>
  <si>
    <t>Housing units with a mortgage, contract to purchase, or similar debt</t>
  </si>
  <si>
    <t>PCT_MTGST_MORT</t>
  </si>
  <si>
    <t>% Housing units with a mortgage, contract to purchase, or similar debt</t>
  </si>
  <si>
    <t>Pct. Housing units with a mortgage, contract to purchase, or similar debt</t>
  </si>
  <si>
    <t>MTGST_NO_2ND_OR_EQ</t>
  </si>
  <si>
    <t>Housing units with no second mortgage and no home equity loan</t>
  </si>
  <si>
    <t>PCT_MTGST_NO_2ND_OR_EQ</t>
  </si>
  <si>
    <t>% Housing units with no second mortgage and no home equity loan</t>
  </si>
  <si>
    <t>Pct. Housing units with no second mortgage and no home equity loan</t>
  </si>
  <si>
    <t>MTGST_MULT_MORT</t>
  </si>
  <si>
    <t>Housing units with multiple mortgages</t>
  </si>
  <si>
    <t>PCT_MTGST_MULT_MORT</t>
  </si>
  <si>
    <t>% Housing units with multiple mortgages</t>
  </si>
  <si>
    <t>Pct. Housing units with multiple mortgages</t>
  </si>
  <si>
    <t>MTGST_MORT_2ND_EQ</t>
  </si>
  <si>
    <t>Mortgage with both second mortgage and home equity loan</t>
  </si>
  <si>
    <t>PCT_MTGST_MORT_2ND_EQ</t>
  </si>
  <si>
    <t>% Mortgage with both second mortgage and home equity loan</t>
  </si>
  <si>
    <t>Pct. Mortgage with both second mortgage and home equity loan</t>
  </si>
  <si>
    <t>MTGST_MORT_EQ</t>
  </si>
  <si>
    <t xml:space="preserve">Mortgage, with only home equity loan </t>
  </si>
  <si>
    <t>PCT_MTGST_MORT_EQ</t>
  </si>
  <si>
    <t>% Mortgage, with only home equity loan</t>
  </si>
  <si>
    <t>Pct. Mortgage, with only home equity loan</t>
  </si>
  <si>
    <t>MTGST_2ND</t>
  </si>
  <si>
    <t xml:space="preserve">Mortgage, with only second mortgage </t>
  </si>
  <si>
    <t>PCT_MTGST_2ND</t>
  </si>
  <si>
    <t>% Mortgage, with only second mortgage</t>
  </si>
  <si>
    <t>Pct. Mortgage, with only second mortgage</t>
  </si>
  <si>
    <t>MTGST_EQ</t>
  </si>
  <si>
    <t>Home equity loan without a primary mortgage</t>
  </si>
  <si>
    <t>PCT_MTGST_EQ</t>
  </si>
  <si>
    <t>% Home equity loan without a primary mortgage</t>
  </si>
  <si>
    <t>Pct. Home equity loan without a primary mortgage</t>
  </si>
  <si>
    <t>MTGST_NO_MORT</t>
  </si>
  <si>
    <t>Housing units without a mortgage</t>
  </si>
  <si>
    <t>PCT_MTGST_NO_MORT</t>
  </si>
  <si>
    <t>% Housing units without a mortgage</t>
  </si>
  <si>
    <t>Pct. Housing units without a mortgage</t>
  </si>
  <si>
    <t>RENT_AMT_W_CASH</t>
  </si>
  <si>
    <t>With cash rent</t>
  </si>
  <si>
    <t>PCT_RENT_AMT_W_CASH</t>
  </si>
  <si>
    <t>% With cash rent</t>
  </si>
  <si>
    <t>Pct. With cash rent</t>
  </si>
  <si>
    <t>RENT_AMT_LT_100</t>
  </si>
  <si>
    <t>Rent Amount Less than $100</t>
  </si>
  <si>
    <t>Less than $100</t>
  </si>
  <si>
    <t>PCT_RENT_AMT_LT_100</t>
  </si>
  <si>
    <t>% Rent Amount Less than $100</t>
  </si>
  <si>
    <t>Pct. Less than $100</t>
  </si>
  <si>
    <t>RENT_AMT_100_149</t>
  </si>
  <si>
    <t>Rent Amount $100 to $149</t>
  </si>
  <si>
    <t>$100 to $149</t>
  </si>
  <si>
    <t>PCT_RENT_AMT_100_149</t>
  </si>
  <si>
    <t>% Rent Amount $100 to $149</t>
  </si>
  <si>
    <t>Pct. $100 to $149</t>
  </si>
  <si>
    <t>RENT_AMT_150_199</t>
  </si>
  <si>
    <t>Rent Amount $150 to $199</t>
  </si>
  <si>
    <t>$150 to $199</t>
  </si>
  <si>
    <t>PCT_RENT_AMT_150_199</t>
  </si>
  <si>
    <t>% Rent Amount $150 to $199</t>
  </si>
  <si>
    <t>Pct. $150 to $199</t>
  </si>
  <si>
    <t>RENT_AMT_200_249</t>
  </si>
  <si>
    <t>Rent Amount $200 to $249</t>
  </si>
  <si>
    <t>$200 to $249</t>
  </si>
  <si>
    <t>PCT_RENT_AMT_200_249</t>
  </si>
  <si>
    <t>% Rent Amount $200 to $249</t>
  </si>
  <si>
    <t>Pct. $200 to $249</t>
  </si>
  <si>
    <t>RENT_AMT_250_299</t>
  </si>
  <si>
    <t>Rent Amount $250 to $299</t>
  </si>
  <si>
    <t>$250 to $299</t>
  </si>
  <si>
    <t>PCT_RENT_AMT_250_299</t>
  </si>
  <si>
    <t>% Rent Amount $250 to $299</t>
  </si>
  <si>
    <t>Pct. $250 to $299</t>
  </si>
  <si>
    <t>RENT_AMT_300_349</t>
  </si>
  <si>
    <t>Rent Amount $300 to $349</t>
  </si>
  <si>
    <t>$300 to $349</t>
  </si>
  <si>
    <t>PCT_RENT_AMT_300_349</t>
  </si>
  <si>
    <t>% Rent Amount $300 to $349</t>
  </si>
  <si>
    <t>Pct. $300 to $349</t>
  </si>
  <si>
    <t>RENT_AMT_350_399</t>
  </si>
  <si>
    <t>Rent Amount $350 to $399</t>
  </si>
  <si>
    <t>$350 to $399</t>
  </si>
  <si>
    <t>PCT_RENT_AMT_350_399</t>
  </si>
  <si>
    <t>% Rent Amount $350 to $399</t>
  </si>
  <si>
    <t>Pct. $350 to $399</t>
  </si>
  <si>
    <t>RENT_AMT_400_449</t>
  </si>
  <si>
    <t>Rent Amount $400 to $449</t>
  </si>
  <si>
    <t>$400 to $449</t>
  </si>
  <si>
    <t>PCT_RENT_AMT_400_449</t>
  </si>
  <si>
    <t>% Rent Amount $400 to $449</t>
  </si>
  <si>
    <t>Pct. $400 to $449</t>
  </si>
  <si>
    <t>RENT_AMT_450_499</t>
  </si>
  <si>
    <t>Rent Amount $450 to $499</t>
  </si>
  <si>
    <t>$450 to $499</t>
  </si>
  <si>
    <t>PCT_RENT_AMT_450_499</t>
  </si>
  <si>
    <t>% Rent Amount $450 to $499</t>
  </si>
  <si>
    <t>Pct. $450 to $499</t>
  </si>
  <si>
    <t>RENT_AMT_500_549</t>
  </si>
  <si>
    <t>Rent Amount $500 to $549</t>
  </si>
  <si>
    <t>$500 to $549</t>
  </si>
  <si>
    <t>PCT_RENT_AMT_500_549</t>
  </si>
  <si>
    <t>% Rent Amount $500 to $549</t>
  </si>
  <si>
    <t>Pct. $500 to $549</t>
  </si>
  <si>
    <t>RENT_AMT_550_599</t>
  </si>
  <si>
    <t>Rent Amount $550 to $599</t>
  </si>
  <si>
    <t>$550 to $599</t>
  </si>
  <si>
    <t>PCT_RENT_AMT_550_599</t>
  </si>
  <si>
    <t>% Rent Amount $550 to $599</t>
  </si>
  <si>
    <t>Pct. $550 to $599</t>
  </si>
  <si>
    <t>RENT_AMT_600_649</t>
  </si>
  <si>
    <t>Rent Amount $600 to $649</t>
  </si>
  <si>
    <t>$600 to $649</t>
  </si>
  <si>
    <t>PCT_RENT_AMT_600_649</t>
  </si>
  <si>
    <t>% Rent Amount $600 to $649</t>
  </si>
  <si>
    <t>Pct. $600 to $649</t>
  </si>
  <si>
    <t>RENT_AMT_650_699</t>
  </si>
  <si>
    <t>Rent Amount $650 to $699</t>
  </si>
  <si>
    <t>$650 to $699</t>
  </si>
  <si>
    <t>PCT_RENT_AMT_650_699</t>
  </si>
  <si>
    <t>% Rent Amount $650 to $699</t>
  </si>
  <si>
    <t>Pct. $650 to $699</t>
  </si>
  <si>
    <t>RENT_AMT_700_749</t>
  </si>
  <si>
    <t>Rent Amount $700 to $749</t>
  </si>
  <si>
    <t>$700 to $749</t>
  </si>
  <si>
    <t>PCT_RENT_AMT_700_749</t>
  </si>
  <si>
    <t>% Rent Amount $700 to $749</t>
  </si>
  <si>
    <t>Pct. $700 to $749</t>
  </si>
  <si>
    <t>RENT_AMT_750_799</t>
  </si>
  <si>
    <t>Rent Amount $750 to $799</t>
  </si>
  <si>
    <t>$750 to $799</t>
  </si>
  <si>
    <t>PCT_RENT_AMT_750_799</t>
  </si>
  <si>
    <t>% Rent Amount $750 to $799</t>
  </si>
  <si>
    <t>Pct. $750 to $799</t>
  </si>
  <si>
    <t>RENT_AMT_800_899</t>
  </si>
  <si>
    <t>Rent Amount $800 to $899</t>
  </si>
  <si>
    <t>$800 to $899</t>
  </si>
  <si>
    <t>PCT_RENT_AMT_800_899</t>
  </si>
  <si>
    <t>% Rent Amount $800 to $899</t>
  </si>
  <si>
    <t>Pct. $800 to $899</t>
  </si>
  <si>
    <t>RENT_AMT_900_999</t>
  </si>
  <si>
    <t>Rent Amount $900 to $999</t>
  </si>
  <si>
    <t>$900 to $999</t>
  </si>
  <si>
    <t>PCT_RENT_AMT_900_999</t>
  </si>
  <si>
    <t>% Rent Amount $900 to $999</t>
  </si>
  <si>
    <t>Pct. $900 to $999</t>
  </si>
  <si>
    <t>RENT_AMT_1000_1249</t>
  </si>
  <si>
    <t>Rent Amount $1,000 to $1,249</t>
  </si>
  <si>
    <t>$1,000 to $1,249</t>
  </si>
  <si>
    <t>PCT_RENT_AMT_1000_1249</t>
  </si>
  <si>
    <t>% Rent Amount $1,000 to $1,249</t>
  </si>
  <si>
    <t>Pct. $1,000 to $1,249</t>
  </si>
  <si>
    <t>RENT_AMT_1250_1499</t>
  </si>
  <si>
    <t>Rent Amount $1,250 to $1,499</t>
  </si>
  <si>
    <t>$1,250 to $1,499</t>
  </si>
  <si>
    <t>PCT_RENT_AMT_1250_1499</t>
  </si>
  <si>
    <t>% Rent Amount $1,250 to $1,499</t>
  </si>
  <si>
    <t>Pct. $1,250 to $1,499</t>
  </si>
  <si>
    <t>RENT_AMT_1500_1999</t>
  </si>
  <si>
    <t>Rent Amount $1,500 to $1,999</t>
  </si>
  <si>
    <t>$1,500 to $1,999</t>
  </si>
  <si>
    <t>PCT_RENT_AMT_1500_1999</t>
  </si>
  <si>
    <t>% Rent Amount $1,500 to $1,999</t>
  </si>
  <si>
    <t>Pct. $1,500 to $1,999</t>
  </si>
  <si>
    <t>RENT_AMT_2000_2499</t>
  </si>
  <si>
    <t>Rent Amount $2,000 to $2,499</t>
  </si>
  <si>
    <t>$2,000 to $2,499</t>
  </si>
  <si>
    <t>PCT_RENT_AMT_2000_2499</t>
  </si>
  <si>
    <t>% Rent Amount $2,000 to $2,499</t>
  </si>
  <si>
    <t>Pct. $2,000 to $2,499</t>
  </si>
  <si>
    <t>RENT_AMT_2500_2999</t>
  </si>
  <si>
    <t>Rent Amount $2,500 to $2,999</t>
  </si>
  <si>
    <t>$2,500 to $2,999</t>
  </si>
  <si>
    <t>PCT_RENT_AMT_2500_2999</t>
  </si>
  <si>
    <t>% Rent Amount $2,500 to $2,999</t>
  </si>
  <si>
    <t>Pct. $2,500 to $2,999</t>
  </si>
  <si>
    <t>RENT_AMT_3000_3499</t>
  </si>
  <si>
    <t>Rent Amount $3,000 to $3,499</t>
  </si>
  <si>
    <t>$3,000 to $3,499</t>
  </si>
  <si>
    <t>PCT_RENT_AMT_3000_3499</t>
  </si>
  <si>
    <t>% Rent Amount $3,000 to $3,499</t>
  </si>
  <si>
    <t>Pct. $3,000 to $3,499</t>
  </si>
  <si>
    <t>RENT_AMT_GT_3500</t>
  </si>
  <si>
    <t>Rent Amount $3,500 or more</t>
  </si>
  <si>
    <t>$3,500 or more</t>
  </si>
  <si>
    <t>PCT_RENT_AMT_GT_3500</t>
  </si>
  <si>
    <t>% Rent Amount $3,500 or more</t>
  </si>
  <si>
    <t>Pct. $3,500 or more</t>
  </si>
  <si>
    <t>RENT_AMT_NO_CASH</t>
  </si>
  <si>
    <t>No cash rent</t>
  </si>
  <si>
    <t>PCT_RENT_AMT_NO_CASH</t>
  </si>
  <si>
    <t>% No cash rent</t>
  </si>
  <si>
    <t>Pct. No cash rent</t>
  </si>
  <si>
    <t>RENT_UTIL_NOT_INC</t>
  </si>
  <si>
    <t>Renter-Occupied Housing Units pay extra for utilities</t>
  </si>
  <si>
    <t>PCT_RENT_UTIL_NOT_INC</t>
  </si>
  <si>
    <t>% Renter-Occupied Housing Units pay extra for utilities</t>
  </si>
  <si>
    <t>Pct. Renter-Occupied Housing Units pay extra for utilities</t>
  </si>
  <si>
    <t>RENT_UTIL_INC</t>
  </si>
  <si>
    <t>Renter-Occupied Housing Units no extra payment for utilities</t>
  </si>
  <si>
    <t>PCT_RENT_UTIL_INC</t>
  </si>
  <si>
    <t>% Renter-Occupied Housing Units no extra payment for utilities</t>
  </si>
  <si>
    <t>Pct. Renter-Occupied Housing Units no extra payment for utilities</t>
  </si>
  <si>
    <t>HU_US_1_D</t>
  </si>
  <si>
    <t>Units in structure--1, detached</t>
  </si>
  <si>
    <t>PCT_HU_US_1_D</t>
  </si>
  <si>
    <t>% Units in structure--1, detached</t>
  </si>
  <si>
    <t>Pct. Units in structure--1, detached</t>
  </si>
  <si>
    <t>HU_US_1_A</t>
  </si>
  <si>
    <t>Units in structure--1, attached</t>
  </si>
  <si>
    <t>PCT_HU_US_1_A</t>
  </si>
  <si>
    <t>% Units in structure--1, attached</t>
  </si>
  <si>
    <t>Pct. Units in structure--1, attached</t>
  </si>
  <si>
    <t>HU_US_2</t>
  </si>
  <si>
    <t>Units in structure--2</t>
  </si>
  <si>
    <t>PCT_HU_US_2</t>
  </si>
  <si>
    <t>% Units in structure--2</t>
  </si>
  <si>
    <t>Pct. Units in structure--2</t>
  </si>
  <si>
    <t>HU_US_3_4</t>
  </si>
  <si>
    <t>Units in structure-3 or 4</t>
  </si>
  <si>
    <t>PCT_HU_US_3_4</t>
  </si>
  <si>
    <t>% Units in structure-3 or 4</t>
  </si>
  <si>
    <t>Pct. Units in structure-3 or 4</t>
  </si>
  <si>
    <t>HU_US_5_9</t>
  </si>
  <si>
    <t>Units in structure--5 to 9</t>
  </si>
  <si>
    <t>PCT_HU_US_5_9</t>
  </si>
  <si>
    <t>% Units in structure--5 to 9</t>
  </si>
  <si>
    <t>Pct. Units in structure--5 to 9</t>
  </si>
  <si>
    <t>HU_US_10_19</t>
  </si>
  <si>
    <t>Units in structure--10 to 19</t>
  </si>
  <si>
    <t>PCT_HU_US_10_19</t>
  </si>
  <si>
    <t>% Units in structure--10 to 19</t>
  </si>
  <si>
    <t>Pct. Units in structure--10 to 19</t>
  </si>
  <si>
    <t>HU_US_20_49</t>
  </si>
  <si>
    <t>Units in structure--20 to 49</t>
  </si>
  <si>
    <t>PCT_HU_US_20_49</t>
  </si>
  <si>
    <t>% Units in structure--20 to 49</t>
  </si>
  <si>
    <t>Pct. Units in structure--20 to 49</t>
  </si>
  <si>
    <t>HU_US_GT_50</t>
  </si>
  <si>
    <t>Units in structure--50 or more</t>
  </si>
  <si>
    <t>PCT_HU_US_GT_50</t>
  </si>
  <si>
    <t>% Units in structure--50 or more</t>
  </si>
  <si>
    <t>Pct. Units in structure--50 or more</t>
  </si>
  <si>
    <t>HU_US_MOBILE</t>
  </si>
  <si>
    <t>Units in structure--mobile home</t>
  </si>
  <si>
    <t>PCT_HU_US_MOBILE</t>
  </si>
  <si>
    <t>% Units in structure--mobile home</t>
  </si>
  <si>
    <t>Pct. Units in structure--mobile home</t>
  </si>
  <si>
    <t>HU_US_BOAT_RV</t>
  </si>
  <si>
    <t>Units in structure--boat, RV, van, etc.</t>
  </si>
  <si>
    <t>PCT_HU_US_BOAT_RV</t>
  </si>
  <si>
    <t>% Units in structure--boat, RV, van, etc.</t>
  </si>
  <si>
    <t>Pct. Units in structure--boat, RV, van, etc.</t>
  </si>
  <si>
    <t>OOHU_MI19</t>
  </si>
  <si>
    <t>Owner occupied, moved in 2019 or later</t>
  </si>
  <si>
    <t>PCT_OOHU_MI19</t>
  </si>
  <si>
    <t>% Owner occupied, moved in 2019 or later</t>
  </si>
  <si>
    <t>Pct. Owner occupied, moved in 2019 or later</t>
  </si>
  <si>
    <t>OOHU_MI15_18</t>
  </si>
  <si>
    <t>Owner occupied, moved in 2015 to 2018</t>
  </si>
  <si>
    <t>PCT_OOHU_MI15_18</t>
  </si>
  <si>
    <t>% Owner occupied, moved in 2015 to 2018</t>
  </si>
  <si>
    <t>Pct. Owner occupied, moved in 2015 to 2018</t>
  </si>
  <si>
    <t>OOHU_MI10_14</t>
  </si>
  <si>
    <t>Owner occupied, moved in 2010 to 2014</t>
  </si>
  <si>
    <t>PCT_OOHU_MI10_14</t>
  </si>
  <si>
    <t>% Owner occupied, moved in 2010 to 2014</t>
  </si>
  <si>
    <t>Pct. Owner occupied, moved in 2010 to 2014</t>
  </si>
  <si>
    <t>OOHU_MI00_09</t>
  </si>
  <si>
    <t>Owner occupied, moved in 2000 to 2009</t>
  </si>
  <si>
    <t>PCT_OOHU_MI00_09</t>
  </si>
  <si>
    <t>% Owner occupied, moved in 2000 to 2009</t>
  </si>
  <si>
    <t>Pct. Owner occupied, moved in 2000 to 2009</t>
  </si>
  <si>
    <t>OOHU_MI90_99</t>
  </si>
  <si>
    <t>Owner occupied, moved in 1990 to 1999</t>
  </si>
  <si>
    <t>PCT_OOHU_MI90_99</t>
  </si>
  <si>
    <t>% Owner occupied, moved in 1990 to 1999</t>
  </si>
  <si>
    <t>Pct. Owner occupied, moved in 1990 to 1999</t>
  </si>
  <si>
    <t>OOHU_MI89</t>
  </si>
  <si>
    <t>Owner occupied, moved in 1989 or earlier</t>
  </si>
  <si>
    <t>PCT_OOHU_MI89</t>
  </si>
  <si>
    <t>% Owner occupied, moved in 1989 or earlier</t>
  </si>
  <si>
    <t>Pct. Owner occupied, moved in 1979 or earlier</t>
  </si>
  <si>
    <t>ROHU_MI19</t>
  </si>
  <si>
    <t>Renter occupied, moved in 2019 or later</t>
  </si>
  <si>
    <t>PCT_ROHU_MI19</t>
  </si>
  <si>
    <t>% Renter occupied, moved in 2019 or later</t>
  </si>
  <si>
    <t>Pct. Renter occupied, moved in 2019 or later</t>
  </si>
  <si>
    <t>ROHU_MI15_18</t>
  </si>
  <si>
    <t>Renter occupied, moved in 2015 to 2018</t>
  </si>
  <si>
    <t>PCT_ROHU_MI15_18</t>
  </si>
  <si>
    <t>% Renter occupied, moved in 2015 to 2018</t>
  </si>
  <si>
    <t>Pct. Renter occupied, moved in 2015 to 2018</t>
  </si>
  <si>
    <t>ROHU_MI10_14</t>
  </si>
  <si>
    <t>Renter occupied, moved in 2010 to 2014</t>
  </si>
  <si>
    <t>PCT_ROHU_MI10_14</t>
  </si>
  <si>
    <t>% Renter occupied, moved in 2010 to 2014</t>
  </si>
  <si>
    <t>Pct. Renter occupied, moved in 2010 to 2014</t>
  </si>
  <si>
    <t>ROHU_MI00_09</t>
  </si>
  <si>
    <t>Renter occupied, moved in 2000 to 2009</t>
  </si>
  <si>
    <t>PCT_ROHU_MI00_09</t>
  </si>
  <si>
    <t>% Renter occupied, moved in 2000 to 2009</t>
  </si>
  <si>
    <t>Pct. Renter occupied, moved in 2000 to 2009</t>
  </si>
  <si>
    <t>ROHU_MI90_99</t>
  </si>
  <si>
    <t>Renter occupied, moved in 1990 to 1999</t>
  </si>
  <si>
    <t>PCT_ROHU_MI90_99</t>
  </si>
  <si>
    <t>% Renter occupied, moved in 1990 to 1999</t>
  </si>
  <si>
    <t>Pct. Renter occupied, moved in 1990 to 1999</t>
  </si>
  <si>
    <t>ROHU_MI89</t>
  </si>
  <si>
    <t>Renter occupied, moved in 1989 or earlier</t>
  </si>
  <si>
    <t>PCT_ROHU_MI89</t>
  </si>
  <si>
    <t>% Renter occupied, moved in 1989 or earlier</t>
  </si>
  <si>
    <t>Pct. Renter occupied, moved in 1989 or earlier</t>
  </si>
  <si>
    <t>HU_FUEL_UGAS</t>
  </si>
  <si>
    <t>Utility gas</t>
  </si>
  <si>
    <t>PCT_HU_FUEL_UGAS</t>
  </si>
  <si>
    <t>% Utility gas</t>
  </si>
  <si>
    <t>Pct. Utility gas</t>
  </si>
  <si>
    <t>HU_FUEL_BGAS</t>
  </si>
  <si>
    <t>Bottled, tank, or LP gas</t>
  </si>
  <si>
    <t>PCT_HU_FUEL_BGAS</t>
  </si>
  <si>
    <t>% Bottled, tank or LP gas</t>
  </si>
  <si>
    <t>Pct. Bottled, tank or LP gas</t>
  </si>
  <si>
    <t>HU_FUEL_ELECT</t>
  </si>
  <si>
    <t>Electricity</t>
  </si>
  <si>
    <t>PCT_HU_FUEL_ELECT</t>
  </si>
  <si>
    <t>% Electricity</t>
  </si>
  <si>
    <t>Pct. Electricity</t>
  </si>
  <si>
    <t>HU_FUEL_OIL</t>
  </si>
  <si>
    <t>Fuel oil, kerosene, etc.</t>
  </si>
  <si>
    <t>PCT_HU_FUEL_OIL</t>
  </si>
  <si>
    <t>% Fuel oil, kerosene, etc.</t>
  </si>
  <si>
    <t>Pct. Fuel oil, kerosene, etc.</t>
  </si>
  <si>
    <t>HU_FUEL_COAL</t>
  </si>
  <si>
    <t>Coal or coke</t>
  </si>
  <si>
    <t>PCT_HU_FUEL_COAL</t>
  </si>
  <si>
    <t>% Coal or coke</t>
  </si>
  <si>
    <t>Pct. Coal or coke</t>
  </si>
  <si>
    <t>HU_FUEL_WOOD</t>
  </si>
  <si>
    <t>Wood</t>
  </si>
  <si>
    <t>PCT_HU_FUEL_WOOD</t>
  </si>
  <si>
    <t>% Wood</t>
  </si>
  <si>
    <t>Pct. Wood</t>
  </si>
  <si>
    <t>HU_FUEL_SOLAR</t>
  </si>
  <si>
    <t>Solar energy</t>
  </si>
  <si>
    <t>PCT_HU_FUEL_SOLAR</t>
  </si>
  <si>
    <t>% Solar energy</t>
  </si>
  <si>
    <t>Pct. Solar energy</t>
  </si>
  <si>
    <t>HU_FUEL_OTHER</t>
  </si>
  <si>
    <t>Other fuel</t>
  </si>
  <si>
    <t>PCT_HU_FUEL_OTHER</t>
  </si>
  <si>
    <t>% Other fuel</t>
  </si>
  <si>
    <t>Pct. Other fuel</t>
  </si>
  <si>
    <t>HU_FUEL_NONE</t>
  </si>
  <si>
    <t>No fuel used</t>
  </si>
  <si>
    <t>PCT_HU_FUEL_NONE</t>
  </si>
  <si>
    <t>% No fuel used</t>
  </si>
  <si>
    <t>Pct. No fuel used</t>
  </si>
  <si>
    <t>OOHU_VEHIC_0</t>
  </si>
  <si>
    <t>Owner occupied--no vehicle</t>
  </si>
  <si>
    <t>PCT_OOHU_VEHIC_0</t>
  </si>
  <si>
    <t>% Owner occupied--no vehicle</t>
  </si>
  <si>
    <t>Pct. Owner occupied--no vehicle</t>
  </si>
  <si>
    <t>OOHU_VEHIC_1</t>
  </si>
  <si>
    <t>Owner occupied--1 vehicle</t>
  </si>
  <si>
    <t>PCT_OOHU_VEHIC_1</t>
  </si>
  <si>
    <t>% Owner occupied--1 vehicle</t>
  </si>
  <si>
    <t>Pct. Owner occupied--1 vehicle</t>
  </si>
  <si>
    <t>OOHU_VEHIC_2</t>
  </si>
  <si>
    <t>Owner occupied--2 vehicles</t>
  </si>
  <si>
    <t>PCT_OOHU_VEHIC_2</t>
  </si>
  <si>
    <t>% Owner occupied--2 vehicles</t>
  </si>
  <si>
    <t>Pct. Owner occupied--2 vehicles</t>
  </si>
  <si>
    <t>OOHU_VEHIC_3</t>
  </si>
  <si>
    <t>Owner occupied--3 vehicles</t>
  </si>
  <si>
    <t>PCT_OOHU_VEHIC_3</t>
  </si>
  <si>
    <t>% Owner occupied--3 vehicles</t>
  </si>
  <si>
    <t>Pct. Owner occupied--3 vehicles</t>
  </si>
  <si>
    <t>OOHU_VEHIC_4</t>
  </si>
  <si>
    <t>Owner occupied--4 vehicles</t>
  </si>
  <si>
    <t>PCT_OOHU_VEHIC_4</t>
  </si>
  <si>
    <t>% Owner occupied--4 vehicles</t>
  </si>
  <si>
    <t>Pct. Owner occupied--4 vehicles</t>
  </si>
  <si>
    <t>OOHU_VEHIC_5</t>
  </si>
  <si>
    <t>Owner occupied--5 or more vehicles</t>
  </si>
  <si>
    <t>PCT_OOHU_VEHIC_5</t>
  </si>
  <si>
    <t>% Owner occupied--5 or more vehicles</t>
  </si>
  <si>
    <t>Pct. Owner occupied--5 or more vehicles</t>
  </si>
  <si>
    <t>ROHU_VEHIC_0</t>
  </si>
  <si>
    <t>Renter occupied--no vehicle</t>
  </si>
  <si>
    <t>PCT_ROHU_VEHIC_0</t>
  </si>
  <si>
    <t>% Renter occupied--no vehicle</t>
  </si>
  <si>
    <t>Pct. Renter occupied--no vehicle</t>
  </si>
  <si>
    <t>ROHU_VEHIC_1</t>
  </si>
  <si>
    <t>Renter occupied--1 vehicle</t>
  </si>
  <si>
    <t>PCT_ROHU_VEHIC_1</t>
  </si>
  <si>
    <t>% Renter occupied--1 vehicle</t>
  </si>
  <si>
    <t>Pct. Renter occupied--1 vehicle</t>
  </si>
  <si>
    <t>ROHU_VEHIC_2</t>
  </si>
  <si>
    <t>Renter occupied--2 vehicles</t>
  </si>
  <si>
    <t>PCT_ROHU_VEHIC_2</t>
  </si>
  <si>
    <t>% Renter occupied--2 vehicles</t>
  </si>
  <si>
    <t>Pct. Renter occupied--2 vehicles</t>
  </si>
  <si>
    <t>ROHU_VEHIC_3</t>
  </si>
  <si>
    <t>Renter occupied--3 vehicles</t>
  </si>
  <si>
    <t>PCT_ROHU_VEHIC_3</t>
  </si>
  <si>
    <t>% Renter occupied--3 vehicles</t>
  </si>
  <si>
    <t>Pct. Renter occupied--3 vehicles</t>
  </si>
  <si>
    <t>ROHU_VEHIC_4</t>
  </si>
  <si>
    <t>Renter occupied--4 vehicles</t>
  </si>
  <si>
    <t>PCT_ROHU_VEHIC_4</t>
  </si>
  <si>
    <t>% Renter occupied--4 vehicles</t>
  </si>
  <si>
    <t>Pct. Renter occupied--4 vehicles</t>
  </si>
  <si>
    <t>ROHU_VEHIC_5</t>
  </si>
  <si>
    <t>Renter occupied--5 or more vehicles</t>
  </si>
  <si>
    <t>PCT_ROHU_VEHIC_5</t>
  </si>
  <si>
    <t>% Renter occupied--5 or more vehicles</t>
  </si>
  <si>
    <t>Pct. Renter occupied--5 or more vehicles</t>
  </si>
  <si>
    <t>WORK_UNIVERSE</t>
  </si>
  <si>
    <t>Workers 16 years and over</t>
  </si>
  <si>
    <t>Employment</t>
  </si>
  <si>
    <t>POW_IN_ST_CNTY</t>
  </si>
  <si>
    <t>Worked in state and in county of residence</t>
  </si>
  <si>
    <t>PCT_POW_IN_ST_CNTY</t>
  </si>
  <si>
    <t>% Worked in state and in county of residence</t>
  </si>
  <si>
    <t>Pct. Worked in state and in county of residence</t>
  </si>
  <si>
    <t>POW_IN_ST_OUT_CNTY</t>
  </si>
  <si>
    <t>Worked in state and outside county of residence</t>
  </si>
  <si>
    <t>PCT_POW_IN_ST_OUT_CNTY</t>
  </si>
  <si>
    <t>% Worked in state and outside county of residence</t>
  </si>
  <si>
    <t>Pct. Worked in state and outside county of residence</t>
  </si>
  <si>
    <t>POW_OUT_ST</t>
  </si>
  <si>
    <t>Worked outside state of residence</t>
  </si>
  <si>
    <t>PCT_POW_OUT_ST</t>
  </si>
  <si>
    <t>% Worked outside state of residence</t>
  </si>
  <si>
    <t>Pct. Worked outside state of residence</t>
  </si>
  <si>
    <t>FEM_WORK_UNIVERSE</t>
  </si>
  <si>
    <t>Females 20 to 64 years in households</t>
  </si>
  <si>
    <t>F_OWN_CHILDU6</t>
  </si>
  <si>
    <t>Females own children under 6 years only</t>
  </si>
  <si>
    <t>PCT_F_OWN_CHILDU6</t>
  </si>
  <si>
    <t>% Females own children under 6 years only</t>
  </si>
  <si>
    <t>Pct. Females own children under 6 years only</t>
  </si>
  <si>
    <t>F_OWN_CHILDU6_LF</t>
  </si>
  <si>
    <t>Females own children under 6 years only in labor force</t>
  </si>
  <si>
    <t>PCT_F_OWN_CHILDU6_LF</t>
  </si>
  <si>
    <t>% Females own children under 6 years only in labor force</t>
  </si>
  <si>
    <t>Pct. Females own children under 6 years only in labor force</t>
  </si>
  <si>
    <t>F_OWN_CHILDU6_NLF</t>
  </si>
  <si>
    <t>Females own children under 6 years only not in labor force</t>
  </si>
  <si>
    <t>PCT_F_OWN_CHILDU6_NLF</t>
  </si>
  <si>
    <t>% Females own children under 6 years only not in labor force</t>
  </si>
  <si>
    <t>Pct. Females own children under 6 years only not in labor force</t>
  </si>
  <si>
    <t>F_OWN_CHILDU6_17</t>
  </si>
  <si>
    <t>Females own children under 6 years and 6 to 17 years</t>
  </si>
  <si>
    <t>PCT_F_OWN_CHILDU6_17</t>
  </si>
  <si>
    <t>% Females own children under 6 years and 6 to 17 years</t>
  </si>
  <si>
    <t>Pct. Females own children under 6 years and 6 to 17 years</t>
  </si>
  <si>
    <t>F_OWN_CHILDU6_17_LF</t>
  </si>
  <si>
    <t>Females own children under 6 years and 6 to 17 years in labor force</t>
  </si>
  <si>
    <t>PCT_F_OWN_CHILDU6_17_LF</t>
  </si>
  <si>
    <t>% Females own children under 6 years and 6 to 17 years in labor force</t>
  </si>
  <si>
    <t>Pct. Females own children under 6 years and 6 to 17 years in labor force</t>
  </si>
  <si>
    <t>F_OWN_CHILDU6_17_NLF</t>
  </si>
  <si>
    <t>Females own children under 6 years and 6 to 17 years not in labor force</t>
  </si>
  <si>
    <t>PCT_F_OWN_CHILDU6_17_NLF</t>
  </si>
  <si>
    <t>% Females own children under 6 years and 6 to 17 years not in labor force</t>
  </si>
  <si>
    <t>Pct. Females own children under 6 years and 6 to 17 years not in labor force</t>
  </si>
  <si>
    <t>F_OWN_CHILD17</t>
  </si>
  <si>
    <t>Females own children 6 to 17 years only</t>
  </si>
  <si>
    <t>PCT_F_OWN_CHILD17</t>
  </si>
  <si>
    <t>% Females own children 6 to 17 years only</t>
  </si>
  <si>
    <t>Pct. Females own children 6 to 17 years only</t>
  </si>
  <si>
    <t>F_OWN_CHILD17_LF</t>
  </si>
  <si>
    <t>Females own children 6 to 17 years only in labor force</t>
  </si>
  <si>
    <t>PCT_F_OWN_CHILD17_LF</t>
  </si>
  <si>
    <t>% Females own children 6 to 17 years only in labor force</t>
  </si>
  <si>
    <t>Pct. Females own children 6 to 17 years only in labor force</t>
  </si>
  <si>
    <t>F_OWN_CHILD17_NLF</t>
  </si>
  <si>
    <t>Females own children 6 to 17 years only not in labor force</t>
  </si>
  <si>
    <t>PCT_F_OWN_CHILD17_NLF</t>
  </si>
  <si>
    <t>% Females own children 6 to 17 years only not in labor force</t>
  </si>
  <si>
    <t>Pct. Females own children 6 to 17 years only not in labor force</t>
  </si>
  <si>
    <t>F_NO_CHILD</t>
  </si>
  <si>
    <t>Females no own children under 18 years</t>
  </si>
  <si>
    <t>PCT_F_NO_CHILD</t>
  </si>
  <si>
    <t>% Females no own children under 18 years</t>
  </si>
  <si>
    <t>Pct. Females no own children under 18 years</t>
  </si>
  <si>
    <t>F_NO_CHILD_LF</t>
  </si>
  <si>
    <t>Females no own children under 18 years in labor force</t>
  </si>
  <si>
    <t>PCT_F_NO_CHILD_LF</t>
  </si>
  <si>
    <t>% Females no own children under 18 years in labor force</t>
  </si>
  <si>
    <t>Pct. Females no own children under 18 years in labor force</t>
  </si>
  <si>
    <t>F_NO_CHILD_NLF</t>
  </si>
  <si>
    <t>Females no own children under 18 years not in labor force</t>
  </si>
  <si>
    <t>PCT_F_NO_CHILD_NLF</t>
  </si>
  <si>
    <t>% Females no own children under 18 years not in labor force</t>
  </si>
  <si>
    <t>Pct. Females no own children under 18 years not in labor force</t>
  </si>
  <si>
    <t>EMP_STAT_UNIVERSE</t>
  </si>
  <si>
    <t>Population 16 years and over</t>
  </si>
  <si>
    <t>EMP_STAT_IN_LF</t>
  </si>
  <si>
    <t>In labor force</t>
  </si>
  <si>
    <t>PCT_EMP_STAT_IN_LF</t>
  </si>
  <si>
    <t>% In labor force</t>
  </si>
  <si>
    <t>Pct. In labor force</t>
  </si>
  <si>
    <t>EMP_STAT_IN_CIV_LF</t>
  </si>
  <si>
    <t>Civilian labor force</t>
  </si>
  <si>
    <t>PCT_EMP_STAT_IN_CIV_LF</t>
  </si>
  <si>
    <t>% Civilian labor force</t>
  </si>
  <si>
    <t>Pct. Civilian labor force</t>
  </si>
  <si>
    <t>EMP_STAT_EMPLOYED</t>
  </si>
  <si>
    <t>Employed in Civilian labor force</t>
  </si>
  <si>
    <t>PCT_EMP_STAT_EMPLOYED</t>
  </si>
  <si>
    <t>Percent Employed in Civilian labor force</t>
  </si>
  <si>
    <t>EMP_STAT_UNEMPLOYED</t>
  </si>
  <si>
    <t>Unemployed in Civilian labor force</t>
  </si>
  <si>
    <t>PCT_EMP_STAT_UNEMPLOYED</t>
  </si>
  <si>
    <t>Percent Unemployed in Civilian labor force</t>
  </si>
  <si>
    <t>EMP_STAT_IN_AF</t>
  </si>
  <si>
    <t>In Armed Forces</t>
  </si>
  <si>
    <t>PCT_EMP_STAT_IN_AF</t>
  </si>
  <si>
    <t>Percent in Armed Forces</t>
  </si>
  <si>
    <t>EMP_STAT_NOT_IN_LF</t>
  </si>
  <si>
    <t>Not in labor force</t>
  </si>
  <si>
    <t>PCT_EMP_STAT_NOT_IN_LF</t>
  </si>
  <si>
    <t>Percent Not in labor force</t>
  </si>
  <si>
    <t>INTSUB_HOUSEHOLDS</t>
  </si>
  <si>
    <t>Total Households for Internet Subscriptions</t>
  </si>
  <si>
    <t>Technology</t>
  </si>
  <si>
    <t>LIMITEDBB</t>
  </si>
  <si>
    <t>Limited Broadband</t>
  </si>
  <si>
    <t>PCT_LIMITEDBB</t>
  </si>
  <si>
    <t>% Limited Broadband</t>
  </si>
  <si>
    <t>Pct. Limited Broadband</t>
  </si>
  <si>
    <t>INTERNET</t>
  </si>
  <si>
    <t>Internet subscription</t>
  </si>
  <si>
    <t>PCT_INTERNET</t>
  </si>
  <si>
    <t>% Internet subscription</t>
  </si>
  <si>
    <t>Pct. Internet subscription</t>
  </si>
  <si>
    <t>DIALUP</t>
  </si>
  <si>
    <t>Dial-up with no other type of Internet subscription</t>
  </si>
  <si>
    <t>PCT_DIALUP</t>
  </si>
  <si>
    <t>% Dial-up with no other type of Internet subscription</t>
  </si>
  <si>
    <t>Pct. Dial-up with no other type of Internet subscription</t>
  </si>
  <si>
    <t>BROADBAND</t>
  </si>
  <si>
    <t>Broadband of any type</t>
  </si>
  <si>
    <t>PCT_BROADBAND</t>
  </si>
  <si>
    <t>% Broadband of any type</t>
  </si>
  <si>
    <t>Pct. Broadband of any type</t>
  </si>
  <si>
    <t>CELLULAR</t>
  </si>
  <si>
    <t>Cellular data plan</t>
  </si>
  <si>
    <t>PCT_CELLULAR</t>
  </si>
  <si>
    <t>% Cellular data plan</t>
  </si>
  <si>
    <t>Pct. Cellular data plan</t>
  </si>
  <si>
    <t>CELLNOOTHER</t>
  </si>
  <si>
    <t>Cellular data plan with no other type of Internet subscription</t>
  </si>
  <si>
    <t>PCT_CELLNOOTHER</t>
  </si>
  <si>
    <t>% Cellular data plan with no other type of Internet subscription</t>
  </si>
  <si>
    <t>Pct. Cellular data plan with no other type of Internet subscription</t>
  </si>
  <si>
    <t>BBCABLE</t>
  </si>
  <si>
    <t>Broadband such as cable, fiber optic or DSL</t>
  </si>
  <si>
    <t>PCT_BBCABLE</t>
  </si>
  <si>
    <t>% Broadband such as cable, fiber optic or DSL</t>
  </si>
  <si>
    <t>Pct. Broadband such as cable, fiber optic or DSL</t>
  </si>
  <si>
    <t>BBNOOTHER</t>
  </si>
  <si>
    <t>Broadband such as cable, fiber optic or DSL with no other type of Internet subscription</t>
  </si>
  <si>
    <t>PCT_BBNOOTHER</t>
  </si>
  <si>
    <t>% Broadband such as cable, fiber optic or DSL with no other type of Internet subscription</t>
  </si>
  <si>
    <t>Pct. Broadband such as cable, fiber optic or DSL with no other type of Internet subscription</t>
  </si>
  <si>
    <t>SATELLITE</t>
  </si>
  <si>
    <t>Satellite Internet service</t>
  </si>
  <si>
    <t>PCT_SATELLITE</t>
  </si>
  <si>
    <t>% Satellite Internet service</t>
  </si>
  <si>
    <t>Pct. Satellite Internet service</t>
  </si>
  <si>
    <t>CMPTYPE_HOUSEHOLDS</t>
  </si>
  <si>
    <t>Total Households for Types of computers</t>
  </si>
  <si>
    <t>HASCOMP</t>
  </si>
  <si>
    <t>Has one or more types of computing devices</t>
  </si>
  <si>
    <t>PCT_HASCOMP</t>
  </si>
  <si>
    <t>% Has one or more type of computing devices</t>
  </si>
  <si>
    <t>Pct. Has one or more type of computing devices</t>
  </si>
  <si>
    <t>DESKTOPLAPTOP</t>
  </si>
  <si>
    <t xml:space="preserve">Desktop or laptop </t>
  </si>
  <si>
    <t>PCT_DESKTOPLAPTOP</t>
  </si>
  <si>
    <t>Pct Desktop or laptop</t>
  </si>
  <si>
    <t>DLNOOTHER</t>
  </si>
  <si>
    <t>Desktop or laptop with no other type of computing device</t>
  </si>
  <si>
    <t>PCT_DLNOOTHER</t>
  </si>
  <si>
    <t>% Desktop or laptop with no other type of computing device</t>
  </si>
  <si>
    <t>Pct. Desktop or laptop with no other type of computing device</t>
  </si>
  <si>
    <t>SMARTPHONE</t>
  </si>
  <si>
    <t xml:space="preserve">Smartphone </t>
  </si>
  <si>
    <t>Smartphone</t>
  </si>
  <si>
    <t>PCT_SMARTPHONE</t>
  </si>
  <si>
    <t>% Smartphone</t>
  </si>
  <si>
    <t>Pct. Smartphone</t>
  </si>
  <si>
    <t>NOSMARTPHONE</t>
  </si>
  <si>
    <t>No Smartphone</t>
  </si>
  <si>
    <t>PCT_NOSMARTPHONE</t>
  </si>
  <si>
    <t>% No Smartphone</t>
  </si>
  <si>
    <t>Pct. No Smartphone</t>
  </si>
  <si>
    <t>SPNOOTHER</t>
  </si>
  <si>
    <t>Smartphone with no other type of computing device</t>
  </si>
  <si>
    <t>PCT_SPNOOTHER</t>
  </si>
  <si>
    <t>% Smartphone with no other type of computing device</t>
  </si>
  <si>
    <t>Pct. Smartphone with no other type of computing device</t>
  </si>
  <si>
    <t>TABLET</t>
  </si>
  <si>
    <t>Tablet or other portable wireless computer</t>
  </si>
  <si>
    <t>PCT_TABLET</t>
  </si>
  <si>
    <t>% Tablet or other portable wireless computer</t>
  </si>
  <si>
    <t>Pct. Tablet or other portable wireless computer</t>
  </si>
  <si>
    <t>TABLETNOOTHER</t>
  </si>
  <si>
    <t>Tablet or other portable wireless computer with no other type of computing device</t>
  </si>
  <si>
    <t>PCT_TABLETNOOTHER</t>
  </si>
  <si>
    <t>% Tablet or other portable wireless computer with no other type of computing device</t>
  </si>
  <si>
    <t>Pct. Tablet or other portable wireless computer with no other type of computing device</t>
  </si>
  <si>
    <t>OTHERCOMP</t>
  </si>
  <si>
    <t>Other computer</t>
  </si>
  <si>
    <t>PCT_OTHERCOMP</t>
  </si>
  <si>
    <t>% Other computer</t>
  </si>
  <si>
    <t>Pct. Other computer</t>
  </si>
  <si>
    <t>OCNOOTHER</t>
  </si>
  <si>
    <t>Other computer with no other type of computing device</t>
  </si>
  <si>
    <t>PCT_OCNOOTHER</t>
  </si>
  <si>
    <t>% Other computer with no other type of computing device</t>
  </si>
  <si>
    <t>Pct. Other computer with no other type of computing device</t>
  </si>
  <si>
    <t>NOCOMPUTER</t>
  </si>
  <si>
    <t>No Computer</t>
  </si>
  <si>
    <t>PCT_NOCOMPUTER</t>
  </si>
  <si>
    <t>% No Computer</t>
  </si>
  <si>
    <t>Pct. No Computer</t>
  </si>
  <si>
    <t>SELFEMP_HOUSEHOLDS</t>
  </si>
  <si>
    <t>Total Households for self-employment income</t>
  </si>
  <si>
    <t>SELFEMPWITH</t>
  </si>
  <si>
    <t>With self-employment income</t>
  </si>
  <si>
    <t>PCT_SELFEMPWITH</t>
  </si>
  <si>
    <t>% With self-employment income</t>
  </si>
  <si>
    <t>Pct. With self-employment income</t>
  </si>
  <si>
    <t>SELFEMPNO</t>
  </si>
  <si>
    <t>No self-employment income</t>
  </si>
  <si>
    <t>PCT_SELFEMPNO</t>
  </si>
  <si>
    <t>% No self-employment income</t>
  </si>
  <si>
    <t>Pct. No self-employment income</t>
  </si>
  <si>
    <t>LIFEEXPCT</t>
  </si>
  <si>
    <t>% Life Expectancy</t>
  </si>
  <si>
    <t>Pct. Life Expectancy</t>
  </si>
  <si>
    <t>Health</t>
  </si>
  <si>
    <t>Life Expectancy in years</t>
  </si>
  <si>
    <t>DISAB_UNIVERSE</t>
  </si>
  <si>
    <t>Civilian noninstitutionalized population</t>
  </si>
  <si>
    <t>DISABILITY</t>
  </si>
  <si>
    <t>Persons with Disability</t>
  </si>
  <si>
    <t>PCT_DISABILITY</t>
  </si>
  <si>
    <t>% Persons with Disability</t>
  </si>
  <si>
    <t>Pct. Persons with Disability</t>
  </si>
  <si>
    <t>HIC_UNIVERSE</t>
  </si>
  <si>
    <t>Civilian noninstitutionalized population for health insurance coverage</t>
  </si>
  <si>
    <t>HIC_WITH</t>
  </si>
  <si>
    <t>Total With health insurance coverage</t>
  </si>
  <si>
    <t>PCT_HIC_WITH</t>
  </si>
  <si>
    <t>% With health insurance coverage</t>
  </si>
  <si>
    <t>Pct. With health insurance coverage</t>
  </si>
  <si>
    <t>HIC_NO</t>
  </si>
  <si>
    <t>Total No health insurance coverage</t>
  </si>
  <si>
    <t>PCT_HIC_NO</t>
  </si>
  <si>
    <t>% No health insurance coverage</t>
  </si>
  <si>
    <t>Pct. No health insurance coverage</t>
  </si>
  <si>
    <t>already in map_headernames oldnames</t>
  </si>
  <si>
    <t>in apiname</t>
  </si>
  <si>
    <t>in csvname</t>
  </si>
  <si>
    <t>same as this csvname</t>
  </si>
  <si>
    <t>this rname</t>
  </si>
  <si>
    <t>bgfips</t>
  </si>
  <si>
    <t>same as this apiname</t>
  </si>
  <si>
    <t>in_extrafiles_notcsv</t>
  </si>
  <si>
    <t>needfromhere</t>
  </si>
  <si>
    <t>nhpctwa</t>
  </si>
  <si>
    <t>nhpctba</t>
  </si>
  <si>
    <t>nhhisp</t>
  </si>
  <si>
    <t>nhpcthisp</t>
  </si>
  <si>
    <t>nhpctaa</t>
  </si>
  <si>
    <t>nhpctaiana</t>
  </si>
  <si>
    <t>nhpctnhpia</t>
  </si>
  <si>
    <t>nhpctotheralone</t>
  </si>
  <si>
    <t>pctover17</t>
  </si>
  <si>
    <t>new to list</t>
  </si>
  <si>
    <t>note</t>
  </si>
  <si>
    <t>poor</t>
  </si>
  <si>
    <t>pctpoor</t>
  </si>
  <si>
    <t>acsbgname</t>
  </si>
  <si>
    <t>??</t>
  </si>
  <si>
    <t>pctunder18</t>
  </si>
  <si>
    <t>pctmale</t>
  </si>
  <si>
    <t>pctfemale</t>
  </si>
  <si>
    <t>percapincome</t>
  </si>
  <si>
    <t>cancer.rate.adults</t>
  </si>
  <si>
    <t>US avg Toxic Releases to Air</t>
  </si>
  <si>
    <t>Map popup text for Air toxics cancer risk EJ Index</t>
  </si>
  <si>
    <t>State avg Toxic Releases to Air</t>
  </si>
  <si>
    <t>State Map color bin for Air toxics cancer risk</t>
  </si>
  <si>
    <t>State Map color bin for Air toxics cancer risk EJ Index</t>
  </si>
  <si>
    <t>State Map popup text for Air toxics cancer risk</t>
  </si>
  <si>
    <t>State Map popup text for Air toxics cancer risk EJ Index</t>
  </si>
  <si>
    <t>State%ile Toxic Releases to Air</t>
  </si>
  <si>
    <t>US%ile Toxic Releases to Air</t>
  </si>
  <si>
    <t>EJ Supp: Toxic Releases to Air (raw)</t>
  </si>
  <si>
    <t>Speak Spanish (in limited English household)</t>
  </si>
  <si>
    <t>Speak Other Indo-European (in limited English household)</t>
  </si>
  <si>
    <t>Speak Asian-Pacific Island (in limited English household)</t>
  </si>
  <si>
    <t>Speak Other (in limited English household)</t>
  </si>
  <si>
    <t>Percent Speaking Spanish (as % of limited English households)</t>
  </si>
  <si>
    <t>Percent Speaking Other Indo-European languages (as % of limited English households)</t>
  </si>
  <si>
    <t>Percent Speaking Asian-Pacific Island languages (as % of limited English households)</t>
  </si>
  <si>
    <t>Percent Speaking Other languages (as % of limited English households)</t>
  </si>
  <si>
    <t>P_NHWHITE</t>
  </si>
  <si>
    <t>P_NHASIAN</t>
  </si>
  <si>
    <t>P_NHBLACK</t>
  </si>
  <si>
    <t>P_NHAMERIND</t>
  </si>
  <si>
    <t>P_NHHAWPAC</t>
  </si>
  <si>
    <t>P_NHOTHER_RACE</t>
  </si>
  <si>
    <t>P_NHTWOMORE</t>
  </si>
  <si>
    <t>pctdisability</t>
  </si>
  <si>
    <t>disability</t>
  </si>
  <si>
    <t>p_english</t>
  </si>
  <si>
    <t>p_spanish</t>
  </si>
  <si>
    <t>p_french</t>
  </si>
  <si>
    <t>p_rus_pol_slav</t>
  </si>
  <si>
    <t>p_other_ie</t>
  </si>
  <si>
    <t>p_vietnamese</t>
  </si>
  <si>
    <t>p_other_asian</t>
  </si>
  <si>
    <t>p_arabic</t>
  </si>
  <si>
    <t>p_other</t>
  </si>
  <si>
    <t>p_non_english</t>
  </si>
  <si>
    <t>num_waterdis</t>
  </si>
  <si>
    <t>num_airpoll</t>
  </si>
  <si>
    <t>num_brownfield</t>
  </si>
  <si>
    <t>num_tri</t>
  </si>
  <si>
    <t>num_school</t>
  </si>
  <si>
    <t>num_hospital</t>
  </si>
  <si>
    <t>num_church</t>
  </si>
  <si>
    <t>s_hi_heartdisease_avg</t>
  </si>
  <si>
    <t>s_hi_asthma_avg</t>
  </si>
  <si>
    <t>s_hi_cancer_avg</t>
  </si>
  <si>
    <t>s_hi_disabilitypct_avg</t>
  </si>
  <si>
    <t>raw_hi_heartdisease</t>
  </si>
  <si>
    <t>raw_hi_asthma</t>
  </si>
  <si>
    <t>raw_hi_disabilitypct</t>
  </si>
  <si>
    <t>s_hi_heartdisease_pctile</t>
  </si>
  <si>
    <t>s_hi_asthma_pctile</t>
  </si>
  <si>
    <t>s_hi_cancer_pctile</t>
  </si>
  <si>
    <t>s_hi_disabilitypct_pctile</t>
  </si>
  <si>
    <t>n_hi_heartdisease_avg</t>
  </si>
  <si>
    <t>n_hi_asthma_avg</t>
  </si>
  <si>
    <t>n_hi_cancer_avg</t>
  </si>
  <si>
    <t>n_hi_disabilitypct_avg</t>
  </si>
  <si>
    <t>n_hi_heartdisease_pctile</t>
  </si>
  <si>
    <t>n_hi_asthma_pctile</t>
  </si>
  <si>
    <t>n_hi_cancer_pctile</t>
  </si>
  <si>
    <t>n_hi_disabilitypct_pctile</t>
  </si>
  <si>
    <t>raw_ci_flood</t>
  </si>
  <si>
    <t>raw_ci_fire</t>
  </si>
  <si>
    <t>s_ci_flood_avg</t>
  </si>
  <si>
    <t>s_ci_fire_avg</t>
  </si>
  <si>
    <t>s_ci_flood_pctile</t>
  </si>
  <si>
    <t>s_ci_fire_pctile</t>
  </si>
  <si>
    <t>n_ci_flood_avg</t>
  </si>
  <si>
    <t>n_ci_fire_avg</t>
  </si>
  <si>
    <t>n_ci_flood_pctile</t>
  </si>
  <si>
    <t>n_ci_fire_pctile</t>
  </si>
  <si>
    <t>raw_cg_limitedbbpct</t>
  </si>
  <si>
    <t>raw_cg_nohincpct</t>
  </si>
  <si>
    <t>s_cg_limitedbbpct_avg</t>
  </si>
  <si>
    <t>s_cg_nohincpct_avg</t>
  </si>
  <si>
    <t>s_cg_limitedbbpct_pctile</t>
  </si>
  <si>
    <t>s_cg_nohincpct_pctile</t>
  </si>
  <si>
    <t>n_cg_limitedbbpct_avg</t>
  </si>
  <si>
    <t>n_cg_nohincpct_avg</t>
  </si>
  <si>
    <t>n_cg_limitedbbpct_pctile</t>
  </si>
  <si>
    <t>n_cg_nohincpct_pctile</t>
  </si>
  <si>
    <t>n_ci_fire30_avg</t>
  </si>
  <si>
    <t>n_ci_fire30_pctile</t>
  </si>
  <si>
    <t>n_ci_flood30_avg</t>
  </si>
  <si>
    <t>n_ci_flood30_pctile</t>
  </si>
  <si>
    <t>raw_ci_fire30</t>
  </si>
  <si>
    <t>raw_ci_flood30</t>
  </si>
  <si>
    <t>s_ci_fire30_avg</t>
  </si>
  <si>
    <t>s_ci_fire30_pctile</t>
  </si>
  <si>
    <t>s_ci_flood30_avg</t>
  </si>
  <si>
    <t>s_ci_flood30_pctile</t>
  </si>
  <si>
    <t>n_hi_lifeexp_avg</t>
  </si>
  <si>
    <t>n_hi_lifeexp_pctile</t>
  </si>
  <si>
    <t>raw_hi_lifeexp</t>
  </si>
  <si>
    <t>s_hi_lifeexp_avg</t>
  </si>
  <si>
    <t>s_hi_lifeexp_pctile</t>
  </si>
  <si>
    <t>yesno_airnonatt</t>
  </si>
  <si>
    <t>yesno_impwaters</t>
  </si>
  <si>
    <t>yesno_tribal</t>
  </si>
  <si>
    <t>yesno_cejstdis</t>
  </si>
  <si>
    <t>yesno_iradis</t>
  </si>
  <si>
    <t>yesno_houseburden</t>
  </si>
  <si>
    <t>yesno_transdis</t>
  </si>
  <si>
    <t>yesno_fooddesert</t>
  </si>
  <si>
    <t>report label</t>
  </si>
  <si>
    <t>SORT ORDER IN EJSCREEN REPORT</t>
  </si>
  <si>
    <t>Note: ejscreen report might not adhere to sort order of group by varlist /type and then sort by varname within each.</t>
  </si>
  <si>
    <t xml:space="preserve">NOTE: some indicators like % low income appear 2-3 times on ejscreen report- at top in short summary, in barplots, and in full tabular view. </t>
  </si>
  <si>
    <t>ejscreensort</t>
  </si>
  <si>
    <t>sortvarlistEJSCREENREPORT</t>
  </si>
  <si>
    <t>sort_within_varlistEJSCREENREPORT</t>
  </si>
  <si>
    <t>US percentile for EJ Supplemental Index for Air Toxics Cancer Risk</t>
  </si>
  <si>
    <t>US percentile for EJ Supplemental Index for Air Toxics Respiratory Hazard Index</t>
  </si>
  <si>
    <t>US percentile for EJ Supplemental Index for Air Toxics Diesel Particulate Matter</t>
  </si>
  <si>
    <t>Air Toxics Cancer Risk (risk per million)</t>
  </si>
  <si>
    <t>State percentile for EJ Supplemental Index for Air Toxics Cancer Risk</t>
  </si>
  <si>
    <t>US percentile for EJ Index for Air Toxics Cancer Risk</t>
  </si>
  <si>
    <t>US percentile for Air Toxics Cancer Risk (risk per million)</t>
  </si>
  <si>
    <t>State percentile for Air Toxics Cancer Risk (risk per million)</t>
  </si>
  <si>
    <t>US average for Air Toxics Cancer Risk (risk per million)</t>
  </si>
  <si>
    <t>State average for Air Toxics Cancer Risk (risk per million)</t>
  </si>
  <si>
    <t>State percentile for EJ Index for Air Toxics Cancer Risk</t>
  </si>
  <si>
    <t>Air Toxics Respiratory Hazard Index</t>
  </si>
  <si>
    <t>Air Toxics Diesel Particulate Matter (ug/m3)</t>
  </si>
  <si>
    <t>US percentile for Air Toxics Respiratory Hazard Index</t>
  </si>
  <si>
    <t>State percentile for Air Toxics Respiratory Hazard Index</t>
  </si>
  <si>
    <t>US average for Air Toxics Respiratory Hazard Index</t>
  </si>
  <si>
    <t>State average for Air Toxics Respiratory Hazard Index</t>
  </si>
  <si>
    <t>US percentile for EJ Index for Air Toxics Respiratory Hazard Index</t>
  </si>
  <si>
    <t>US percentile for EJ Index for Air Toxics Diesel Particulate Matter</t>
  </si>
  <si>
    <t>State percentile for EJ Index for Air Toxics Respiratory Hazard Index</t>
  </si>
  <si>
    <t>State percentile for EJ Index for Air Toxics Diesel Particulate Matter</t>
  </si>
  <si>
    <t>State percentile for EJ Supplemental Index for Air Toxics Respiratory Hazard Index</t>
  </si>
  <si>
    <t>State percentile for EJ Supplemental Index for Air Toxics Diesel Particulate Matter</t>
  </si>
  <si>
    <t>shortlabel</t>
  </si>
  <si>
    <t>US percentile for EJ Index for Toxic Releases to Air</t>
  </si>
  <si>
    <t>State percentile for EJ Index for Toxic Releases to Air</t>
  </si>
  <si>
    <t>Percentile for EJ Index for Toxic Releases to Air</t>
  </si>
  <si>
    <t>Count of Hispanic</t>
  </si>
  <si>
    <t>Suppl Demog.Ind.</t>
  </si>
  <si>
    <t>Ratio to US avg Demog.Ind.</t>
  </si>
  <si>
    <t>Ratio to US avg Suppl Demog.Ind.</t>
  </si>
  <si>
    <t>Ratio to State avg Suppl Demog.Ind.</t>
  </si>
  <si>
    <t>US%ile Suppl Demog.Ind.</t>
  </si>
  <si>
    <t>State%ile Suppl Demog.Ind.</t>
  </si>
  <si>
    <t>US avg Demog.Ind.</t>
  </si>
  <si>
    <t>US avg Suppl Demog.Ind.</t>
  </si>
  <si>
    <t>Map popup text for Demog.Ind.</t>
  </si>
  <si>
    <t>State Map color bin for Demog.Ind.</t>
  </si>
  <si>
    <t>State Map popup text for Demog.Ind.</t>
  </si>
  <si>
    <t>Map color bin for Suppl Demog.Ind.</t>
  </si>
  <si>
    <t>Map popup text for Suppl Demog.Ind.</t>
  </si>
  <si>
    <t>State Map color bin for Suppl Demog.Ind.</t>
  </si>
  <si>
    <t>State Map popup text for Suppl Demog.Ind.</t>
  </si>
  <si>
    <t>Map color bin for Suppl EJ Index for Ozone</t>
  </si>
  <si>
    <t>Map popup text for Ozone Suppl Index</t>
  </si>
  <si>
    <t>State Map color bin for Ozone Suppl Index</t>
  </si>
  <si>
    <t>State Map popup text for Ozone Suppl Index</t>
  </si>
  <si>
    <t>Map color bin for Suppl EJ Index for Air toxics cancer risk</t>
  </si>
  <si>
    <t>Map popup text for Air toxics cancer risk Suppl Index</t>
  </si>
  <si>
    <t>State Map color bin for Air toxics cancer risk Suppl Index</t>
  </si>
  <si>
    <t>State Map popup text for Air toxics cancer risk Suppl Index</t>
  </si>
  <si>
    <t>Map popup text for Air toxics respiratory HI Suppl Index</t>
  </si>
  <si>
    <t>State Map color bin for Air toxics respiratory HI Suppl Index</t>
  </si>
  <si>
    <t>State Map popup text for Air toxics respiratory HI Suppl Index</t>
  </si>
  <si>
    <t>Map color bin for Suppl EJ Index for Lead paint</t>
  </si>
  <si>
    <t>Map popup text for Lead paint Suppl Index</t>
  </si>
  <si>
    <t>State Map color bin for Lead paint Suppl Index</t>
  </si>
  <si>
    <t>State Map popup text for Lead paint Suppl Index</t>
  </si>
  <si>
    <t>Map color bin for Suppl EJ Index for Traffic proximity</t>
  </si>
  <si>
    <t>Map popup text for Traffic proximity Suppl Index</t>
  </si>
  <si>
    <t>State Map color bin for Traffic proximity Suppl Index</t>
  </si>
  <si>
    <t>State Map popup text for Traffic proximity Suppl Index</t>
  </si>
  <si>
    <t>Map color bin for Suppl EJ Index for Superfund proximity</t>
  </si>
  <si>
    <t>Map popup text for Superfund proximity Suppl Index</t>
  </si>
  <si>
    <t>State Map color bin for Superfund proximity Suppl Index</t>
  </si>
  <si>
    <t>State Map popup text for Superfund proximity Suppl Index</t>
  </si>
  <si>
    <t>Map color bin for Suppl EJ Index for RMP Facility Proximity</t>
  </si>
  <si>
    <t>Map popup text for RMP Facility Proximity Suppl Index</t>
  </si>
  <si>
    <t>State Map color bin for RMP Facility Proximity Suppl Index</t>
  </si>
  <si>
    <t>State Map popup text for RMP Facility Proximity Suppl Index</t>
  </si>
  <si>
    <t>Map color bin for Suppl EJ Index for Wastewater discharge</t>
  </si>
  <si>
    <t>Map popup text for Wastewater discharge Suppl Index</t>
  </si>
  <si>
    <t>State Map color bin for Wastewater discharge Suppl Index</t>
  </si>
  <si>
    <t>State Map popup text for Wastewater discharge Suppl Index</t>
  </si>
  <si>
    <t>Map color bin for Suppl EJ Index for Underground storage tanks</t>
  </si>
  <si>
    <t>Map popup text for Underground storage tanks Suppl Index</t>
  </si>
  <si>
    <t>State Map color bin for Underground storage tanks Suppl Index</t>
  </si>
  <si>
    <t>State Map popup text for Underground storage tanks Suppl Index</t>
  </si>
  <si>
    <t>Map color bin for Toxic Releases to Air Suppl Index</t>
  </si>
  <si>
    <t>Map popup text for Toxic Releases to Air Suppl Index</t>
  </si>
  <si>
    <t>State Map color bin for Toxic Releases to Air Suppl Index</t>
  </si>
  <si>
    <t>State Map popup text for Toxic Releases to Air Suppl Index</t>
  </si>
  <si>
    <t>Count of Black NHA</t>
  </si>
  <si>
    <t>Count of Asian NHA</t>
  </si>
  <si>
    <t>Count of Other race NHA</t>
  </si>
  <si>
    <t>Count of White NHA</t>
  </si>
  <si>
    <t>Number of Suppl Indexes exceeding 80 %ile</t>
  </si>
  <si>
    <t>State %ile asthma rate in adults</t>
  </si>
  <si>
    <t>US %ile asthma rate in adults</t>
  </si>
  <si>
    <t xml:space="preserve">% </t>
  </si>
  <si>
    <t>%</t>
  </si>
  <si>
    <t>%Low-inc.</t>
  </si>
  <si>
    <t>%Limited English</t>
  </si>
  <si>
    <t>%Unemployed</t>
  </si>
  <si>
    <t>%&lt; High School</t>
  </si>
  <si>
    <t>%Low life expectancy</t>
  </si>
  <si>
    <t>%&lt; age 5</t>
  </si>
  <si>
    <t>%&gt; age 64</t>
  </si>
  <si>
    <t>Ratio to US avg %Low-inc.</t>
  </si>
  <si>
    <t>Ratio to US avg %Limited English</t>
  </si>
  <si>
    <t>Ratio to US avg %Unemployed</t>
  </si>
  <si>
    <t>Ratio to US avg %&lt; High School</t>
  </si>
  <si>
    <t>Ratio to US avg %&lt; age 5</t>
  </si>
  <si>
    <t>Ratio to US avg %&gt; age 64</t>
  </si>
  <si>
    <t>Ratio to State avg %Low-inc.</t>
  </si>
  <si>
    <t>Ratio to State avg %Limited English</t>
  </si>
  <si>
    <t>Ratio to State avg %Unemployed</t>
  </si>
  <si>
    <t>Ratio to State avg %&lt; High School</t>
  </si>
  <si>
    <t>Ratio to State avg %&lt; age 5</t>
  </si>
  <si>
    <t>Ratio to State avg %&gt; age 64</t>
  </si>
  <si>
    <t>US%ile %Low-inc.</t>
  </si>
  <si>
    <t>US%ile %Limited English</t>
  </si>
  <si>
    <t>US%ile %Unemployed</t>
  </si>
  <si>
    <t>US%ile %&lt; High School</t>
  </si>
  <si>
    <t>US%ile %&lt; age 5</t>
  </si>
  <si>
    <t>US%ile %&gt; age 64</t>
  </si>
  <si>
    <t>State%ile %Low-inc.</t>
  </si>
  <si>
    <t>State%ile %Limited English</t>
  </si>
  <si>
    <t>State%ile %Unemployed</t>
  </si>
  <si>
    <t>State%ile %&lt; High School</t>
  </si>
  <si>
    <t>State%ile %&lt; age 5</t>
  </si>
  <si>
    <t>State%ile %&gt; age 64</t>
  </si>
  <si>
    <t>US avg %Low-inc.</t>
  </si>
  <si>
    <t>US avg %Limited English</t>
  </si>
  <si>
    <t>US avg %Unemployed</t>
  </si>
  <si>
    <t>US avg %&lt; High School</t>
  </si>
  <si>
    <t>US avg %Low life expectancy</t>
  </si>
  <si>
    <t>US avg %&lt; age 5</t>
  </si>
  <si>
    <t>US avg %&gt; age 64</t>
  </si>
  <si>
    <t>State avg %Low-inc.</t>
  </si>
  <si>
    <t>State avg %Limited English</t>
  </si>
  <si>
    <t>State avg %Unemployed</t>
  </si>
  <si>
    <t>State avg %&lt; High School</t>
  </si>
  <si>
    <t>State avg %Low life expectancy</t>
  </si>
  <si>
    <t>State avg %&lt; age 5</t>
  </si>
  <si>
    <t>State avg %&gt; age 64</t>
  </si>
  <si>
    <t>%Hispanic</t>
  </si>
  <si>
    <t>%Black NHA</t>
  </si>
  <si>
    <t>%Asian NHA</t>
  </si>
  <si>
    <t>%Other race NHA</t>
  </si>
  <si>
    <t>%White NHA</t>
  </si>
  <si>
    <t>Ratio to US avg %Hispanic</t>
  </si>
  <si>
    <t>Ratio to US avg %Black NHA</t>
  </si>
  <si>
    <t>Ratio to US avg %Asian NHA</t>
  </si>
  <si>
    <t>Ratio to State avg %Hispanic</t>
  </si>
  <si>
    <t>Ratio to State avg %Black NHA</t>
  </si>
  <si>
    <t>Ratio to State avg %Asian NHA</t>
  </si>
  <si>
    <t>US %ile for %Hispanic</t>
  </si>
  <si>
    <t>US %ile for %Black NHA</t>
  </si>
  <si>
    <t>US %ile for %Asian NHA</t>
  </si>
  <si>
    <t>US %ile for %Other race NHA</t>
  </si>
  <si>
    <t>US %ile for %White NHA</t>
  </si>
  <si>
    <t>State %ile for %Hispanic</t>
  </si>
  <si>
    <t>State %ile for %Black NHA</t>
  </si>
  <si>
    <t>State %ile for %Asian NHA</t>
  </si>
  <si>
    <t>State %ile for %Other race NHA</t>
  </si>
  <si>
    <t>State %ile for %White NHA</t>
  </si>
  <si>
    <t>US avg %Hispanic</t>
  </si>
  <si>
    <t>US avg %Black NHA</t>
  </si>
  <si>
    <t>US avg %Asian NHA</t>
  </si>
  <si>
    <t>US avg %Other race NHA</t>
  </si>
  <si>
    <t>US avg %White NHA</t>
  </si>
  <si>
    <t>State avg %Hispanic</t>
  </si>
  <si>
    <t>State avg %Black NHA</t>
  </si>
  <si>
    <t>State avg %Asian NHA</t>
  </si>
  <si>
    <t>State avg %Other race NHA</t>
  </si>
  <si>
    <t>State avg %White NHA</t>
  </si>
  <si>
    <t>Map color bin for %low-income</t>
  </si>
  <si>
    <t>Map popup text for %low-income</t>
  </si>
  <si>
    <t>State Map color bin for %low income</t>
  </si>
  <si>
    <t>State Map popup text for %low income</t>
  </si>
  <si>
    <t>Map color bin for %unemployed</t>
  </si>
  <si>
    <t>Map popup text for %unemployed</t>
  </si>
  <si>
    <t>Map color bin for %less than high school</t>
  </si>
  <si>
    <t>Map popup text for %less than high school</t>
  </si>
  <si>
    <t>State Map color bin for %less than high school education</t>
  </si>
  <si>
    <t>State Map popup text for %less than high school education</t>
  </si>
  <si>
    <t>Map color bin for %under age 5</t>
  </si>
  <si>
    <t>Map popup text for %under age 5</t>
  </si>
  <si>
    <t>State Map color bin for %under age 5</t>
  </si>
  <si>
    <t>State Map popup text for %under age 5</t>
  </si>
  <si>
    <t>Map color bin for %over age 64</t>
  </si>
  <si>
    <t>Map popup text for %over age 64</t>
  </si>
  <si>
    <t>State Map color bin for %over age 64</t>
  </si>
  <si>
    <t>State Map popup text for %over age 64</t>
  </si>
  <si>
    <t>Map color bin for %people of color (aka minority)</t>
  </si>
  <si>
    <t>Map popup text for %people of color (aka minority)</t>
  </si>
  <si>
    <t>State Map color bin for %people of color</t>
  </si>
  <si>
    <t>State Map popup text for %people of color</t>
  </si>
  <si>
    <t>%pre-1960</t>
  </si>
  <si>
    <t>Ratio to US avg %pre-1960</t>
  </si>
  <si>
    <t>Ratio to State avg %pre-1960</t>
  </si>
  <si>
    <t>US%ile %pre-1960</t>
  </si>
  <si>
    <t>State%ile %pre-1960</t>
  </si>
  <si>
    <t>US avg %pre-1960</t>
  </si>
  <si>
    <t>State avg %pre-1960</t>
  </si>
  <si>
    <t>Map color bin for %pre-1960 housing (lead paint indicator)</t>
  </si>
  <si>
    <t>Map popup text for %pre-1960 housing (lead paint indicator)</t>
  </si>
  <si>
    <t>EJ Supp: %pre-1960 (raw)</t>
  </si>
  <si>
    <t>EJ: %pre-1960 (US%ile)</t>
  </si>
  <si>
    <t>EJ: %pre-1960 (State%ile)</t>
  </si>
  <si>
    <t>EJ Suppl: %pre-1960 (US%ile)</t>
  </si>
  <si>
    <t>EJ Suppl: %pre-1960 (State%ile)</t>
  </si>
  <si>
    <t>Native Hawaiian and Other Pacific Islander</t>
  </si>
  <si>
    <t>Nat.Hawaiian/PI</t>
  </si>
  <si>
    <t>American Indian and Alaska Native</t>
  </si>
  <si>
    <t>AmerIndian/AK</t>
  </si>
  <si>
    <t>American Indian Alaska Native</t>
  </si>
  <si>
    <t>Ratio to US avg %AmerIndian/AK NHA</t>
  </si>
  <si>
    <t>Ratio to State avg %AmerIndian/AK NHA</t>
  </si>
  <si>
    <t>%AmerIndian/AK NHA</t>
  </si>
  <si>
    <t>US %ile for %AmerIndian/AK NHA</t>
  </si>
  <si>
    <t>State %ile for %AmerIndian/AK NHA</t>
  </si>
  <si>
    <t>US avg %AmerIndian/AK NHA</t>
  </si>
  <si>
    <t>State avg %AmerIndian/AK NHA</t>
  </si>
  <si>
    <t>Count of AmerIndian/AK NHA</t>
  </si>
  <si>
    <t>(non-Hispanic, single race)</t>
  </si>
  <si>
    <t>NHA</t>
  </si>
  <si>
    <t>(NHA)</t>
  </si>
  <si>
    <t>(non-Hispanic)</t>
  </si>
  <si>
    <t>NH</t>
  </si>
  <si>
    <t>%ile</t>
  </si>
  <si>
    <t>Hawaiian/PI</t>
  </si>
  <si>
    <t xml:space="preserve">Percent of population </t>
  </si>
  <si>
    <t xml:space="preserve">Percent Speaking </t>
  </si>
  <si>
    <t>includes</t>
  </si>
  <si>
    <t>incl</t>
  </si>
  <si>
    <t>Native Hawaiian Pacific Islander</t>
  </si>
  <si>
    <t>(single race, incl Hispanic)</t>
  </si>
  <si>
    <t>alone</t>
  </si>
  <si>
    <t>%Black alone</t>
  </si>
  <si>
    <t>%Asian alone</t>
  </si>
  <si>
    <t>%AmerIndian/AK alone</t>
  </si>
  <si>
    <t>%Other race alone</t>
  </si>
  <si>
    <t>%White alone</t>
  </si>
  <si>
    <t>Ratio to US avg %Black alone</t>
  </si>
  <si>
    <t>Ratio to US avg %Asian alone</t>
  </si>
  <si>
    <t>Ratio to US avg %AmerIndian/AK alone</t>
  </si>
  <si>
    <t>Ratio to US avg %Other race alone</t>
  </si>
  <si>
    <t>Ratio to US avg %White alone</t>
  </si>
  <si>
    <t>Ratio to State avg %AmerIndian/AK alone</t>
  </si>
  <si>
    <t>Ratio to State avg %Black alone</t>
  </si>
  <si>
    <t>Ratio to State avg %Asian alone</t>
  </si>
  <si>
    <t>Ratio to State avg %Other race alone</t>
  </si>
  <si>
    <t>Ratio to State avg %White alone</t>
  </si>
  <si>
    <t>US %ile for %Black alone</t>
  </si>
  <si>
    <t>US %ile for %Asian alone</t>
  </si>
  <si>
    <t>US %ile for %AmerIndian/AK alone</t>
  </si>
  <si>
    <t>US %ile for %Other race alone</t>
  </si>
  <si>
    <t>US %ile for %White alone</t>
  </si>
  <si>
    <t>State %ile for %Black alone</t>
  </si>
  <si>
    <t>State %ile for %Asian alone</t>
  </si>
  <si>
    <t>State %ile for %AmerIndian/AK alone</t>
  </si>
  <si>
    <t>State %ile for %Other race alone</t>
  </si>
  <si>
    <t>State %ile for %White alone</t>
  </si>
  <si>
    <t>US avg %Black alone</t>
  </si>
  <si>
    <t>US avg %Asian alone</t>
  </si>
  <si>
    <t>US avg %AmerIndian/AK alone</t>
  </si>
  <si>
    <t>US avg %Other race alone</t>
  </si>
  <si>
    <t>US avg %White alone</t>
  </si>
  <si>
    <t>State avg %Black alone</t>
  </si>
  <si>
    <t>State avg %Asian alone</t>
  </si>
  <si>
    <t>State avg %AmerIndian/AK alone</t>
  </si>
  <si>
    <t>State avg %Other race alone</t>
  </si>
  <si>
    <t>State avg %White alone</t>
  </si>
  <si>
    <t>Count of Black alone</t>
  </si>
  <si>
    <t>Count of Asian alone</t>
  </si>
  <si>
    <t>Count of AmerIndian/AK alone</t>
  </si>
  <si>
    <t>Count of Other race alone</t>
  </si>
  <si>
    <t>Count of White alone</t>
  </si>
  <si>
    <t>%POC</t>
  </si>
  <si>
    <t>Ratio to US avg %POC</t>
  </si>
  <si>
    <t>Ratio to State avg %POC</t>
  </si>
  <si>
    <t>US%ile %POC</t>
  </si>
  <si>
    <t>State%ile %POC</t>
  </si>
  <si>
    <t>US avg %POC</t>
  </si>
  <si>
    <t>State avg %POC</t>
  </si>
  <si>
    <t>Ratio to US avg %WhiteNHA</t>
  </si>
  <si>
    <t>Two or more race</t>
  </si>
  <si>
    <t>multirace</t>
  </si>
  <si>
    <t>Ratio to US avg %multirace (NH)</t>
  </si>
  <si>
    <t>Ratio to State avg %multirace (NH)</t>
  </si>
  <si>
    <t>Ratio to State avg %White NHA</t>
  </si>
  <si>
    <t xml:space="preserve"> (based on 2 factors, %low-income and %people of color)</t>
  </si>
  <si>
    <t>Map color bin for Demog.Ind.</t>
  </si>
  <si>
    <t>limited English speaking</t>
  </si>
  <si>
    <t>limited English</t>
  </si>
  <si>
    <t>Map color bin for %of hhlds that are limited English</t>
  </si>
  <si>
    <t>Map popup text for %of hhlds that are limited English</t>
  </si>
  <si>
    <t>State Map color bin for %limited English</t>
  </si>
  <si>
    <t>State Map popup text for %limited English</t>
  </si>
  <si>
    <t>Treatment Storage and Disposal (TSDF)</t>
  </si>
  <si>
    <t>Map color bin for Proximity to TSDF facilities</t>
  </si>
  <si>
    <t>Map popup text for Proximity to TSDF facilities</t>
  </si>
  <si>
    <t>Count of Population</t>
  </si>
  <si>
    <t>Population for whom Poverty Status is Determined</t>
  </si>
  <si>
    <t>Population Age 25 up</t>
  </si>
  <si>
    <t>languages</t>
  </si>
  <si>
    <t>lang</t>
  </si>
  <si>
    <t>%Other Indo-European lang (as %of limited English hhlds)</t>
  </si>
  <si>
    <t>%Asian-Pacific Island lang (as %of limited English hhlds)</t>
  </si>
  <si>
    <t>%Other lang (as %of limited English hhlds)</t>
  </si>
  <si>
    <t xml:space="preserve">National Average of </t>
  </si>
  <si>
    <t xml:space="preserve">US avg </t>
  </si>
  <si>
    <t>US avg Heart Diseases</t>
  </si>
  <si>
    <t>US avg %Low Life Expectancy</t>
  </si>
  <si>
    <t xml:space="preserve">State Average of </t>
  </si>
  <si>
    <t xml:space="preserve">State avg </t>
  </si>
  <si>
    <t>State avg Demog.Ind.</t>
  </si>
  <si>
    <t>State avg Suppl Demog.Ind.</t>
  </si>
  <si>
    <t>State avg Heart Diseases</t>
  </si>
  <si>
    <t>State avg %Low Life Expectancy</t>
  </si>
  <si>
    <t>%Hawaiian/PI NHA</t>
  </si>
  <si>
    <t>Ratio to US avg %Hawaiian/PI NHA</t>
  </si>
  <si>
    <t>Ratio to State avg %Hawaiian/PI NHA</t>
  </si>
  <si>
    <t>US %ile for %Hawaiian/PI NHA</t>
  </si>
  <si>
    <t>State %ile for %Hawaiian/PI NHA</t>
  </si>
  <si>
    <t>US avg %Hawaiian/PI NHA</t>
  </si>
  <si>
    <t>State avg %Hawaiian/PI NHA</t>
  </si>
  <si>
    <t>Count of Hawaiian/PI NHA</t>
  </si>
  <si>
    <t>%Hawaiian/PI alone</t>
  </si>
  <si>
    <t>Ratio to US avg %Hawaiian/PI alone</t>
  </si>
  <si>
    <t>Ratio to State avg %Hawaiian/PI alone</t>
  </si>
  <si>
    <t>US %ile for %Hawaiian/PI alone</t>
  </si>
  <si>
    <t>State %ile for %Hawaiian/PI alone</t>
  </si>
  <si>
    <t>US avg %Hawaiian/PI alone</t>
  </si>
  <si>
    <t>State avg %Hawaiian/PI alone</t>
  </si>
  <si>
    <t>Count of Hawaiian/PI alone</t>
  </si>
  <si>
    <t>State Map color bin for PM2.5</t>
  </si>
  <si>
    <t>State Map popup text for PM2.5</t>
  </si>
  <si>
    <t>PM2.5 EJ Index</t>
  </si>
  <si>
    <t>Map color bin for PM2.5 EJ Index</t>
  </si>
  <si>
    <t>Map color bin for Suppl EJ Index for PM2.5</t>
  </si>
  <si>
    <t>Map popup text for PM2.5 EJ Index</t>
  </si>
  <si>
    <t>Map popup text for PM2.5 Suppl Index</t>
  </si>
  <si>
    <t>State Map color bin for PM2.5 EJ Index</t>
  </si>
  <si>
    <t>State Map color bin for PM2.5 Suppl Index</t>
  </si>
  <si>
    <t>State Map popup text for PM2.5 EJ Index</t>
  </si>
  <si>
    <t>State Map popup text for PM2.5 Suppl Index</t>
  </si>
  <si>
    <t>National Percentile of</t>
  </si>
  <si>
    <t>US%ile</t>
  </si>
  <si>
    <t>US%ile Heart Diseases</t>
  </si>
  <si>
    <t>US%ile Persons with Disabilities</t>
  </si>
  <si>
    <t>US%ile %Low Life Expectancy</t>
  </si>
  <si>
    <t>State Percentile of</t>
  </si>
  <si>
    <t>State%ile</t>
  </si>
  <si>
    <t>State%ile %Low Life Expectancy</t>
  </si>
  <si>
    <t>State%ile Heart Diseases</t>
  </si>
  <si>
    <t>State%ile Cancer rate</t>
  </si>
  <si>
    <t>State%ile Persons with Disabilities</t>
  </si>
  <si>
    <t>Count of hhlds</t>
  </si>
  <si>
    <t>hhlds without Broadband Internet</t>
  </si>
  <si>
    <t>hhlds without Health Insurance</t>
  </si>
  <si>
    <t>State avg hhlds without Broadband Internet</t>
  </si>
  <si>
    <t>State avg hhlds without Health Insurance</t>
  </si>
  <si>
    <t>State%ile hhlds without Broadband Internet</t>
  </si>
  <si>
    <t>State%ile hhlds without Health Insurance</t>
  </si>
  <si>
    <t>US avg hhlds without Broadband Internet</t>
  </si>
  <si>
    <t>US avg hhlds without Health Insurance</t>
  </si>
  <si>
    <t>US%ile hhlds without Broadband Internet</t>
  </si>
  <si>
    <t>US%ile hhlds without Health Insurance</t>
  </si>
  <si>
    <t>Estimated</t>
  </si>
  <si>
    <t>Current Flood Risk</t>
  </si>
  <si>
    <t>Current Fire Risk</t>
  </si>
  <si>
    <t>State avg Current Flood Risk</t>
  </si>
  <si>
    <t>State avg Current Fire Risk</t>
  </si>
  <si>
    <t>State%ile Current Flood Risk</t>
  </si>
  <si>
    <t>State%ile Current Fire Risk</t>
  </si>
  <si>
    <t>US avg Current Flood Risk</t>
  </si>
  <si>
    <t>US avg Current Fire Risk</t>
  </si>
  <si>
    <t>US%ile Current Flood Risk</t>
  </si>
  <si>
    <t>US%ile Current Fire Risk</t>
  </si>
  <si>
    <t>US avg Fire Risk in 30 Years</t>
  </si>
  <si>
    <t>US%ile Fire Risk in 30 Years</t>
  </si>
  <si>
    <t>US avg Flood Risk in 30 Years</t>
  </si>
  <si>
    <t>US%ile Flood Risk in 30 Years</t>
  </si>
  <si>
    <t>Fire Risk in 30 Years</t>
  </si>
  <si>
    <t>Flood Risk in 30 Years</t>
  </si>
  <si>
    <t>State avg Fire Risk in 30 Years</t>
  </si>
  <si>
    <t>State%ile Fire Risk in 30 Years</t>
  </si>
  <si>
    <t>State avg Flood Risk in 30 Years</t>
  </si>
  <si>
    <t>State%ile Flood Risk in 30 Years</t>
  </si>
  <si>
    <t>Heart disease prevalence</t>
  </si>
  <si>
    <t>Cancer rate (excluding skin cancer)</t>
  </si>
  <si>
    <t>Map color bin for Diesel PM level in air</t>
  </si>
  <si>
    <t>Map popup text for Diesel PM level in air</t>
  </si>
  <si>
    <t>Diesel PM EJ Index</t>
  </si>
  <si>
    <t>State Map color bin for TSDF</t>
  </si>
  <si>
    <t>State Map popup text for TSDF</t>
  </si>
  <si>
    <t>TSDF EJ Index</t>
  </si>
  <si>
    <t>Map color bin for TSDF EJ Index</t>
  </si>
  <si>
    <t>Map color bin for Suppl EJ Index for TSDF</t>
  </si>
  <si>
    <t>Map popup text for TSDF EJ Index</t>
  </si>
  <si>
    <t>Map popup text for TSDF Suppl Index</t>
  </si>
  <si>
    <t>State Map color bin for TSDF EJ Index</t>
  </si>
  <si>
    <t>State Map color bin for TSDF Suppl Index</t>
  </si>
  <si>
    <t>State Map popup text for TSDF EJ Index</t>
  </si>
  <si>
    <t>State Map popup text for TSDF Suppl Index</t>
  </si>
  <si>
    <t>single race NHA</t>
  </si>
  <si>
    <t>Ratio to US avg %Other NHA</t>
  </si>
  <si>
    <t>Ratio to State avg %Other NHA</t>
  </si>
  <si>
    <t>multiraces</t>
  </si>
  <si>
    <t>%multirace NH</t>
  </si>
  <si>
    <t>US %ile for %multirace NH</t>
  </si>
  <si>
    <t>State %ile for %multirace NH</t>
  </si>
  <si>
    <t>US avg %multirace NH</t>
  </si>
  <si>
    <t>State avg %multirace NH</t>
  </si>
  <si>
    <t>Count of multirace NH</t>
  </si>
  <si>
    <t>multirace (incl Hispanic)</t>
  </si>
  <si>
    <t>%multirace</t>
  </si>
  <si>
    <t>Ratio to US avg %multirace</t>
  </si>
  <si>
    <t>Ratio to State avg %multirace</t>
  </si>
  <si>
    <t>US %ile for %multirace</t>
  </si>
  <si>
    <t>State %ile for %multirace</t>
  </si>
  <si>
    <t>US avg %multirace</t>
  </si>
  <si>
    <t>State avg %multirace</t>
  </si>
  <si>
    <t>Count of multirace</t>
  </si>
  <si>
    <t>household</t>
  </si>
  <si>
    <t>EJ Supp: PM2.5 (state raw)</t>
  </si>
  <si>
    <t>EJ Supp: Ozone (state raw)</t>
  </si>
  <si>
    <t>EJ Supp: Air toxics cancer risk (state raw)</t>
  </si>
  <si>
    <t>EJ Supp: Air toxics respiratory HI (state raw)</t>
  </si>
  <si>
    <t>EJ Supp: Diesel PM (state raw)</t>
  </si>
  <si>
    <t>EJ Supp: Lead paint (state raw)</t>
  </si>
  <si>
    <t>EJ Supp: Traffic proximity (state raw)</t>
  </si>
  <si>
    <t>EJ Supp: Superfund Proximity (state raw)</t>
  </si>
  <si>
    <t>EJ Supp: RMP Facility Proximity (state raw)</t>
  </si>
  <si>
    <t>EJ Supp: TSDF (state raw)</t>
  </si>
  <si>
    <t>EJ Supp: Wastewater discharge (state raw)</t>
  </si>
  <si>
    <t>EJ Supp: Underground storage tanks (state raw)</t>
  </si>
  <si>
    <t>EJ Supp: Toxic Releases to Air (state raw)</t>
  </si>
  <si>
    <t>EJ: PM2.5 (state raw)</t>
  </si>
  <si>
    <t>EJ: Ozone (state raw)</t>
  </si>
  <si>
    <t>EJ: Air toxics cancer risk (state raw)</t>
  </si>
  <si>
    <t>EJ: Air toxics respiratory HI (state raw)</t>
  </si>
  <si>
    <t>EJ: Diesel PM (state raw)</t>
  </si>
  <si>
    <t>EJ: Lead paint (state raw)</t>
  </si>
  <si>
    <t>EJ: Traffic proximity (state raw)</t>
  </si>
  <si>
    <t>EJ: Superfund Proximity (state raw)</t>
  </si>
  <si>
    <t>EJ: RMP Facility Proximity (state raw)</t>
  </si>
  <si>
    <t>EJ: TSDF (state raw)</t>
  </si>
  <si>
    <t>EJ: Wastewater discharge (state raw)</t>
  </si>
  <si>
    <t>EJ: Underground storage tanks (state raw)</t>
  </si>
  <si>
    <t>EJ: Toxic Releases to Air (state raw)</t>
  </si>
  <si>
    <t>Number of Persons</t>
  </si>
  <si>
    <t>Persons</t>
  </si>
  <si>
    <t>among adults</t>
  </si>
  <si>
    <t>longer text</t>
  </si>
  <si>
    <t>substituted with</t>
  </si>
  <si>
    <t>US Percentile for Toxic Releases to Air Supplemental Index</t>
  </si>
  <si>
    <t>EJ Suppl: Toxic Air Release (US%ile)</t>
  </si>
  <si>
    <t>EJ Suppl: Toxic Air Release (State%ile)</t>
  </si>
  <si>
    <t>EJ: Toxic Air Release (State%ile)</t>
  </si>
  <si>
    <t>EJ: Toxic Air Release (US%ile)</t>
  </si>
  <si>
    <t>Toxic Releases To Air EJ Index (US%ile)</t>
  </si>
  <si>
    <t>Toxic Releases To Air EJ Index (State%ile)</t>
  </si>
  <si>
    <t>Toxic Releases To Air EJ Index Supplemental Index (US%ile)</t>
  </si>
  <si>
    <t>Toxic Releases To Air EJ Index Supplemental Index (State%ile)</t>
  </si>
  <si>
    <t>pct_as_fraction_ejscreenit</t>
  </si>
  <si>
    <t>pct_as_fraction_ejamit</t>
  </si>
  <si>
    <t>pct_as_fraction_blockgroupstats</t>
  </si>
  <si>
    <t>Under Age 5 resident count</t>
  </si>
  <si>
    <t>Over Age 64 resident count</t>
  </si>
  <si>
    <t>Households below Poverty Level</t>
  </si>
  <si>
    <t>Particulate Matter (μg/m3)</t>
  </si>
  <si>
    <t>Diesel Particulate Matter (μg/m3)</t>
  </si>
  <si>
    <t>Lead Paint (% Pre-1960 Housing)</t>
  </si>
  <si>
    <t>Traffic Proximity (daily traffic count/distance to road)</t>
  </si>
  <si>
    <t>RMP Facility Proximity (facility count/km distance)</t>
  </si>
  <si>
    <t>Hazardous Waste Proximity (facility count/km distance)</t>
  </si>
  <si>
    <t>Wastewater Discharge (toxicity-weighted concentration/m distance)</t>
  </si>
  <si>
    <t>Underground Storage Tanks (count/km2)</t>
  </si>
  <si>
    <t>Percentile for Air toxics cancer risk</t>
  </si>
  <si>
    <t>Percentile for Air toxics respiratory HI</t>
  </si>
  <si>
    <t>US percentile for Air Toxics Diesel Particulate Matter (ug/m3)</t>
  </si>
  <si>
    <t>Percentile for Diesel particulate matter</t>
  </si>
  <si>
    <t>State Percentile for Air toxics cancer risk</t>
  </si>
  <si>
    <t>State Percentile for Air toxics respiratory HI</t>
  </si>
  <si>
    <t>State percentile for Air Toxics Diesel Particulate Matter (ug/m3)</t>
  </si>
  <si>
    <t>State Percentile for Diesel particulate matter</t>
  </si>
  <si>
    <t>US average for Air Toxics Diesel Particulate Matter (ug/m3)</t>
  </si>
  <si>
    <t>State average for Air Toxics Diesel Particulate Matter (ug/m3)</t>
  </si>
  <si>
    <t>Map color bin for Air toxics respiratory HI</t>
  </si>
  <si>
    <t>Map popup text for Air toxics respiratory HI</t>
  </si>
  <si>
    <t>State Map color bin for Air toxics respiratory HI</t>
  </si>
  <si>
    <t>State Map popup text for Air toxics respiratory HI</t>
  </si>
  <si>
    <t>Map color bin for Diesel particulate matter</t>
  </si>
  <si>
    <t>Map popup text for Diesel particulate matter</t>
  </si>
  <si>
    <t>State Map color bin for Diesel PM</t>
  </si>
  <si>
    <t>State Map color bin for Diesel particulate matter</t>
  </si>
  <si>
    <t>State Map popup text for Diesel PM</t>
  </si>
  <si>
    <t>State Map popup text for Diesel particulate matter</t>
  </si>
  <si>
    <t>Percentile for Air toxics cancer risk EJ Index</t>
  </si>
  <si>
    <t>Percentile for EJ Index for Air toxics cancer risk</t>
  </si>
  <si>
    <t>Percentile for Diesel particulate matter EJ Index</t>
  </si>
  <si>
    <t>Percentile for EJ Index for Diesel particulate matter</t>
  </si>
  <si>
    <t>National Percentile of RMP Facility Proximity EJ Index</t>
  </si>
  <si>
    <t>State Percentile for Air toxics cancer risk EJ Index</t>
  </si>
  <si>
    <t>State Percentile for Diesel particulate matter EJ Index</t>
  </si>
  <si>
    <t>State Percentile of RMP Facility Proximity EJ Index</t>
  </si>
  <si>
    <t>Percentile for Air toxics cancer risk Supplemental Index</t>
  </si>
  <si>
    <t>Percentile for Diesel particulate matter Supplemental Index</t>
  </si>
  <si>
    <t>National Percentile of RMP Facility Proximity Supplemental Index</t>
  </si>
  <si>
    <t>State Percentile for Air toxics cancer risk Supplemental Index</t>
  </si>
  <si>
    <t>State Percentile for Diesel particulate matter Supplemental Index</t>
  </si>
  <si>
    <t>State Percentile of RMP Facility Proximity Supplemental Index</t>
  </si>
  <si>
    <t>Map color bin for Air toxics cancer risk EJ Index</t>
  </si>
  <si>
    <t>Map color bin for Supplemental EJ Index for Air toxics cancer risk</t>
  </si>
  <si>
    <t>Map color bin for Air toxics cancer risk Supplemental Index</t>
  </si>
  <si>
    <t>Map color bin for EJ Index for Air toxics cancer risk</t>
  </si>
  <si>
    <t>Map popup text for Air toxics cancer risk Supplemental Index</t>
  </si>
  <si>
    <t>State Map color bin for Air toxics cancer risk Supplemental Index</t>
  </si>
  <si>
    <t>State Map popup text for Air toxics cancer risk Supplemental Index</t>
  </si>
  <si>
    <t>Map color bin for Suppl EJ Index for Air toxics respiratory HI</t>
  </si>
  <si>
    <t>Map color bin for Supplemental EJ Index for Air toxics respiratory HI</t>
  </si>
  <si>
    <t>Map color bin for EJ Index for Air toxics respiratory HI</t>
  </si>
  <si>
    <t>Map color bin for Diesel PM EJ Index</t>
  </si>
  <si>
    <t>Map color bin for Diesel particulate matter EJ Index</t>
  </si>
  <si>
    <t>Map color bin for Suppl EJ Index for Diesel PM</t>
  </si>
  <si>
    <t>Map color bin for Supplemental EJ Index for Diesel particulate matter</t>
  </si>
  <si>
    <t>Map color bin for Diesel particulate matter Supplemental Index</t>
  </si>
  <si>
    <t>Map color bin for EJ Index for Diesel particulate matter</t>
  </si>
  <si>
    <t>Map popup text for Diesel PM EJ Index</t>
  </si>
  <si>
    <t>Map popup text for Diesel particulate matter EJ Index</t>
  </si>
  <si>
    <t>Map popup text for Diesel PM Suppl Index</t>
  </si>
  <si>
    <t>Map popup text for Diesel particulate matter Supplemental Index</t>
  </si>
  <si>
    <t>State Map color bin for Diesel PM EJ Index</t>
  </si>
  <si>
    <t>State Map color bin for Diesel particulate matter EJ Index</t>
  </si>
  <si>
    <t>State Map color bin for Diesel PM Suppl Index</t>
  </si>
  <si>
    <t>State Map color bin for Diesel particulate matter Supplemental Index</t>
  </si>
  <si>
    <t>State Map popup text for Diesel PM EJ Index</t>
  </si>
  <si>
    <t>State Map popup text for Diesel particulate matter EJ Index</t>
  </si>
  <si>
    <t>State Map popup text for Diesel PM Suppl Index</t>
  </si>
  <si>
    <t>State Map popup text for Diesel particulate matter Supplemental Index</t>
  </si>
  <si>
    <t>Percent of population speaking French at home</t>
  </si>
  <si>
    <t>households</t>
  </si>
  <si>
    <t>POC</t>
  </si>
  <si>
    <t>nonHispanic single race</t>
  </si>
  <si>
    <t xml:space="preserve"> nonHispanic single race</t>
  </si>
  <si>
    <t>US percentile for Toxic Releases to Air</t>
  </si>
  <si>
    <t>State percentile for Toxic Releases to Air</t>
  </si>
  <si>
    <t>%Spanish lang (as %of limited English hhlds)</t>
  </si>
  <si>
    <t>lan_universe</t>
  </si>
  <si>
    <t>lan_eng_na</t>
  </si>
  <si>
    <t>lan_spanish</t>
  </si>
  <si>
    <t>lan_ie</t>
  </si>
  <si>
    <t>lan_api</t>
  </si>
  <si>
    <t>https://ejscreen.epa.gov/mapper/ejsoefielddesc1.html</t>
  </si>
  <si>
    <t>https://ejscreen.epa.gov/mapper/EJAPIinstructions.pdf</t>
  </si>
  <si>
    <t>https://www.epa.gov/ejscreen/technical-information-about-ejscreen</t>
  </si>
  <si>
    <t>https://www.epa.gov/ejscreen/ejscreen-api</t>
  </si>
  <si>
    <t>https://www.epa.gov/ejscreen/download-ejscreen-data</t>
  </si>
  <si>
    <t>https://gaftp.epa.gov/EJScreen/2023/2.22_September_UseMe/EJSCREEN_2023_BG_Columns.xlsx</t>
  </si>
  <si>
    <t>https://gaftp.epa.gov/EJScreen/2023/2.22_September_UseMe/EJSCREEN_2023_BG_with_AS_CNMI_GU_VI.csv.zip</t>
  </si>
  <si>
    <t>https://gaftp.epa.gov/EJScreen/2023/2.22_September_UseMe/EJSCREEN_2023_BG_StatePct_with_AS_CNMI_GU_VI.csv.zip</t>
  </si>
  <si>
    <t>Data Dictionary Spreadsheet</t>
  </si>
  <si>
    <t>CSV file (National Level)</t>
  </si>
  <si>
    <t>CSV file (State Level)</t>
  </si>
  <si>
    <t>Geodatabase (National Level)</t>
  </si>
  <si>
    <t>Geodatabase (State Level)</t>
  </si>
  <si>
    <t>https://gaftp.epa.gov/EJScreen/2023/2.22_September_UseMe/EJSCREEN_2023_BG_StatePct_with_AS_CNMI_GU_VI.gdb.zip</t>
  </si>
  <si>
    <t>Feature Service (National Level)</t>
  </si>
  <si>
    <t>https://epa.maps.arcgis.com/home/item.html?id=f16ad59cc752499aa684dc46853d7930</t>
  </si>
  <si>
    <t>EJSCREEN API</t>
  </si>
  <si>
    <t>Documentation of API field names</t>
  </si>
  <si>
    <t>how to use API</t>
  </si>
  <si>
    <t>Technical documentation of EJScreen including tech doc with actual formulas for indicators</t>
  </si>
  <si>
    <t>EJSCREEN download data homepage</t>
  </si>
  <si>
    <t>ONLY THE MOST IMPORTANT (225) variables - those in the CSV file on FTP --  ARE HERE, NOT ALL OF THE ONES SHOWN IN 2024 COMMUNITY REPORT LIKE DETAILS ON LANGUAGE SPOKEN ETC.</t>
  </si>
  <si>
    <t>JSON Variable</t>
  </si>
  <si>
    <t>Description</t>
  </si>
  <si>
    <t>Section</t>
  </si>
  <si>
    <t>French</t>
  </si>
  <si>
    <t>Russian, Polish or Other Slavic</t>
  </si>
  <si>
    <t>Indo-European</t>
  </si>
  <si>
    <t>Other Asian and Pacific Island languages</t>
  </si>
  <si>
    <t>Arabic</t>
  </si>
  <si>
    <t>Other and Unspecified languages</t>
  </si>
  <si>
    <t>Non English languages</t>
  </si>
  <si>
    <t>Speak Spanish (Breakdown by Limited English Speaking)</t>
  </si>
  <si>
    <t>Speak Other Indo-European Languages (Breakdown by Limited English Speaking)</t>
  </si>
  <si>
    <t>Speak Asian-Pacific Island Languages (Breakdown by Limited English Speaking)</t>
  </si>
  <si>
    <t>Speak Other Languages (Breakdown by Limited English Speaking)</t>
  </si>
  <si>
    <t>(missing from some community report)</t>
  </si>
  <si>
    <t>%speak English at home</t>
  </si>
  <si>
    <t>%speak Spanish at home</t>
  </si>
  <si>
    <t>%speak French at home</t>
  </si>
  <si>
    <t>%speak Russian, Polish or Other Slavic at home</t>
  </si>
  <si>
    <t>%speak Indo-European at home</t>
  </si>
  <si>
    <t>%speak Vietnamese at home</t>
  </si>
  <si>
    <t>%speak Other Asian and Pacific Island lang at home</t>
  </si>
  <si>
    <t>%speak Arabic at home</t>
  </si>
  <si>
    <t>%speak Other and Unspecified lang at home</t>
  </si>
  <si>
    <t>%speak Non English lang at home</t>
  </si>
  <si>
    <t>female1849</t>
  </si>
  <si>
    <t>pctfemale1849</t>
  </si>
  <si>
    <t>custom</t>
  </si>
  <si>
    <t>NA</t>
  </si>
  <si>
    <t>%Women childbearing age (18-49)</t>
  </si>
  <si>
    <t>Women childbearing age count (18-49)</t>
  </si>
  <si>
    <t>Women of childbearing age count (18-49)</t>
  </si>
  <si>
    <t>%Women of childbearing age (18-49)</t>
  </si>
  <si>
    <t>Percent of population who are women of childbearing age (18-49)</t>
  </si>
  <si>
    <t>Lang. ability known (age5up)</t>
  </si>
  <si>
    <t>Overlaps Impaired Waters</t>
  </si>
  <si>
    <t>Overlaps Tribes</t>
  </si>
  <si>
    <t>Overlaps Food Desert</t>
  </si>
  <si>
    <t>Overlaps Transportation Disadvantaged</t>
  </si>
  <si>
    <t>Overlaps EPA IRA Disadvantaged</t>
  </si>
  <si>
    <t>Overlaps CJEST Disadvantaged</t>
  </si>
  <si>
    <t>Overlaps Nonattainment Area</t>
  </si>
  <si>
    <t>Overlaps Housing Burden Community</t>
  </si>
  <si>
    <t>Speak Other Indo-European (limited English)</t>
  </si>
  <si>
    <t>Speak Asian-Pacific Island (limited English)</t>
  </si>
  <si>
    <t>Speak Other (limited English)</t>
  </si>
  <si>
    <t>Speak Spanish (limited English)</t>
  </si>
  <si>
    <t>distance_min</t>
  </si>
  <si>
    <t>distance_min_avgperson</t>
  </si>
  <si>
    <t>sitecount_max</t>
  </si>
  <si>
    <t>sitecount_unique</t>
  </si>
  <si>
    <t>sitecount_avg</t>
  </si>
  <si>
    <t>Distance to Closest Site</t>
  </si>
  <si>
    <t>Distance to Closest Site for Avg Person</t>
  </si>
  <si>
    <t>Number of Sites Nearby (max)</t>
  </si>
  <si>
    <t>Number of Sites Nearby (total unique)</t>
  </si>
  <si>
    <t>Number of Sites Nearby (avg)</t>
  </si>
  <si>
    <t>pctlowlifex</t>
  </si>
  <si>
    <t>z</t>
  </si>
  <si>
    <t>% with Disabilities</t>
  </si>
  <si>
    <t>State Average % with Disabilities</t>
  </si>
  <si>
    <t>State avg % with Disabilities</t>
  </si>
  <si>
    <t>US avg % with Disabilities</t>
  </si>
  <si>
    <t>National Average % with Disabilities</t>
  </si>
  <si>
    <t>Count of Persons with Disability</t>
  </si>
  <si>
    <t>% with Disabilities (as health indicator)</t>
  </si>
  <si>
    <t>Percent of population with Disabilities (as shown in health indicators section of EJScreen report)</t>
  </si>
  <si>
    <t>on BOTTOM PART OF community report (health indicators) even though same stat near top of report is a bit different</t>
  </si>
  <si>
    <t>percentage shown on EJScreen 2.2 report near top (graphics), not bottom (health indicators)</t>
  </si>
  <si>
    <t>Civ.noninst.pop</t>
  </si>
  <si>
    <t>Civilian noninstitutionalized population (denominator for % disability)</t>
  </si>
  <si>
    <t>Percent of population with Disabilities (as shown near top of EJScreen report)</t>
  </si>
  <si>
    <t>ownedunits</t>
  </si>
  <si>
    <t>pctownedunits</t>
  </si>
  <si>
    <t>pctownedunits_dupe</t>
  </si>
  <si>
    <t>%owners</t>
  </si>
  <si>
    <t>Percent Owner Occupied households</t>
  </si>
  <si>
    <t>%owners (alt)</t>
  </si>
  <si>
    <t>Percent Owner Occupied households (alt)</t>
  </si>
  <si>
    <t>Count of Owner Occupied Housing Units</t>
  </si>
  <si>
    <t>D other</t>
  </si>
  <si>
    <t>SORT ORDER OF DEJ TAGS</t>
  </si>
  <si>
    <t>occupiedunits</t>
  </si>
  <si>
    <t>disab_universe</t>
  </si>
  <si>
    <t>count poverty</t>
  </si>
  <si>
    <t>%poverty</t>
  </si>
  <si>
    <t>Percent of Households below Poverty Level</t>
  </si>
  <si>
    <t>over17</t>
  </si>
  <si>
    <t>%over17</t>
  </si>
  <si>
    <t>over age 17</t>
  </si>
  <si>
    <t>Percent above age 17</t>
  </si>
  <si>
    <t>under18</t>
  </si>
  <si>
    <t>% under 18</t>
  </si>
  <si>
    <t>under 18</t>
  </si>
  <si>
    <t>Percent under age 18</t>
  </si>
  <si>
    <t>male</t>
  </si>
  <si>
    <t>female</t>
  </si>
  <si>
    <t>%male</t>
  </si>
  <si>
    <t>%female</t>
  </si>
  <si>
    <t>spanish_li</t>
  </si>
  <si>
    <t>ie_li</t>
  </si>
  <si>
    <t>api_li</t>
  </si>
  <si>
    <t>other_li</t>
  </si>
  <si>
    <t>pctspanish_li</t>
  </si>
  <si>
    <t>pctie_li</t>
  </si>
  <si>
    <t>pctapi_li</t>
  </si>
  <si>
    <t>pctother_li</t>
  </si>
  <si>
    <t>names_d_extra</t>
  </si>
  <si>
    <t>names_d_extra_count</t>
  </si>
  <si>
    <t>in_acsbg</t>
  </si>
  <si>
    <t>is.wtdmean</t>
  </si>
  <si>
    <t>pct_lan_eng_na</t>
  </si>
  <si>
    <t>pct_lan_api</t>
  </si>
  <si>
    <t>pct_lan_ie</t>
  </si>
  <si>
    <t>pct_lan_spanish</t>
  </si>
  <si>
    <t>wtscols</t>
  </si>
  <si>
    <t>wtdmeancols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</si>
</sst>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Lucida Console"/>
      <family val="3"/>
    </font>
    <font>
      <sz val="7"/>
      <color rgb="FFC800A4"/>
      <name val="Lucida Console"/>
      <family val="3"/>
    </font>
    <font>
      <b/>
      <sz val="11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6"/>
      <color theme="7" tint="-0.249977111117893"/>
      <name val="Calibri"/>
      <family val="2"/>
      <scheme val="minor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5E72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3" fillId="30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52">
    <xf numFmtId="0" fontId="0" fillId="0" borderId="0" xfId="0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0" fillId="9" borderId="0" xfId="0" applyFill="1"/>
    <xf numFmtId="0" fontId="0" fillId="14" borderId="0" xfId="0" applyFill="1" applyAlignment="1">
      <alignment horizontal="left"/>
    </xf>
    <xf numFmtId="0" fontId="0" fillId="14" borderId="0" xfId="0" applyNumberFormat="1" applyFill="1"/>
    <xf numFmtId="0" fontId="0" fillId="4" borderId="0" xfId="0" applyFill="1"/>
    <xf numFmtId="0" fontId="0" fillId="8" borderId="0" xfId="0" applyFill="1"/>
    <xf numFmtId="0" fontId="0" fillId="0" borderId="0" xfId="0" applyFill="1"/>
    <xf numFmtId="0" fontId="0" fillId="15" borderId="0" xfId="0" applyFill="1" applyAlignment="1">
      <alignment horizontal="left"/>
    </xf>
    <xf numFmtId="0" fontId="0" fillId="15" borderId="0" xfId="0" applyNumberFormat="1" applyFill="1"/>
    <xf numFmtId="0" fontId="0" fillId="16" borderId="0" xfId="0" applyFill="1" applyAlignment="1">
      <alignment horizontal="left"/>
    </xf>
    <xf numFmtId="0" fontId="0" fillId="16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Alignment="1"/>
    <xf numFmtId="0" fontId="0" fillId="8" borderId="0" xfId="0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18" borderId="0" xfId="0" applyFont="1" applyFill="1" applyAlignment="1">
      <alignment vertical="center"/>
    </xf>
    <xf numFmtId="0" fontId="7" fillId="18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0" fillId="19" borderId="0" xfId="0" applyFill="1"/>
    <xf numFmtId="0" fontId="0" fillId="10" borderId="0" xfId="0" applyFill="1"/>
    <xf numFmtId="0" fontId="0" fillId="2" borderId="0" xfId="0" applyFill="1"/>
    <xf numFmtId="0" fontId="0" fillId="20" borderId="0" xfId="0" applyFill="1"/>
    <xf numFmtId="0" fontId="0" fillId="21" borderId="0" xfId="0" applyFill="1"/>
    <xf numFmtId="0" fontId="0" fillId="5" borderId="0" xfId="0" applyFill="1" applyAlignment="1"/>
    <xf numFmtId="0" fontId="0" fillId="12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4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4" borderId="0" xfId="0" applyFont="1" applyFill="1" applyAlignment="1">
      <alignment vertical="center" wrapText="1"/>
    </xf>
    <xf numFmtId="0" fontId="1" fillId="25" borderId="0" xfId="0" applyFont="1" applyFill="1" applyAlignment="1">
      <alignment horizontal="center" vertical="center" wrapText="1"/>
    </xf>
    <xf numFmtId="0" fontId="9" fillId="25" borderId="0" xfId="0" applyFont="1" applyFill="1" applyAlignment="1">
      <alignment horizontal="center" vertical="center" wrapText="1"/>
    </xf>
    <xf numFmtId="0" fontId="1" fillId="25" borderId="0" xfId="0" applyFont="1" applyFill="1" applyAlignment="1">
      <alignment horizontal="center" vertical="center" textRotation="90" wrapText="1"/>
    </xf>
    <xf numFmtId="0" fontId="0" fillId="27" borderId="0" xfId="0" applyFill="1"/>
    <xf numFmtId="0" fontId="1" fillId="28" borderId="0" xfId="0" applyFont="1" applyFill="1" applyAlignment="1">
      <alignment horizontal="center" vertical="center" wrapText="1"/>
    </xf>
    <xf numFmtId="0" fontId="0" fillId="28" borderId="0" xfId="0" applyFill="1"/>
    <xf numFmtId="0" fontId="11" fillId="22" borderId="0" xfId="0" applyFont="1" applyFill="1" applyAlignment="1">
      <alignment horizontal="center" vertical="center" wrapText="1"/>
    </xf>
    <xf numFmtId="0" fontId="10" fillId="25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29" borderId="0" xfId="0" applyFill="1"/>
    <xf numFmtId="0" fontId="0" fillId="29" borderId="0" xfId="0" applyFill="1" applyAlignment="1">
      <alignment horizontal="center"/>
    </xf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14" fillId="0" borderId="2" xfId="0" applyFont="1" applyBorder="1" applyAlignment="1">
      <alignment horizontal="left" wrapText="1"/>
    </xf>
    <xf numFmtId="0" fontId="1" fillId="0" borderId="4" xfId="0" applyFont="1" applyFill="1" applyBorder="1"/>
    <xf numFmtId="0" fontId="0" fillId="2" borderId="2" xfId="0" applyFill="1" applyBorder="1"/>
    <xf numFmtId="0" fontId="0" fillId="23" borderId="0" xfId="0" applyFill="1"/>
    <xf numFmtId="0" fontId="1" fillId="7" borderId="4" xfId="0" applyFont="1" applyFill="1" applyBorder="1"/>
    <xf numFmtId="0" fontId="0" fillId="13" borderId="0" xfId="0" applyFill="1"/>
    <xf numFmtId="0" fontId="0" fillId="7" borderId="0" xfId="0" applyFill="1"/>
    <xf numFmtId="0" fontId="1" fillId="0" borderId="4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2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13" borderId="1" xfId="0" applyFill="1" applyBorder="1" applyAlignment="1"/>
    <xf numFmtId="0" fontId="14" fillId="0" borderId="2" xfId="0" applyFont="1" applyBorder="1" applyAlignment="1">
      <alignment horizontal="left"/>
    </xf>
    <xf numFmtId="0" fontId="0" fillId="0" borderId="2" xfId="1" applyFont="1" applyFill="1" applyBorder="1" applyAlignment="1">
      <alignment horizontal="left"/>
    </xf>
    <xf numFmtId="0" fontId="0" fillId="0" borderId="2" xfId="1" applyFont="1" applyFill="1" applyBorder="1" applyAlignment="1"/>
    <xf numFmtId="0" fontId="14" fillId="9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5" fillId="0" borderId="2" xfId="0" applyFont="1" applyBorder="1" applyAlignment="1"/>
    <xf numFmtId="0" fontId="15" fillId="0" borderId="2" xfId="0" applyFont="1" applyBorder="1" applyAlignment="1">
      <alignment horizontal="left"/>
    </xf>
    <xf numFmtId="0" fontId="15" fillId="0" borderId="5" xfId="0" applyFont="1" applyBorder="1" applyAlignment="1"/>
    <xf numFmtId="0" fontId="0" fillId="13" borderId="2" xfId="0" applyFill="1" applyBorder="1" applyAlignment="1"/>
    <xf numFmtId="0" fontId="14" fillId="25" borderId="2" xfId="0" applyFont="1" applyFill="1" applyBorder="1" applyAlignment="1">
      <alignment horizontal="left"/>
    </xf>
    <xf numFmtId="0" fontId="0" fillId="25" borderId="2" xfId="0" applyFill="1" applyBorder="1" applyAlignment="1"/>
    <xf numFmtId="0" fontId="0" fillId="21" borderId="1" xfId="0" applyFill="1" applyBorder="1" applyAlignment="1"/>
    <xf numFmtId="0" fontId="1" fillId="21" borderId="1" xfId="0" applyFont="1" applyFill="1" applyBorder="1" applyAlignment="1"/>
    <xf numFmtId="0" fontId="1" fillId="13" borderId="1" xfId="0" applyFont="1" applyFill="1" applyBorder="1" applyAlignment="1"/>
    <xf numFmtId="0" fontId="0" fillId="0" borderId="1" xfId="0" applyFont="1" applyBorder="1" applyAlignment="1"/>
    <xf numFmtId="0" fontId="0" fillId="21" borderId="1" xfId="0" applyFont="1" applyFill="1" applyBorder="1" applyAlignment="1"/>
    <xf numFmtId="0" fontId="16" fillId="9" borderId="2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left"/>
    </xf>
    <xf numFmtId="0" fontId="0" fillId="25" borderId="0" xfId="0" applyFill="1" applyAlignment="1">
      <alignment horizontal="center"/>
    </xf>
    <xf numFmtId="0" fontId="0" fillId="4" borderId="1" xfId="0" applyFont="1" applyFill="1" applyBorder="1" applyAlignment="1"/>
    <xf numFmtId="0" fontId="15" fillId="0" borderId="0" xfId="0" applyFont="1" applyFill="1"/>
    <xf numFmtId="0" fontId="0" fillId="5" borderId="1" xfId="0" applyFill="1" applyBorder="1" applyAlignment="1"/>
    <xf numFmtId="0" fontId="0" fillId="5" borderId="2" xfId="0" applyFill="1" applyBorder="1" applyAlignment="1"/>
    <xf numFmtId="0" fontId="0" fillId="4" borderId="1" xfId="0" applyFill="1" applyBorder="1" applyAlignment="1"/>
    <xf numFmtId="0" fontId="0" fillId="12" borderId="1" xfId="0" applyFill="1" applyBorder="1" applyAlignment="1"/>
    <xf numFmtId="0" fontId="0" fillId="5" borderId="0" xfId="0" applyFill="1" applyAlignment="1">
      <alignment horizontal="center"/>
    </xf>
    <xf numFmtId="0" fontId="0" fillId="0" borderId="0" xfId="0" applyBorder="1" applyAlignment="1"/>
    <xf numFmtId="0" fontId="0" fillId="21" borderId="0" xfId="0" applyFill="1" applyBorder="1" applyAlignment="1"/>
    <xf numFmtId="0" fontId="0" fillId="5" borderId="0" xfId="0" applyFill="1" applyBorder="1" applyAlignment="1"/>
    <xf numFmtId="0" fontId="0" fillId="3" borderId="1" xfId="0" applyFill="1" applyBorder="1"/>
    <xf numFmtId="0" fontId="0" fillId="3" borderId="2" xfId="0" applyFill="1" applyBorder="1"/>
    <xf numFmtId="0" fontId="14" fillId="19" borderId="0" xfId="0" applyFont="1" applyFill="1" applyBorder="1" applyAlignment="1">
      <alignment horizontal="left"/>
    </xf>
    <xf numFmtId="0" fontId="0" fillId="19" borderId="0" xfId="0" applyFill="1" applyBorder="1" applyAlignment="1"/>
    <xf numFmtId="0" fontId="0" fillId="19" borderId="0" xfId="0" applyFont="1" applyFill="1" applyBorder="1" applyAlignment="1"/>
    <xf numFmtId="0" fontId="14" fillId="31" borderId="0" xfId="0" applyFont="1" applyFill="1" applyBorder="1" applyAlignment="1">
      <alignment horizontal="left"/>
    </xf>
    <xf numFmtId="0" fontId="14" fillId="32" borderId="0" xfId="0" applyFont="1" applyFill="1" applyBorder="1" applyAlignment="1">
      <alignment horizontal="left"/>
    </xf>
    <xf numFmtId="0" fontId="1" fillId="2" borderId="0" xfId="0" applyFont="1" applyFill="1"/>
    <xf numFmtId="0" fontId="0" fillId="0" borderId="0" xfId="0" applyBorder="1"/>
    <xf numFmtId="0" fontId="0" fillId="3" borderId="0" xfId="0" applyFill="1" applyBorder="1"/>
    <xf numFmtId="0" fontId="1" fillId="0" borderId="0" xfId="0" applyFont="1"/>
    <xf numFmtId="0" fontId="8" fillId="2" borderId="0" xfId="0" applyFont="1" applyFill="1" applyAlignment="1">
      <alignment vertical="center"/>
    </xf>
    <xf numFmtId="0" fontId="0" fillId="5" borderId="0" xfId="0" applyFill="1" applyBorder="1"/>
    <xf numFmtId="0" fontId="0" fillId="24" borderId="0" xfId="0" applyFill="1"/>
    <xf numFmtId="0" fontId="0" fillId="16" borderId="0" xfId="0" applyFill="1"/>
    <xf numFmtId="164" fontId="0" fillId="13" borderId="0" xfId="0" applyNumberFormat="1" applyFill="1" applyAlignment="1"/>
    <xf numFmtId="0" fontId="0" fillId="17" borderId="0" xfId="0" applyFill="1"/>
    <xf numFmtId="0" fontId="17" fillId="0" borderId="0" xfId="2"/>
    <xf numFmtId="0" fontId="19" fillId="0" borderId="6" xfId="0" applyFont="1" applyBorder="1" applyAlignment="1">
      <alignment horizontal="center" vertical="center" wrapText="1"/>
    </xf>
    <xf numFmtId="0" fontId="18" fillId="4" borderId="6" xfId="0" applyFont="1" applyFill="1" applyBorder="1" applyAlignment="1">
      <alignment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8" borderId="6" xfId="0" applyFont="1" applyFill="1" applyBorder="1" applyAlignment="1">
      <alignment vertical="center" wrapText="1"/>
    </xf>
    <xf numFmtId="0" fontId="0" fillId="24" borderId="0" xfId="0" applyFill="1" applyBorder="1" applyAlignment="1"/>
    <xf numFmtId="0" fontId="14" fillId="26" borderId="0" xfId="0" applyFont="1" applyFill="1" applyBorder="1" applyAlignment="1">
      <alignment horizontal="left"/>
    </xf>
    <xf numFmtId="0" fontId="0" fillId="26" borderId="0" xfId="0" applyFill="1" applyBorder="1" applyAlignment="1"/>
    <xf numFmtId="0" fontId="0" fillId="17" borderId="0" xfId="0" applyFill="1" applyBorder="1"/>
    <xf numFmtId="0" fontId="0" fillId="4" borderId="0" xfId="0" applyFill="1" applyAlignment="1">
      <alignment horizontal="center"/>
    </xf>
    <xf numFmtId="0" fontId="0" fillId="33" borderId="0" xfId="0" applyFill="1"/>
    <xf numFmtId="0" fontId="0" fillId="0" borderId="0" xfId="0" applyFill="1" applyAlignment="1"/>
    <xf numFmtId="0" fontId="4" fillId="0" borderId="0" xfId="0" applyFont="1"/>
    <xf numFmtId="0" fontId="4" fillId="4" borderId="0" xfId="0" applyFont="1" applyFill="1"/>
    <xf numFmtId="0" fontId="1" fillId="16" borderId="0" xfId="0" applyFont="1" applyFill="1" applyAlignment="1">
      <alignment horizontal="center" vertical="center" wrapText="1"/>
    </xf>
    <xf numFmtId="0" fontId="0" fillId="16" borderId="0" xfId="0" applyFill="1" applyBorder="1" applyAlignment="1"/>
    <xf numFmtId="0" fontId="22" fillId="16" borderId="0" xfId="0" applyFont="1" applyFill="1" applyAlignment="1">
      <alignment vertical="center" wrapText="1"/>
    </xf>
    <xf numFmtId="0" fontId="6" fillId="16" borderId="0" xfId="0" applyFont="1" applyFill="1" applyAlignment="1">
      <alignment vertical="center" wrapText="1"/>
    </xf>
    <xf numFmtId="164" fontId="4" fillId="16" borderId="0" xfId="0" applyNumberFormat="1" applyFont="1" applyFill="1" applyAlignment="1"/>
    <xf numFmtId="0" fontId="4" fillId="16" borderId="0" xfId="0" applyFont="1" applyFill="1"/>
    <xf numFmtId="0" fontId="4" fillId="16" borderId="0" xfId="0" applyFont="1" applyFill="1" applyAlignment="1"/>
    <xf numFmtId="0" fontId="22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164" fontId="4" fillId="4" borderId="0" xfId="0" applyNumberFormat="1" applyFont="1" applyFill="1" applyAlignment="1"/>
    <xf numFmtId="0" fontId="4" fillId="4" borderId="0" xfId="0" applyFont="1" applyFill="1" applyAlignment="1"/>
    <xf numFmtId="0" fontId="6" fillId="26" borderId="0" xfId="0" applyFont="1" applyFill="1" applyAlignment="1">
      <alignment horizontal="center" vertical="top" textRotation="90"/>
    </xf>
    <xf numFmtId="0" fontId="6" fillId="24" borderId="0" xfId="0" applyFont="1" applyFill="1" applyAlignment="1">
      <alignment horizontal="center" vertical="top" textRotation="90"/>
    </xf>
    <xf numFmtId="0" fontId="6" fillId="4" borderId="0" xfId="0" applyFont="1" applyFill="1" applyAlignment="1">
      <alignment horizontal="center" vertical="top" textRotation="90"/>
    </xf>
    <xf numFmtId="0" fontId="6" fillId="0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left"/>
    </xf>
    <xf numFmtId="0" fontId="1" fillId="9" borderId="0" xfId="0" applyFont="1" applyFill="1"/>
    <xf numFmtId="0" fontId="7" fillId="9" borderId="0" xfId="0" applyFont="1" applyFill="1" applyAlignment="1">
      <alignment vertical="center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1" fillId="12" borderId="0" xfId="0" applyFont="1" applyFill="1" applyBorder="1" applyAlignment="1"/>
    <xf numFmtId="0" fontId="0" fillId="3" borderId="0" xfId="0" applyFill="1" applyBorder="1" applyAlignment="1"/>
    <xf numFmtId="0" fontId="0" fillId="22" borderId="0" xfId="0" applyFill="1"/>
    <xf numFmtId="0" fontId="1" fillId="22" borderId="0" xfId="0" applyFont="1" applyFill="1" applyBorder="1" applyAlignment="1"/>
    <xf numFmtId="0" fontId="0" fillId="22" borderId="0" xfId="0" applyFill="1" applyBorder="1" applyAlignment="1"/>
    <xf numFmtId="0" fontId="0" fillId="22" borderId="0" xfId="0" applyFill="1" applyAlignment="1">
      <alignment horizontal="center"/>
    </xf>
    <xf numFmtId="0" fontId="18" fillId="4" borderId="0" xfId="0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18" fillId="16" borderId="0" xfId="0" applyFont="1" applyFill="1" applyBorder="1" applyAlignment="1">
      <alignment vertical="center"/>
    </xf>
    <xf numFmtId="0" fontId="0" fillId="16" borderId="6" xfId="0" applyFill="1" applyBorder="1"/>
    <xf numFmtId="0" fontId="0" fillId="28" borderId="6" xfId="0" applyFill="1" applyBorder="1"/>
    <xf numFmtId="0" fontId="0" fillId="4" borderId="6" xfId="0" applyFill="1" applyBorder="1"/>
    <xf numFmtId="164" fontId="0" fillId="0" borderId="6" xfId="0" applyNumberFormat="1" applyBorder="1" applyAlignment="1"/>
    <xf numFmtId="0" fontId="1" fillId="22" borderId="0" xfId="0" applyFont="1" applyFill="1"/>
    <xf numFmtId="0" fontId="1" fillId="21" borderId="0" xfId="0" applyFont="1" applyFill="1"/>
    <xf numFmtId="0" fontId="0" fillId="12" borderId="0" xfId="0" applyFill="1" applyBorder="1"/>
    <xf numFmtId="0" fontId="0" fillId="2" borderId="0" xfId="0" applyFill="1" applyBorder="1"/>
    <xf numFmtId="0" fontId="0" fillId="22" borderId="0" xfId="0" applyFill="1" applyBorder="1"/>
    <xf numFmtId="0" fontId="0" fillId="16" borderId="0" xfId="0" applyFill="1" applyBorder="1"/>
    <xf numFmtId="0" fontId="0" fillId="28" borderId="0" xfId="0" applyFill="1" applyBorder="1"/>
    <xf numFmtId="0" fontId="0" fillId="4" borderId="0" xfId="0" applyFill="1" applyBorder="1"/>
    <xf numFmtId="164" fontId="0" fillId="0" borderId="0" xfId="0" quotePrefix="1" applyNumberFormat="1" applyBorder="1"/>
    <xf numFmtId="164" fontId="0" fillId="0" borderId="0" xfId="0" applyNumberFormat="1" applyBorder="1" applyAlignment="1"/>
    <xf numFmtId="164" fontId="0" fillId="0" borderId="0" xfId="0" applyNumberFormat="1" applyBorder="1"/>
    <xf numFmtId="0" fontId="1" fillId="22" borderId="0" xfId="0" applyFont="1" applyFill="1" applyBorder="1"/>
    <xf numFmtId="0" fontId="0" fillId="21" borderId="0" xfId="0" applyFill="1" applyBorder="1"/>
    <xf numFmtId="0" fontId="0" fillId="0" borderId="0" xfId="0" applyFill="1" applyBorder="1"/>
    <xf numFmtId="0" fontId="0" fillId="6" borderId="0" xfId="0" applyFill="1" applyBorder="1"/>
    <xf numFmtId="0" fontId="0" fillId="3" borderId="7" xfId="0" applyFill="1" applyBorder="1"/>
    <xf numFmtId="0" fontId="0" fillId="16" borderId="1" xfId="0" applyFill="1" applyBorder="1"/>
    <xf numFmtId="164" fontId="0" fillId="5" borderId="0" xfId="0" applyNumberForma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164" fontId="9" fillId="10" borderId="0" xfId="0" applyNumberFormat="1" applyFont="1" applyFill="1" applyAlignment="1">
      <alignment vertical="center" wrapText="1"/>
    </xf>
    <xf numFmtId="164" fontId="4" fillId="10" borderId="0" xfId="0" applyNumberFormat="1" applyFont="1" applyFill="1"/>
    <xf numFmtId="0" fontId="0" fillId="10" borderId="0" xfId="0" applyFill="1" applyBorder="1" applyAlignment="1"/>
    <xf numFmtId="0" fontId="0" fillId="10" borderId="0" xfId="0" applyFill="1" applyBorder="1"/>
    <xf numFmtId="0" fontId="0" fillId="10" borderId="6" xfId="0" applyFill="1" applyBorder="1"/>
    <xf numFmtId="0" fontId="18" fillId="10" borderId="0" xfId="0" applyFont="1" applyFill="1" applyBorder="1" applyAlignment="1">
      <alignment vertical="center"/>
    </xf>
    <xf numFmtId="164" fontId="0" fillId="10" borderId="0" xfId="0" applyNumberFormat="1" applyFill="1" applyAlignment="1"/>
    <xf numFmtId="0" fontId="1" fillId="21" borderId="0" xfId="0" applyFont="1" applyFill="1" applyBorder="1"/>
    <xf numFmtId="0" fontId="0" fillId="5" borderId="0" xfId="0" applyFill="1" applyAlignment="1">
      <alignment horizontal="left"/>
    </xf>
    <xf numFmtId="0" fontId="0" fillId="26" borderId="0" xfId="0" applyFill="1" applyBorder="1"/>
    <xf numFmtId="0" fontId="0" fillId="26" borderId="0" xfId="0" applyFont="1" applyFill="1" applyBorder="1"/>
    <xf numFmtId="165" fontId="1" fillId="24" borderId="0" xfId="0" applyNumberFormat="1" applyFont="1" applyFill="1" applyAlignment="1">
      <alignment horizontal="center" vertical="center" wrapText="1"/>
    </xf>
    <xf numFmtId="165" fontId="0" fillId="12" borderId="0" xfId="0" applyNumberFormat="1" applyFill="1"/>
    <xf numFmtId="165" fontId="0" fillId="2" borderId="0" xfId="0" applyNumberFormat="1" applyFill="1"/>
    <xf numFmtId="165" fontId="0" fillId="0" borderId="0" xfId="0" applyNumberFormat="1"/>
    <xf numFmtId="165" fontId="0" fillId="21" borderId="0" xfId="0" applyNumberFormat="1" applyFill="1"/>
    <xf numFmtId="165" fontId="0" fillId="8" borderId="0" xfId="0" applyNumberFormat="1" applyFill="1"/>
    <xf numFmtId="165" fontId="0" fillId="0" borderId="0" xfId="0" quotePrefix="1" applyNumberFormat="1"/>
    <xf numFmtId="165" fontId="0" fillId="4" borderId="0" xfId="0" applyNumberFormat="1" applyFill="1"/>
    <xf numFmtId="0" fontId="0" fillId="15" borderId="0" xfId="0" applyFill="1" applyBorder="1" applyAlignment="1"/>
    <xf numFmtId="0" fontId="25" fillId="17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26" fillId="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6" fillId="22" borderId="0" xfId="0" applyFont="1" applyFill="1" applyAlignment="1">
      <alignment horizontal="center" vertical="center"/>
    </xf>
    <xf numFmtId="0" fontId="0" fillId="36" borderId="0" xfId="0" applyFill="1"/>
    <xf numFmtId="0" fontId="1" fillId="36" borderId="0" xfId="0" applyFont="1" applyFill="1" applyAlignment="1">
      <alignment horizontal="center" vertical="center"/>
    </xf>
    <xf numFmtId="0" fontId="0" fillId="36" borderId="0" xfId="0" applyFill="1" applyBorder="1"/>
    <xf numFmtId="0" fontId="0" fillId="29" borderId="0" xfId="0" applyFill="1" applyBorder="1"/>
    <xf numFmtId="0" fontId="0" fillId="9" borderId="0" xfId="0" applyFill="1" applyBorder="1"/>
  </cellXfs>
  <cellStyles count="3">
    <cellStyle name="20% - Accent1" xfId="1" builtinId="30"/>
    <cellStyle name="Hyperlink" xfId="2" builtinId="8"/>
    <cellStyle name="Normal" xfId="0" builtinId="0"/>
  </cellStyles>
  <dxfs count="30">
    <dxf>
      <alignment vertical="center"/>
    </dxf>
    <dxf>
      <alignment vertical="center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FFFFCC"/>
      <color rgb="FFF5E7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rales, Mark" refreshedDate="45157.904753935189" createdVersion="8" refreshedVersion="8" minRefreshableVersion="3" recordCount="666" xr:uid="{D74B09AF-14D1-4A90-BA65-F90C0E5C6C3F}">
  <cacheSource type="worksheet">
    <worksheetSource ref="A1:BR663" sheet="map_headernames"/>
  </cacheSource>
  <cacheFields count="59">
    <cacheField name="n" numFmtId="0">
      <sharedItems/>
    </cacheField>
    <cacheField name="rname" numFmtId="0">
      <sharedItems/>
    </cacheField>
    <cacheField name="newnames_ejscreenapi" numFmtId="0">
      <sharedItems/>
    </cacheField>
    <cacheField name="ratio.to" numFmtId="0">
      <sharedItems containsSemiMixedTypes="0" containsString="0" containsNumber="1" containsInteger="1" minValue="0" maxValue="1"/>
    </cacheField>
    <cacheField name="state." numFmtId="0">
      <sharedItems containsSemiMixedTypes="0" containsString="0" containsNumber="1" containsInteger="1" minValue="0" maxValue="1"/>
    </cacheField>
    <cacheField name="pctile." numFmtId="0">
      <sharedItems containsSemiMixedTypes="0" containsString="0" containsNumber="1" containsInteger="1" minValue="0" maxValue="1"/>
    </cacheField>
    <cacheField name=".text" numFmtId="0">
      <sharedItems containsSemiMixedTypes="0" containsString="0" containsNumber="1" containsInteger="1" minValue="0" maxValue="1"/>
    </cacheField>
    <cacheField name="avg." numFmtId="0">
      <sharedItems containsSemiMixedTypes="0" containsString="0" containsNumber="1" containsInteger="1" minValue="0" maxValue="1"/>
    </cacheField>
    <cacheField name="bin." numFmtId="0">
      <sharedItems containsSemiMixedTypes="0" containsString="0" containsNumber="1" containsInteger="1" minValue="0" maxValue="1"/>
    </cacheField>
    <cacheField name="DISPARITY" numFmtId="0">
      <sharedItems containsSemiMixedTypes="0" containsString="0" containsNumber="1" containsInteger="1" minValue="0" maxValue="1"/>
    </cacheField>
    <cacheField name=".eo" numFmtId="0">
      <sharedItems containsSemiMixedTypes="0" containsString="0" containsNumber="1" containsInteger="1" minValue="0" maxValue="1"/>
    </cacheField>
    <cacheField name=".supp" numFmtId="0">
      <sharedItems containsSemiMixedTypes="0" containsString="0" containsNumber="1" containsInteger="1" minValue="0" maxValue="1"/>
    </cacheField>
    <cacheField name="varlist" numFmtId="0">
      <sharedItems containsBlank="1" count="35">
        <s v="names_d"/>
        <s v="names_d_avg"/>
        <s v="names_d_count"/>
        <s v="names_d_other_count"/>
        <s v="names_d_pctile"/>
        <s v="names_d_ratio_to_avg"/>
        <s v="names_d_ratio_to_state_avg"/>
        <s v="names_d_state_avg"/>
        <s v="names_d_state_pctile"/>
        <s v="names_d_subgroups"/>
        <s v="names_d_subgroups_avg"/>
        <s v="names_d_subgroups_count"/>
        <s v="names_d_subgroups_pctile"/>
        <s v="names_d_subgroups_ratio_to_avg"/>
        <s v="names_d_subgroups_ratio_to_state_avg"/>
        <s v="names_d_subgroups_state_avg"/>
        <s v="names_d_subgroups_state_pctile"/>
        <s v="names_e"/>
        <s v="names_e_avg"/>
        <s v="names_e_pctile"/>
        <s v="names_e_ratio_to_avg"/>
        <s v="names_e_ratio_to_state_avg"/>
        <s v="names_e_state_avg"/>
        <s v="names_e_state_pctile"/>
        <s v="names_ej"/>
        <s v="names_ej_pctile"/>
        <s v="names_ej_state"/>
        <s v="names_ej_state_pctile"/>
        <s v="names_ej_supp"/>
        <s v="names_ej_supp_pctile"/>
        <s v="names_ej_supp_state"/>
        <s v="names_ej_supp_state_pctile"/>
        <m/>
        <s v="names_other_count" u="1"/>
        <s v="names_d_subgroups_nh_count" u="1"/>
      </sharedItems>
    </cacheField>
    <cacheField name="varcategory" numFmtId="0">
      <sharedItems/>
    </cacheField>
    <cacheField name="vartype" numFmtId="0">
      <sharedItems/>
    </cacheField>
    <cacheField name="raw_pctile_avg" numFmtId="0">
      <sharedItems containsBlank="1"/>
    </cacheField>
    <cacheField name="jsondoc_vartype" numFmtId="0">
      <sharedItems containsBlank="1"/>
    </cacheField>
    <cacheField name="jsondoc_shortvartype" numFmtId="0">
      <sharedItems containsBlank="1"/>
    </cacheField>
    <cacheField name="calculation_type" numFmtId="0">
      <sharedItems containsBlank="1"/>
    </cacheField>
    <cacheField name="apisection" numFmtId="0">
      <sharedItems containsBlank="1"/>
    </cacheField>
    <cacheField name="apitype" numFmtId="0">
      <sharedItems containsBlank="1"/>
    </cacheField>
    <cacheField name="newsort" numFmtId="0">
      <sharedItems containsBlank="1"/>
    </cacheField>
    <cacheField name="jsondoc_DEJ" numFmtId="0">
      <sharedItems containsBlank="1"/>
    </cacheField>
    <cacheField name="basevarname" numFmtId="0">
      <sharedItems containsBlank="1"/>
    </cacheField>
    <cacheField name="denominator" numFmtId="0">
      <sharedItems containsNonDate="0" containsString="0" containsBlank="1"/>
    </cacheField>
    <cacheField name="jsondoc_indicated_topic" numFmtId="0">
      <sharedItems containsBlank="1"/>
    </cacheField>
    <cacheField name="topic_root_term" numFmtId="0">
      <sharedItems containsBlank="1"/>
    </cacheField>
    <cacheField name="zone" numFmtId="0">
      <sharedItems containsBlank="1"/>
    </cacheField>
    <cacheField name="jsondoc_zone" numFmtId="0">
      <sharedItems containsBlank="1"/>
    </cacheField>
    <cacheField name="jsondoc_shortzone" numFmtId="0">
      <sharedItems containsBlank="1"/>
    </cacheField>
    <cacheField name="jsondoc_sort_DEJ" numFmtId="0">
      <sharedItems containsBlank="1" containsMixedTypes="1" containsNumber="1" containsInteger="1" minValue="3" maxValue="3"/>
    </cacheField>
    <cacheField name="sortDsortE" numFmtId="0">
      <sharedItems containsBlank="1"/>
    </cacheField>
    <cacheField name="jsondoc_sort_zone" numFmtId="0">
      <sharedItems containsBlank="1"/>
    </cacheField>
    <cacheField name="oldnames" numFmtId="0">
      <sharedItems containsBlank="1"/>
    </cacheField>
    <cacheField name="apiname" numFmtId="0">
      <sharedItems containsBlank="1"/>
    </cacheField>
    <cacheField name="ejscreen_api" numFmtId="0">
      <sharedItems containsBlank="1"/>
    </cacheField>
    <cacheField name="api_synonym" numFmtId="0">
      <sharedItems containsBlank="1"/>
    </cacheField>
    <cacheField name="csvname2.2" numFmtId="0">
      <sharedItems containsBlank="1"/>
    </cacheField>
    <cacheField name="ejscreen_csv" numFmtId="0">
      <sharedItems containsBlank="1"/>
    </cacheField>
    <cacheField name="names_friendly" numFmtId="0">
      <sharedItems containsBlank="1"/>
    </cacheField>
    <cacheField name="longname_tableheader" numFmtId="0">
      <sharedItems containsBlank="1"/>
    </cacheField>
    <cacheField name="description" numFmtId="0">
      <sharedItems containsBlank="1"/>
    </cacheField>
    <cacheField name="api_description" numFmtId="0">
      <sharedItems containsBlank="1"/>
    </cacheField>
    <cacheField name="sigfigs" numFmtId="0">
      <sharedItems containsBlank="1"/>
    </cacheField>
    <cacheField name="units" numFmtId="0">
      <sharedItems containsBlank="1"/>
    </cacheField>
    <cacheField name="ejscreenreport" numFmtId="0">
      <sharedItems containsBlank="1"/>
    </cacheField>
    <cacheField name="reportsort" numFmtId="0">
      <sharedItems containsBlank="1"/>
    </cacheField>
    <cacheField name="reportlabel" numFmtId="0">
      <sharedItems containsBlank="1"/>
    </cacheField>
    <cacheField name="errornote" numFmtId="0">
      <sharedItems containsBlank="1"/>
    </cacheField>
    <cacheField name="api_example" numFmtId="0">
      <sharedItems containsBlank="1"/>
    </cacheField>
    <cacheField name="csv_example" numFmtId="0">
      <sharedItems containsBlank="1"/>
    </cacheField>
    <cacheField name="csv_descriptions_name" numFmtId="0">
      <sharedItems containsBlank="1"/>
    </cacheField>
    <cacheField name="sort" numFmtId="0">
      <sharedItems containsBlank="1" containsMixedTypes="1" containsNumber="1" containsInteger="1" minValue="1" maxValue="400"/>
    </cacheField>
    <cacheField name="jsondoc_Rfieldname" numFmtId="0">
      <sharedItems containsBlank="1"/>
    </cacheField>
    <cacheField name="csvlongname" numFmtId="0">
      <sharedItems containsBlank="1"/>
    </cacheField>
    <cacheField name="jsondoc_Section_API" numFmtId="0">
      <sharedItems containsBlank="1"/>
    </cacheField>
    <cacheField name="names.e.api" numFmtId="0">
      <sharedItems containsBlank="1"/>
    </cacheField>
    <cacheField name="EJAMejscreendata" numFmtId="0">
      <sharedItems containsBlank="1"/>
    </cacheField>
    <cacheField name="gdbfieldname in map_bat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x"/>
    <s v="Demog.Index"/>
    <s v="Demog.Ind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10100"/>
    <s v="Demographic"/>
    <s v="Demog.Index"/>
    <m/>
    <s v="Demog.Index"/>
    <s v="Demog.Index"/>
    <s v="buffer"/>
    <s v="buffer"/>
    <s v="buffer"/>
    <s v="1"/>
    <s v="1"/>
    <s v="0"/>
    <s v="RAW_D_DEMOGIDX2"/>
    <s v="RAW_D_DEMOGIDX2"/>
    <s v="RAW_D_DEMOGIDX2"/>
    <m/>
    <s v="DEMOGIDX_2"/>
    <s v="DEMOGIDX_2"/>
    <s v="Demog.Ind."/>
    <s v="Demographic Index"/>
    <s v="Demographic Index"/>
    <s v="Demographic Index"/>
    <m/>
    <m/>
    <m/>
    <s v="161"/>
    <s v="Demographic Index"/>
    <m/>
    <s v="13%"/>
    <s v="0.2662338"/>
    <s v="DEMOGIDX_2"/>
    <s v="3"/>
    <s v="VSI.eo"/>
    <s v="Demographic Index"/>
    <s v="Demographic Indicators"/>
    <m/>
    <s v="FALSE"/>
    <m/>
  </r>
  <r>
    <s v="x"/>
    <s v="Demog.Index.Supp"/>
    <s v="Demog.Index.Supp"/>
    <n v="0"/>
    <n v="0"/>
    <n v="0"/>
    <n v="0"/>
    <n v="0"/>
    <n v="0"/>
    <n v="0"/>
    <n v="0"/>
    <n v="1"/>
    <x v="0"/>
    <s v="Demographic"/>
    <s v="raw"/>
    <s v="Raw data"/>
    <s v="raw data for indicator"/>
    <s v="raw"/>
    <s v="percent formula"/>
    <s v="main"/>
    <s v="Socioeconomic Indicators"/>
    <s v="01020100"/>
    <s v="Demographic"/>
    <s v="Demog.Index.Supp"/>
    <m/>
    <s v="Demog.Index.Supp"/>
    <s v="Demog.Index.Supp"/>
    <m/>
    <s v="buffer"/>
    <s v="buffer"/>
    <s v="1"/>
    <s v="2"/>
    <s v="0"/>
    <s v="RAW_D_DEMOGIDX5"/>
    <s v="RAW_D_DEMOGIDX5"/>
    <s v="RAW_D_DEMOGIDX5"/>
    <m/>
    <s v="DEMOGIDX_5"/>
    <s v="DEMOGIDX_5"/>
    <s v="Suppl Demog Index"/>
    <s v="Supplemental Demographic Index"/>
    <s v="Supplemental Demographic Index"/>
    <s v="Supplemental Demographic Index"/>
    <m/>
    <m/>
    <m/>
    <s v="162"/>
    <s v="Supplemental Demographic Index"/>
    <m/>
    <s v="13%"/>
    <s v="0.1717064"/>
    <s v="DEMOGIDX_5"/>
    <s v="11"/>
    <s v="Demog.Index.Supp"/>
    <m/>
    <s v="Demographic Indicators"/>
    <m/>
    <s v="FALSE"/>
    <s v="0"/>
  </r>
  <r>
    <s v="x"/>
    <s v="lowlifex"/>
    <s v="lowlif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70100"/>
    <s v="Demographic"/>
    <s v="lowlifex"/>
    <m/>
    <s v="lowlifex"/>
    <s v="lowlifex"/>
    <m/>
    <s v="buffer"/>
    <s v="buffer"/>
    <s v="1"/>
    <s v="7"/>
    <s v="0"/>
    <s v="RAW_D_LIFEEXP"/>
    <s v="RAW_D_LIFEEXP"/>
    <s v="RAW_D_LIFEEXP"/>
    <s v="RAW_HI_LIFEEXPPCT"/>
    <s v="LIFEEXPPCT"/>
    <s v="LIFEEXPPCT"/>
    <s v="Low life expectancy"/>
    <s v="Low life expectancy"/>
    <s v="% low life expectancy"/>
    <s v="Limited Life Expectancy"/>
    <m/>
    <m/>
    <m/>
    <s v="170"/>
    <s v="Low Life Expectancy"/>
    <m/>
    <s v="19%"/>
    <s v="0.2502564"/>
    <s v="LIFEEXPPCT"/>
    <s v="61"/>
    <m/>
    <s v="% low life expectancy"/>
    <m/>
    <m/>
    <s v="FALSE"/>
    <m/>
  </r>
  <r>
    <s v="x"/>
    <s v="pctlingiso"/>
    <s v="pctlingiso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40100"/>
    <s v="Demographic"/>
    <s v="pctlingiso"/>
    <m/>
    <s v="pctlingiso"/>
    <s v="pctlingiso"/>
    <s v="buffer"/>
    <s v="buffer"/>
    <s v="buffer"/>
    <s v="1"/>
    <s v="4"/>
    <s v="0"/>
    <s v="RAW_D_LING"/>
    <s v="RAW_D_LING"/>
    <s v="RAW_D_LING"/>
    <s v="P_LIMITED_ENG_HH"/>
    <s v="LINGISOPCT"/>
    <s v="LINGISOPCT"/>
    <s v="% Limited English"/>
    <s v="% in limited English-speaking Households"/>
    <s v="% Limited English speaking households"/>
    <s v="Limited English Speaking"/>
    <m/>
    <m/>
    <m/>
    <s v="166"/>
    <s v="Limited English Speaking Households"/>
    <m/>
    <s v="9%"/>
    <s v="0"/>
    <s v="LINGISOPCT"/>
    <s v="28"/>
    <s v="pctlingiso"/>
    <s v="% Limited English speaking households"/>
    <s v="Demographic Indicators"/>
    <m/>
    <s v="FALSE"/>
    <m/>
  </r>
  <r>
    <s v="x"/>
    <s v="pctlowinc"/>
    <s v="pctlowinc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30100"/>
    <s v="Demographic"/>
    <s v="pctlowinc"/>
    <m/>
    <s v="pctlowinc"/>
    <s v="pctlowinc"/>
    <s v="buffer"/>
    <s v="buffer"/>
    <s v="buffer"/>
    <s v="1"/>
    <s v="3"/>
    <s v="0"/>
    <s v="RAW_D_INCOME"/>
    <s v="RAW_D_INCOME"/>
    <s v="RAW_D_INCOME"/>
    <s v="P_LOWINC"/>
    <s v="LOWINCPCT"/>
    <s v="LOWINCPCT"/>
    <s v="% Low-inc."/>
    <s v="% Low Income"/>
    <s v="% low income"/>
    <s v="Low Income"/>
    <m/>
    <m/>
    <m/>
    <s v="164"/>
    <s v="Low Income"/>
    <m/>
    <s v="16%"/>
    <s v="0.3795094"/>
    <s v="LOWINCPCT"/>
    <s v="18"/>
    <s v="pctlowinc"/>
    <s v="% low income"/>
    <s v="Demographic Indicators"/>
    <m/>
    <s v="FALSE"/>
    <m/>
  </r>
  <r>
    <s v="x"/>
    <s v="pctlths"/>
    <s v="pctlths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60100"/>
    <s v="Demographic"/>
    <s v="pctlths"/>
    <m/>
    <s v="pctlths"/>
    <s v="pctlths"/>
    <s v="buffer"/>
    <s v="buffer"/>
    <s v="buffer"/>
    <s v="1"/>
    <s v="6"/>
    <s v="0"/>
    <s v="RAW_D_LESSHS"/>
    <s v="RAW_D_LESSHS"/>
    <s v="RAW_D_LESSHS"/>
    <s v="P_EDU_LTHS"/>
    <s v="LESSHSPCT"/>
    <s v="LESSHSPCT"/>
    <s v="% &lt; High School"/>
    <s v="% with Less Than High School Education"/>
    <s v="% less than high school education"/>
    <s v="Less Than High School Education"/>
    <m/>
    <m/>
    <m/>
    <s v="167"/>
    <s v="Less Than High School Education"/>
    <m/>
    <s v="21%"/>
    <s v="0.206544"/>
    <s v="LESSHSPCT"/>
    <s v="49"/>
    <s v="pctlths"/>
    <s v="% less than high school education"/>
    <s v="Demographic Indicators"/>
    <m/>
    <s v="FALSE"/>
    <m/>
  </r>
  <r>
    <s v="x"/>
    <s v="pctmin"/>
    <s v="pctmin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100100"/>
    <s v="Demographic"/>
    <s v="pctmin"/>
    <m/>
    <s v="pctmin"/>
    <s v="pctmin"/>
    <s v="buffer"/>
    <s v="buffer"/>
    <s v="buffer"/>
    <s v="1"/>
    <s v="10"/>
    <s v="0"/>
    <s v="RAW_D_PEOPCOLOR"/>
    <s v="RAW_D_PEOPCOLOR"/>
    <s v="RAW_D_PEOPCOLOR"/>
    <s v="PCT_MINORITY"/>
    <s v="PEOPCOLORPCT"/>
    <s v="PEOPCOLORPCT"/>
    <s v="% People of Color"/>
    <s v="% People of Color"/>
    <s v="% people of color"/>
    <s v="People of Color"/>
    <m/>
    <m/>
    <m/>
    <s v="163"/>
    <s v="People of Color"/>
    <m/>
    <s v="11%"/>
    <s v="0.1529582"/>
    <s v="PEOPCOLORPCT"/>
    <s v="86"/>
    <s v="pctmin"/>
    <s v="% people of color"/>
    <s v="Demographic Indicators"/>
    <m/>
    <s v="FALSE"/>
    <m/>
  </r>
  <r>
    <s v="x"/>
    <s v="pctover64"/>
    <s v="pctover64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90100"/>
    <s v="Demographic"/>
    <s v="pctover64"/>
    <m/>
    <s v="pctover64"/>
    <s v="pctover64"/>
    <s v="buffer"/>
    <s v="buffer"/>
    <s v="buffer"/>
    <s v="1"/>
    <s v="9"/>
    <s v="0"/>
    <s v="RAW_D_OVER64"/>
    <s v="RAW_D_OVER64"/>
    <s v="RAW_D_OVER64"/>
    <s v="P_AGE_GT64"/>
    <s v="OVER64PCT"/>
    <s v="OVER64PCT"/>
    <s v="% &gt; age 64"/>
    <s v="% over Age 64"/>
    <s v="% over age 64"/>
    <s v="Over Age 64"/>
    <m/>
    <m/>
    <m/>
    <s v="169"/>
    <s v="Over Age 64"/>
    <m/>
    <s v="26%"/>
    <s v="0.1760462"/>
    <s v="OVER64PCT"/>
    <s v="77"/>
    <s v="pctover64"/>
    <s v="% over age 64"/>
    <s v="Demographic Indicators"/>
    <m/>
    <s v="FALSE"/>
    <m/>
  </r>
  <r>
    <s v="x"/>
    <s v="pctunder5"/>
    <s v="pctunder5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80100"/>
    <s v="Demographic"/>
    <s v="pctunder5"/>
    <m/>
    <s v="pctunder5"/>
    <s v="pctunder5"/>
    <s v="buffer"/>
    <s v="buffer"/>
    <s v="buffer"/>
    <s v="1"/>
    <s v="8"/>
    <s v="0"/>
    <s v="RAW_D_UNDER5"/>
    <s v="RAW_D_UNDER5"/>
    <s v="RAW_D_UNDER5"/>
    <s v="P_AGE_LT5"/>
    <s v="UNDER5PCT"/>
    <s v="UNDER5PCT"/>
    <s v="% &lt; age 5"/>
    <s v="% under Age 5"/>
    <s v="% under age 5"/>
    <s v="Under Age 5"/>
    <m/>
    <m/>
    <m/>
    <s v="168"/>
    <s v="Under Age 5"/>
    <m/>
    <s v="0%"/>
    <s v="0.02741703"/>
    <s v="UNDER5PCT"/>
    <s v="68"/>
    <s v="pctunder5"/>
    <s v="% under age 5"/>
    <s v="Demographic Indicators"/>
    <m/>
    <s v="FALSE"/>
    <m/>
  </r>
  <r>
    <s v="x"/>
    <s v="pctunemployed"/>
    <s v="pctunemployed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50100"/>
    <s v="Demographic"/>
    <s v="pctunemployed"/>
    <m/>
    <s v="pctunemployed"/>
    <s v="pctunemployed"/>
    <s v="buffer"/>
    <s v="buffer"/>
    <s v="buffer"/>
    <s v="1"/>
    <s v="5"/>
    <s v="0"/>
    <s v="RAW_D_UNEMPLOYED"/>
    <s v="RAW_D_UNEMPLOYED"/>
    <s v="RAW_D_UNEMPLOYED"/>
    <s v="P_EMP_STAT_UNEMPLOYED"/>
    <s v="UNEMPPCT"/>
    <s v="UNEMPPCT"/>
    <s v="% Unemployed"/>
    <s v="% Unemployed"/>
    <s v="% unemployed"/>
    <s v="Unemployment Rate"/>
    <m/>
    <m/>
    <m/>
    <s v="165"/>
    <s v="Unemployment Rate"/>
    <m/>
    <s v="3%"/>
    <s v="0.02222222"/>
    <s v="UNEMPPCT"/>
    <s v="37"/>
    <s v="pctunemployed"/>
    <s v="% unemployed"/>
    <s v="Demographic Indicators"/>
    <m/>
    <s v="FALSE"/>
    <m/>
  </r>
  <r>
    <s v="x"/>
    <s v="avg.Demog.Index"/>
    <s v="avg.Demog.Ind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N_D_DEMOGIDX2"/>
    <s v="N_D_DEMOGIDX2"/>
    <s v="N_D_DEMOGIDX2"/>
    <m/>
    <m/>
    <m/>
    <s v="National Average of Demographic Index"/>
    <s v="National Average of Demographic Index"/>
    <s v="National Average of Demographic Index"/>
    <s v="National Average of Demographic Index"/>
    <m/>
    <m/>
    <m/>
    <s v="185"/>
    <s v="Demographic Index"/>
    <m/>
    <s v="35%"/>
    <m/>
    <m/>
    <m/>
    <m/>
    <m/>
    <m/>
    <m/>
    <m/>
    <m/>
  </r>
  <r>
    <s v="x"/>
    <s v="avg.Demog.Index.Supp"/>
    <s v="avg.Demog.Index.Supp"/>
    <n v="0"/>
    <n v="0"/>
    <n v="0"/>
    <n v="0"/>
    <n v="1"/>
    <n v="0"/>
    <n v="0"/>
    <n v="0"/>
    <n v="1"/>
    <x v="1"/>
    <s v="Demographic"/>
    <s v="us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N_D_DEMOGIDX5"/>
    <s v="N_D_DEMOGIDX5"/>
    <s v="N_D_DEMOGIDX5"/>
    <m/>
    <m/>
    <m/>
    <s v="National Average of Supplemental Demographic Index"/>
    <s v="National Average of Supplemental Demographic Index"/>
    <s v="National Average of Supplemental Demographic Index"/>
    <s v="National Average of Supplemental Demographic Index"/>
    <m/>
    <m/>
    <m/>
    <s v="186"/>
    <s v="Supplemental Demographic Index"/>
    <m/>
    <s v="14%"/>
    <m/>
    <m/>
    <m/>
    <m/>
    <m/>
    <m/>
    <m/>
    <m/>
    <m/>
  </r>
  <r>
    <s v="x"/>
    <s v="avg.lowlifex"/>
    <s v="avg.lowlif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70301"/>
    <s v="Demographic"/>
    <s v="lowlifex"/>
    <m/>
    <s v="lowlifex"/>
    <s v="lowlifex"/>
    <m/>
    <s v="Nation"/>
    <s v="us"/>
    <s v="1"/>
    <s v="7"/>
    <s v="1"/>
    <s v="N_D_LIFEEXP"/>
    <s v="N_D_LIFEEXP"/>
    <s v="N_D_LIFEEXP"/>
    <s v="N_HI_LIFEEXPPCT_AVG"/>
    <m/>
    <m/>
    <s v="US avg Low life expectancy"/>
    <s v="US average for Low life expectancy"/>
    <m/>
    <s v="National Average of Limited Life Expectancy"/>
    <m/>
    <m/>
    <m/>
    <s v="194"/>
    <s v="Low Life Expectancy"/>
    <m/>
    <s v="20%"/>
    <m/>
    <m/>
    <s v="64"/>
    <s v="avg.lowlifex"/>
    <m/>
    <m/>
    <m/>
    <s v="FALSE"/>
    <s v="0"/>
  </r>
  <r>
    <s v="x"/>
    <s v="avg.pctlingiso"/>
    <s v="avg.pctlingiso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40301"/>
    <s v="Demographic"/>
    <s v="pctlingiso"/>
    <m/>
    <s v="pctlingiso"/>
    <s v="pctlingiso"/>
    <s v="National"/>
    <s v="Nation"/>
    <s v="us"/>
    <s v="1"/>
    <s v="4"/>
    <s v="1"/>
    <s v="N_D_LING"/>
    <s v="N_D_LING"/>
    <s v="N_D_LING"/>
    <m/>
    <m/>
    <m/>
    <s v="US avg % Limited English"/>
    <s v="US average for % in limited English-speaking Households"/>
    <s v="US average for % in limited English-speaking Households"/>
    <s v="National Average of Limited English Speaking"/>
    <m/>
    <m/>
    <m/>
    <s v="190"/>
    <s v="Limited English Speaking Households"/>
    <m/>
    <s v="5%"/>
    <m/>
    <m/>
    <s v="31"/>
    <s v="avg.pctlingiso"/>
    <m/>
    <s v="Demographic Indicators"/>
    <m/>
    <s v="FALSE"/>
    <s v="0"/>
  </r>
  <r>
    <s v="x"/>
    <s v="avg.pctlowinc"/>
    <s v="avg.pctlowinc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30301"/>
    <s v="Demographic"/>
    <s v="pctlowinc"/>
    <m/>
    <s v="pctlowinc"/>
    <s v="pctlowinc"/>
    <s v="National"/>
    <s v="Nation"/>
    <s v="us"/>
    <s v="1"/>
    <s v="3"/>
    <s v="1"/>
    <s v="N_D_INCOME"/>
    <s v="N_D_INCOME"/>
    <s v="N_D_INCOME"/>
    <m/>
    <m/>
    <m/>
    <s v="US avg % Low-inc."/>
    <s v="US average for % Low Income"/>
    <s v="US average for % Low Income"/>
    <s v="National Average of Low Income"/>
    <m/>
    <m/>
    <m/>
    <s v="188"/>
    <s v="Low Income"/>
    <m/>
    <s v="31%"/>
    <m/>
    <m/>
    <s v="21"/>
    <s v="avg.pctlowinc"/>
    <m/>
    <s v="Demographic Indicators"/>
    <m/>
    <s v="FALSE"/>
    <s v="0"/>
  </r>
  <r>
    <s v="x"/>
    <s v="avg.pctlths"/>
    <s v="avg.pctlths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60301"/>
    <s v="Demographic"/>
    <s v="pctlths"/>
    <m/>
    <s v="pctlths"/>
    <s v="pctlths"/>
    <s v="National"/>
    <s v="Nation"/>
    <s v="us"/>
    <s v="1"/>
    <s v="6"/>
    <s v="1"/>
    <s v="N_D_LESSHS"/>
    <s v="N_D_LESSHS"/>
    <s v="N_D_LESSHS"/>
    <m/>
    <m/>
    <m/>
    <s v="US avg % &lt; High School"/>
    <s v="US average for % with Less Than High School Education"/>
    <s v="US average for % with Less Than High School Education"/>
    <s v="National Average of Less Than High School Education"/>
    <m/>
    <m/>
    <m/>
    <s v="191"/>
    <s v="Less Than High School Education"/>
    <m/>
    <s v="12%"/>
    <m/>
    <m/>
    <s v="52"/>
    <s v="avg.pctlths"/>
    <m/>
    <s v="Demographic Indicators"/>
    <m/>
    <s v="FALSE"/>
    <s v="0"/>
  </r>
  <r>
    <s v="x"/>
    <s v="avg.pctmin"/>
    <s v="avg.pctmin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100301"/>
    <s v="Demographic"/>
    <s v="pctmin"/>
    <m/>
    <s v="pctmin"/>
    <s v="pctmin"/>
    <s v="National"/>
    <s v="Nation"/>
    <s v="us"/>
    <s v="1"/>
    <s v="10"/>
    <s v="1"/>
    <s v="N_D_PEOPCOLOR"/>
    <s v="N_D_PEOPCOLOR"/>
    <s v="N_D_PEOPCOLOR"/>
    <m/>
    <m/>
    <m/>
    <s v="US avg % People of Color"/>
    <s v="US average for % People of Color"/>
    <m/>
    <s v="National Average of People of Color"/>
    <m/>
    <m/>
    <m/>
    <s v="187"/>
    <s v="People of Color"/>
    <m/>
    <s v="39%"/>
    <m/>
    <m/>
    <s v="89"/>
    <s v="avg.pctmin"/>
    <m/>
    <s v="Demographic Indicators"/>
    <m/>
    <s v="FALSE"/>
    <s v="0"/>
  </r>
  <r>
    <s v="x"/>
    <s v="avg.pctover64"/>
    <s v="avg.pctover64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90301"/>
    <s v="Demographic"/>
    <s v="pctover64"/>
    <m/>
    <s v="pctover64"/>
    <s v="pctover64"/>
    <s v="National"/>
    <s v="Nation"/>
    <s v="us"/>
    <s v="1"/>
    <s v="9"/>
    <s v="1"/>
    <s v="N_D_OVER64"/>
    <s v="N_D_OVER64"/>
    <s v="N_D_OVER64"/>
    <m/>
    <m/>
    <m/>
    <s v="US avg % &gt; age 64"/>
    <s v="US average for % over Age 64"/>
    <s v="US average for % over Age 64"/>
    <s v="National Average of Over Age 64"/>
    <m/>
    <m/>
    <m/>
    <s v="193"/>
    <s v="Over Age 64"/>
    <m/>
    <s v="17%"/>
    <m/>
    <m/>
    <s v="80"/>
    <s v="avg.pctover64"/>
    <m/>
    <s v="Demographic Indicators"/>
    <m/>
    <s v="FALSE"/>
    <s v="0"/>
  </r>
  <r>
    <s v="x"/>
    <s v="avg.pctunder5"/>
    <s v="avg.pctunder5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80301"/>
    <s v="Demographic"/>
    <s v="pctunder5"/>
    <m/>
    <s v="pctunder5"/>
    <s v="pctunder5"/>
    <s v="National"/>
    <s v="Nation"/>
    <s v="us"/>
    <s v="1"/>
    <s v="8"/>
    <s v="1"/>
    <s v="N_D_UNDER5"/>
    <s v="N_D_UNDER5"/>
    <s v="N_D_UNDER5"/>
    <m/>
    <m/>
    <m/>
    <s v="US avg % &lt; age 5"/>
    <s v="US average for % under Age 5"/>
    <s v="US average for % under Age 5"/>
    <s v="National Average of Under Age 5"/>
    <m/>
    <m/>
    <m/>
    <s v="192"/>
    <s v="Under Age 5"/>
    <m/>
    <s v="6%"/>
    <m/>
    <m/>
    <s v="71"/>
    <s v="avg.pctunder5"/>
    <m/>
    <s v="Demographic Indicators"/>
    <m/>
    <s v="FALSE"/>
    <s v="0"/>
  </r>
  <r>
    <s v="x"/>
    <s v="avg.pctunemployed"/>
    <s v="avg.pctunemployed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50301"/>
    <s v="Demographic"/>
    <s v="pctunemployed"/>
    <m/>
    <s v="pctunemployed"/>
    <s v="pctunemployed"/>
    <s v="National"/>
    <s v="Nation"/>
    <s v="us"/>
    <s v="1"/>
    <s v="5"/>
    <s v="1"/>
    <s v="N_D_UNEMPLOYED"/>
    <s v="N_D_UNEMPLOYED"/>
    <s v="N_D_UNEMPLOYED"/>
    <m/>
    <m/>
    <m/>
    <s v="US avg % Unemployed"/>
    <s v="US average for % Unemployed"/>
    <s v="US average for % Unemployed"/>
    <s v="National Average of Unemployment Rate"/>
    <m/>
    <m/>
    <m/>
    <s v="189"/>
    <s v="Unemployment Rate"/>
    <m/>
    <s v="6%"/>
    <m/>
    <m/>
    <s v="40"/>
    <s v="avg.pctunemployed"/>
    <m/>
    <s v="Demographic Indicators"/>
    <m/>
    <s v="FALSE"/>
    <s v="0"/>
  </r>
  <r>
    <s v="x"/>
    <s v="lingiso"/>
    <s v="lingiso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48800"/>
    <s v="Demographic"/>
    <s v="lingiso"/>
    <m/>
    <s v="pctlingiso"/>
    <s v="pctlingiso"/>
    <m/>
    <s v="buffer"/>
    <s v="buffer"/>
    <s v="1"/>
    <s v="4"/>
    <s v="0"/>
    <s v="LINGISO"/>
    <m/>
    <m/>
    <m/>
    <s v="LINGISO"/>
    <s v="LINGISO"/>
    <s v="Limited English count"/>
    <s v="Limited English-speaking Households"/>
    <s v="Limited English speaking households"/>
    <m/>
    <m/>
    <m/>
    <m/>
    <m/>
    <m/>
    <m/>
    <m/>
    <s v="0"/>
    <s v="LINGISO"/>
    <s v="36"/>
    <m/>
    <s v="Limited English speaking households"/>
    <m/>
    <m/>
    <s v="FALSE"/>
    <m/>
  </r>
  <r>
    <s v="x"/>
    <s v="lowinc"/>
    <s v="lowinc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38800"/>
    <s v="Demographic"/>
    <s v="lowinc"/>
    <m/>
    <s v="pctlowinc"/>
    <s v="pctlowinc"/>
    <m/>
    <s v="buffer"/>
    <s v="buffer"/>
    <s v="1"/>
    <s v="3"/>
    <s v="0"/>
    <s v="LOWINCOME"/>
    <m/>
    <m/>
    <m/>
    <s v="LOWINCOME"/>
    <s v="LOWINCOME"/>
    <s v="Low income resident count"/>
    <s v="Low income resident count"/>
    <s v="Low income"/>
    <m/>
    <m/>
    <m/>
    <m/>
    <m/>
    <m/>
    <m/>
    <m/>
    <s v="263"/>
    <s v="LOWINCOME"/>
    <s v="27"/>
    <m/>
    <s v="Low income"/>
    <m/>
    <m/>
    <s v="FALSE"/>
    <m/>
  </r>
  <r>
    <s v="x"/>
    <s v="lths"/>
    <s v="lth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68800"/>
    <s v="Demographic"/>
    <s v="lths"/>
    <m/>
    <s v="pctlths"/>
    <s v="pctlths"/>
    <m/>
    <s v="buffer"/>
    <s v="buffer"/>
    <s v="1"/>
    <s v="6"/>
    <s v="0"/>
    <s v="LESSHS"/>
    <m/>
    <m/>
    <m/>
    <s v="LESSHS"/>
    <s v="LESSHS"/>
    <s v="&lt;HS count"/>
    <s v="Less Than High School Education resident count"/>
    <s v="Less than high school education"/>
    <m/>
    <m/>
    <m/>
    <m/>
    <m/>
    <m/>
    <m/>
    <m/>
    <s v="101"/>
    <s v="LESSHS"/>
    <s v="58"/>
    <m/>
    <s v="Less than high school education"/>
    <m/>
    <m/>
    <s v="FALSE"/>
    <m/>
  </r>
  <r>
    <s v="x"/>
    <s v="mins"/>
    <s v="min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108800"/>
    <s v="Demographic"/>
    <s v="mins"/>
    <m/>
    <s v="pctmin"/>
    <s v="pctmin"/>
    <m/>
    <s v="buffer"/>
    <s v="buffer"/>
    <s v="1"/>
    <s v="10"/>
    <s v="0"/>
    <s v="PEOPCOLOR"/>
    <m/>
    <m/>
    <m/>
    <s v="PEOPCOLOR"/>
    <s v="PEOPCOLOR"/>
    <s v="POC count"/>
    <s v="People of Color resident count"/>
    <s v="People of color"/>
    <m/>
    <m/>
    <m/>
    <m/>
    <m/>
    <m/>
    <m/>
    <m/>
    <s v="106"/>
    <s v="PEOPCOLOR"/>
    <s v="95"/>
    <m/>
    <s v="People of color"/>
    <m/>
    <m/>
    <s v="FALSE"/>
    <m/>
  </r>
  <r>
    <s v="x"/>
    <s v="over64"/>
    <s v="over64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98800"/>
    <s v="Demographic"/>
    <s v="over64"/>
    <m/>
    <s v="pctover64"/>
    <s v="pctover64"/>
    <m/>
    <s v="buffer"/>
    <s v="buffer"/>
    <s v="1"/>
    <s v="9"/>
    <s v="0"/>
    <s v="OVER64"/>
    <m/>
    <m/>
    <m/>
    <s v="OVER64"/>
    <s v="OVER64"/>
    <s v="&gt;age 64 count"/>
    <s v="Over Age 64  resident count"/>
    <s v="Over age 64"/>
    <m/>
    <m/>
    <m/>
    <m/>
    <m/>
    <m/>
    <m/>
    <m/>
    <s v="122"/>
    <s v="OVER64"/>
    <s v="85"/>
    <m/>
    <s v="Over age 64"/>
    <m/>
    <m/>
    <s v="FALSE"/>
    <m/>
  </r>
  <r>
    <s v="x"/>
    <s v="under5"/>
    <s v="under5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88800"/>
    <s v="Demographic"/>
    <s v="under5"/>
    <m/>
    <s v="pctunder5"/>
    <s v="pctunder5"/>
    <m/>
    <s v="buffer"/>
    <s v="buffer"/>
    <s v="1"/>
    <s v="8"/>
    <s v="0"/>
    <s v="UNDER5"/>
    <m/>
    <m/>
    <m/>
    <s v="UNDER5"/>
    <s v="UNDER5"/>
    <s v="&lt;age 5 count"/>
    <s v="Under Age 5  resident count"/>
    <s v="Under age 5"/>
    <m/>
    <m/>
    <m/>
    <m/>
    <m/>
    <m/>
    <m/>
    <m/>
    <s v="19"/>
    <s v="UNDER5"/>
    <s v="76"/>
    <m/>
    <s v="Under age 5"/>
    <m/>
    <m/>
    <s v="FALSE"/>
    <m/>
  </r>
  <r>
    <s v="x"/>
    <s v="unemployed"/>
    <s v="unemployed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58800"/>
    <s v="Demographic"/>
    <s v="unemployed"/>
    <m/>
    <s v="pctunemployed"/>
    <s v="pctunemployed"/>
    <m/>
    <s v="buffer"/>
    <s v="buffer"/>
    <s v="1"/>
    <s v="5"/>
    <s v="0"/>
    <s v="UNEMPLOYED"/>
    <m/>
    <m/>
    <m/>
    <s v="UNEMPLOYED"/>
    <s v="UNEMPLOYED"/>
    <s v="Unemployed count"/>
    <s v="Unemployed resident count"/>
    <s v="Unemployed in civilian labor force"/>
    <m/>
    <m/>
    <m/>
    <m/>
    <m/>
    <m/>
    <m/>
    <m/>
    <s v="7"/>
    <s v="UNEMPLOYED"/>
    <s v="47"/>
    <m/>
    <s v="Unemployed in civilian labor force"/>
    <m/>
    <m/>
    <s v="FALSE"/>
    <m/>
  </r>
  <r>
    <s v="x"/>
    <s v="age25up"/>
    <s v="age25u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age25up"/>
    <m/>
    <s v="pctlths"/>
    <s v="pctlths"/>
    <s v="buffer"/>
    <s v="buffer"/>
    <s v="buffer"/>
    <s v="1"/>
    <s v="6"/>
    <s v="0"/>
    <s v="ACSEDUCBAS"/>
    <m/>
    <m/>
    <m/>
    <s v="ACSEDUCBAS"/>
    <s v="ACSEDUCBAS"/>
    <m/>
    <s v="Count of Population Age 25 up"/>
    <s v="Population 25 years and over"/>
    <m/>
    <m/>
    <m/>
    <m/>
    <m/>
    <m/>
    <m/>
    <m/>
    <s v="489"/>
    <s v="ACSEDUCBAS"/>
    <s v="57"/>
    <s v="n"/>
    <s v="Population 25 years and over"/>
    <s v="n"/>
    <m/>
    <s v="TRUE"/>
    <s v="ACSEDUCBAS"/>
  </r>
  <r>
    <s v="x"/>
    <s v="builtunits"/>
    <s v="builtunit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builtunits"/>
    <m/>
    <s v="pctpre1960"/>
    <s v="pctpre1960"/>
    <m/>
    <s v="buffer"/>
    <s v="buffer"/>
    <s v="1"/>
    <s v="6"/>
    <s v="0"/>
    <s v="ACSTOTHU"/>
    <m/>
    <m/>
    <m/>
    <s v="ACSTOTHU"/>
    <s v="ACSTOTHU"/>
    <s v="housing units"/>
    <s v="Built housing units count (denominator for percent pre 1960)"/>
    <s v="Housing units (for % built pre-1960)"/>
    <m/>
    <m/>
    <m/>
    <m/>
    <m/>
    <m/>
    <m/>
    <m/>
    <s v="268"/>
    <s v="ACSTOTHU"/>
    <s v="60"/>
    <m/>
    <s v="Housing units (for % built pre-1960)"/>
    <m/>
    <m/>
    <s v="FALSE"/>
    <m/>
  </r>
  <r>
    <s v="x"/>
    <s v="hhlds"/>
    <s v="hhld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demographic"/>
    <s v="Community"/>
    <s v="01998800"/>
    <s v="Demographic"/>
    <s v="hhlds"/>
    <m/>
    <s v="pctpre1960"/>
    <s v="pctpre1960"/>
    <s v="buffer"/>
    <s v="buffer"/>
    <s v="buffer"/>
    <s v="1"/>
    <s v="99"/>
    <s v="0"/>
    <s v="HSHOLDS"/>
    <s v="HSHOLDS"/>
    <s v="HSHOLDS"/>
    <m/>
    <s v="ACSTOTHH"/>
    <s v="ACSTOTHH"/>
    <m/>
    <s v="Count of Households"/>
    <s v="Households (for limited English speaking)"/>
    <s v="Number of Households"/>
    <m/>
    <m/>
    <m/>
    <s v="16"/>
    <s v="Number of households"/>
    <m/>
    <s v="2"/>
    <s v="252"/>
    <s v="ACSTOTHH"/>
    <s v="161"/>
    <s v="n"/>
    <s v="Households (for limited English speaking)"/>
    <s v="n"/>
    <m/>
    <s v="TRUE"/>
    <s v="ACSTOTHH"/>
  </r>
  <r>
    <s v="x"/>
    <s v="nonmins"/>
    <s v="nonmin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188800"/>
    <s v="Demographic"/>
    <s v="nonmins"/>
    <m/>
    <s v="pctnhwa"/>
    <s v="pctnhwa"/>
    <m/>
    <s v="buffer"/>
    <s v="buffer"/>
    <s v="1"/>
    <s v="18"/>
    <s v="0"/>
    <m/>
    <m/>
    <m/>
    <m/>
    <m/>
    <m/>
    <s v="Non-POC count"/>
    <s v="Non-POC resident count"/>
    <m/>
    <m/>
    <m/>
    <m/>
    <m/>
    <m/>
    <m/>
    <m/>
    <m/>
    <m/>
    <m/>
    <s v="160"/>
    <m/>
    <m/>
    <m/>
    <m/>
    <s v="FALSE"/>
    <s v="0"/>
  </r>
  <r>
    <s v="x"/>
    <s v="pop"/>
    <s v="po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main"/>
    <s v="General information"/>
    <s v="01000100"/>
    <s v="Demographic"/>
    <s v="pop"/>
    <m/>
    <s v="pop"/>
    <s v="pop"/>
    <s v="buffer"/>
    <s v="buffer"/>
    <s v="buffer"/>
    <s v="1"/>
    <s v="0"/>
    <s v="0"/>
    <s v="totalPop"/>
    <s v="totalPop"/>
    <s v="totalPop"/>
    <m/>
    <s v="ACSTOTPOP"/>
    <s v="ACSTOTPOP"/>
    <s v="Population"/>
    <s v="Total Population"/>
    <s v="Total population"/>
    <s v="Total Population"/>
    <m/>
    <m/>
    <m/>
    <s v="4"/>
    <s v="Population"/>
    <m/>
    <s v="4"/>
    <s v="693"/>
    <s v="ACSTOTPOP"/>
    <n v="1"/>
    <s v="pop"/>
    <s v="Total population"/>
    <s v="Demographic Indicators"/>
    <m/>
    <s v="TRUE"/>
    <s v="ACSTOTPOP"/>
  </r>
  <r>
    <s v="x"/>
    <s v="povknownratio"/>
    <s v="povknownratio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38800"/>
    <s v="Demographic"/>
    <s v="povknownratio"/>
    <m/>
    <s v="pctlowinc"/>
    <s v="pctlowinc"/>
    <s v="buffer"/>
    <s v="buffer"/>
    <s v="buffer"/>
    <s v="1"/>
    <s v="3"/>
    <s v="0"/>
    <s v="ACSIPOVBAS"/>
    <m/>
    <m/>
    <m/>
    <s v="ACSIPOVBAS"/>
    <s v="ACSIPOVBAS"/>
    <m/>
    <s v="Count of Population for whom Poverty Status is Determined"/>
    <s v="Population for whom poverty status is determined"/>
    <m/>
    <m/>
    <m/>
    <m/>
    <m/>
    <m/>
    <m/>
    <m/>
    <s v="693"/>
    <s v="ACSIPOVBAS"/>
    <s v="26"/>
    <s v="n"/>
    <s v="Population for whom poverty status is determined"/>
    <s v="n"/>
    <m/>
    <s v="TRUE"/>
    <s v="ACSIPOVBAS"/>
  </r>
  <r>
    <s v="x"/>
    <s v="pre1960"/>
    <s v="pre1960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pre1960"/>
    <m/>
    <s v="pctpre1960"/>
    <s v="pctpre1960"/>
    <s v="buffer"/>
    <s v="buffer"/>
    <s v="buffer"/>
    <s v="1"/>
    <s v="6"/>
    <s v="0"/>
    <s v="PRE1960"/>
    <m/>
    <m/>
    <m/>
    <s v="PRE1960"/>
    <s v="PRE1960"/>
    <m/>
    <s v="Count of Housing Units Built Pre 1960"/>
    <s v="Housing units built before 1960"/>
    <m/>
    <m/>
    <m/>
    <m/>
    <m/>
    <m/>
    <m/>
    <m/>
    <s v="69"/>
    <s v="PRE1960"/>
    <s v="59"/>
    <s v="n"/>
    <s v="Housing units built before 1960"/>
    <s v="n"/>
    <m/>
    <s v="TRUE"/>
    <s v="PRE1960"/>
  </r>
  <r>
    <s v="x"/>
    <s v="unemployedbase"/>
    <s v="unemployedbase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58800"/>
    <s v="Demographic"/>
    <s v="unemployedbase"/>
    <m/>
    <s v="pctunemployed"/>
    <s v="pctunemployed"/>
    <m/>
    <s v="buffer"/>
    <s v="buffer"/>
    <s v="1"/>
    <s v="5"/>
    <s v="0"/>
    <s v="ACSUNEMPBAS"/>
    <m/>
    <m/>
    <m/>
    <s v="ACSUNEMPBAS"/>
    <s v="ACSUNEMPBAS"/>
    <s v="Base for pct unemployed"/>
    <s v="Universe for percent unemployed (denominator, count)"/>
    <s v="Unemployment base--persons in civilian labor force (unemployment rate)"/>
    <m/>
    <m/>
    <m/>
    <m/>
    <m/>
    <m/>
    <m/>
    <m/>
    <s v="315"/>
    <s v="ACSUNEMPBAS"/>
    <s v="48"/>
    <m/>
    <s v="Unemployment base--persons in civilian labor force (unemployment rate)"/>
    <m/>
    <m/>
    <s v="FALSE"/>
    <m/>
  </r>
  <r>
    <s v="x"/>
    <s v="pctile.Demog.Index"/>
    <s v="pctile.Demog.Ind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10201"/>
    <s v="Demographic"/>
    <s v="Demog.Index"/>
    <m/>
    <s v="Demog.Index"/>
    <s v="Demog.Index"/>
    <s v="National"/>
    <s v="Nation"/>
    <s v="us"/>
    <s v="1"/>
    <s v="1"/>
    <s v="1"/>
    <s v="N_D_DEMOGIDX2_PER"/>
    <s v="N_D_DEMOGIDX2_PER"/>
    <s v="N_D_DEMOGIDX2_PER"/>
    <m/>
    <s v="P_DEMOGIDX_2"/>
    <s v="P_DEMOGIDX_2"/>
    <s v="US%ile Demog.Ind."/>
    <s v="US percentile for Demographic Index"/>
    <s v="Percentile for Demographic Index"/>
    <s v="National Percentile of Demographic Index"/>
    <m/>
    <m/>
    <m/>
    <s v="193"/>
    <s v="Demographic Index"/>
    <m/>
    <s v="17"/>
    <s v="45"/>
    <s v="P_DEMOGIDX_2"/>
    <s v="4"/>
    <s v="pctile.VSI.eo"/>
    <m/>
    <s v="Demographic Indicators"/>
    <m/>
    <s v="FALSE"/>
    <m/>
  </r>
  <r>
    <s v="x"/>
    <s v="pctile.Demog.Index.Supp"/>
    <s v="pctile.Demog.Index.Supp"/>
    <n v="0"/>
    <n v="0"/>
    <n v="1"/>
    <n v="0"/>
    <n v="0"/>
    <n v="0"/>
    <n v="0"/>
    <n v="0"/>
    <n v="1"/>
    <x v="4"/>
    <s v="Demographic"/>
    <s v="uspctile"/>
    <s v="percentile"/>
    <s v="percentile"/>
    <s v="pctile"/>
    <s v="lookedup"/>
    <s v="main"/>
    <s v="Socioeconomic Indicators"/>
    <s v="01020201"/>
    <s v="Demographic"/>
    <s v="Demog.Index.Supp"/>
    <m/>
    <s v="Demog.Index.Supp"/>
    <s v="Demog.Index.Supp"/>
    <m/>
    <s v="Nation"/>
    <s v="us"/>
    <s v="1"/>
    <s v="2"/>
    <s v="1"/>
    <s v="N_D_DEMOGIDX5_PER"/>
    <s v="N_D_DEMOGIDX5_PER"/>
    <s v="N_D_DEMOGIDX5_PER"/>
    <m/>
    <s v="P_DEMOGIDX_5"/>
    <s v="P_DEMOGIDX_5"/>
    <s v="US%ile Suppl Demog Index"/>
    <s v="US percentile for Supplemental Demographic Index"/>
    <s v="Percentile for Supplemental Demographic Index"/>
    <s v="National Percentile of Supplemental Demographic Index"/>
    <m/>
    <m/>
    <m/>
    <s v="194"/>
    <s v="Supplemental Demographic Index"/>
    <m/>
    <s v="54"/>
    <s v="70"/>
    <s v="P_DEMOGIDX_5"/>
    <s v="12"/>
    <s v="pctile.Demog.Index.Supp"/>
    <m/>
    <s v="Demographic Indicators"/>
    <m/>
    <s v="FALSE"/>
    <m/>
  </r>
  <r>
    <s v="x"/>
    <s v="pctile.lowlifex"/>
    <s v="pctile.lowlif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70201"/>
    <s v="Demographic"/>
    <s v="lowlifex"/>
    <m/>
    <s v="lowlifex"/>
    <s v="lowlifex"/>
    <m/>
    <s v="Nation"/>
    <s v="us"/>
    <s v="1"/>
    <s v="7"/>
    <s v="1"/>
    <s v="N_D_LIFEEXP_PER"/>
    <s v="N_D_LIFEEXP_PER"/>
    <s v="N_D_LIFEEXP_PER"/>
    <s v="N_HI_LIFEEXPPCT_PCTILE"/>
    <s v="P_LIFEEXPPCT"/>
    <s v="P_LIFEEXPPCT"/>
    <s v="US%ile Low life expectancy"/>
    <s v="US percentile for Low life expectancy"/>
    <s v="Percentile for Low Life Expectancy"/>
    <s v="National Percentile of Limited Life Expectancy"/>
    <m/>
    <m/>
    <m/>
    <s v="202"/>
    <s v="Low Life Expectancy"/>
    <m/>
    <s v="42"/>
    <s v="91"/>
    <s v="P_LIFEEXPPCT"/>
    <s v="62"/>
    <m/>
    <s v="Percentile for Low Life Expectancy"/>
    <m/>
    <m/>
    <s v="FALSE"/>
    <m/>
  </r>
  <r>
    <s v="x"/>
    <s v="pctile.pctlingiso"/>
    <s v="pctile.pctlingiso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40201"/>
    <s v="Demographic"/>
    <s v="pctlingiso"/>
    <m/>
    <s v="pctlingiso"/>
    <s v="pctlingiso"/>
    <s v="National"/>
    <s v="Nation"/>
    <s v="us"/>
    <s v="1"/>
    <s v="4"/>
    <s v="1"/>
    <s v="N_D_LING_PER"/>
    <s v="N_D_LING_PER"/>
    <s v="N_D_LING_PER"/>
    <m/>
    <s v="P_LINGISOPCT"/>
    <s v="P_LINGISOPCT"/>
    <s v="US%ile % Limited English"/>
    <s v="US percentile for % in limited English-speaking Households"/>
    <s v="Percentile for % limited English speaking"/>
    <s v="National Percentile of Limited English Speaking"/>
    <m/>
    <m/>
    <m/>
    <s v="198"/>
    <s v="Limited English Speaking Households"/>
    <m/>
    <s v="83"/>
    <s v="0"/>
    <s v="P_LINGISOPCT"/>
    <s v="29"/>
    <s v="pctile.pctlingiso"/>
    <s v="Percentile for % limited English speaking"/>
    <s v="Demographic Indicators"/>
    <m/>
    <s v="FALSE"/>
    <m/>
  </r>
  <r>
    <s v="x"/>
    <s v="pctile.pctlowinc"/>
    <s v="pctile.pctlowinc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30201"/>
    <s v="Demographic"/>
    <s v="pctlowinc"/>
    <m/>
    <s v="pctlowinc"/>
    <s v="pctlowinc"/>
    <s v="National"/>
    <s v="Nation"/>
    <s v="us"/>
    <s v="1"/>
    <s v="3"/>
    <s v="1"/>
    <s v="N_D_INCOME_PER"/>
    <s v="N_D_INCOME_PER"/>
    <s v="N_D_INCOME_PER"/>
    <m/>
    <s v="P_LOWINCPCT"/>
    <s v="P_LOWINCPCT"/>
    <s v="US%ile % Low-inc."/>
    <s v="US percentile for % Low Income"/>
    <s v="Percentile for % low income"/>
    <s v="National Percentile of Low Income"/>
    <m/>
    <m/>
    <m/>
    <s v="196"/>
    <s v="Low Income"/>
    <m/>
    <s v="29"/>
    <s v="67"/>
    <s v="P_LOWINCPCT"/>
    <s v="19"/>
    <s v="pctile.pctlowinc"/>
    <s v="Percentile for % low income"/>
    <s v="Demographic Indicators"/>
    <m/>
    <s v="FALSE"/>
    <m/>
  </r>
  <r>
    <s v="x"/>
    <s v="pctile.pctlths"/>
    <s v="pctile.pctlths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60201"/>
    <s v="Demographic"/>
    <s v="pctlths"/>
    <m/>
    <s v="pctlths"/>
    <s v="pctlths"/>
    <s v="National"/>
    <s v="Nation"/>
    <s v="us"/>
    <s v="1"/>
    <s v="6"/>
    <s v="1"/>
    <s v="N_D_LESSHS_PER"/>
    <s v="N_D_LESSHS_PER"/>
    <s v="N_D_LESSHS_PER"/>
    <m/>
    <s v="P_LESSHSPCT"/>
    <s v="P_LESSHSPCT"/>
    <s v="US%ile % &lt; High School"/>
    <s v="US percentile for % with Less Than High School Education"/>
    <s v="Percentile for % less than high school education"/>
    <s v="National Percentile of Less Than High School Education"/>
    <m/>
    <m/>
    <m/>
    <s v="199"/>
    <s v="Less Than High School Education"/>
    <m/>
    <s v="83"/>
    <s v="82"/>
    <s v="P_LESSHSPCT"/>
    <s v="50"/>
    <s v="pctile.pctlths"/>
    <s v="Percentile for % less than high school education"/>
    <s v="Demographic Indicators"/>
    <m/>
    <s v="FALSE"/>
    <m/>
  </r>
  <r>
    <s v="x"/>
    <s v="pctile.pctmin"/>
    <s v="pctile.pctmin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100201"/>
    <s v="Demographic"/>
    <s v="pctmin"/>
    <m/>
    <s v="pctmin"/>
    <s v="pctmin"/>
    <s v="National"/>
    <s v="Nation"/>
    <s v="us"/>
    <s v="1"/>
    <s v="10"/>
    <s v="1"/>
    <s v="N_D_PEOPCOLOR_PER"/>
    <s v="N_D_PEOPCOLOR_PER"/>
    <s v="N_D_PEOPCOLOR_PER"/>
    <m/>
    <s v="P_PEOPCOLORPCT"/>
    <s v="P_PEOPCOLORPCT"/>
    <s v="US%ile % People of Color"/>
    <s v="US percentile for % People of Color"/>
    <s v="Percentile for % people of color"/>
    <s v="National Percentile of People of Color"/>
    <m/>
    <m/>
    <m/>
    <s v="195"/>
    <s v="People of Color"/>
    <m/>
    <s v="24"/>
    <s v="31"/>
    <s v="P_PEOPCOLORPCT"/>
    <s v="87"/>
    <s v="pctile.pctmin"/>
    <s v="Percentile for % people of color"/>
    <s v="Demographic Indicators"/>
    <m/>
    <s v="FALSE"/>
    <m/>
  </r>
  <r>
    <s v="x"/>
    <s v="pctile.pctover64"/>
    <s v="pctile.pctover64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90201"/>
    <s v="Demographic"/>
    <s v="pctover64"/>
    <m/>
    <s v="pctover64"/>
    <s v="pctover64"/>
    <s v="National"/>
    <s v="Nation"/>
    <s v="us"/>
    <s v="1"/>
    <s v="9"/>
    <s v="1"/>
    <s v="N_D_OVER64_PER"/>
    <s v="N_D_OVER64_PER"/>
    <s v="N_D_OVER64_PER"/>
    <m/>
    <s v="P_OVER64PCT"/>
    <s v="P_OVER64PCT"/>
    <s v="US%ile % &gt; age 64"/>
    <s v="US percentile for % over Age 64"/>
    <s v="Percentile for % over age 64"/>
    <s v="National Percentile of Over Age 64"/>
    <m/>
    <m/>
    <m/>
    <s v="201"/>
    <s v="Over Age 64"/>
    <m/>
    <s v="82"/>
    <s v="58"/>
    <s v="P_OVER64PCT"/>
    <s v="78"/>
    <s v="pctile.pctover64"/>
    <s v="Percentile for % over age 64"/>
    <s v="Demographic Indicators"/>
    <m/>
    <s v="FALSE"/>
    <m/>
  </r>
  <r>
    <s v="x"/>
    <s v="pctile.pctunder5"/>
    <s v="pctile.pctunder5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80201"/>
    <s v="Demographic"/>
    <s v="pctunder5"/>
    <m/>
    <s v="pctunder5"/>
    <s v="pctunder5"/>
    <s v="National"/>
    <s v="Nation"/>
    <s v="us"/>
    <s v="1"/>
    <s v="8"/>
    <s v="1"/>
    <s v="N_D_UNDER5_PER"/>
    <s v="N_D_UNDER5_PER"/>
    <s v="N_D_UNDER5_PER"/>
    <m/>
    <s v="P_UNDER5PCT"/>
    <s v="P_UNDER5PCT"/>
    <s v="US%ile % &lt; age 5"/>
    <s v="US percentile for % under Age 5"/>
    <s v="Percentile for % under age 5"/>
    <s v="National Percentile of Under Age 5"/>
    <m/>
    <m/>
    <m/>
    <s v="200"/>
    <s v="Under Age 5"/>
    <m/>
    <s v="0"/>
    <s v="29"/>
    <s v="P_UNDER5PCT"/>
    <s v="69"/>
    <s v="pctile.pctunder5"/>
    <s v="Percentile for % under age 5"/>
    <s v="Demographic Indicators"/>
    <m/>
    <s v="FALSE"/>
    <m/>
  </r>
  <r>
    <s v="x"/>
    <s v="pctile.pctunemployed"/>
    <s v="pctile.pctunemployed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50201"/>
    <s v="Demographic"/>
    <s v="pctunemployed"/>
    <m/>
    <s v="pctunemployed"/>
    <s v="pctunemployed"/>
    <s v="National"/>
    <s v="Nation"/>
    <s v="us"/>
    <s v="1"/>
    <s v="5"/>
    <s v="1"/>
    <s v="N_D_UNEMPLOYED_PER"/>
    <s v="N_D_UNEMPLOYED_PER"/>
    <s v="N_D_UNEMPLOYED_PER"/>
    <m/>
    <s v="P_UNEMPPCT"/>
    <s v="P_UNEMPPCT"/>
    <s v="US%ile % Unemployed"/>
    <s v="US percentile for % Unemployed"/>
    <s v="Percentile for Unemployed"/>
    <s v="National Percentile of Unemployment Rate"/>
    <m/>
    <m/>
    <m/>
    <s v="197"/>
    <s v="Unemployment Rate"/>
    <m/>
    <s v="40"/>
    <s v="35"/>
    <s v="P_UNEMPPCT"/>
    <s v="38"/>
    <s v="pctile.pctunemployed"/>
    <s v="Percentile for Unemployed"/>
    <s v="Demographic Indicators"/>
    <m/>
    <s v="FALSE"/>
    <m/>
  </r>
  <r>
    <s v="x"/>
    <s v="ratio.to.avg.Demog.Index"/>
    <s v="ratio.to.avg.Demog.Ind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10301"/>
    <s v="Demographic"/>
    <s v="Demog.Index"/>
    <m/>
    <s v="Demog.Index"/>
    <s v="Demog.Index"/>
    <s v="Nation"/>
    <s v="Nation"/>
    <s v="us"/>
    <s v="1"/>
    <s v="1"/>
    <s v="1"/>
    <m/>
    <m/>
    <m/>
    <m/>
    <m/>
    <m/>
    <s v="Ratio to US avg Demog Index"/>
    <s v="Ratio to US avg Demog Index"/>
    <m/>
    <m/>
    <m/>
    <m/>
    <m/>
    <m/>
    <m/>
    <m/>
    <m/>
    <m/>
    <m/>
    <s v="7"/>
    <m/>
    <m/>
    <m/>
    <m/>
    <s v="FALSE"/>
    <s v="0"/>
  </r>
  <r>
    <s v="x"/>
    <s v="ratio.to.avg.Demog.Index.Supp"/>
    <s v="ratio.to.avg.Demog.Index.Supp"/>
    <n v="1"/>
    <n v="0"/>
    <n v="0"/>
    <n v="0"/>
    <n v="1"/>
    <n v="0"/>
    <n v="0"/>
    <n v="0"/>
    <n v="1"/>
    <x v="5"/>
    <s v="Demographic"/>
    <s v="usratio"/>
    <s v="ratio"/>
    <s v="ratio"/>
    <s v="ratio.to.avg"/>
    <s v="calc"/>
    <m/>
    <m/>
    <s v="01020301"/>
    <s v="Demographic"/>
    <s v="Demog.Index.Supp"/>
    <m/>
    <s v="Demog.Index.Supp"/>
    <s v="Demog.Index.Supp"/>
    <s v="Nation"/>
    <s v="Nation"/>
    <s v="us"/>
    <s v="1"/>
    <s v="2"/>
    <s v="1"/>
    <m/>
    <m/>
    <m/>
    <m/>
    <m/>
    <m/>
    <s v="Ratio to US avg Suppl Demog Index"/>
    <s v="Ratio to US avg Suppl Demog Index"/>
    <m/>
    <m/>
    <m/>
    <m/>
    <m/>
    <m/>
    <m/>
    <m/>
    <m/>
    <m/>
    <m/>
    <s v="15"/>
    <m/>
    <m/>
    <m/>
    <m/>
    <s v="FALSE"/>
    <s v="0"/>
  </r>
  <r>
    <s v="x"/>
    <s v="ratio.to.avg.lowlifex"/>
    <s v="ratio.to.avg.lowlif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70301"/>
    <s v="Demographic"/>
    <s v="lowlifex"/>
    <m/>
    <s v="lowlifex"/>
    <s v="lowlifex"/>
    <s v="Nation"/>
    <s v="Nation"/>
    <s v="us"/>
    <s v="1"/>
    <s v="7"/>
    <s v="1"/>
    <m/>
    <m/>
    <m/>
    <m/>
    <m/>
    <m/>
    <s v="Ratio to US avg Low life expectancy"/>
    <s v="Ratio to US avg Low life expectancy"/>
    <m/>
    <m/>
    <m/>
    <m/>
    <m/>
    <m/>
    <m/>
    <m/>
    <m/>
    <m/>
    <m/>
    <s v="65"/>
    <m/>
    <m/>
    <m/>
    <m/>
    <s v="FALSE"/>
    <s v="0"/>
  </r>
  <r>
    <s v="x"/>
    <s v="ratio.to.avg.pctlingiso"/>
    <s v="ratio.to.avg.pctlingiso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40301"/>
    <s v="Demographic"/>
    <s v="pctlingiso"/>
    <m/>
    <s v="pctlingiso"/>
    <s v="pctlingiso"/>
    <s v="Nation"/>
    <s v="Nation"/>
    <s v="us"/>
    <s v="1"/>
    <s v="4"/>
    <s v="1"/>
    <m/>
    <m/>
    <m/>
    <m/>
    <m/>
    <m/>
    <s v="Ratio to US avg % Limited English"/>
    <s v="Ratio to US avg % Limited English"/>
    <m/>
    <m/>
    <m/>
    <m/>
    <m/>
    <m/>
    <m/>
    <m/>
    <m/>
    <m/>
    <m/>
    <s v="32"/>
    <m/>
    <m/>
    <m/>
    <m/>
    <s v="FALSE"/>
    <s v="0"/>
  </r>
  <r>
    <s v="x"/>
    <s v="ratio.to.avg.pctlowinc"/>
    <s v="ratio.to.avg.pctlowinc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30301"/>
    <s v="Demographic"/>
    <s v="pctlowinc"/>
    <m/>
    <s v="pctlowinc"/>
    <s v="pctlowinc"/>
    <s v="Nation"/>
    <s v="Nation"/>
    <s v="us"/>
    <s v="1"/>
    <s v="3"/>
    <s v="1"/>
    <m/>
    <m/>
    <m/>
    <m/>
    <m/>
    <m/>
    <s v="Ratio to US avg % Low-inc."/>
    <s v="Ratio to US avg % Low-inc."/>
    <m/>
    <m/>
    <m/>
    <m/>
    <m/>
    <m/>
    <m/>
    <m/>
    <m/>
    <m/>
    <m/>
    <s v="22"/>
    <m/>
    <m/>
    <m/>
    <m/>
    <s v="FALSE"/>
    <s v="0"/>
  </r>
  <r>
    <s v="x"/>
    <s v="ratio.to.avg.pctlths"/>
    <s v="ratio.to.avg.pctlths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60301"/>
    <s v="Demographic"/>
    <s v="pctlths"/>
    <m/>
    <s v="pctlths"/>
    <s v="pctlths"/>
    <s v="Nation"/>
    <s v="Nation"/>
    <s v="us"/>
    <s v="1"/>
    <s v="6"/>
    <s v="1"/>
    <m/>
    <m/>
    <m/>
    <m/>
    <m/>
    <m/>
    <s v="Ratio to US avg % &lt; High School"/>
    <s v="Ratio to US avg % &lt; High School"/>
    <m/>
    <m/>
    <m/>
    <m/>
    <m/>
    <m/>
    <m/>
    <m/>
    <m/>
    <m/>
    <m/>
    <s v="53"/>
    <m/>
    <m/>
    <m/>
    <m/>
    <s v="FALSE"/>
    <s v="0"/>
  </r>
  <r>
    <s v="x"/>
    <s v="ratio.to.avg.pctmin"/>
    <s v="ratio.to.avg.pctmin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100301"/>
    <s v="Demographic"/>
    <s v="pctmin"/>
    <m/>
    <s v="pctmin"/>
    <s v="pctmin"/>
    <s v="Nation"/>
    <s v="Nation"/>
    <s v="us"/>
    <s v="1"/>
    <s v="10"/>
    <s v="1"/>
    <m/>
    <m/>
    <m/>
    <m/>
    <m/>
    <m/>
    <s v="Ratio to US avg % People of Color"/>
    <s v="Ratio to US avg % People of Color"/>
    <m/>
    <m/>
    <m/>
    <m/>
    <m/>
    <m/>
    <m/>
    <m/>
    <m/>
    <m/>
    <m/>
    <s v="90"/>
    <m/>
    <m/>
    <m/>
    <m/>
    <s v="FALSE"/>
    <s v="0"/>
  </r>
  <r>
    <s v="x"/>
    <s v="ratio.to.avg.pctover64"/>
    <s v="ratio.to.avg.pctover64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90301"/>
    <s v="Demographic"/>
    <s v="pctover64"/>
    <m/>
    <s v="pctover64"/>
    <s v="pctover64"/>
    <s v="Nation"/>
    <s v="Nation"/>
    <s v="us"/>
    <s v="1"/>
    <s v="9"/>
    <s v="1"/>
    <m/>
    <m/>
    <m/>
    <m/>
    <m/>
    <m/>
    <s v="Ratio to US avg % &gt; age 64"/>
    <s v="Ratio to US avg % &gt; age 64"/>
    <m/>
    <m/>
    <m/>
    <m/>
    <m/>
    <m/>
    <m/>
    <m/>
    <m/>
    <m/>
    <m/>
    <s v="81"/>
    <m/>
    <m/>
    <m/>
    <m/>
    <s v="FALSE"/>
    <s v="0"/>
  </r>
  <r>
    <s v="x"/>
    <s v="ratio.to.avg.pctunder5"/>
    <s v="ratio.to.avg.pctunder5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80301"/>
    <s v="Demographic"/>
    <s v="pctunder5"/>
    <m/>
    <s v="pctunder5"/>
    <s v="pctunder5"/>
    <s v="Nation"/>
    <s v="Nation"/>
    <s v="us"/>
    <s v="1"/>
    <s v="8"/>
    <s v="1"/>
    <m/>
    <m/>
    <m/>
    <m/>
    <m/>
    <m/>
    <s v="Ratio to US avg % &lt; age 5"/>
    <s v="Ratio to US avg % &lt; age 5"/>
    <m/>
    <m/>
    <m/>
    <m/>
    <m/>
    <m/>
    <m/>
    <m/>
    <m/>
    <m/>
    <m/>
    <s v="72"/>
    <m/>
    <m/>
    <m/>
    <m/>
    <s v="FALSE"/>
    <s v="0"/>
  </r>
  <r>
    <s v="x"/>
    <s v="ratio.to.avg.pctunemployed"/>
    <s v="ratio.to.avg.pctunemployed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50301"/>
    <s v="Demographic"/>
    <s v="pctunemployed"/>
    <m/>
    <s v="pctunemployed"/>
    <s v="pctunemployed"/>
    <s v="Nation"/>
    <s v="Nation"/>
    <s v="us"/>
    <s v="1"/>
    <s v="5"/>
    <s v="1"/>
    <m/>
    <m/>
    <m/>
    <m/>
    <m/>
    <m/>
    <s v="Ratio to US avg % Unemployed"/>
    <s v="Ratio to US avg % Unemployed"/>
    <m/>
    <m/>
    <m/>
    <m/>
    <m/>
    <m/>
    <m/>
    <m/>
    <m/>
    <m/>
    <m/>
    <s v="41"/>
    <m/>
    <m/>
    <m/>
    <m/>
    <s v="FALSE"/>
    <s v="0"/>
  </r>
  <r>
    <s v="x"/>
    <s v="ratio.to.state.avg.Demog.Index"/>
    <s v="ratio.to.state.avg.Demog.Ind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10303"/>
    <s v="Demographic"/>
    <s v="Demog.Index"/>
    <m/>
    <s v="Demog.Index"/>
    <s v="Demog.Index"/>
    <s v="State"/>
    <s v="State"/>
    <s v="state"/>
    <s v="1"/>
    <s v="1"/>
    <s v="3"/>
    <m/>
    <m/>
    <m/>
    <m/>
    <m/>
    <m/>
    <s v="Ratio to State avg Demog.Ind."/>
    <s v="Ratio to State avg Demog.Ind."/>
    <m/>
    <m/>
    <m/>
    <m/>
    <m/>
    <m/>
    <m/>
    <m/>
    <m/>
    <m/>
    <m/>
    <s v="8"/>
    <m/>
    <m/>
    <m/>
    <m/>
    <s v="FALSE"/>
    <s v="0"/>
  </r>
  <r>
    <s v="x"/>
    <s v="ratio.to.state.avg.Demog.Index.Supp"/>
    <s v="ratio.to.state.avg.Demog.Index.Supp"/>
    <n v="1"/>
    <n v="1"/>
    <n v="0"/>
    <n v="0"/>
    <n v="1"/>
    <n v="0"/>
    <n v="0"/>
    <n v="0"/>
    <n v="1"/>
    <x v="6"/>
    <s v="Demographic"/>
    <s v="stateratio"/>
    <s v="ratio"/>
    <s v="ratio"/>
    <s v="ratio.to.state.avg"/>
    <s v="calc"/>
    <m/>
    <m/>
    <s v="01020303"/>
    <s v="Demographic"/>
    <s v="Demog.Index.Supp"/>
    <m/>
    <s v="Demog.Index.Supp"/>
    <s v="Demog.Index.Supp"/>
    <s v="State"/>
    <s v="State"/>
    <s v="state"/>
    <s v="1"/>
    <s v="2"/>
    <s v="3"/>
    <m/>
    <m/>
    <m/>
    <m/>
    <m/>
    <m/>
    <s v="Ratio to State avg Suppl Demog Index"/>
    <s v="Ratio to State avg Suppl Demog Index"/>
    <m/>
    <m/>
    <m/>
    <m/>
    <m/>
    <m/>
    <m/>
    <m/>
    <m/>
    <m/>
    <m/>
    <s v="16"/>
    <m/>
    <m/>
    <m/>
    <m/>
    <s v="FALSE"/>
    <s v="0"/>
  </r>
  <r>
    <s v="x"/>
    <s v="ratio.to.state.avg.lowlifex"/>
    <s v="ratio.to.state.avg.lowlif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70303"/>
    <s v="Demographic"/>
    <s v="lowlifex"/>
    <m/>
    <s v="lowlifex"/>
    <s v="lowlifex"/>
    <s v="State"/>
    <s v="State"/>
    <s v="state"/>
    <s v="1"/>
    <s v="7"/>
    <s v="3"/>
    <m/>
    <m/>
    <m/>
    <m/>
    <m/>
    <m/>
    <s v="Ratio to State avg Low life expectancy"/>
    <s v="Ratio to State avg Low life expectancy"/>
    <m/>
    <m/>
    <m/>
    <m/>
    <m/>
    <m/>
    <m/>
    <m/>
    <m/>
    <m/>
    <m/>
    <s v="66"/>
    <m/>
    <m/>
    <m/>
    <m/>
    <s v="FALSE"/>
    <s v="0"/>
  </r>
  <r>
    <s v="x"/>
    <s v="ratio.to.state.avg.pctlingiso"/>
    <s v="ratio.to.state.avg.pctlingiso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40303"/>
    <s v="Demographic"/>
    <s v="pctlingiso"/>
    <m/>
    <s v="pctlingiso"/>
    <s v="pctlingiso"/>
    <s v="State"/>
    <s v="State"/>
    <s v="state"/>
    <s v="1"/>
    <s v="4"/>
    <s v="3"/>
    <m/>
    <m/>
    <m/>
    <m/>
    <m/>
    <m/>
    <s v="Ratio to State avg % Limited English"/>
    <s v="Ratio to State avg % Limited English"/>
    <m/>
    <m/>
    <m/>
    <m/>
    <m/>
    <m/>
    <m/>
    <m/>
    <m/>
    <m/>
    <m/>
    <s v="33"/>
    <m/>
    <m/>
    <m/>
    <m/>
    <s v="FALSE"/>
    <s v="0"/>
  </r>
  <r>
    <s v="x"/>
    <s v="ratio.to.state.avg.pctlowinc"/>
    <s v="ratio.to.state.avg.pctlowinc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30303"/>
    <s v="Demographic"/>
    <s v="pctlowinc"/>
    <m/>
    <s v="pctlowinc"/>
    <s v="pctlowinc"/>
    <s v="State"/>
    <s v="State"/>
    <s v="state"/>
    <s v="1"/>
    <s v="3"/>
    <s v="3"/>
    <m/>
    <m/>
    <m/>
    <m/>
    <m/>
    <m/>
    <s v="Ratio to State avg % Low-inc."/>
    <s v="Ratio to State avg % Low-inc."/>
    <m/>
    <m/>
    <m/>
    <m/>
    <m/>
    <m/>
    <m/>
    <m/>
    <m/>
    <m/>
    <m/>
    <s v="23"/>
    <m/>
    <m/>
    <m/>
    <m/>
    <s v="FALSE"/>
    <s v="0"/>
  </r>
  <r>
    <s v="x"/>
    <s v="ratio.to.state.avg.pctlths"/>
    <s v="ratio.to.state.avg.pctlths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60303"/>
    <s v="Demographic"/>
    <s v="pctlths"/>
    <m/>
    <s v="pctlths"/>
    <s v="pctlths"/>
    <s v="State"/>
    <s v="State"/>
    <s v="state"/>
    <s v="1"/>
    <s v="6"/>
    <s v="3"/>
    <m/>
    <m/>
    <m/>
    <m/>
    <m/>
    <m/>
    <s v="Ratio to State avg % &lt; High School"/>
    <s v="Ratio to State avg % &lt; High School"/>
    <m/>
    <m/>
    <m/>
    <m/>
    <m/>
    <m/>
    <m/>
    <m/>
    <m/>
    <m/>
    <m/>
    <s v="54"/>
    <m/>
    <m/>
    <m/>
    <m/>
    <s v="FALSE"/>
    <s v="0"/>
  </r>
  <r>
    <s v="x"/>
    <s v="ratio.to.state.avg.pctmin"/>
    <s v="ratio.to.state.avg.pctmin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100303"/>
    <s v="Demographic"/>
    <s v="pctmin"/>
    <m/>
    <s v="pctmin"/>
    <s v="pctmin"/>
    <s v="State"/>
    <s v="State"/>
    <s v="state"/>
    <s v="1"/>
    <s v="10"/>
    <s v="3"/>
    <m/>
    <m/>
    <m/>
    <m/>
    <m/>
    <m/>
    <s v="Ratio to State avg % People of Color"/>
    <s v="Ratio to State avg % People of Color"/>
    <m/>
    <m/>
    <m/>
    <m/>
    <m/>
    <m/>
    <m/>
    <m/>
    <m/>
    <m/>
    <m/>
    <s v="91"/>
    <m/>
    <m/>
    <m/>
    <m/>
    <s v="FALSE"/>
    <s v="0"/>
  </r>
  <r>
    <s v="x"/>
    <s v="ratio.to.state.avg.pctover64"/>
    <s v="ratio.to.state.avg.pctover64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90303"/>
    <s v="Demographic"/>
    <s v="pctover64"/>
    <m/>
    <s v="pctover64"/>
    <s v="pctover64"/>
    <s v="State"/>
    <s v="State"/>
    <s v="state"/>
    <s v="1"/>
    <s v="9"/>
    <s v="3"/>
    <m/>
    <m/>
    <m/>
    <m/>
    <m/>
    <m/>
    <s v="Ratio to State avg % &gt; age 64"/>
    <s v="Ratio to State avg % &gt; age 64"/>
    <m/>
    <m/>
    <m/>
    <m/>
    <m/>
    <m/>
    <m/>
    <m/>
    <m/>
    <m/>
    <m/>
    <s v="82"/>
    <m/>
    <m/>
    <m/>
    <m/>
    <s v="FALSE"/>
    <s v="0"/>
  </r>
  <r>
    <s v="x"/>
    <s v="ratio.to.state.avg.pctunder5"/>
    <s v="ratio.to.state.avg.pctunder5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80303"/>
    <s v="Demographic"/>
    <s v="pctunder5"/>
    <m/>
    <s v="pctunder5"/>
    <s v="pctunder5"/>
    <s v="State"/>
    <s v="State"/>
    <s v="state"/>
    <s v="1"/>
    <s v="8"/>
    <s v="3"/>
    <m/>
    <m/>
    <m/>
    <m/>
    <m/>
    <m/>
    <s v="Ratio to State avg % &lt; age 5"/>
    <s v="Ratio to State avg % &lt; age 5"/>
    <m/>
    <m/>
    <m/>
    <m/>
    <m/>
    <m/>
    <m/>
    <m/>
    <m/>
    <m/>
    <m/>
    <s v="73"/>
    <m/>
    <m/>
    <m/>
    <m/>
    <s v="FALSE"/>
    <s v="0"/>
  </r>
  <r>
    <s v="x"/>
    <s v="ratio.to.state.avg.pctunemployed"/>
    <s v="ratio.to.state.avg.pctunemployed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50303"/>
    <s v="Demographic"/>
    <s v="pctunemployed"/>
    <m/>
    <s v="pctunemployed"/>
    <s v="pctunemployed"/>
    <s v="State"/>
    <s v="State"/>
    <s v="state"/>
    <s v="1"/>
    <s v="5"/>
    <s v="3"/>
    <m/>
    <m/>
    <m/>
    <m/>
    <m/>
    <m/>
    <s v="Ratio to State avg % Unemployed"/>
    <s v="Ratio to State avg % Unemployed"/>
    <m/>
    <m/>
    <m/>
    <m/>
    <m/>
    <m/>
    <m/>
    <m/>
    <m/>
    <m/>
    <m/>
    <s v="42"/>
    <m/>
    <m/>
    <m/>
    <m/>
    <s v="FALSE"/>
    <s v="0"/>
  </r>
  <r>
    <s v="x"/>
    <s v="state.avg.Demog.Index"/>
    <s v="state.avg.Demog.Ind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S_D_DEMOGIDX2"/>
    <s v="S_D_DEMOGIDX2"/>
    <s v="S_D_DEMOGIDX2"/>
    <m/>
    <m/>
    <m/>
    <s v="State Average of Demographic Index"/>
    <s v="State Average of Demographic Index"/>
    <s v="State Average of Demographic Index"/>
    <s v="State Average of Demographic Index"/>
    <m/>
    <m/>
    <m/>
    <s v="169"/>
    <s v="Demographic Index"/>
    <m/>
    <s v="36%"/>
    <m/>
    <m/>
    <m/>
    <m/>
    <m/>
    <m/>
    <m/>
    <m/>
    <m/>
  </r>
  <r>
    <s v="x"/>
    <s v="state.avg.Demog.Index.Supp"/>
    <s v="state.avg.Demog.Index.Supp"/>
    <n v="0"/>
    <n v="1"/>
    <n v="0"/>
    <n v="0"/>
    <n v="1"/>
    <n v="0"/>
    <n v="0"/>
    <n v="0"/>
    <n v="1"/>
    <x v="7"/>
    <s v="Demographic"/>
    <s v="state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S_D_DEMOGIDX5"/>
    <s v="S_D_DEMOGIDX5"/>
    <s v="S_D_DEMOGIDX5"/>
    <m/>
    <m/>
    <m/>
    <s v="State Average of Supplemental Demographic Index"/>
    <s v="State Average of Supplemental Demographic Index"/>
    <s v="State Average of Supplemental Demographic Index"/>
    <s v="State Average of Supplemental Demographic Index"/>
    <m/>
    <m/>
    <m/>
    <s v="170"/>
    <s v="Supplemental Demographic Index"/>
    <m/>
    <s v="16%"/>
    <m/>
    <m/>
    <m/>
    <m/>
    <m/>
    <m/>
    <m/>
    <m/>
    <m/>
  </r>
  <r>
    <s v="x"/>
    <s v="state.avg.lowlifex"/>
    <s v="state.avg.lowlif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70303"/>
    <s v="Demographic"/>
    <s v="lowlifex"/>
    <m/>
    <s v="lowlifex"/>
    <s v="lowlifex"/>
    <m/>
    <s v="State"/>
    <s v="state"/>
    <s v="1"/>
    <s v="7"/>
    <s v="3"/>
    <s v="S_D_LIFEEXP"/>
    <s v="S_D_LIFEEXP"/>
    <s v="S_D_LIFEEXP"/>
    <s v="S_HI_LIFEEXPPCT_AVG"/>
    <m/>
    <m/>
    <s v="State avg Low life expectancy"/>
    <s v="State average for Low life expectancy"/>
    <m/>
    <s v="State Average of Limited Life Expectancy"/>
    <m/>
    <m/>
    <m/>
    <s v="178"/>
    <s v="Low Life Expectancy"/>
    <m/>
    <s v="22%"/>
    <m/>
    <m/>
    <s v="67"/>
    <s v="state.avg.lowlifex"/>
    <m/>
    <m/>
    <m/>
    <s v="FALSE"/>
    <s v="0"/>
  </r>
  <r>
    <s v="x"/>
    <s v="state.avg.pctlingiso"/>
    <s v="state.avg.pctlingiso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40303"/>
    <s v="Demographic"/>
    <s v="pctlingiso"/>
    <m/>
    <s v="pctlingiso"/>
    <s v="pctlingiso"/>
    <s v="State"/>
    <s v="State"/>
    <s v="state"/>
    <s v="1"/>
    <s v="4"/>
    <s v="3"/>
    <s v="S_D_LING"/>
    <s v="S_D_LING"/>
    <s v="S_D_LING"/>
    <m/>
    <m/>
    <m/>
    <s v="State avg % Limited English"/>
    <s v="State average for % in limited English-speaking Households"/>
    <s v="State average for % in limited English-speaking Households"/>
    <s v="State Average of Limited English Speaking"/>
    <m/>
    <m/>
    <m/>
    <s v="174"/>
    <s v="Limited English Speaking Households"/>
    <m/>
    <s v="2%"/>
    <m/>
    <m/>
    <s v="33"/>
    <s v="state.avg.pctlingiso"/>
    <m/>
    <s v="Demographic Indicators"/>
    <m/>
    <s v="FALSE"/>
    <s v="0"/>
  </r>
  <r>
    <s v="x"/>
    <s v="state.avg.pctlowinc"/>
    <s v="state.avg.pctlowinc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30303"/>
    <s v="Demographic"/>
    <s v="pctlowinc"/>
    <m/>
    <s v="pctlowinc"/>
    <s v="pctlowinc"/>
    <s v="State"/>
    <s v="State"/>
    <s v="state"/>
    <s v="1"/>
    <s v="3"/>
    <s v="3"/>
    <s v="S_D_INCOME"/>
    <s v="S_D_INCOME"/>
    <s v="S_D_INCOME"/>
    <m/>
    <m/>
    <m/>
    <s v="State avg % Low-inc."/>
    <s v="State average for % Low Income"/>
    <s v="State average for % Low Income"/>
    <s v="State Average of Low Income"/>
    <m/>
    <m/>
    <m/>
    <s v="172"/>
    <s v="Low Income"/>
    <m/>
    <s v="37%"/>
    <m/>
    <m/>
    <s v="23"/>
    <s v="state.avg.pctlowinc"/>
    <m/>
    <s v="Demographic Indicators"/>
    <m/>
    <s v="FALSE"/>
    <s v="0"/>
  </r>
  <r>
    <s v="x"/>
    <s v="state.avg.pctlths"/>
    <s v="state.avg.pctlths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60303"/>
    <s v="Demographic"/>
    <s v="pctlths"/>
    <m/>
    <s v="pctlths"/>
    <s v="pctlths"/>
    <s v="State"/>
    <s v="State"/>
    <s v="state"/>
    <s v="1"/>
    <s v="6"/>
    <s v="3"/>
    <s v="S_D_LESSHS"/>
    <s v="S_D_LESSHS"/>
    <s v="S_D_LESSHS"/>
    <m/>
    <m/>
    <m/>
    <s v="State avg % &lt; High School"/>
    <s v="State average for % with Less Than High School Education"/>
    <s v="State average for % with Less Than High School Education"/>
    <s v="State Average of Less Than High School Education"/>
    <m/>
    <m/>
    <m/>
    <s v="175"/>
    <s v="Less Than High School Education"/>
    <m/>
    <s v="12%"/>
    <m/>
    <m/>
    <s v="54"/>
    <s v="state.avg.pctlths"/>
    <m/>
    <s v="Demographic Indicators"/>
    <m/>
    <s v="FALSE"/>
    <s v="0"/>
  </r>
  <r>
    <s v="x"/>
    <s v="state.avg.pctmin"/>
    <s v="state.avg.pctmin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100303"/>
    <s v="Demographic"/>
    <s v="pctmin"/>
    <m/>
    <s v="pctmin"/>
    <s v="pctmin"/>
    <s v="State"/>
    <s v="State"/>
    <s v="state"/>
    <s v="1"/>
    <s v="10"/>
    <s v="3"/>
    <s v="S_D_PEOPCOLOR"/>
    <s v="S_D_PEOPCOLOR"/>
    <s v="S_D_PEOPCOLOR"/>
    <m/>
    <m/>
    <m/>
    <s v="State avg % People of Color"/>
    <s v="State average for % People of Color"/>
    <m/>
    <s v="State Average of People of Color"/>
    <m/>
    <m/>
    <m/>
    <s v="171"/>
    <s v="People of Color"/>
    <m/>
    <s v="35%"/>
    <m/>
    <m/>
    <s v="92"/>
    <s v="state.avg.pctmin"/>
    <m/>
    <s v="Demographic Indicators"/>
    <m/>
    <s v="FALSE"/>
    <s v="0"/>
  </r>
  <r>
    <s v="x"/>
    <s v="state.avg.pctover64"/>
    <s v="state.avg.pctover64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90303"/>
    <s v="Demographic"/>
    <s v="pctover64"/>
    <m/>
    <s v="pctover64"/>
    <s v="pctover64"/>
    <s v="State"/>
    <s v="State"/>
    <s v="state"/>
    <s v="1"/>
    <s v="9"/>
    <s v="3"/>
    <s v="S_D_OVER64"/>
    <s v="S_D_OVER64"/>
    <s v="S_D_OVER64"/>
    <m/>
    <m/>
    <m/>
    <s v="State avg % &gt; age 64"/>
    <s v="State average for % over Age 64"/>
    <s v="State average for % over Age 64"/>
    <s v="State Average of Over Age 64"/>
    <m/>
    <m/>
    <m/>
    <s v="177"/>
    <s v="Over Age 64"/>
    <m/>
    <s v="16%"/>
    <m/>
    <m/>
    <s v="82"/>
    <s v="state.avg.pctover64"/>
    <m/>
    <s v="Demographic Indicators"/>
    <m/>
    <s v="FALSE"/>
    <s v="0"/>
  </r>
  <r>
    <s v="x"/>
    <s v="state.avg.pctunder5"/>
    <s v="state.avg.pctunder5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80303"/>
    <s v="Demographic"/>
    <s v="pctunder5"/>
    <m/>
    <s v="pctunder5"/>
    <s v="pctunder5"/>
    <s v="State"/>
    <s v="State"/>
    <s v="state"/>
    <s v="1"/>
    <s v="8"/>
    <s v="3"/>
    <s v="S_D_UNDER5"/>
    <s v="S_D_UNDER5"/>
    <s v="S_D_UNDER5"/>
    <m/>
    <m/>
    <m/>
    <s v="State avg % &lt; age 5"/>
    <s v="State average for % under Age 5"/>
    <s v="State average for % under Age 5"/>
    <s v="State Average of Under Age 5"/>
    <m/>
    <m/>
    <m/>
    <s v="176"/>
    <s v="Under Age 5"/>
    <m/>
    <s v="6%"/>
    <m/>
    <m/>
    <s v="73"/>
    <s v="state.avg.pctunder5"/>
    <m/>
    <s v="Demographic Indicators"/>
    <m/>
    <s v="FALSE"/>
    <s v="0"/>
  </r>
  <r>
    <s v="x"/>
    <s v="state.avg.pctunemployed"/>
    <s v="state.avg.pctunemployed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50303"/>
    <s v="Demographic"/>
    <s v="pctunemployed"/>
    <m/>
    <s v="pctunemployed"/>
    <s v="pctunemployed"/>
    <s v="State"/>
    <s v="State"/>
    <s v="state"/>
    <s v="1"/>
    <s v="5"/>
    <s v="3"/>
    <s v="S_D_UNEMPLOYED"/>
    <s v="S_D_UNEMPLOYED"/>
    <s v="S_D_UNEMPLOYED"/>
    <m/>
    <m/>
    <m/>
    <s v="State avg % Unemployed"/>
    <s v="State average for % Unemployed"/>
    <s v="State average for % Unemployed"/>
    <s v="State Average of Unemployment Rate"/>
    <m/>
    <m/>
    <m/>
    <s v="173"/>
    <s v="Unemployment Rate"/>
    <m/>
    <s v="5%"/>
    <m/>
    <m/>
    <s v="42"/>
    <s v="state.avg.pctunemployed"/>
    <m/>
    <s v="Demographic Indicators"/>
    <m/>
    <s v="FALSE"/>
    <s v="0"/>
  </r>
  <r>
    <s v="x"/>
    <s v="state.pctile.Demog.Index"/>
    <s v="state.pctile.Demog.Ind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10203"/>
    <s v="Demographic"/>
    <s v="Demog.Index"/>
    <m/>
    <s v="Demog.Index"/>
    <s v="Demog.Index"/>
    <s v="State"/>
    <s v="State"/>
    <s v="state"/>
    <s v="1"/>
    <s v="1"/>
    <s v="3"/>
    <s v="S_D_DEMOGIDX2_PER"/>
    <s v="S_D_DEMOGIDX2_PER"/>
    <s v="S_D_DEMOGIDX2_PER"/>
    <m/>
    <s v="S_P_DEMOGIDX_2"/>
    <s v="S_P_DEMOGIDX_2"/>
    <s v="State%ile Demog.Ind."/>
    <s v="State percentile for Demographic Index"/>
    <s v="State Percentile for Demographic Index"/>
    <s v="State Percentile of Demographic Index"/>
    <m/>
    <m/>
    <m/>
    <s v="177"/>
    <s v="Demographic Index"/>
    <m/>
    <s v="8"/>
    <s v="45"/>
    <s v="S_P_DEMOGIDX_2"/>
    <s v="5"/>
    <s v="state.pctile.VSI.eo"/>
    <m/>
    <s v="Demographic Indicators"/>
    <m/>
    <s v="FALSE"/>
    <s v="0"/>
  </r>
  <r>
    <s v="x"/>
    <s v="state.pctile.Demog.Index.Supp"/>
    <s v="state.pctile.Demog.Index.Supp"/>
    <n v="0"/>
    <n v="1"/>
    <n v="1"/>
    <n v="0"/>
    <n v="0"/>
    <n v="0"/>
    <n v="0"/>
    <n v="0"/>
    <n v="1"/>
    <x v="8"/>
    <s v="Demographic"/>
    <s v="statepctile"/>
    <s v="percentile"/>
    <s v="percentile"/>
    <s v="pctile"/>
    <s v="lookedup"/>
    <s v="main"/>
    <s v="Socioeconomic Indicators"/>
    <s v="01020203"/>
    <s v="Demographic"/>
    <s v="Demog.Index.Supp"/>
    <m/>
    <s v="Demog.Index.Supp"/>
    <s v="Demog.Index.Supp"/>
    <m/>
    <s v="State"/>
    <s v="state"/>
    <s v="1"/>
    <s v="2"/>
    <s v="3"/>
    <s v="S_D_DEMOGIDX5_PER"/>
    <s v="S_D_DEMOGIDX5_PER"/>
    <s v="S_D_DEMOGIDX5_PER"/>
    <m/>
    <s v="S_P_DEMOGIDX_5"/>
    <s v="S_P_DEMOGIDX_5"/>
    <s v="State%ile Suppl Demog Index"/>
    <s v="State percentile for Supplemental Demographic Index"/>
    <s v="State Percentile for Supplemental Demographic Index"/>
    <s v="State Percentile of Supplemental Demographic Index"/>
    <m/>
    <m/>
    <m/>
    <s v="178"/>
    <s v="Supplemental Demographic Index"/>
    <m/>
    <s v="41"/>
    <s v="70"/>
    <s v="S_P_DEMOGIDX_5"/>
    <s v="13"/>
    <s v="state.pctile.Demog.Index.Supp"/>
    <m/>
    <s v="Demographic Indicators"/>
    <m/>
    <s v="FALSE"/>
    <s v="0"/>
  </r>
  <r>
    <s v="x"/>
    <s v="state.pctile.lowlifex"/>
    <s v="state.pctile.lowlif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70203"/>
    <s v="Demographic"/>
    <s v="lowlifex"/>
    <m/>
    <s v="lowlifex"/>
    <s v="lowlifex"/>
    <m/>
    <s v="State"/>
    <s v="state"/>
    <s v="1"/>
    <s v="7"/>
    <s v="3"/>
    <s v="S_D_LIFEEXP_PER"/>
    <s v="S_D_LIFEEXP_PER"/>
    <s v="S_D_LIFEEXP_PER"/>
    <m/>
    <s v="S_P_LIFEEXPPCT"/>
    <s v="S_P_LIFEEXPPCT"/>
    <s v="State%ile Low life expectancy"/>
    <s v="State percentile for Low life expectancy"/>
    <s v="State Percentile for Low Life Expectancy"/>
    <s v="State Percentile of Limited Life Expectancy"/>
    <m/>
    <m/>
    <m/>
    <s v="186"/>
    <s v="Low Life Expectancy"/>
    <m/>
    <s v="20"/>
    <s v="91"/>
    <s v="S_P_LIFEEXPPCT"/>
    <s v="63"/>
    <m/>
    <s v="[State] Percentile for Low Life Expectancy"/>
    <s v="Demographic Indicators"/>
    <m/>
    <s v="FALSE"/>
    <m/>
  </r>
  <r>
    <s v="x"/>
    <s v="state.pctile.pctlingiso"/>
    <s v="state.pctile.pctlingiso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40203"/>
    <s v="Demographic"/>
    <s v="pctlingiso"/>
    <m/>
    <s v="pctlingiso"/>
    <s v="pctlingiso"/>
    <s v="State"/>
    <s v="State"/>
    <s v="state"/>
    <s v="1"/>
    <s v="4"/>
    <s v="3"/>
    <s v="S_D_LING_PER"/>
    <s v="S_D_LING_PER"/>
    <s v="S_D_LING_PER"/>
    <m/>
    <s v="S_P_LINGISOPCT"/>
    <s v="S_P_LINGISOPCT"/>
    <s v="State%ile % Limited English"/>
    <s v="State percentile for % in limited English-speaking Households"/>
    <s v="State Percentile for % limited English speaking"/>
    <s v="State Percentile of Limited English Speaking"/>
    <m/>
    <m/>
    <m/>
    <s v="182"/>
    <s v="Limited English Speaking Households"/>
    <m/>
    <s v="93"/>
    <s v="0"/>
    <s v="S_P_LINGISOPCT"/>
    <s v="30"/>
    <s v="state.pctile.pctlingiso"/>
    <m/>
    <s v="Demographic Indicators"/>
    <m/>
    <s v="FALSE"/>
    <s v="0"/>
  </r>
  <r>
    <s v="x"/>
    <s v="state.pctile.pctlowinc"/>
    <s v="state.pctile.pctlowinc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30203"/>
    <s v="Demographic"/>
    <s v="pctlowinc"/>
    <m/>
    <s v="pctlowinc"/>
    <s v="pctlowinc"/>
    <s v="State"/>
    <s v="State"/>
    <s v="state"/>
    <s v="1"/>
    <s v="3"/>
    <s v="3"/>
    <s v="S_D_INCOME_PER"/>
    <s v="S_D_INCOME_PER"/>
    <s v="S_D_INCOME_PER"/>
    <m/>
    <s v="S_P_LOWINCPCT"/>
    <s v="S_P_LOWINCPCT"/>
    <s v="State%ile % Low-inc."/>
    <s v="State percentile for % Low Income"/>
    <s v="State Percentile for % low income"/>
    <s v="State Percentile of Low Income"/>
    <m/>
    <m/>
    <m/>
    <s v="180"/>
    <s v="Low Income"/>
    <m/>
    <s v="17"/>
    <s v="67"/>
    <s v="S_P_LOWINCPCT"/>
    <s v="20"/>
    <s v="state.pctile.pctlowinc"/>
    <m/>
    <s v="Demographic Indicators"/>
    <m/>
    <s v="FALSE"/>
    <s v="0"/>
  </r>
  <r>
    <s v="x"/>
    <s v="state.pctile.pctlths"/>
    <s v="state.pctile.pctlths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60203"/>
    <s v="Demographic"/>
    <s v="pctlths"/>
    <m/>
    <s v="pctlths"/>
    <s v="pctlths"/>
    <s v="State"/>
    <s v="State"/>
    <s v="state"/>
    <s v="1"/>
    <s v="6"/>
    <s v="3"/>
    <s v="S_D_LESSHS_PER"/>
    <s v="S_D_LESSHS_PER"/>
    <s v="S_D_LESSHS_PER"/>
    <m/>
    <s v="S_P_LESSHSPCT"/>
    <s v="S_P_LESSHSPCT"/>
    <s v="State%ile % &lt; High School"/>
    <s v="State percentile for % with Less Than High School Education"/>
    <s v="State Percentile for % less than high school education"/>
    <s v="State Percentile of Less Than High School Education"/>
    <m/>
    <m/>
    <m/>
    <s v="183"/>
    <s v="Less Than High School Education"/>
    <m/>
    <s v="86"/>
    <s v="82"/>
    <s v="S_P_LESSHSPCT"/>
    <s v="51"/>
    <s v="state.pctile.pctlths"/>
    <m/>
    <s v="Demographic Indicators"/>
    <m/>
    <s v="FALSE"/>
    <s v="0"/>
  </r>
  <r>
    <s v="x"/>
    <s v="state.pctile.pctmin"/>
    <s v="state.pctile.pctmin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100203"/>
    <s v="Demographic"/>
    <s v="pctmin"/>
    <m/>
    <s v="pctmin"/>
    <s v="pctmin"/>
    <s v="State"/>
    <s v="State"/>
    <s v="state"/>
    <s v="1"/>
    <s v="10"/>
    <s v="3"/>
    <s v="S_D_PEOPCOLOR_PER"/>
    <s v="S_D_PEOPCOLOR_PER"/>
    <s v="S_D_PEOPCOLOR_PER"/>
    <m/>
    <s v="S_P_PEOPCOLORPCT"/>
    <s v="S_P_PEOPCOLORPCT"/>
    <s v="State%ile % People of Color"/>
    <s v="State percentile for % People of Color"/>
    <s v="State Percentile for % people of color"/>
    <s v="State Percentile of People of Color"/>
    <m/>
    <m/>
    <m/>
    <s v="179"/>
    <s v="People of Color"/>
    <m/>
    <s v="7"/>
    <s v="31"/>
    <s v="S_P_PEOPCOLORPCT"/>
    <s v="88"/>
    <s v="state.pctile.pctmin"/>
    <m/>
    <s v="Demographic Indicators"/>
    <m/>
    <s v="FALSE"/>
    <s v="0"/>
  </r>
  <r>
    <s v="x"/>
    <s v="state.pctile.pctover64"/>
    <s v="state.pctile.pctover64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90203"/>
    <s v="Demographic"/>
    <s v="pctover64"/>
    <m/>
    <s v="pctover64"/>
    <s v="pctover64"/>
    <s v="State"/>
    <s v="State"/>
    <s v="state"/>
    <s v="1"/>
    <s v="9"/>
    <s v="3"/>
    <s v="S_D_OVER64_PER"/>
    <s v="S_D_OVER64_PER"/>
    <s v="S_D_OVER64_PER"/>
    <m/>
    <s v="S_P_OVER64PCT"/>
    <s v="S_P_OVER64PCT"/>
    <s v="State%ile % &gt; age 64"/>
    <s v="State percentile for % over Age 64"/>
    <s v="State Percentile for % over age 64"/>
    <s v="State Percentile of Over Age 64"/>
    <m/>
    <m/>
    <m/>
    <s v="185"/>
    <s v="Over Age 64"/>
    <m/>
    <s v="86"/>
    <s v="58"/>
    <s v="S_P_OVER64PCT"/>
    <s v="79"/>
    <s v="state.pctile.pctover64"/>
    <m/>
    <s v="Demographic Indicators"/>
    <m/>
    <s v="FALSE"/>
    <s v="0"/>
  </r>
  <r>
    <s v="x"/>
    <s v="state.pctile.pctunder5"/>
    <s v="state.pctile.pctunder5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80203"/>
    <s v="Demographic"/>
    <s v="pctunder5"/>
    <m/>
    <s v="pctunder5"/>
    <s v="pctunder5"/>
    <s v="State"/>
    <s v="State"/>
    <s v="state"/>
    <s v="1"/>
    <s v="8"/>
    <s v="3"/>
    <s v="S_D_UNDER5_PER"/>
    <s v="S_D_UNDER5_PER"/>
    <s v="S_D_UNDER5_PER"/>
    <m/>
    <s v="S_P_UNDER5PCT"/>
    <s v="S_P_UNDER5PCT"/>
    <s v="State%ile % &lt; age 5"/>
    <s v="State percentile for % under Age 5"/>
    <s v="State Percentile for % under age 5"/>
    <s v="State Percentile of Under Age 5"/>
    <m/>
    <m/>
    <m/>
    <s v="184"/>
    <s v="Under Age 5"/>
    <m/>
    <s v="0"/>
    <s v="29"/>
    <s v="S_P_UNDER5PCT"/>
    <s v="70"/>
    <s v="state.pctile.pctunder5"/>
    <m/>
    <s v="Demographic Indicators"/>
    <m/>
    <s v="FALSE"/>
    <s v="0"/>
  </r>
  <r>
    <s v="x"/>
    <s v="state.pctile.pctunemployed"/>
    <s v="state.pctile.pctunemployed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50203"/>
    <s v="Demographic"/>
    <s v="pctunemployed"/>
    <m/>
    <s v="pctunemployed"/>
    <s v="pctunemployed"/>
    <s v="State"/>
    <s v="State"/>
    <s v="state"/>
    <s v="1"/>
    <s v="5"/>
    <s v="3"/>
    <s v="S_D_UNEMPLOYED_PER"/>
    <s v="S_D_UNEMPLOYED_PER"/>
    <s v="S_D_UNEMPLOYED_PER"/>
    <m/>
    <s v="S_P_UNEMPPCT"/>
    <s v="S_P_UNEMPPCT"/>
    <s v="State%ile % Unemployed"/>
    <s v="State percentile for % Unemployed"/>
    <s v="State Percentile for Unemployed"/>
    <s v="State Percentile of Unemployment Rate"/>
    <m/>
    <m/>
    <m/>
    <s v="181"/>
    <s v="Unemployment Rate"/>
    <m/>
    <s v="37"/>
    <s v="35"/>
    <s v="S_P_UNEMPPCT"/>
    <s v="39"/>
    <s v="state.pctile.pctunemployed"/>
    <m/>
    <s v="Demographic Indicators"/>
    <m/>
    <s v="FALSE"/>
    <s v="0"/>
  </r>
  <r>
    <s v="x"/>
    <s v="pcthisp"/>
    <s v="pcthisp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10100"/>
    <s v="Demographic"/>
    <s v="pcthisp"/>
    <m/>
    <s v="pcthisp"/>
    <s v="pcthisp"/>
    <m/>
    <s v="buffer"/>
    <s v="buffer"/>
    <s v="1"/>
    <s v="11"/>
    <s v="0"/>
    <s v="P_HISP"/>
    <s v="P_HISP"/>
    <s v="P_HISP"/>
    <m/>
    <m/>
    <m/>
    <s v="% Hispanic"/>
    <s v="% Hispanic or Latino"/>
    <m/>
    <s v="Percent of Hispanics"/>
    <m/>
    <m/>
    <m/>
    <s v="21"/>
    <s v="Hispanic"/>
    <m/>
    <s v="7"/>
    <m/>
    <m/>
    <s v="97"/>
    <s v="n"/>
    <m/>
    <s v="n"/>
    <m/>
    <s v="FALSE"/>
    <m/>
  </r>
  <r>
    <s v="x"/>
    <s v="pctnhaa"/>
    <s v="pctnha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30100"/>
    <s v="Demographic"/>
    <s v="pctnhaa"/>
    <m/>
    <s v="pctnhaa"/>
    <s v="pctnhaa"/>
    <m/>
    <s v="buffer"/>
    <s v="buffer"/>
    <s v="1"/>
    <s v="13"/>
    <s v="0"/>
    <s v="P_ASIAN"/>
    <s v="P_ASIAN"/>
    <s v="P_ASIAN"/>
    <m/>
    <m/>
    <m/>
    <s v="% Asian"/>
    <s v="% Asian (non-Hispanic, single race)"/>
    <m/>
    <s v="Percent of Asian"/>
    <m/>
    <m/>
    <m/>
    <s v="20"/>
    <s v="Asian"/>
    <m/>
    <s v="0"/>
    <m/>
    <m/>
    <s v="113"/>
    <s v="n"/>
    <m/>
    <s v="n"/>
    <m/>
    <s v="FALSE"/>
    <s v="0"/>
  </r>
  <r>
    <s v="x"/>
    <s v="pctnhaiana"/>
    <s v="pctnhaian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40100"/>
    <s v="Demographic"/>
    <s v="pctnhaiana"/>
    <m/>
    <s v="pctnhaiana"/>
    <s v="pctnhaiana"/>
    <m/>
    <s v="buffer"/>
    <s v="buffer"/>
    <s v="1"/>
    <s v="14"/>
    <s v="0"/>
    <s v="P_AMERIND"/>
    <s v="P_AMERIND"/>
    <s v="P_AMERIND"/>
    <m/>
    <m/>
    <m/>
    <s v="% American Indian Alaska Native"/>
    <s v="% American Indian and Alaska Native (non-Hispanic, single race)"/>
    <m/>
    <s v="Percent of American Indians"/>
    <m/>
    <m/>
    <m/>
    <s v="22"/>
    <s v="American Indian"/>
    <m/>
    <s v="0"/>
    <m/>
    <m/>
    <s v="121"/>
    <s v="n"/>
    <m/>
    <s v="n"/>
    <m/>
    <s v="FALSE"/>
    <s v="0"/>
  </r>
  <r>
    <s v="x"/>
    <s v="pctnhba"/>
    <s v="pctnhb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20100"/>
    <s v="Demographic"/>
    <s v="pctnhba"/>
    <m/>
    <s v="pctnhba"/>
    <s v="pctnhba"/>
    <m/>
    <s v="buffer"/>
    <s v="buffer"/>
    <s v="1"/>
    <s v="12"/>
    <s v="0"/>
    <s v="P_BLACK"/>
    <s v="P_BLACK"/>
    <s v="P_BLACK"/>
    <m/>
    <m/>
    <m/>
    <s v="% Black"/>
    <s v="% Black or African American (non-Hispanic, single race)"/>
    <m/>
    <s v="Percent of Blacks"/>
    <m/>
    <m/>
    <m/>
    <s v="19"/>
    <s v="Black"/>
    <m/>
    <s v="0"/>
    <m/>
    <m/>
    <s v="105"/>
    <s v="n"/>
    <m/>
    <s v="n"/>
    <m/>
    <s v="FALSE"/>
    <s v="0"/>
  </r>
  <r>
    <s v="x"/>
    <s v="pctnhmulti"/>
    <s v="pctnhmulti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70100"/>
    <s v="Demographic"/>
    <s v="pctnhmulti"/>
    <m/>
    <s v="pctnhmulti"/>
    <s v="pctnhmulti"/>
    <m/>
    <s v="buffer"/>
    <s v="buffer"/>
    <s v="1"/>
    <s v="17"/>
    <s v="0"/>
    <s v="P_TWOMORE"/>
    <s v="P_TWOMORE"/>
    <s v="P_TWOMORE"/>
    <m/>
    <m/>
    <m/>
    <s v="% Two or more race"/>
    <s v="% Two or more races (non-Hispanic)"/>
    <m/>
    <s v="Percent of Two or More Races"/>
    <m/>
    <m/>
    <m/>
    <s v="25"/>
    <s v="Two or more races"/>
    <m/>
    <s v="4"/>
    <m/>
    <m/>
    <s v="145"/>
    <s v="n"/>
    <m/>
    <s v="n"/>
    <m/>
    <s v="FALSE"/>
    <s v="0"/>
  </r>
  <r>
    <s v="x"/>
    <s v="pctnhnhpia"/>
    <s v="pctnhnhpi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50100"/>
    <s v="Demographic"/>
    <s v="pctnhnhpia"/>
    <m/>
    <s v="pctnhnhpia"/>
    <s v="pctnhnhpia"/>
    <m/>
    <s v="buffer"/>
    <s v="buffer"/>
    <s v="1"/>
    <s v="15"/>
    <s v="0"/>
    <s v="P_HAWPAC"/>
    <s v="P_HAWPAC"/>
    <s v="P_HAWPAC"/>
    <m/>
    <m/>
    <m/>
    <s v="% Native Hawaiian Pacific Islander"/>
    <s v="% Native Hawaiian and Other Pacific Islander (non-Hispanic, single race)"/>
    <m/>
    <s v="Percent of Hawaiian/Pacific"/>
    <m/>
    <m/>
    <m/>
    <s v="23"/>
    <s v="Hawaiian/Pacific Islander"/>
    <m/>
    <s v="0"/>
    <m/>
    <m/>
    <s v="129"/>
    <s v="n"/>
    <m/>
    <s v="n"/>
    <m/>
    <s v="FALSE"/>
    <s v="0"/>
  </r>
  <r>
    <s v="x"/>
    <s v="pctnhotheralone"/>
    <s v="pctnhotheralone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60100"/>
    <s v="Demographic"/>
    <s v="pctnhotheralone"/>
    <m/>
    <s v="pctnhotheralone"/>
    <s v="pctnhotheralone"/>
    <m/>
    <s v="buffer"/>
    <s v="buffer"/>
    <s v="1"/>
    <s v="16"/>
    <s v="0"/>
    <s v="P_OTHER_RACE"/>
    <s v="P_OTHER_RACE"/>
    <s v="P_OTHER_RACE"/>
    <m/>
    <m/>
    <m/>
    <s v="% Other single race"/>
    <s v="% Other race (non-Hispanic, single race)"/>
    <m/>
    <s v="Percent of Other Race"/>
    <m/>
    <m/>
    <m/>
    <s v="24"/>
    <s v="Other race"/>
    <m/>
    <s v="7"/>
    <m/>
    <m/>
    <s v="137"/>
    <s v="n"/>
    <m/>
    <s v="n"/>
    <m/>
    <s v="FALSE"/>
    <s v="0"/>
  </r>
  <r>
    <s v="x"/>
    <s v="pctnhwa"/>
    <s v="pctnhw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80100"/>
    <s v="Demographic"/>
    <s v="pctnhwa"/>
    <m/>
    <s v="pctnhwa"/>
    <s v="pctnhwa"/>
    <m/>
    <s v="buffer"/>
    <s v="buffer"/>
    <s v="1"/>
    <s v="18"/>
    <s v="0"/>
    <s v="P_WHITE"/>
    <s v="P_WHITE"/>
    <s v="P_WHITE"/>
    <m/>
    <m/>
    <m/>
    <s v="% White nonHispanic single race"/>
    <s v="% White (non-Hispanic, single race)"/>
    <m/>
    <s v="Percent of Whites"/>
    <m/>
    <m/>
    <m/>
    <s v="18"/>
    <s v="White"/>
    <m/>
    <s v="89"/>
    <m/>
    <m/>
    <s v="153"/>
    <s v="n"/>
    <m/>
    <s v="n"/>
    <m/>
    <s v="FALSE"/>
    <s v="0"/>
  </r>
  <r>
    <s v="x"/>
    <s v="avg.pcthisp"/>
    <s v="avg.pcthisp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10100"/>
    <s v="Demographic"/>
    <s v="pcthisp"/>
    <m/>
    <s v="pcthisp"/>
    <s v="pcthisp"/>
    <m/>
    <s v="Nation"/>
    <s v="us"/>
    <s v="1"/>
    <s v="11"/>
    <s v="0"/>
    <m/>
    <m/>
    <m/>
    <m/>
    <m/>
    <m/>
    <s v="US avg % Hispanic"/>
    <s v="US avg % Hispanic or Latino"/>
    <m/>
    <m/>
    <m/>
    <m/>
    <m/>
    <m/>
    <m/>
    <m/>
    <m/>
    <m/>
    <m/>
    <s v="96"/>
    <m/>
    <m/>
    <m/>
    <m/>
    <s v="FALSE"/>
    <s v="0"/>
  </r>
  <r>
    <s v="x"/>
    <s v="avg.pctnhaa"/>
    <s v="avg.pctnha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30100"/>
    <s v="Demographic"/>
    <s v="pctnhaa"/>
    <m/>
    <s v="pctnhaa"/>
    <s v="pctnhaa"/>
    <m/>
    <s v="Nation"/>
    <s v="us"/>
    <s v="1"/>
    <s v="13"/>
    <s v="0"/>
    <m/>
    <m/>
    <m/>
    <m/>
    <m/>
    <m/>
    <s v="US avg % Asian"/>
    <s v="US avg % Asian (non-Hispanic, single race)"/>
    <m/>
    <m/>
    <m/>
    <m/>
    <m/>
    <m/>
    <m/>
    <m/>
    <m/>
    <m/>
    <m/>
    <s v="112"/>
    <m/>
    <m/>
    <m/>
    <m/>
    <s v="FALSE"/>
    <s v="0"/>
  </r>
  <r>
    <s v="x"/>
    <s v="avg.pctnhaiana"/>
    <s v="avg.pctnhaian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40100"/>
    <s v="Demographic"/>
    <s v="pctnhaiana"/>
    <m/>
    <s v="pctnhaiana"/>
    <s v="pctnhaiana"/>
    <m/>
    <s v="Nation"/>
    <s v="us"/>
    <s v="1"/>
    <s v="14"/>
    <s v="0"/>
    <m/>
    <m/>
    <m/>
    <m/>
    <m/>
    <m/>
    <s v="US avg % American Indian Alaska Native"/>
    <s v="US avg % American Indian and Alaska Native (non-Hispanic, single race)"/>
    <m/>
    <m/>
    <m/>
    <m/>
    <m/>
    <m/>
    <m/>
    <m/>
    <m/>
    <m/>
    <m/>
    <s v="120"/>
    <m/>
    <m/>
    <m/>
    <m/>
    <s v="FALSE"/>
    <s v="0"/>
  </r>
  <r>
    <s v="x"/>
    <s v="avg.pctnhba"/>
    <s v="avg.pctnhb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20100"/>
    <s v="Demographic"/>
    <s v="pctnhba"/>
    <m/>
    <s v="pctnhba"/>
    <s v="pctnhba"/>
    <m/>
    <s v="Nation"/>
    <s v="us"/>
    <s v="1"/>
    <s v="12"/>
    <s v="0"/>
    <m/>
    <m/>
    <m/>
    <m/>
    <m/>
    <m/>
    <s v="US avg % Black"/>
    <s v="US avg % Black or African American (non-Hispanic, single race)"/>
    <m/>
    <m/>
    <m/>
    <m/>
    <m/>
    <m/>
    <m/>
    <m/>
    <m/>
    <m/>
    <m/>
    <s v="104"/>
    <m/>
    <m/>
    <m/>
    <m/>
    <s v="FALSE"/>
    <s v="0"/>
  </r>
  <r>
    <s v="x"/>
    <s v="avg.pctnhmulti"/>
    <s v="avg.pctnhmulti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70100"/>
    <s v="Demographic"/>
    <s v="pctnhmulti"/>
    <m/>
    <s v="pctnhmulti"/>
    <s v="pctnhmulti"/>
    <m/>
    <s v="Nation"/>
    <s v="us"/>
    <s v="1"/>
    <s v="17"/>
    <s v="0"/>
    <m/>
    <m/>
    <m/>
    <m/>
    <m/>
    <m/>
    <s v="US avg % Two or more race"/>
    <s v="US avg % Two or more races (non-Hispanic)"/>
    <m/>
    <m/>
    <m/>
    <m/>
    <m/>
    <m/>
    <m/>
    <m/>
    <m/>
    <m/>
    <m/>
    <s v="144"/>
    <m/>
    <m/>
    <m/>
    <m/>
    <s v="FALSE"/>
    <s v="0"/>
  </r>
  <r>
    <s v="x"/>
    <s v="avg.pctnhnhpia"/>
    <s v="avg.pctnhnhpi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50100"/>
    <s v="Demographic"/>
    <s v="pctnhnhpia"/>
    <m/>
    <s v="pctnhnhpia"/>
    <s v="pctnhnhpia"/>
    <m/>
    <s v="Nation"/>
    <s v="us"/>
    <s v="1"/>
    <s v="15"/>
    <s v="0"/>
    <m/>
    <m/>
    <m/>
    <m/>
    <m/>
    <m/>
    <s v="US avg % Native Hawaiian Pacific Islander"/>
    <s v="US avg % Native Hawaiian and Other Pacific Islander (non-Hispanic, single race)"/>
    <m/>
    <m/>
    <m/>
    <m/>
    <m/>
    <m/>
    <m/>
    <m/>
    <m/>
    <m/>
    <m/>
    <s v="128"/>
    <m/>
    <m/>
    <m/>
    <m/>
    <s v="FALSE"/>
    <s v="0"/>
  </r>
  <r>
    <s v="x"/>
    <s v="avg.pctnhotheralone"/>
    <s v="avg.pctnhotheralone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60100"/>
    <s v="Demographic"/>
    <s v="pctnhotheralone"/>
    <m/>
    <s v="pctnhotheralone"/>
    <s v="pctnhotheralone"/>
    <m/>
    <s v="Nation"/>
    <s v="us"/>
    <s v="1"/>
    <s v="16"/>
    <s v="0"/>
    <m/>
    <m/>
    <m/>
    <m/>
    <m/>
    <m/>
    <s v="US avg % Other single race"/>
    <s v="US avg % Other race (non-Hispanic, single race)"/>
    <m/>
    <m/>
    <m/>
    <m/>
    <m/>
    <m/>
    <m/>
    <m/>
    <m/>
    <m/>
    <m/>
    <s v="136"/>
    <m/>
    <m/>
    <m/>
    <m/>
    <s v="FALSE"/>
    <s v="0"/>
  </r>
  <r>
    <s v="x"/>
    <s v="avg.pctnhwa"/>
    <s v="avg.pctnhw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80100"/>
    <s v="Demographic"/>
    <s v="pctnhwa"/>
    <m/>
    <s v="pctnhwa"/>
    <s v="pctnhwa"/>
    <m/>
    <s v="Nation"/>
    <s v="us"/>
    <s v="1"/>
    <s v="18"/>
    <s v="0"/>
    <m/>
    <m/>
    <m/>
    <m/>
    <m/>
    <m/>
    <s v="US avg % White nonHispanic single race"/>
    <s v="US avg % White (non-Hispanic, single race)"/>
    <m/>
    <m/>
    <m/>
    <m/>
    <m/>
    <m/>
    <m/>
    <m/>
    <m/>
    <m/>
    <m/>
    <s v="152"/>
    <m/>
    <m/>
    <m/>
    <m/>
    <s v="FALSE"/>
    <s v="0"/>
  </r>
  <r>
    <s v="x"/>
    <s v="hisp"/>
    <s v="hisp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18800"/>
    <s v="Demographic"/>
    <s v="hisp"/>
    <m/>
    <s v="pcthisp"/>
    <s v="pcthisp"/>
    <m/>
    <s v="buffer"/>
    <s v="buffer"/>
    <s v="1"/>
    <s v="11"/>
    <s v="0"/>
    <m/>
    <m/>
    <m/>
    <m/>
    <m/>
    <m/>
    <s v="Count of Hispanic"/>
    <s v="Count of Hispanic or Latino"/>
    <m/>
    <m/>
    <m/>
    <m/>
    <m/>
    <m/>
    <m/>
    <m/>
    <m/>
    <m/>
    <m/>
    <s v="103"/>
    <m/>
    <m/>
    <m/>
    <m/>
    <s v="FALSE"/>
    <s v="0"/>
  </r>
  <r>
    <s v="x"/>
    <s v="nhaa"/>
    <s v="nha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38800"/>
    <s v="Demographic"/>
    <s v="nhaa"/>
    <m/>
    <s v="pctnhaa"/>
    <s v="pctnhaa"/>
    <m/>
    <s v="buffer"/>
    <s v="buffer"/>
    <s v="1"/>
    <s v="13"/>
    <s v="0"/>
    <m/>
    <m/>
    <m/>
    <m/>
    <m/>
    <m/>
    <s v="Count of Asian"/>
    <s v="Count of Asian (non-Hispanic, single race)"/>
    <m/>
    <m/>
    <m/>
    <m/>
    <m/>
    <m/>
    <m/>
    <m/>
    <m/>
    <m/>
    <m/>
    <s v="119"/>
    <m/>
    <m/>
    <m/>
    <m/>
    <s v="FALSE"/>
    <s v="0"/>
  </r>
  <r>
    <s v="x"/>
    <s v="nhaiana"/>
    <s v="nhaian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48800"/>
    <s v="Demographic"/>
    <s v="nhaiana"/>
    <m/>
    <s v="pctnhaiana"/>
    <s v="pctnhaiana"/>
    <m/>
    <s v="buffer"/>
    <s v="buffer"/>
    <s v="1"/>
    <s v="14"/>
    <s v="0"/>
    <m/>
    <m/>
    <m/>
    <m/>
    <m/>
    <m/>
    <s v="Count of American Indian Alaska Native"/>
    <s v="Count of American Indian and Alaska Native (non-Hispanic, single race)"/>
    <m/>
    <m/>
    <m/>
    <m/>
    <m/>
    <m/>
    <m/>
    <m/>
    <m/>
    <m/>
    <m/>
    <s v="127"/>
    <m/>
    <m/>
    <m/>
    <m/>
    <s v="FALSE"/>
    <s v="0"/>
  </r>
  <r>
    <s v="x"/>
    <s v="nhba"/>
    <s v="nhb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28800"/>
    <s v="Demographic"/>
    <s v="nhba"/>
    <m/>
    <s v="pctnhba"/>
    <s v="pctnhba"/>
    <m/>
    <s v="buffer"/>
    <s v="buffer"/>
    <s v="1"/>
    <s v="12"/>
    <s v="0"/>
    <m/>
    <m/>
    <m/>
    <m/>
    <m/>
    <m/>
    <s v="Count of Black"/>
    <s v="Count of Black or African American (non-Hispanic, single race)"/>
    <m/>
    <m/>
    <m/>
    <m/>
    <m/>
    <m/>
    <m/>
    <m/>
    <m/>
    <m/>
    <m/>
    <s v="111"/>
    <m/>
    <m/>
    <m/>
    <m/>
    <s v="FALSE"/>
    <s v="0"/>
  </r>
  <r>
    <s v="x"/>
    <s v="nhmulti"/>
    <s v="nhmulti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78800"/>
    <s v="Demographic"/>
    <s v="nhmulti"/>
    <m/>
    <s v="pctnhmulti"/>
    <s v="pctnhmulti"/>
    <m/>
    <s v="buffer"/>
    <s v="buffer"/>
    <s v="1"/>
    <s v="17"/>
    <s v="0"/>
    <m/>
    <m/>
    <m/>
    <m/>
    <m/>
    <m/>
    <s v="Count of Two or more race"/>
    <s v="Count of Two or more races (non-Hispanic)"/>
    <m/>
    <m/>
    <m/>
    <m/>
    <m/>
    <m/>
    <m/>
    <m/>
    <m/>
    <m/>
    <m/>
    <s v="151"/>
    <m/>
    <m/>
    <m/>
    <m/>
    <s v="FALSE"/>
    <s v="0"/>
  </r>
  <r>
    <s v="x"/>
    <s v="nhnhpia"/>
    <s v="nhnhpi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58800"/>
    <s v="Demographic"/>
    <s v="nhnhpia"/>
    <m/>
    <s v="pctnhnhpia"/>
    <s v="pctnhnhpia"/>
    <m/>
    <s v="buffer"/>
    <s v="buffer"/>
    <s v="1"/>
    <s v="15"/>
    <s v="0"/>
    <m/>
    <m/>
    <m/>
    <m/>
    <m/>
    <m/>
    <s v="Count of Native Hawaiian Pacific Islander"/>
    <s v="Count of Native Hawaiian and Other Pacific Islander (non-Hispanic, single race)"/>
    <m/>
    <m/>
    <m/>
    <m/>
    <m/>
    <m/>
    <m/>
    <m/>
    <m/>
    <m/>
    <m/>
    <s v="135"/>
    <m/>
    <m/>
    <m/>
    <m/>
    <s v="FALSE"/>
    <s v="0"/>
  </r>
  <r>
    <s v="x"/>
    <s v="nhotheralone"/>
    <s v="nhotheralone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68800"/>
    <s v="Demographic"/>
    <s v="nhotheralone"/>
    <m/>
    <s v="pctnhotheralone"/>
    <s v="pctnhotheralone"/>
    <m/>
    <s v="buffer"/>
    <s v="buffer"/>
    <s v="1"/>
    <s v="16"/>
    <s v="0"/>
    <m/>
    <m/>
    <m/>
    <m/>
    <m/>
    <m/>
    <s v="Count of Other single race"/>
    <s v="Count of Other race (non-Hispanic, single race)"/>
    <m/>
    <m/>
    <m/>
    <m/>
    <m/>
    <m/>
    <m/>
    <m/>
    <m/>
    <m/>
    <m/>
    <s v="143"/>
    <m/>
    <m/>
    <m/>
    <m/>
    <s v="FALSE"/>
    <s v="0"/>
  </r>
  <r>
    <s v="x"/>
    <s v="nhwa"/>
    <s v="nhw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88800"/>
    <s v="Demographic"/>
    <s v="nhwa"/>
    <m/>
    <s v="pctnhwa"/>
    <s v="pctnhwa"/>
    <m/>
    <s v="buffer"/>
    <s v="buffer"/>
    <s v="1"/>
    <s v="18"/>
    <s v="0"/>
    <m/>
    <m/>
    <m/>
    <m/>
    <m/>
    <m/>
    <s v="Count of White nonHispanic single race"/>
    <s v="Count of White (non-Hispanic, single race)"/>
    <m/>
    <m/>
    <m/>
    <m/>
    <m/>
    <m/>
    <m/>
    <m/>
    <m/>
    <m/>
    <m/>
    <s v="159"/>
    <m/>
    <m/>
    <m/>
    <m/>
    <s v="FALSE"/>
    <s v="0"/>
  </r>
  <r>
    <s v="x"/>
    <s v="pctile.pcthisp"/>
    <s v="pctile.pcthisp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10201"/>
    <s v="Demographic"/>
    <s v="pcthisp"/>
    <m/>
    <s v="pcthisp"/>
    <s v="pcthisp"/>
    <m/>
    <s v="Nation"/>
    <s v="us"/>
    <s v="1"/>
    <s v="11"/>
    <s v="1"/>
    <m/>
    <m/>
    <m/>
    <m/>
    <m/>
    <m/>
    <s v="US%ile % Hispanic"/>
    <s v="US percentile for % Hispanic or Latino"/>
    <m/>
    <m/>
    <m/>
    <m/>
    <m/>
    <m/>
    <m/>
    <m/>
    <m/>
    <m/>
    <m/>
    <s v="101"/>
    <m/>
    <m/>
    <m/>
    <m/>
    <s v="FALSE"/>
    <m/>
  </r>
  <r>
    <s v="x"/>
    <s v="pctile.pctnhaa"/>
    <s v="pctile.pctnha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30201"/>
    <s v="Demographic"/>
    <s v="pctnhaa"/>
    <m/>
    <s v="pctnhaa"/>
    <s v="pctnhaa"/>
    <m/>
    <s v="Nation"/>
    <s v="us"/>
    <s v="1"/>
    <s v="13"/>
    <s v="1"/>
    <m/>
    <m/>
    <m/>
    <m/>
    <m/>
    <m/>
    <s v="US%ile % Asian"/>
    <s v="US percentile for % Asian (non-Hispanic, single race)"/>
    <m/>
    <m/>
    <m/>
    <m/>
    <m/>
    <m/>
    <m/>
    <m/>
    <m/>
    <m/>
    <m/>
    <s v="117"/>
    <m/>
    <m/>
    <m/>
    <m/>
    <s v="FALSE"/>
    <m/>
  </r>
  <r>
    <s v="x"/>
    <s v="pctile.pctnhaiana"/>
    <s v="pctile.pctnhaian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40201"/>
    <s v="Demographic"/>
    <s v="pctnhaiana"/>
    <m/>
    <s v="pctnhaiana"/>
    <s v="pctnhaiana"/>
    <m/>
    <s v="Nation"/>
    <s v="us"/>
    <s v="1"/>
    <s v="14"/>
    <s v="1"/>
    <m/>
    <m/>
    <m/>
    <m/>
    <m/>
    <m/>
    <s v="US%ile % American Indian Alaska Native"/>
    <s v="US percentile for % American Indian and Alaska Native (non-Hispanic, single race)"/>
    <m/>
    <m/>
    <m/>
    <m/>
    <m/>
    <m/>
    <m/>
    <m/>
    <m/>
    <m/>
    <m/>
    <s v="125"/>
    <m/>
    <m/>
    <m/>
    <m/>
    <s v="FALSE"/>
    <m/>
  </r>
  <r>
    <s v="x"/>
    <s v="pctile.pctnhba"/>
    <s v="pctile.pctnhb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20201"/>
    <s v="Demographic"/>
    <s v="pctnhba"/>
    <m/>
    <s v="pctnhba"/>
    <s v="pctnhba"/>
    <m/>
    <s v="Nation"/>
    <s v="us"/>
    <s v="1"/>
    <s v="12"/>
    <s v="1"/>
    <m/>
    <m/>
    <m/>
    <m/>
    <m/>
    <m/>
    <s v="US%ile % Black"/>
    <s v="US percentile for % Black or African American (non-Hispanic, single race)"/>
    <m/>
    <m/>
    <m/>
    <m/>
    <m/>
    <m/>
    <m/>
    <m/>
    <m/>
    <m/>
    <m/>
    <s v="109"/>
    <m/>
    <m/>
    <m/>
    <m/>
    <s v="FALSE"/>
    <m/>
  </r>
  <r>
    <s v="x"/>
    <s v="pctile.pctnhmulti"/>
    <s v="pctile.pctnhmulti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70201"/>
    <s v="Demographic"/>
    <s v="pctnhmulti"/>
    <m/>
    <s v="pctnhmulti"/>
    <s v="pctnhmulti"/>
    <m/>
    <s v="Nation"/>
    <s v="us"/>
    <s v="1"/>
    <s v="17"/>
    <s v="1"/>
    <m/>
    <m/>
    <m/>
    <m/>
    <m/>
    <m/>
    <s v="US%ile % Two or more race"/>
    <s v="US percentile for % Two or more races (non-Hispanic)"/>
    <m/>
    <m/>
    <m/>
    <m/>
    <m/>
    <m/>
    <m/>
    <m/>
    <m/>
    <m/>
    <m/>
    <s v="149"/>
    <m/>
    <m/>
    <m/>
    <m/>
    <s v="FALSE"/>
    <m/>
  </r>
  <r>
    <s v="x"/>
    <s v="pctile.pctnhnhpia"/>
    <s v="pctile.pctnhnhpi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50201"/>
    <s v="Demographic"/>
    <s v="pctnhnhpia"/>
    <m/>
    <s v="pctnhnhpia"/>
    <s v="pctnhnhpia"/>
    <m/>
    <s v="Nation"/>
    <s v="us"/>
    <s v="1"/>
    <s v="15"/>
    <s v="1"/>
    <m/>
    <m/>
    <m/>
    <m/>
    <m/>
    <m/>
    <s v="US%ile % Native Hawaiian Pacific Islander"/>
    <s v="US percentile for % Native Hawaiian and Other Pacific Islander (non-Hispanic, single race)"/>
    <m/>
    <m/>
    <m/>
    <m/>
    <m/>
    <m/>
    <m/>
    <m/>
    <m/>
    <m/>
    <m/>
    <s v="133"/>
    <m/>
    <m/>
    <m/>
    <m/>
    <s v="FALSE"/>
    <m/>
  </r>
  <r>
    <s v="x"/>
    <s v="pctile.pctnhotheralone"/>
    <s v="pctile.pctnhotheralone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60201"/>
    <s v="Demographic"/>
    <s v="pctnhotheralone"/>
    <m/>
    <s v="pctnhotheralone"/>
    <s v="pctnhotheralone"/>
    <m/>
    <s v="Nation"/>
    <s v="us"/>
    <s v="1"/>
    <s v="16"/>
    <s v="1"/>
    <m/>
    <m/>
    <m/>
    <m/>
    <m/>
    <m/>
    <s v="US%ile % Other single race"/>
    <s v="US percentile for % Other race (non-Hispanic, single race)"/>
    <m/>
    <m/>
    <m/>
    <m/>
    <m/>
    <m/>
    <m/>
    <m/>
    <m/>
    <m/>
    <m/>
    <s v="141"/>
    <m/>
    <m/>
    <m/>
    <m/>
    <s v="FALSE"/>
    <m/>
  </r>
  <r>
    <s v="x"/>
    <s v="pctile.pctnhwa"/>
    <s v="pctile.pctnhw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80201"/>
    <s v="Demographic"/>
    <s v="pctnhwa"/>
    <m/>
    <s v="pctnhwa"/>
    <s v="pctnhwa"/>
    <m/>
    <s v="Nation"/>
    <s v="us"/>
    <s v="1"/>
    <s v="18"/>
    <s v="1"/>
    <m/>
    <m/>
    <m/>
    <m/>
    <m/>
    <m/>
    <s v="US%ile % White nonHispanic single race"/>
    <s v="US percentile for % White (non-Hispanic, single race)"/>
    <m/>
    <m/>
    <m/>
    <m/>
    <m/>
    <m/>
    <m/>
    <m/>
    <m/>
    <m/>
    <m/>
    <s v="157"/>
    <m/>
    <m/>
    <m/>
    <m/>
    <s v="FALSE"/>
    <m/>
  </r>
  <r>
    <s v="x"/>
    <s v="ratio.to.avg.pcthisp"/>
    <s v="ratio.to.avg.pcthisp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10100"/>
    <s v="Demographic"/>
    <s v="pcthisp"/>
    <m/>
    <s v="pcthisp"/>
    <s v="pcthisp"/>
    <s v="Nation"/>
    <s v="Nation"/>
    <s v="us"/>
    <s v="1"/>
    <s v="11"/>
    <s v="0"/>
    <m/>
    <m/>
    <m/>
    <m/>
    <m/>
    <m/>
    <s v="Ratio to US avg % Hispanic"/>
    <s v="Ratio to US avg % Hispanic"/>
    <m/>
    <m/>
    <m/>
    <m/>
    <m/>
    <m/>
    <m/>
    <m/>
    <m/>
    <m/>
    <m/>
    <s v="98"/>
    <m/>
    <m/>
    <m/>
    <m/>
    <s v="FALSE"/>
    <s v="0"/>
  </r>
  <r>
    <s v="x"/>
    <s v="ratio.to.avg.pctnhaa"/>
    <s v="ratio.to.avg.pctnha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30100"/>
    <s v="Demographic"/>
    <s v="pctnhaa"/>
    <m/>
    <s v="pctnhaa"/>
    <s v="pctnhaa"/>
    <s v="Nation"/>
    <s v="Nation"/>
    <s v="us"/>
    <s v="1"/>
    <s v="13"/>
    <s v="0"/>
    <m/>
    <m/>
    <m/>
    <m/>
    <m/>
    <m/>
    <s v="Ratio to US avg % Asian"/>
    <s v="Ratio to US avg % Asian"/>
    <m/>
    <m/>
    <m/>
    <m/>
    <m/>
    <m/>
    <m/>
    <m/>
    <m/>
    <m/>
    <m/>
    <s v="114"/>
    <m/>
    <m/>
    <m/>
    <m/>
    <s v="FALSE"/>
    <s v="0"/>
  </r>
  <r>
    <s v="x"/>
    <s v="ratio.to.avg.pctnhaiana"/>
    <s v="ratio.to.avg.pctnhaian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40100"/>
    <s v="Demographic"/>
    <s v="pctnhaiana"/>
    <m/>
    <s v="pctnhaiana"/>
    <s v="pctnhaiana"/>
    <s v="Nation"/>
    <s v="Nation"/>
    <s v="us"/>
    <s v="1"/>
    <s v="14"/>
    <s v="0"/>
    <m/>
    <m/>
    <m/>
    <m/>
    <m/>
    <m/>
    <s v="Ratio to US avg % American Indian Alaska Native"/>
    <s v="Ratio to US avg % American Indian Alaska Native"/>
    <m/>
    <m/>
    <m/>
    <m/>
    <m/>
    <m/>
    <m/>
    <m/>
    <m/>
    <m/>
    <m/>
    <s v="122"/>
    <m/>
    <m/>
    <m/>
    <m/>
    <s v="FALSE"/>
    <s v="0"/>
  </r>
  <r>
    <s v="x"/>
    <s v="ratio.to.avg.pctnhba"/>
    <s v="ratio.to.avg.pctnhb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20100"/>
    <s v="Demographic"/>
    <s v="pctnhba"/>
    <m/>
    <s v="pctnhba"/>
    <s v="pctnhba"/>
    <s v="Nation"/>
    <s v="Nation"/>
    <s v="us"/>
    <s v="1"/>
    <s v="12"/>
    <s v="0"/>
    <m/>
    <m/>
    <m/>
    <m/>
    <m/>
    <m/>
    <s v="Ratio to US avg % Black"/>
    <s v="Ratio to US avg % Black"/>
    <m/>
    <m/>
    <m/>
    <m/>
    <m/>
    <m/>
    <m/>
    <m/>
    <m/>
    <m/>
    <m/>
    <s v="106"/>
    <m/>
    <m/>
    <m/>
    <m/>
    <s v="FALSE"/>
    <s v="0"/>
  </r>
  <r>
    <s v="x"/>
    <s v="ratio.to.avg.pctnhmulti"/>
    <s v="ratio.to.avg.pctnhmulti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70100"/>
    <s v="Demographic"/>
    <s v="pctnhmulti"/>
    <m/>
    <s v="pctnhmulti"/>
    <s v="pctnhmulti"/>
    <s v="Nation"/>
    <s v="Nation"/>
    <s v="us"/>
    <s v="1"/>
    <s v="17"/>
    <s v="0"/>
    <m/>
    <m/>
    <m/>
    <m/>
    <m/>
    <m/>
    <s v="Ratio to US avg % Two or more race"/>
    <s v="Ratio to US avg % Two or more race"/>
    <m/>
    <m/>
    <m/>
    <m/>
    <m/>
    <m/>
    <m/>
    <m/>
    <m/>
    <m/>
    <m/>
    <s v="146"/>
    <m/>
    <m/>
    <m/>
    <m/>
    <s v="FALSE"/>
    <s v="0"/>
  </r>
  <r>
    <s v="x"/>
    <s v="ratio.to.avg.pctnhnhpia"/>
    <s v="ratio.to.avg.pctnhnhpi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50100"/>
    <s v="Demographic"/>
    <s v="pctnhnhpia"/>
    <m/>
    <s v="pctnhnhpia"/>
    <s v="pctnhnhpia"/>
    <s v="Nation"/>
    <s v="Nation"/>
    <s v="us"/>
    <s v="1"/>
    <s v="15"/>
    <s v="0"/>
    <m/>
    <m/>
    <m/>
    <m/>
    <m/>
    <m/>
    <s v="Ratio to US avg % Native Hawaiian Pacific Islander"/>
    <s v="Ratio to US avg % Native Hawaiian Pacific Islander"/>
    <m/>
    <m/>
    <m/>
    <m/>
    <m/>
    <m/>
    <m/>
    <m/>
    <m/>
    <m/>
    <m/>
    <s v="130"/>
    <m/>
    <m/>
    <m/>
    <m/>
    <s v="FALSE"/>
    <s v="0"/>
  </r>
  <r>
    <s v="x"/>
    <s v="ratio.to.avg.pctnhotheralone"/>
    <s v="ratio.to.avg.pctnhotheralone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60100"/>
    <s v="Demographic"/>
    <s v="pctnhotheralone"/>
    <m/>
    <s v="pctnhotheralone"/>
    <s v="pctnhotheralone"/>
    <s v="Nation"/>
    <s v="Nation"/>
    <s v="us"/>
    <s v="1"/>
    <s v="16"/>
    <s v="0"/>
    <m/>
    <m/>
    <m/>
    <m/>
    <m/>
    <m/>
    <s v="Ratio to US avg % Other single race"/>
    <s v="Ratio to US avg % Other single race"/>
    <m/>
    <m/>
    <m/>
    <m/>
    <m/>
    <m/>
    <m/>
    <m/>
    <m/>
    <m/>
    <m/>
    <s v="138"/>
    <m/>
    <m/>
    <m/>
    <m/>
    <s v="FALSE"/>
    <s v="0"/>
  </r>
  <r>
    <s v="x"/>
    <s v="ratio.to.avg.pctnhwa"/>
    <s v="ratio.to.avg.pctnhw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80100"/>
    <s v="Demographic"/>
    <s v="pctnhwa"/>
    <m/>
    <s v="pctnhwa"/>
    <s v="pctnhwa"/>
    <s v="Nation"/>
    <s v="Nation"/>
    <s v="us"/>
    <s v="1"/>
    <s v="18"/>
    <s v="0"/>
    <m/>
    <m/>
    <m/>
    <m/>
    <m/>
    <m/>
    <s v="Ratio to US avg % White nonHispanic single race"/>
    <s v="Ratio to US avg % White nonHispanic single race"/>
    <m/>
    <m/>
    <m/>
    <m/>
    <m/>
    <m/>
    <m/>
    <m/>
    <m/>
    <m/>
    <m/>
    <s v="154"/>
    <m/>
    <m/>
    <m/>
    <m/>
    <s v="FALSE"/>
    <s v="0"/>
  </r>
  <r>
    <s v="x"/>
    <s v="ratio.to.state.avg.pcthisp"/>
    <s v="ratio.to.state.avg.pcthisp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10100"/>
    <s v="Demographic"/>
    <s v="pcthisp"/>
    <m/>
    <s v="pcthisp"/>
    <s v="pcthisp"/>
    <s v="State"/>
    <s v="State"/>
    <s v="state"/>
    <s v="1"/>
    <s v="11"/>
    <s v="0"/>
    <m/>
    <m/>
    <m/>
    <m/>
    <m/>
    <m/>
    <s v="Ratio to State avg % Hispanic"/>
    <s v="Ratio to State avg % Hispanic"/>
    <m/>
    <m/>
    <m/>
    <m/>
    <m/>
    <m/>
    <m/>
    <m/>
    <m/>
    <m/>
    <m/>
    <s v="99"/>
    <m/>
    <m/>
    <m/>
    <m/>
    <s v="FALSE"/>
    <s v="0"/>
  </r>
  <r>
    <s v="x"/>
    <s v="ratio.to.state.avg.pctnhaa"/>
    <s v="ratio.to.state.avg.pctnha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20100"/>
    <s v="Demographic"/>
    <s v="pctnhaa"/>
    <m/>
    <s v="pctnhba"/>
    <s v="pctnhba"/>
    <s v="State"/>
    <s v="State"/>
    <s v="state"/>
    <s v="1"/>
    <s v="12"/>
    <s v="0"/>
    <m/>
    <m/>
    <m/>
    <m/>
    <m/>
    <m/>
    <s v="Ratio to State avg % Black"/>
    <s v="Ratio to State avg % Black"/>
    <m/>
    <m/>
    <m/>
    <m/>
    <m/>
    <m/>
    <m/>
    <m/>
    <m/>
    <m/>
    <m/>
    <s v="107"/>
    <m/>
    <m/>
    <m/>
    <m/>
    <s v="FALSE"/>
    <s v="0"/>
  </r>
  <r>
    <s v="x"/>
    <s v="ratio.to.state.avg.pctnhaiana"/>
    <s v="ratio.to.state.avg.pctnhaian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30100"/>
    <s v="Demographic"/>
    <s v="pctnhaiana"/>
    <m/>
    <s v="pctnhaa"/>
    <s v="pctnhaa"/>
    <s v="State"/>
    <s v="State"/>
    <s v="state"/>
    <s v="1"/>
    <s v="13"/>
    <s v="0"/>
    <m/>
    <m/>
    <m/>
    <m/>
    <m/>
    <m/>
    <s v="Ratio to State avg % Asian"/>
    <s v="Ratio to State avg % Asian"/>
    <m/>
    <m/>
    <m/>
    <m/>
    <m/>
    <m/>
    <m/>
    <m/>
    <m/>
    <m/>
    <m/>
    <s v="115"/>
    <m/>
    <m/>
    <m/>
    <m/>
    <s v="FALSE"/>
    <s v="0"/>
  </r>
  <r>
    <s v="x"/>
    <s v="ratio.to.state.avg.pctnhba"/>
    <s v="ratio.to.state.avg.pctnhb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40100"/>
    <s v="Demographic"/>
    <s v="pctnhba"/>
    <m/>
    <s v="pctnhaiana"/>
    <s v="pctnhaiana"/>
    <s v="State"/>
    <s v="State"/>
    <s v="state"/>
    <s v="1"/>
    <s v="14"/>
    <s v="0"/>
    <m/>
    <m/>
    <m/>
    <m/>
    <m/>
    <m/>
    <s v="Ratio to State avg % American Indian Alaska Native"/>
    <s v="Ratio to State avg % American Indian Alaska Native"/>
    <m/>
    <m/>
    <m/>
    <m/>
    <m/>
    <m/>
    <m/>
    <m/>
    <m/>
    <m/>
    <m/>
    <s v="123"/>
    <m/>
    <m/>
    <m/>
    <m/>
    <s v="FALSE"/>
    <s v="0"/>
  </r>
  <r>
    <s v="x"/>
    <s v="ratio.to.state.avg.pctnhmulti"/>
    <s v="ratio.to.state.avg.pctnhmulti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50100"/>
    <s v="Demographic"/>
    <s v="pctnhmulti"/>
    <m/>
    <s v="pctnhnhpia"/>
    <s v="pctnhnhpia"/>
    <s v="State"/>
    <s v="State"/>
    <s v="state"/>
    <s v="1"/>
    <s v="15"/>
    <s v="0"/>
    <m/>
    <m/>
    <m/>
    <m/>
    <m/>
    <m/>
    <s v="Ratio to State avg % Native Hawaiian Pacific Islander"/>
    <s v="Ratio to State avg % Native Hawaiian Pacific Islander"/>
    <m/>
    <m/>
    <m/>
    <m/>
    <m/>
    <m/>
    <m/>
    <m/>
    <m/>
    <m/>
    <m/>
    <s v="131"/>
    <m/>
    <m/>
    <m/>
    <m/>
    <s v="FALSE"/>
    <s v="0"/>
  </r>
  <r>
    <s v="x"/>
    <s v="ratio.to.state.avg.pctnhnhpia"/>
    <s v="ratio.to.state.avg.pctnhnhpi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60100"/>
    <s v="Demographic"/>
    <s v="pctnhnhpia"/>
    <m/>
    <s v="pctnhotheralone"/>
    <s v="pctnhotheralone"/>
    <s v="State"/>
    <s v="State"/>
    <s v="state"/>
    <s v="1"/>
    <s v="16"/>
    <s v="0"/>
    <m/>
    <m/>
    <m/>
    <m/>
    <m/>
    <m/>
    <s v="Ratio to State avg % Other single race"/>
    <s v="Ratio to State avg % Other single race"/>
    <m/>
    <m/>
    <m/>
    <m/>
    <m/>
    <m/>
    <m/>
    <m/>
    <m/>
    <m/>
    <m/>
    <s v="139"/>
    <m/>
    <m/>
    <m/>
    <m/>
    <s v="FALSE"/>
    <s v="0"/>
  </r>
  <r>
    <s v="x"/>
    <s v="ratio.to.state.avg.pctnhotheralone"/>
    <s v="ratio.to.state.avg.pctnhotheralone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70100"/>
    <s v="Demographic"/>
    <s v="pctnhotheralone"/>
    <m/>
    <s v="pctnhmulti"/>
    <s v="pctnhmulti"/>
    <s v="State"/>
    <s v="State"/>
    <s v="state"/>
    <s v="1"/>
    <s v="17"/>
    <s v="0"/>
    <m/>
    <m/>
    <m/>
    <m/>
    <m/>
    <m/>
    <s v="Ratio to State avg % Two or more race"/>
    <s v="Ratio to State avg % Two or more race"/>
    <m/>
    <m/>
    <m/>
    <m/>
    <m/>
    <m/>
    <m/>
    <m/>
    <m/>
    <m/>
    <m/>
    <s v="147"/>
    <m/>
    <m/>
    <m/>
    <m/>
    <s v="FALSE"/>
    <s v="0"/>
  </r>
  <r>
    <s v="x"/>
    <s v="ratio.to.state.avg.pctnhwa"/>
    <s v="ratio.to.state.avg.pctnhw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80100"/>
    <s v="Demographic"/>
    <s v="pctnhwa"/>
    <m/>
    <s v="pctnhwa"/>
    <s v="pctnhwa"/>
    <s v="State"/>
    <s v="State"/>
    <s v="state"/>
    <s v="1"/>
    <s v="18"/>
    <s v="0"/>
    <m/>
    <m/>
    <m/>
    <m/>
    <m/>
    <m/>
    <s v="Ratio to State avg % White nonHispanic single race"/>
    <s v="Ratio to State avg % White nonHispanic single race"/>
    <m/>
    <m/>
    <m/>
    <m/>
    <m/>
    <m/>
    <m/>
    <m/>
    <m/>
    <m/>
    <m/>
    <s v="155"/>
    <m/>
    <m/>
    <m/>
    <m/>
    <s v="FALSE"/>
    <s v="0"/>
  </r>
  <r>
    <s v="x"/>
    <s v="state.avg.pcthisp"/>
    <s v="state.avg.pcthisp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10100"/>
    <s v="Demographic"/>
    <s v="pcthisp"/>
    <m/>
    <s v="pcthisp"/>
    <s v="pcthisp"/>
    <m/>
    <s v="State"/>
    <s v="state"/>
    <s v="1"/>
    <s v="11"/>
    <s v="0"/>
    <m/>
    <m/>
    <m/>
    <m/>
    <m/>
    <m/>
    <s v="State avg % Hispanic"/>
    <s v="State avg % Hispanic or Latino"/>
    <m/>
    <m/>
    <m/>
    <m/>
    <m/>
    <m/>
    <m/>
    <m/>
    <m/>
    <m/>
    <m/>
    <s v="100"/>
    <m/>
    <m/>
    <m/>
    <m/>
    <s v="FALSE"/>
    <s v="0"/>
  </r>
  <r>
    <s v="x"/>
    <s v="state.avg.pctnhaa"/>
    <s v="state.avg.pctnha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30100"/>
    <s v="Demographic"/>
    <s v="pctnhaa"/>
    <m/>
    <s v="pctnhaa"/>
    <s v="pctnhaa"/>
    <m/>
    <s v="State"/>
    <s v="state"/>
    <s v="1"/>
    <s v="13"/>
    <s v="0"/>
    <m/>
    <m/>
    <m/>
    <m/>
    <m/>
    <m/>
    <s v="State avg % Asian"/>
    <s v="State avg % Asian (non-Hispanic, single race)"/>
    <m/>
    <m/>
    <m/>
    <m/>
    <m/>
    <m/>
    <m/>
    <m/>
    <m/>
    <m/>
    <m/>
    <s v="116"/>
    <m/>
    <m/>
    <m/>
    <m/>
    <s v="FALSE"/>
    <s v="0"/>
  </r>
  <r>
    <s v="x"/>
    <s v="state.avg.pctnhaiana"/>
    <s v="state.avg.pctnhaian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40100"/>
    <s v="Demographic"/>
    <s v="pctnhaiana"/>
    <m/>
    <s v="pctnhaiana"/>
    <s v="pctnhaiana"/>
    <m/>
    <s v="State"/>
    <s v="state"/>
    <s v="1"/>
    <s v="14"/>
    <s v="0"/>
    <m/>
    <m/>
    <m/>
    <m/>
    <m/>
    <m/>
    <s v="State avg % American Indian Alaska Native"/>
    <s v="State avg % American Indian and Alaska Native (non-Hispanic, single race)"/>
    <m/>
    <m/>
    <m/>
    <m/>
    <m/>
    <m/>
    <m/>
    <m/>
    <m/>
    <m/>
    <m/>
    <s v="124"/>
    <m/>
    <m/>
    <m/>
    <m/>
    <s v="FALSE"/>
    <s v="0"/>
  </r>
  <r>
    <s v="x"/>
    <s v="state.avg.pctnhba"/>
    <s v="state.avg.pctnhb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20100"/>
    <s v="Demographic"/>
    <s v="pctnhba"/>
    <m/>
    <s v="pctnhba"/>
    <s v="pctnhba"/>
    <m/>
    <s v="State"/>
    <s v="state"/>
    <s v="1"/>
    <s v="12"/>
    <s v="0"/>
    <m/>
    <m/>
    <m/>
    <m/>
    <m/>
    <m/>
    <s v="State avg % Black"/>
    <s v="State avg % Black or African American (non-Hispanic, single race)"/>
    <m/>
    <m/>
    <m/>
    <m/>
    <m/>
    <m/>
    <m/>
    <m/>
    <m/>
    <m/>
    <m/>
    <s v="108"/>
    <m/>
    <m/>
    <m/>
    <m/>
    <s v="FALSE"/>
    <s v="0"/>
  </r>
  <r>
    <s v="x"/>
    <s v="state.avg.pctnhmulti"/>
    <s v="state.avg.pctnhmulti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70100"/>
    <s v="Demographic"/>
    <s v="pctnhmulti"/>
    <m/>
    <s v="pctnhmulti"/>
    <s v="pctnhmulti"/>
    <m/>
    <s v="State"/>
    <s v="state"/>
    <s v="1"/>
    <s v="17"/>
    <s v="0"/>
    <m/>
    <m/>
    <m/>
    <m/>
    <m/>
    <m/>
    <s v="State avg % Two or more race"/>
    <s v="State avg % Two or more races (non-Hispanic)"/>
    <m/>
    <m/>
    <m/>
    <m/>
    <m/>
    <m/>
    <m/>
    <m/>
    <m/>
    <m/>
    <m/>
    <s v="148"/>
    <m/>
    <m/>
    <m/>
    <m/>
    <s v="FALSE"/>
    <s v="0"/>
  </r>
  <r>
    <s v="x"/>
    <s v="state.avg.pctnhnhpia"/>
    <s v="state.avg.pctnhnhpi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50100"/>
    <s v="Demographic"/>
    <s v="pctnhnhpia"/>
    <m/>
    <s v="pctnhnhpia"/>
    <s v="pctnhnhpia"/>
    <m/>
    <s v="State"/>
    <s v="state"/>
    <s v="1"/>
    <s v="15"/>
    <s v="0"/>
    <m/>
    <m/>
    <m/>
    <m/>
    <m/>
    <m/>
    <s v="State avg % Native Hawaiian Pacific Islander"/>
    <s v="State avg % Native Hawaiian and Other Pacific Islander (non-Hispanic, single race)"/>
    <m/>
    <m/>
    <m/>
    <m/>
    <m/>
    <m/>
    <m/>
    <m/>
    <m/>
    <m/>
    <m/>
    <s v="132"/>
    <m/>
    <m/>
    <m/>
    <m/>
    <s v="FALSE"/>
    <s v="0"/>
  </r>
  <r>
    <s v="x"/>
    <s v="state.avg.pctnhotheralone"/>
    <s v="state.avg.pctnhotheralone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60100"/>
    <s v="Demographic"/>
    <s v="pctnhotheralone"/>
    <m/>
    <s v="pctnhotheralone"/>
    <s v="pctnhotheralone"/>
    <m/>
    <s v="State"/>
    <s v="state"/>
    <s v="1"/>
    <s v="16"/>
    <s v="0"/>
    <m/>
    <m/>
    <m/>
    <m/>
    <m/>
    <m/>
    <s v="State avg % Other single race"/>
    <s v="State avg % Other race (non-Hispanic, single race)"/>
    <m/>
    <m/>
    <m/>
    <m/>
    <m/>
    <m/>
    <m/>
    <m/>
    <m/>
    <m/>
    <m/>
    <s v="140"/>
    <m/>
    <m/>
    <m/>
    <m/>
    <s v="FALSE"/>
    <s v="0"/>
  </r>
  <r>
    <s v="x"/>
    <s v="state.avg.pctnhwa"/>
    <s v="state.avg.pctnhw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80100"/>
    <s v="Demographic"/>
    <s v="pctnhwa"/>
    <m/>
    <s v="pctnhwa"/>
    <s v="pctnhwa"/>
    <m/>
    <s v="State"/>
    <s v="state"/>
    <s v="1"/>
    <s v="18"/>
    <s v="0"/>
    <m/>
    <m/>
    <m/>
    <m/>
    <m/>
    <m/>
    <s v="State avg % White nonHispanic single race"/>
    <s v="State avg % White (non-Hispanic, single race)"/>
    <m/>
    <m/>
    <m/>
    <m/>
    <m/>
    <m/>
    <m/>
    <m/>
    <m/>
    <m/>
    <m/>
    <s v="156"/>
    <m/>
    <m/>
    <m/>
    <m/>
    <s v="FALSE"/>
    <s v="0"/>
  </r>
  <r>
    <s v="x"/>
    <s v="state.pctile.pcthisp"/>
    <s v="state.pctile.pcthisp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10203"/>
    <s v="Demographic"/>
    <s v="pcthisp"/>
    <m/>
    <s v="pcthisp"/>
    <s v="pcthisp"/>
    <m/>
    <s v="State"/>
    <s v="state"/>
    <s v="1"/>
    <s v="11"/>
    <s v="3"/>
    <m/>
    <m/>
    <m/>
    <m/>
    <m/>
    <m/>
    <s v="State%ile % Hispanic"/>
    <s v="State percentile for % Hispanic or Latino"/>
    <m/>
    <m/>
    <m/>
    <m/>
    <m/>
    <m/>
    <m/>
    <m/>
    <m/>
    <m/>
    <m/>
    <s v="102"/>
    <m/>
    <m/>
    <m/>
    <m/>
    <s v="FALSE"/>
    <s v="0"/>
  </r>
  <r>
    <s v="x"/>
    <s v="state.pctile.pctnhaa"/>
    <s v="state.pctile.pctnha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30203"/>
    <s v="Demographic"/>
    <s v="pctnhaa"/>
    <m/>
    <s v="pctnhaa"/>
    <s v="pctnhaa"/>
    <m/>
    <s v="State"/>
    <s v="state"/>
    <s v="1"/>
    <s v="13"/>
    <s v="3"/>
    <m/>
    <m/>
    <m/>
    <m/>
    <m/>
    <m/>
    <s v="State%ile % Asian"/>
    <s v="State percentile for % Asian (non-Hispanic, single race)"/>
    <m/>
    <m/>
    <m/>
    <m/>
    <m/>
    <m/>
    <m/>
    <m/>
    <m/>
    <m/>
    <m/>
    <s v="118"/>
    <m/>
    <m/>
    <m/>
    <m/>
    <s v="FALSE"/>
    <s v="0"/>
  </r>
  <r>
    <s v="x"/>
    <s v="state.pctile.pctnhaiana"/>
    <s v="state.pctile.pctnhaian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40203"/>
    <s v="Demographic"/>
    <s v="pctnhaiana"/>
    <m/>
    <s v="pctnhaiana"/>
    <s v="pctnhaiana"/>
    <m/>
    <s v="State"/>
    <s v="state"/>
    <s v="1"/>
    <s v="14"/>
    <s v="3"/>
    <m/>
    <m/>
    <m/>
    <m/>
    <m/>
    <m/>
    <s v="State%ile % American Indian Alaska Native"/>
    <s v="State percentile for % American Indian and Alaska Native (non-Hispanic, single race)"/>
    <m/>
    <m/>
    <m/>
    <m/>
    <m/>
    <m/>
    <m/>
    <m/>
    <m/>
    <m/>
    <m/>
    <s v="126"/>
    <m/>
    <m/>
    <m/>
    <m/>
    <s v="FALSE"/>
    <s v="0"/>
  </r>
  <r>
    <s v="x"/>
    <s v="state.pctile.pctnhba"/>
    <s v="state.pctile.pctnhb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20203"/>
    <s v="Demographic"/>
    <s v="pctnhba"/>
    <m/>
    <s v="pctnhba"/>
    <s v="pctnhba"/>
    <m/>
    <s v="State"/>
    <s v="state"/>
    <s v="1"/>
    <s v="12"/>
    <s v="3"/>
    <m/>
    <m/>
    <m/>
    <m/>
    <m/>
    <m/>
    <s v="State%ile % Black"/>
    <s v="State percentile for % Black or African American (non-Hispanic, single race)"/>
    <m/>
    <m/>
    <m/>
    <m/>
    <m/>
    <m/>
    <m/>
    <m/>
    <m/>
    <m/>
    <m/>
    <s v="110"/>
    <m/>
    <m/>
    <m/>
    <m/>
    <s v="FALSE"/>
    <s v="0"/>
  </r>
  <r>
    <s v="x"/>
    <s v="state.pctile.pctnhmulti"/>
    <s v="state.pctile.pctnhmulti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70203"/>
    <s v="Demographic"/>
    <s v="pctnhmulti"/>
    <m/>
    <s v="pctnhmulti"/>
    <s v="pctnhmulti"/>
    <m/>
    <s v="State"/>
    <s v="state"/>
    <s v="1"/>
    <s v="17"/>
    <s v="3"/>
    <m/>
    <m/>
    <m/>
    <m/>
    <m/>
    <m/>
    <s v="State%ile % Two or more race"/>
    <s v="State percentile for % Two or more races (non-Hispanic)"/>
    <m/>
    <m/>
    <m/>
    <m/>
    <m/>
    <m/>
    <m/>
    <m/>
    <m/>
    <m/>
    <m/>
    <s v="150"/>
    <m/>
    <m/>
    <m/>
    <m/>
    <s v="FALSE"/>
    <s v="0"/>
  </r>
  <r>
    <s v="x"/>
    <s v="state.pctile.pctnhnhpia"/>
    <s v="state.pctile.pctnhnhpi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50203"/>
    <s v="Demographic"/>
    <s v="pctnhnhpia"/>
    <m/>
    <s v="pctnhnhpia"/>
    <s v="pctnhnhpia"/>
    <m/>
    <s v="State"/>
    <s v="state"/>
    <s v="1"/>
    <s v="15"/>
    <s v="3"/>
    <m/>
    <m/>
    <m/>
    <m/>
    <m/>
    <m/>
    <s v="State%ile % Native Hawaiian Pacific Islander"/>
    <s v="State percentile for % Native Hawaiian and Other Pacific Islander (non-Hispanic, single race)"/>
    <m/>
    <m/>
    <m/>
    <m/>
    <m/>
    <m/>
    <m/>
    <m/>
    <m/>
    <m/>
    <m/>
    <s v="134"/>
    <m/>
    <m/>
    <m/>
    <m/>
    <s v="FALSE"/>
    <s v="0"/>
  </r>
  <r>
    <s v="x"/>
    <s v="state.pctile.pctnhotheralone"/>
    <s v="state.pctile.pctnhotheralone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60203"/>
    <s v="Demographic"/>
    <s v="pctnhotheralone"/>
    <m/>
    <s v="pctnhotheralone"/>
    <s v="pctnhotheralone"/>
    <m/>
    <s v="State"/>
    <s v="state"/>
    <s v="1"/>
    <s v="16"/>
    <s v="3"/>
    <m/>
    <m/>
    <m/>
    <m/>
    <m/>
    <m/>
    <s v="State%ile % Other single race"/>
    <s v="State percentile for % Other race (non-Hispanic, single race)"/>
    <m/>
    <m/>
    <m/>
    <m/>
    <m/>
    <m/>
    <m/>
    <m/>
    <m/>
    <m/>
    <m/>
    <s v="142"/>
    <m/>
    <m/>
    <m/>
    <m/>
    <s v="FALSE"/>
    <s v="0"/>
  </r>
  <r>
    <s v="x"/>
    <s v="state.pctile.pctnhwa"/>
    <s v="state.pctile.pctnhw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80203"/>
    <s v="Demographic"/>
    <s v="pctnhwa"/>
    <m/>
    <s v="pctnhwa"/>
    <s v="pctnhwa"/>
    <m/>
    <s v="State"/>
    <s v="state"/>
    <s v="1"/>
    <s v="18"/>
    <s v="3"/>
    <m/>
    <m/>
    <m/>
    <m/>
    <m/>
    <m/>
    <s v="State%ile % White nonHispanic single race"/>
    <s v="State percentile for % White (non-Hispanic, single race)"/>
    <m/>
    <m/>
    <m/>
    <m/>
    <m/>
    <m/>
    <m/>
    <m/>
    <m/>
    <m/>
    <m/>
    <s v="158"/>
    <m/>
    <m/>
    <m/>
    <m/>
    <s v="FALSE"/>
    <s v="0"/>
  </r>
  <r>
    <s v="x"/>
    <s v="cancer"/>
    <s v="cancer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30100"/>
    <s v="Environmental"/>
    <s v="cancer"/>
    <m/>
    <s v="cancer"/>
    <s v="cancer"/>
    <s v="buffer"/>
    <s v="buffer"/>
    <s v="buffer"/>
    <s v="2"/>
    <s v="3"/>
    <s v="0"/>
    <s v="RAW_E_CANCER"/>
    <s v="RAW_E_CANCER"/>
    <s v="RAW_E_CANCER"/>
    <m/>
    <s v="CANCER"/>
    <s v="CANCER"/>
    <s v="Cancer risk"/>
    <s v="NATA Air Toxics Cancer Risk (risk per million)"/>
    <s v="Air toxics cancer risk"/>
    <s v="Air Toxics Cancer Risk"/>
    <s v="2"/>
    <s v="lifetime risk per million"/>
    <s v="Air Toxics Cancer Risk"/>
    <s v="99"/>
    <s v="Air Toxics Cancer Risk (lifetime risk per million)"/>
    <m/>
    <s v="20"/>
    <s v="40"/>
    <s v="CANCER"/>
    <s v="184"/>
    <s v="cancer"/>
    <s v="Air toxics cancer risk"/>
    <s v="Environmental Indicators"/>
    <s v="cancer"/>
    <s v="FALSE"/>
    <m/>
  </r>
  <r>
    <s v="x"/>
    <s v="dpm"/>
    <s v="d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50100"/>
    <s v="Environmental"/>
    <s v="dpm"/>
    <m/>
    <s v="dpm"/>
    <s v="dpm"/>
    <s v="buffer"/>
    <s v="buffer"/>
    <s v="buffer"/>
    <s v="2"/>
    <s v="5"/>
    <s v="0"/>
    <s v="RAW_E_DIESEL"/>
    <s v="RAW_E_DIESEL"/>
    <s v="RAW_E_DIESEL"/>
    <m/>
    <s v="DSLPM"/>
    <s v="DSLPM"/>
    <s v="Diesel PM"/>
    <s v="NATA Diesel Particulate Matter (ug/m3)"/>
    <s v="Diesel particulate matter"/>
    <s v="Diesel Particulate Matter"/>
    <s v="3"/>
    <s v="ug/m3"/>
    <s v="Diesel Particulate Matter"/>
    <s v="98"/>
    <s v="Diesel Particulate Matter  (μg/m3)"/>
    <m/>
    <s v="4.1300000000000003E-2"/>
    <s v="0.1614495"/>
    <s v="DSLPM"/>
    <s v="208"/>
    <s v="dpm"/>
    <s v="Diesel particulate matter"/>
    <s v="Environmental Indicators"/>
    <s v="dpm"/>
    <s v="FALSE"/>
    <m/>
  </r>
  <r>
    <s v="x"/>
    <s v="o3"/>
    <s v="o3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20100"/>
    <s v="Environmental"/>
    <s v="o3"/>
    <m/>
    <s v="o3"/>
    <s v="o3"/>
    <s v="buffer"/>
    <s v="buffer"/>
    <s v="buffer"/>
    <s v="2"/>
    <s v="2"/>
    <s v="0"/>
    <s v="RAW_E_O3"/>
    <s v="RAW_E_O3"/>
    <s v="RAW_E_O3"/>
    <m/>
    <s v="OZONE"/>
    <s v="OZONE"/>
    <s v="Ozone"/>
    <s v="Ozone (ppb)"/>
    <s v="Ozone"/>
    <s v="Ozone"/>
    <s v="3"/>
    <s v="ppb"/>
    <s v="Ozone"/>
    <s v="97"/>
    <s v="Ozone  (ppb)"/>
    <m/>
    <s v="58.2"/>
    <s v="59.94949"/>
    <s v="OZONE"/>
    <s v="174"/>
    <s v="o3"/>
    <s v="Ozone"/>
    <s v="Environmental Indicators"/>
    <s v="o3"/>
    <s v="FALSE"/>
    <m/>
  </r>
  <r>
    <s v="x"/>
    <s v="pctpre1960"/>
    <s v="pctpre1960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60100"/>
    <s v="Environmental"/>
    <s v="pctpre1960"/>
    <m/>
    <s v="pctpre1960"/>
    <s v="pctpre1960"/>
    <s v="buffer"/>
    <s v="buffer"/>
    <s v="buffer"/>
    <s v="2"/>
    <s v="6"/>
    <s v="0"/>
    <s v="RAW_E_LEAD"/>
    <s v="RAW_E_LEAD"/>
    <s v="RAW_E_LEAD"/>
    <m/>
    <s v="PRE1960PCT"/>
    <s v="PRE1960PCT"/>
    <s v="% built pre-1960"/>
    <s v="Lead Paint Indicator (% pre-1960s housing)"/>
    <s v="Lead Paint"/>
    <s v="Lead Paint"/>
    <s v="3"/>
    <s v="fraction built pre-1960"/>
    <s v="Lead Paint"/>
    <s v="103"/>
    <s v="Lead Paint  (% Pre-1960 Housing)"/>
    <m/>
    <s v="0.64"/>
    <s v="0.2574627"/>
    <s v="PRE1960PCT"/>
    <s v="218"/>
    <s v="pctpre1960"/>
    <s v="Lead Paint"/>
    <s v="Environmental Indicators"/>
    <s v="pctpre1960"/>
    <s v="FALSE"/>
    <m/>
  </r>
  <r>
    <s v="x"/>
    <s v="pm"/>
    <s v="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10100"/>
    <s v="Environmental"/>
    <s v="pm"/>
    <m/>
    <s v="pm"/>
    <s v="pm"/>
    <s v="buffer"/>
    <s v="buffer"/>
    <s v="buffer"/>
    <s v="2"/>
    <s v="1"/>
    <s v="0"/>
    <s v="RAW_E_PM25"/>
    <s v="RAW_E_PM25"/>
    <s v="RAW_E_PM25"/>
    <m/>
    <s v="PM25"/>
    <s v="PM25"/>
    <s v="PM2.5"/>
    <s v="Particulate Matter (PM 2.5 in ug/m3)"/>
    <s v="Particulate Matter 2.5"/>
    <s v="Particulate Matter"/>
    <s v="3"/>
    <s v="ug/m3"/>
    <s v="Particulate Matter 2.5"/>
    <s v="96"/>
    <s v="Particulate Matter  (μg/m3)"/>
    <m/>
    <s v="6.13"/>
    <s v="9.693224"/>
    <s v="PM25"/>
    <s v="162"/>
    <s v="pm"/>
    <s v="Particulate Matter 2.5"/>
    <s v="Environmental Indicators"/>
    <s v="pm"/>
    <s v="FALSE"/>
    <m/>
  </r>
  <r>
    <s v="x"/>
    <s v="proximity.npdes"/>
    <s v="proximity.npdes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10100"/>
    <s v="Environmental"/>
    <s v="proximity.npdes"/>
    <m/>
    <s v="proximity.npdes"/>
    <s v="proximity.npdes"/>
    <s v="buffer"/>
    <s v="buffer"/>
    <s v="buffer"/>
    <s v="2"/>
    <s v="11"/>
    <s v="0"/>
    <s v="RAW_E_NPDES"/>
    <s v="RAW_E_NPDES"/>
    <s v="RAW_E_NPDES"/>
    <m/>
    <s v="PWDIS"/>
    <s v="PWDIS"/>
    <s v="NPDES"/>
    <s v="Wastewater Discharge Indicator (toxicity-weighted concentration/distance)"/>
    <s v="Wastewater discharge"/>
    <s v="Wastewater Discharge"/>
    <s v="2"/>
    <s v="facilities/km distance"/>
    <s v="Wastewater Discharge"/>
    <s v="108"/>
    <s v="Wastewater Discharge  (toxicity-weighted concentration/m distance)"/>
    <m/>
    <s v="2.4000000000000001E-4"/>
    <s v="0.1098278"/>
    <s v="PWDIS"/>
    <s v="275"/>
    <s v="proximity.npdes"/>
    <s v="Wastewater discharge"/>
    <s v="Environmental Indicators"/>
    <s v="proximity.npdes"/>
    <s v="FALSE"/>
    <m/>
  </r>
  <r>
    <s v="x"/>
    <s v="proximity.npl"/>
    <s v="proximity.npl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80100"/>
    <s v="Environmental"/>
    <s v="proximity.npl"/>
    <m/>
    <s v="proximity.npl"/>
    <s v="proximity.npl"/>
    <s v="buffer"/>
    <s v="buffer"/>
    <s v="buffer"/>
    <s v="2"/>
    <s v="8"/>
    <s v="0"/>
    <s v="RAW_E_NPL"/>
    <s v="RAW_E_NPL"/>
    <s v="RAW_E_NPL"/>
    <m/>
    <s v="PNPL"/>
    <s v="PNPL"/>
    <s v="NPL"/>
    <s v="Superfund Proximity (site count/km distance)"/>
    <s v="Superfund proximity"/>
    <s v="Superfund Proximity"/>
    <s v="2"/>
    <s v="sites/km distance"/>
    <s v="Superfund Proximity"/>
    <s v="104"/>
    <s v="Superfund Proximity  (site count/km distance)"/>
    <m/>
    <s v="1.9E-2"/>
    <s v="0.07116519"/>
    <s v="PNPL"/>
    <s v="240"/>
    <s v="proximity.npl"/>
    <s v="Superfund proximity"/>
    <s v="Environmental Indicators"/>
    <s v="proximity.npl"/>
    <s v="FALSE"/>
    <m/>
  </r>
  <r>
    <s v="x"/>
    <s v="proximity.rmp"/>
    <s v="proximity.rm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90100"/>
    <s v="Environmental"/>
    <s v="proximity.rmp"/>
    <m/>
    <s v="proximity.rmp"/>
    <s v="proximity.rmp"/>
    <s v="buffer"/>
    <s v="buffer"/>
    <s v="buffer"/>
    <s v="2"/>
    <s v="9"/>
    <s v="0"/>
    <s v="RAW_E_RMP"/>
    <s v="RAW_E_RMP"/>
    <s v="RAW_E_RMP"/>
    <m/>
    <s v="PRMP"/>
    <s v="PRMP"/>
    <s v="RMP"/>
    <s v="RMP Proximity (facility count/km distance)"/>
    <s v="RMP facility proximity"/>
    <s v="RMP Facility Proximity"/>
    <s v="2"/>
    <s v="facilities/km distance"/>
    <s v="RMP Facility Proximity"/>
    <s v="105"/>
    <s v="RMP Facility Proximity  (facility count/km distance)"/>
    <m/>
    <s v="6.9000000000000006E-2"/>
    <s v="0.08557729"/>
    <s v="PRMP"/>
    <s v="252"/>
    <s v="proximity.rmp"/>
    <s v="RMP facility proximity"/>
    <s v="Environmental Indicators"/>
    <s v="proximity.rmp"/>
    <s v="FALSE"/>
    <m/>
  </r>
  <r>
    <s v="x"/>
    <s v="proximity.tsdf"/>
    <s v="proximity.tsdf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00100"/>
    <s v="Environmental"/>
    <s v="proximity.tsdf"/>
    <m/>
    <s v="proximity.tsdf"/>
    <s v="proximity.tsdf"/>
    <s v="buffer"/>
    <s v="buffer"/>
    <s v="buffer"/>
    <s v="2"/>
    <s v="10"/>
    <s v="0"/>
    <s v="RAW_E_TSDF"/>
    <s v="RAW_E_TSDF"/>
    <s v="RAW_E_TSDF"/>
    <m/>
    <s v="PTSDF"/>
    <s v="PTSDF"/>
    <s v="TSDF"/>
    <s v="Indicator for Hazardous Waste Proximity (facility count/km distance)"/>
    <s v="Hazardous waste proximity"/>
    <s v="Hazardous Waste Proximity"/>
    <s v="2"/>
    <s v="facilities/km distance"/>
    <s v="Hazardous Waste Proximity"/>
    <s v="106"/>
    <s v="Hazardous Waste Proximity  (facility count/km distance)"/>
    <m/>
    <s v="1.4E-2"/>
    <s v="0.06570527"/>
    <s v="PTSDF"/>
    <s v="264"/>
    <s v="proximity.tsdf"/>
    <s v="Hazardous waste proximity"/>
    <s v="Environmental Indicators"/>
    <s v="proximity.tsdf"/>
    <s v="FALSE"/>
    <m/>
  </r>
  <r>
    <s v="x"/>
    <s v="resp"/>
    <s v="res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40100"/>
    <s v="Environmental"/>
    <s v="resp"/>
    <m/>
    <s v="resp"/>
    <s v="resp"/>
    <s v="buffer"/>
    <s v="buffer"/>
    <s v="buffer"/>
    <s v="2"/>
    <s v="4"/>
    <s v="0"/>
    <s v="RAW_E_RESP"/>
    <s v="RAW_E_RESP"/>
    <s v="RAW_E_RESP"/>
    <m/>
    <s v="RESP"/>
    <s v="RESP"/>
    <s v="Respiratory"/>
    <s v="NATA Respiratory Hazard Index"/>
    <s v="Air toxics respiratory HI"/>
    <s v="Air Toxics Respiratory HI"/>
    <s v="2"/>
    <s v="ratio"/>
    <s v="Air Toxics Respiratory HI"/>
    <s v="100"/>
    <s v="Air Toxics Respiratory HI"/>
    <m/>
    <s v="0.2"/>
    <s v="0.5"/>
    <s v="RESP"/>
    <s v="196"/>
    <s v="resp"/>
    <s v="Air toxics respiratory HI"/>
    <s v="Environmental Indicators"/>
    <s v="resp"/>
    <s v="FALSE"/>
    <m/>
  </r>
  <r>
    <s v="x"/>
    <s v="rsei"/>
    <s v="rsei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m/>
    <s v="Environmental"/>
    <s v="rsei"/>
    <m/>
    <s v="rsei"/>
    <s v="rsei"/>
    <m/>
    <m/>
    <m/>
    <m/>
    <m/>
    <m/>
    <s v="RAW_E_RSEI_AIR"/>
    <s v="RAW_E_RSEI_AIR"/>
    <s v="RAW_E_RSEI_AIR"/>
    <m/>
    <s v="RSEI_AIR"/>
    <s v="RSEI_AIR"/>
    <m/>
    <s v="Toxic Releases to Air"/>
    <s v="Toxic Releases to Air"/>
    <s v="Toxic Releases to Air"/>
    <m/>
    <m/>
    <m/>
    <s v="101"/>
    <s v="Toxic Releases to Air"/>
    <m/>
    <s v="0.96"/>
    <s v="1343.228"/>
    <s v="RSEI_AIR"/>
    <s v="471"/>
    <m/>
    <m/>
    <m/>
    <m/>
    <m/>
    <m/>
  </r>
  <r>
    <s v="x"/>
    <s v="traffic.score"/>
    <s v="traffic.score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70100"/>
    <s v="Environmental"/>
    <s v="traffic.score"/>
    <m/>
    <s v="traffic.score"/>
    <s v="traffic.score"/>
    <s v="buffer"/>
    <s v="buffer"/>
    <s v="buffer"/>
    <s v="2"/>
    <s v="7"/>
    <s v="0"/>
    <s v="RAW_E_TRAFFIC"/>
    <s v="RAW_E_TRAFFIC"/>
    <s v="RAW_E_TRAFFIC"/>
    <m/>
    <s v="PTRAF"/>
    <s v="PTRAF"/>
    <s v="Traffic"/>
    <s v="Traffic Proximity and Volume (daily traffic count/distance to road)"/>
    <s v="Traffic proximity"/>
    <s v="Traffic Proximity"/>
    <s v="2"/>
    <s v="daily vehicles/meters distance"/>
    <s v="Traffic Proximity"/>
    <s v="102"/>
    <s v="Traffic Proximity  (daily traffic count/distance to road)"/>
    <m/>
    <s v="0.56000000000000005"/>
    <s v="32.92619"/>
    <s v="PTRAF"/>
    <s v="230"/>
    <s v="traffic.score"/>
    <s v="Traffic proximity"/>
    <s v="Environmental Indicators"/>
    <s v="traffic.score"/>
    <s v="FALSE"/>
    <m/>
  </r>
  <r>
    <s v="x"/>
    <s v="ust"/>
    <s v="ust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20100"/>
    <s v="Environmental"/>
    <s v="ust"/>
    <m/>
    <s v="ust"/>
    <s v="ust"/>
    <s v="buffer"/>
    <s v="buffer"/>
    <s v="buffer"/>
    <s v="2"/>
    <s v="12"/>
    <s v="0"/>
    <s v="RAW_E_UST"/>
    <s v="RAW_E_UST"/>
    <s v="RAW_E_UST"/>
    <m/>
    <s v="UST"/>
    <s v="UST"/>
    <s v="UST"/>
    <s v="Underground Storage Tanks (UST) indicator"/>
    <s v="Underground storage tanks"/>
    <s v="Underground Storage Tanks"/>
    <s v="2"/>
    <s v="tox-weighted score/distance"/>
    <s v="Underground Storage Tanks"/>
    <s v="107"/>
    <s v="Underground Storage Tanks  (count/km2)"/>
    <m/>
    <s v="2E-3"/>
    <s v="1.020918"/>
    <s v="UST"/>
    <s v="285"/>
    <s v="ust"/>
    <s v="Underground storage tanks"/>
    <s v="Environmental Indicators"/>
    <s v="ust"/>
    <s v="FALSE"/>
    <m/>
  </r>
  <r>
    <s v="x"/>
    <s v="avg.cancer"/>
    <s v="avg.cancer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30301"/>
    <s v="Environmental"/>
    <s v="cancer"/>
    <m/>
    <s v="cancer"/>
    <s v="cancer"/>
    <s v="National"/>
    <s v="Nation"/>
    <s v="us"/>
    <s v="2"/>
    <s v="3"/>
    <s v="1"/>
    <s v="N_E_CANCER"/>
    <s v="N_E_CANCER"/>
    <s v="N_E_CANCER"/>
    <m/>
    <m/>
    <m/>
    <s v="US avg Cancer risk"/>
    <s v="US average for NATA Air Toxics Cancer Risk (risk per million)"/>
    <s v="US average for NATA Air Toxics Cancer Risk (risk per million)"/>
    <s v="National Average of Air Toxics Cancer Risk"/>
    <m/>
    <m/>
    <m/>
    <s v="138"/>
    <s v="Air Toxics Cancer Risk (lifetime risk per million)"/>
    <m/>
    <s v="28"/>
    <m/>
    <m/>
    <s v="187"/>
    <s v="avg.cancer"/>
    <m/>
    <s v="Environmental Indicators"/>
    <m/>
    <s v="FALSE"/>
    <s v="0"/>
  </r>
  <r>
    <s v="x"/>
    <s v="avg.dpm"/>
    <s v="avg.d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50301"/>
    <s v="Environmental"/>
    <s v="dpm"/>
    <m/>
    <s v="dpm"/>
    <s v="dpm"/>
    <s v="National"/>
    <s v="Nation"/>
    <s v="us"/>
    <s v="2"/>
    <s v="5"/>
    <s v="1"/>
    <s v="N_E_DIESEL"/>
    <s v="N_E_DIESEL"/>
    <s v="N_E_DIESEL"/>
    <m/>
    <m/>
    <m/>
    <s v="US avg Diesel PM"/>
    <s v="US average for NATA Diesel Particulate Matter  (ug/m3)"/>
    <s v="US average for NATA Diesel Particulate Matter  (ug/m3)"/>
    <s v="National Average of Diesel Particulate Matter"/>
    <m/>
    <m/>
    <m/>
    <s v="137"/>
    <s v="Diesel Particulate Matter  (μg/m3)"/>
    <m/>
    <s v="0.26100000000000001"/>
    <m/>
    <m/>
    <s v="211"/>
    <s v="avg.dpm"/>
    <m/>
    <s v="Environmental Indicators"/>
    <m/>
    <s v="FALSE"/>
    <m/>
  </r>
  <r>
    <s v="x"/>
    <s v="avg.o3"/>
    <s v="avg.o3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20301"/>
    <s v="Environmental"/>
    <s v="o3"/>
    <m/>
    <s v="o3"/>
    <s v="o3"/>
    <s v="National"/>
    <s v="Nation"/>
    <s v="us"/>
    <s v="2"/>
    <s v="2"/>
    <s v="1"/>
    <s v="N_E_O3"/>
    <s v="N_E_O3"/>
    <s v="N_E_O3"/>
    <m/>
    <m/>
    <m/>
    <s v="US avg Ozone"/>
    <s v="US average for Ozone (ppb)"/>
    <s v="US average for Ozone (ppb)"/>
    <s v="National Average of Ozone"/>
    <m/>
    <m/>
    <m/>
    <s v="136"/>
    <s v="Ozone  (ppb)"/>
    <m/>
    <s v="61.6"/>
    <m/>
    <m/>
    <s v="177"/>
    <s v="avg.o3"/>
    <m/>
    <s v="Environmental Indicators"/>
    <m/>
    <s v="FALSE"/>
    <s v="0"/>
  </r>
  <r>
    <s v="x"/>
    <s v="avg.pctpre1960"/>
    <s v="avg.pctpre1960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60301"/>
    <s v="Environmental"/>
    <s v="pctpre1960"/>
    <m/>
    <s v="pctpre1960"/>
    <s v="pctpre1960"/>
    <s v="National"/>
    <s v="Nation"/>
    <s v="us"/>
    <s v="2"/>
    <s v="6"/>
    <s v="1"/>
    <s v="N_E_LEAD"/>
    <s v="N_E_LEAD"/>
    <s v="N_E_LEAD"/>
    <m/>
    <m/>
    <m/>
    <s v="US avg % built pre-1960"/>
    <s v="US average for Lead Paint Indicator (% pre-1960s housing)"/>
    <s v="US average for Lead Paint Indicator (% pre-1960s housing)"/>
    <s v="National Average of Lead Paint"/>
    <m/>
    <m/>
    <m/>
    <s v="142"/>
    <s v="Lead Paint  (% Pre-1960 Housing)"/>
    <m/>
    <s v="0.3"/>
    <m/>
    <m/>
    <s v="221"/>
    <s v="avg.pctpre1960"/>
    <m/>
    <s v="Environmental Indicators"/>
    <m/>
    <s v="FALSE"/>
    <m/>
  </r>
  <r>
    <s v="x"/>
    <s v="avg.pm"/>
    <s v="avg.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10301"/>
    <s v="Environmental"/>
    <s v="pm"/>
    <m/>
    <s v="pm"/>
    <s v="pm"/>
    <s v="National"/>
    <s v="Nation"/>
    <s v="us"/>
    <s v="2"/>
    <s v="1"/>
    <s v="1"/>
    <s v="N_E_PM25"/>
    <s v="N_E_PM25"/>
    <s v="N_E_PM25"/>
    <m/>
    <m/>
    <m/>
    <s v="US avg PM2.5"/>
    <s v="US average for Particulate Matter (PM 2.5 in ug/m3)"/>
    <s v="US average for Particulate Matter (PM 2.5 in ug/m3)"/>
    <s v="National Average of Particulate Matter"/>
    <m/>
    <m/>
    <m/>
    <s v="135"/>
    <s v="Particulate Matter  (μg/m3)"/>
    <m/>
    <s v="8.08"/>
    <m/>
    <m/>
    <s v="165"/>
    <s v="avg.pm"/>
    <m/>
    <s v="Environmental Indicators"/>
    <m/>
    <s v="FALSE"/>
    <m/>
  </r>
  <r>
    <s v="x"/>
    <s v="avg.proximity.npdes"/>
    <s v="avg.proximity.npdes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10301"/>
    <s v="Environmental"/>
    <s v="proximity.npdes"/>
    <m/>
    <s v="proximity.npdes"/>
    <s v="proximity.npdes"/>
    <s v="National"/>
    <s v="Nation"/>
    <s v="us"/>
    <s v="2"/>
    <s v="11"/>
    <s v="1"/>
    <s v="N_E_NPDES"/>
    <s v="N_E_NPDES"/>
    <s v="N_E_NPDES"/>
    <m/>
    <m/>
    <m/>
    <s v="US avg NPDES"/>
    <s v="US average for Wastewater Discharge Indicator (toxicity-weighted concentration/distance)"/>
    <s v="US average for Wastewater Discharge Indicator (toxicity-weighted concentration/distance)"/>
    <s v="National Average of Wastewater Discharge"/>
    <m/>
    <m/>
    <m/>
    <s v="147"/>
    <s v="Wastewater Discharge  (toxicity-weighted concentration/m distance)"/>
    <m/>
    <s v="22"/>
    <m/>
    <m/>
    <s v="278"/>
    <s v="avg.proximity.npdes"/>
    <m/>
    <s v="Environmental Indicators"/>
    <m/>
    <s v="FALSE"/>
    <m/>
  </r>
  <r>
    <s v="x"/>
    <s v="avg.proximity.npl"/>
    <s v="avg.proximity.npl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80301"/>
    <s v="Environmental"/>
    <s v="proximity.npl"/>
    <m/>
    <s v="proximity.npl"/>
    <s v="proximity.npl"/>
    <s v="National"/>
    <s v="Nation"/>
    <s v="us"/>
    <s v="2"/>
    <s v="8"/>
    <s v="1"/>
    <s v="N_E_NPL"/>
    <s v="N_E_NPL"/>
    <s v="N_E_NPL"/>
    <m/>
    <m/>
    <m/>
    <s v="US avg NPL"/>
    <s v="US average for Superfund Proximity (site count/km distance)"/>
    <s v="US average for Superfund Proximity (site count/km distance)"/>
    <s v="National Average of Superfund Proximity"/>
    <m/>
    <m/>
    <m/>
    <s v="143"/>
    <s v="Superfund Proximity  (site count/km distance)"/>
    <m/>
    <s v="0.13"/>
    <m/>
    <m/>
    <s v="243"/>
    <s v="avg.proximity.npl"/>
    <m/>
    <s v="Environmental Indicators"/>
    <m/>
    <s v="FALSE"/>
    <m/>
  </r>
  <r>
    <s v="x"/>
    <s v="avg.proximity.rmp"/>
    <s v="avg.proximity.rm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90301"/>
    <s v="Environmental"/>
    <s v="proximity.rmp"/>
    <m/>
    <s v="proximity.rmp"/>
    <s v="proximity.rmp"/>
    <s v="National"/>
    <s v="Nation"/>
    <s v="us"/>
    <s v="2"/>
    <s v="9"/>
    <s v="1"/>
    <s v="N_E_RMP"/>
    <s v="N_E_RMP"/>
    <s v="N_E_RMP"/>
    <m/>
    <m/>
    <m/>
    <s v="US avg RMP"/>
    <s v="US average for RMP Proximity (facility count/km distance)"/>
    <s v="US average for RMP Proximity (facility count/km distance)"/>
    <s v="National Average of RMP Facility Proximity"/>
    <m/>
    <m/>
    <m/>
    <s v="144"/>
    <s v="RMP Facility Proximity  (facility count/km distance)"/>
    <m/>
    <s v="0.43"/>
    <m/>
    <m/>
    <s v="255"/>
    <s v="avg.proximity.rmp"/>
    <m/>
    <s v="Environmental Indicators"/>
    <m/>
    <s v="FALSE"/>
    <m/>
  </r>
  <r>
    <s v="x"/>
    <s v="avg.proximity.tsdf"/>
    <s v="avg.proximity.tsdf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00301"/>
    <s v="Environmental"/>
    <s v="proximity.tsdf"/>
    <m/>
    <s v="proximity.tsdf"/>
    <s v="proximity.tsdf"/>
    <s v="National"/>
    <s v="Nation"/>
    <s v="us"/>
    <s v="2"/>
    <s v="10"/>
    <s v="1"/>
    <s v="N_E_TSDF"/>
    <s v="N_E_TSDF"/>
    <s v="N_E_TSDF"/>
    <m/>
    <m/>
    <m/>
    <s v="US avg TSDF"/>
    <s v="US average for Hazardous Waste Proximity (facility count/km distance)"/>
    <s v="US average for Hazardous Waste Proximity (facility count/km distance)"/>
    <s v="National Average of Hazardous Waste Proximity"/>
    <m/>
    <m/>
    <m/>
    <s v="145"/>
    <s v="Hazardous Waste Proximity  (facility count/km distance)"/>
    <m/>
    <s v="1.9"/>
    <m/>
    <m/>
    <s v="267"/>
    <s v="avg.proximity.tsdf"/>
    <m/>
    <s v="Environmental Indicators"/>
    <m/>
    <s v="FALSE"/>
    <m/>
  </r>
  <r>
    <s v="x"/>
    <s v="avg.resp"/>
    <s v="avg.res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40301"/>
    <s v="Environmental"/>
    <s v="resp"/>
    <m/>
    <s v="resp"/>
    <s v="resp"/>
    <s v="National"/>
    <s v="Nation"/>
    <s v="us"/>
    <s v="2"/>
    <s v="4"/>
    <s v="1"/>
    <s v="N_E_RESP"/>
    <s v="N_E_RESP"/>
    <s v="N_E_RESP"/>
    <m/>
    <m/>
    <m/>
    <s v="US avg Respiratory"/>
    <s v="US average for NATA Respiratory Hazard Index"/>
    <s v="US average for NATA Respiratory Hazard Index"/>
    <s v="National Average of Air Toxics Respiratory HI"/>
    <m/>
    <m/>
    <m/>
    <s v="139"/>
    <s v="Air Toxics Respiratory HI"/>
    <m/>
    <s v="0.31"/>
    <m/>
    <m/>
    <s v="199"/>
    <s v="avg.resp"/>
    <m/>
    <s v="Environmental Indicators"/>
    <m/>
    <s v="FALSE"/>
    <s v="0"/>
  </r>
  <r>
    <s v="x"/>
    <s v="avg.rsei"/>
    <s v="avg.rsei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N_E_RSEI_AIR"/>
    <s v="N_E_RSEI_AIR"/>
    <s v="N_E_RSEI_AIR"/>
    <m/>
    <m/>
    <m/>
    <m/>
    <s v="National Average of Toxic Releases to Air"/>
    <s v="National Average of Toxic Releases to Air"/>
    <s v="National Average of Toxic Releases to Air"/>
    <m/>
    <m/>
    <m/>
    <s v="140"/>
    <s v="Toxic Releases to Air"/>
    <m/>
    <s v="4600"/>
    <m/>
    <m/>
    <s v="483"/>
    <m/>
    <m/>
    <m/>
    <m/>
    <m/>
    <m/>
  </r>
  <r>
    <s v="x"/>
    <s v="avg.traffic.score"/>
    <s v="avg.traffic.score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70301"/>
    <s v="Environmental"/>
    <s v="traffic.score"/>
    <m/>
    <s v="traffic.score"/>
    <s v="traffic.score"/>
    <s v="National"/>
    <s v="Nation"/>
    <s v="us"/>
    <s v="2"/>
    <s v="7"/>
    <s v="1"/>
    <s v="N_E_TRAFFIC"/>
    <s v="N_E_TRAFFIC"/>
    <s v="N_E_TRAFFIC"/>
    <m/>
    <m/>
    <m/>
    <s v="US avg Traffic"/>
    <s v="US average for Traffic Proximity and Volume (daily traffic count/distance to road)"/>
    <s v="US average for Traffic Proximity and Volume (daily traffic count/distance to road)"/>
    <s v="National Average of Traffic Proximity"/>
    <m/>
    <m/>
    <m/>
    <s v="141"/>
    <s v="Traffic Proximity  (daily traffic count/distance to road)"/>
    <m/>
    <s v="210"/>
    <m/>
    <m/>
    <s v="233"/>
    <s v="avg.traffic.score"/>
    <m/>
    <s v="Environmental Indicators"/>
    <m/>
    <s v="FALSE"/>
    <s v="0"/>
  </r>
  <r>
    <s v="x"/>
    <s v="avg.ust"/>
    <s v="avg.ust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20301"/>
    <s v="Environmental"/>
    <s v="ust"/>
    <m/>
    <s v="ust"/>
    <s v="ust"/>
    <s v="National"/>
    <s v="Nation"/>
    <s v="us"/>
    <s v="2"/>
    <s v="12"/>
    <s v="1"/>
    <s v="N_E_UST"/>
    <s v="N_E_UST"/>
    <s v="N_E_UST"/>
    <m/>
    <m/>
    <m/>
    <s v="US avg UST"/>
    <s v="US average for Underground Storage Tanks (UST) indicator"/>
    <s v="US average for Underground Storage Tanks (UST) indicator"/>
    <s v="National Average of Underground Storage Tanks"/>
    <m/>
    <m/>
    <m/>
    <s v="146"/>
    <s v="Underground Storage Tanks  (count/km2)"/>
    <m/>
    <s v="3.9"/>
    <m/>
    <m/>
    <s v="288"/>
    <s v="avg.ust"/>
    <m/>
    <s v="Environmental Indicators"/>
    <m/>
    <s v="FALSE"/>
    <m/>
  </r>
  <r>
    <s v="x"/>
    <s v="pctile.cancer"/>
    <s v="pctile.cancer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30201"/>
    <s v="Environmental"/>
    <s v="cancer"/>
    <m/>
    <s v="cancer"/>
    <s v="cancer"/>
    <s v="National"/>
    <s v="Nation"/>
    <s v="us"/>
    <s v="2"/>
    <s v="3"/>
    <s v="1"/>
    <s v="N_E_CANCER_PER"/>
    <s v="N_E_CANCER_PER"/>
    <s v="N_E_CANCER_PER"/>
    <m/>
    <s v="P_CANCER"/>
    <s v="P_CANCER"/>
    <s v="US%ile Cancer risk"/>
    <s v="US percentile for NATA Air Toxics Cancer Risk (risk per million)"/>
    <s v="Percentile for  Air toxics cancer risk"/>
    <s v="National Percentile of Air Toxics Cancer Risk"/>
    <m/>
    <m/>
    <m/>
    <s v="151"/>
    <s v="Air Toxics Cancer Risk (lifetime risk per million)"/>
    <m/>
    <s v="3"/>
    <s v="84"/>
    <s v="P_CANCER"/>
    <s v="185"/>
    <s v="pctile.cancer"/>
    <s v="Percentile for  Air toxics cancer risk"/>
    <s v="Environmental Indicators"/>
    <m/>
    <s v="FALSE"/>
    <m/>
  </r>
  <r>
    <s v="x"/>
    <s v="pctile.dpm"/>
    <s v="pctile.d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50201"/>
    <s v="Environmental"/>
    <s v="dpm"/>
    <m/>
    <s v="dpm"/>
    <s v="dpm"/>
    <s v="National"/>
    <s v="Nation"/>
    <s v="us"/>
    <s v="2"/>
    <s v="5"/>
    <s v="1"/>
    <s v="N_E_DIESEL_PER"/>
    <s v="N_E_DIESEL_PER"/>
    <s v="N_E_DIESEL_PER"/>
    <m/>
    <s v="P_DSLPM"/>
    <s v="P_DSLPM"/>
    <s v="US%ile Diesel PM"/>
    <s v="US percentile for NATA Diesel Particulate Matter  (ug/m3)"/>
    <s v="Percentile for  Diesel particulate matter"/>
    <s v="National Percentile of Diesel Particulate Matter"/>
    <m/>
    <m/>
    <m/>
    <s v="150"/>
    <s v="Diesel Particulate Matter  (μg/m3)"/>
    <m/>
    <s v="3"/>
    <s v="34"/>
    <s v="P_DSLPM"/>
    <s v="209"/>
    <s v="pctile.dpm"/>
    <s v="Percentile for  Diesel particulate matter"/>
    <s v="Environmental Indicators"/>
    <m/>
    <s v="FALSE"/>
    <m/>
  </r>
  <r>
    <s v="x"/>
    <s v="pctile.o3"/>
    <s v="pctile.o3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20201"/>
    <s v="Environmental"/>
    <s v="o3"/>
    <m/>
    <s v="o3"/>
    <s v="o3"/>
    <s v="National"/>
    <s v="Nation"/>
    <s v="us"/>
    <s v="2"/>
    <s v="2"/>
    <s v="1"/>
    <s v="N_E_O3_PER"/>
    <s v="N_E_O3_PER"/>
    <s v="N_E_O3_PER"/>
    <m/>
    <s v="P_OZONE"/>
    <s v="P_OZONE"/>
    <s v="US%ile Ozone"/>
    <s v="US percentile for Ozone (ppb)"/>
    <s v="Percentile for Ozone"/>
    <s v="National Percentile of Ozone"/>
    <m/>
    <m/>
    <m/>
    <s v="149"/>
    <s v="Ozone  (ppb)"/>
    <m/>
    <s v="25"/>
    <s v="40"/>
    <s v="P_OZONE"/>
    <s v="175"/>
    <s v="pctile.o3"/>
    <s v="Percentile for Ozone"/>
    <s v="Environmental Indicators"/>
    <m/>
    <s v="FALSE"/>
    <m/>
  </r>
  <r>
    <s v="x"/>
    <s v="pctile.pctpre1960"/>
    <s v="pctile.pctpre1960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60201"/>
    <s v="Environmental"/>
    <s v="pctpre1960"/>
    <m/>
    <s v="pctpre1960"/>
    <s v="pctpre1960"/>
    <s v="National"/>
    <s v="Nation"/>
    <s v="us"/>
    <s v="2"/>
    <s v="6"/>
    <s v="1"/>
    <s v="N_E_LEAD_PER"/>
    <s v="N_E_LEAD_PER"/>
    <s v="N_E_LEAD_PER"/>
    <m/>
    <s v="P_LDPNT"/>
    <s v="P_LDPNT"/>
    <s v="US%ile % built pre-1960"/>
    <s v="US percentile for Lead Paint Indicator (% pre-1960s housing)"/>
    <s v="Percentile for Lead paint"/>
    <s v="National Percentile of Lead Paint"/>
    <m/>
    <m/>
    <m/>
    <s v="155"/>
    <s v="Lead Paint  (% Pre-1960 Housing)"/>
    <m/>
    <s v="82"/>
    <s v="54"/>
    <s v="P_LDPNT"/>
    <s v="219"/>
    <s v="pctile.pctpre1960"/>
    <s v="Percentile for Lead paint"/>
    <s v="Environmental Indicators"/>
    <m/>
    <s v="FALSE"/>
    <m/>
  </r>
  <r>
    <s v="x"/>
    <s v="pctile.pm"/>
    <s v="pctile.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10201"/>
    <s v="Environmental"/>
    <s v="pm"/>
    <m/>
    <s v="pm"/>
    <s v="pm"/>
    <s v="National"/>
    <s v="Nation"/>
    <s v="us"/>
    <s v="2"/>
    <s v="1"/>
    <s v="1"/>
    <s v="N_E_PM25_PER"/>
    <s v="N_E_PM25_PER"/>
    <s v="N_E_PM25_PER"/>
    <m/>
    <s v="P_PM25"/>
    <s v="P_PM25"/>
    <s v="US%ile PM2.5"/>
    <s v="US percentile for Particulate Matter (PM 2.5 in ug/m3)"/>
    <s v="Percentile for Particulate Matter 2.5"/>
    <s v="National Percentile of Particulate Matter"/>
    <m/>
    <m/>
    <m/>
    <s v="148"/>
    <s v="Particulate Matter  (μg/m3)"/>
    <m/>
    <s v="9"/>
    <s v="86"/>
    <s v="P_PM25"/>
    <s v="163"/>
    <s v="pctile.pm"/>
    <s v="Percentile for Particulate Matter 2.5"/>
    <s v="Environmental Indicators"/>
    <m/>
    <s v="FALSE"/>
    <m/>
  </r>
  <r>
    <s v="x"/>
    <s v="pctile.proximity.npdes"/>
    <s v="pctile.proximity.npdes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10201"/>
    <s v="Environmental"/>
    <s v="proximity.npdes"/>
    <m/>
    <s v="proximity.npdes"/>
    <s v="proximity.npdes"/>
    <s v="National"/>
    <s v="Nation"/>
    <s v="us"/>
    <s v="2"/>
    <s v="11"/>
    <s v="1"/>
    <s v="N_E_NPDES_PER"/>
    <s v="N_E_NPDES_PER"/>
    <s v="N_E_NPDES_PER"/>
    <m/>
    <s v="P_PWDIS"/>
    <s v="P_PWDIS"/>
    <s v="US%ile NPDES"/>
    <s v="US percentile for Wastewater Discharge Indicator (toxicity-weighted concentration/distance)"/>
    <s v="Percentile for Wastewater discharge"/>
    <s v="National Percentile of Wastewater Discharge"/>
    <m/>
    <m/>
    <m/>
    <s v="160"/>
    <s v="Wastewater Discharge  (toxicity-weighted concentration/m distance)"/>
    <m/>
    <s v="37"/>
    <s v="82"/>
    <s v="P_PWDIS"/>
    <s v="276"/>
    <s v="pctile.proximity.npdes"/>
    <s v="Percentile for Wastewater discharge"/>
    <s v="Environmental Indicators"/>
    <m/>
    <s v="FALSE"/>
    <m/>
  </r>
  <r>
    <s v="x"/>
    <s v="pctile.proximity.npl"/>
    <s v="pctile.proximity.npl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80201"/>
    <s v="Environmental"/>
    <s v="proximity.npl"/>
    <m/>
    <s v="proximity.npl"/>
    <s v="proximity.npl"/>
    <s v="National"/>
    <s v="Nation"/>
    <s v="us"/>
    <s v="2"/>
    <s v="8"/>
    <s v="1"/>
    <s v="N_E_NPL_PER"/>
    <s v="N_E_NPL_PER"/>
    <s v="N_E_NPL_PER"/>
    <m/>
    <s v="P_PNPL"/>
    <s v="P_PNPL"/>
    <s v="US%ile NPL"/>
    <s v="US percentile for Superfund Proximity (site count/km distance)"/>
    <s v="Percentile for Superfund proximity"/>
    <s v="National Percentile of Superfund Proximity"/>
    <m/>
    <m/>
    <m/>
    <s v="156"/>
    <s v="Superfund Proximity  (site count/km distance)"/>
    <m/>
    <s v="16"/>
    <s v="55"/>
    <s v="P_PNPL"/>
    <s v="241"/>
    <s v="pctile.proximity.npl"/>
    <s v="Percentile for Superfund proximity"/>
    <s v="Environmental Indicators"/>
    <m/>
    <s v="FALSE"/>
    <m/>
  </r>
  <r>
    <s v="x"/>
    <s v="pctile.proximity.rmp"/>
    <s v="pctile.proximity.rm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90201"/>
    <s v="Environmental"/>
    <s v="proximity.rmp"/>
    <m/>
    <s v="proximity.rmp"/>
    <s v="proximity.rmp"/>
    <s v="National"/>
    <s v="Nation"/>
    <s v="us"/>
    <s v="2"/>
    <s v="9"/>
    <s v="1"/>
    <s v="N_E_RMP_PER"/>
    <s v="N_E_RMP_PER"/>
    <s v="N_E_RMP_PER"/>
    <m/>
    <s v="P_PRMP"/>
    <s v="P_PRMP"/>
    <s v="US%ile RMP"/>
    <s v="US percentile for RMP Proximity (facility count/km distance)"/>
    <s v="Percentile for RMP facility proximity"/>
    <s v="National Percentile of RMP Facility Proximity"/>
    <m/>
    <m/>
    <m/>
    <s v="157"/>
    <s v="RMP Facility Proximity  (facility count/km distance)"/>
    <m/>
    <s v="17"/>
    <s v="24"/>
    <s v="P_PRMP"/>
    <s v="253"/>
    <s v="pctile.proximity.rmp"/>
    <s v="Percentile for RMP facility proximity"/>
    <s v="Environmental Indicators"/>
    <m/>
    <s v="FALSE"/>
    <m/>
  </r>
  <r>
    <s v="x"/>
    <s v="pctile.proximity.tsdf"/>
    <s v="pctile.proximity.tsdf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00201"/>
    <s v="Environmental"/>
    <s v="proximity.tsdf"/>
    <m/>
    <s v="proximity.tsdf"/>
    <s v="proximity.tsdf"/>
    <s v="National"/>
    <s v="Nation"/>
    <s v="us"/>
    <s v="2"/>
    <s v="10"/>
    <s v="1"/>
    <s v="N_E_TSDF_PER"/>
    <s v="N_E_TSDF_PER"/>
    <s v="N_E_TSDF_PER"/>
    <m/>
    <s v="P_PTSDF"/>
    <s v="P_PTSDF"/>
    <s v="US%ile TSDF"/>
    <s v="US percentile for Hazardous Waste Proximity (facility count/km distance)"/>
    <s v="Percentile for Hazardous waste proximity"/>
    <s v="National Percentile of Hazardous Waste Proximity"/>
    <m/>
    <m/>
    <m/>
    <s v="158"/>
    <s v="Hazardous Waste Proximity  (facility count/km distance)"/>
    <m/>
    <s v="1"/>
    <s v="13"/>
    <s v="P_PTSDF"/>
    <s v="265"/>
    <s v="pctile.proximity.tsdf"/>
    <s v="Percentile for Hazardous waste proximity"/>
    <s v="Environmental Indicators"/>
    <m/>
    <s v="FALSE"/>
    <m/>
  </r>
  <r>
    <s v="x"/>
    <s v="pctile.resp"/>
    <s v="pctile.res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40201"/>
    <s v="Environmental"/>
    <s v="resp"/>
    <m/>
    <s v="resp"/>
    <s v="resp"/>
    <s v="National"/>
    <s v="Nation"/>
    <s v="us"/>
    <s v="2"/>
    <s v="4"/>
    <s v="1"/>
    <s v="N_E_RESP_PER"/>
    <s v="N_E_RESP_PER"/>
    <s v="N_E_RESP_PER"/>
    <m/>
    <s v="P_RESP"/>
    <s v="P_RESP"/>
    <s v="US%ile Respiratory"/>
    <s v="US percentile for NATA Respiratory Hazard Index"/>
    <s v="Percentile for  Air toxics respiratory HI"/>
    <s v="National Percentile of Air Toxics Respiratory HI"/>
    <m/>
    <m/>
    <m/>
    <s v="152"/>
    <s v="Air Toxics Respiratory HI"/>
    <m/>
    <s v="4"/>
    <s v="92"/>
    <s v="P_RESP"/>
    <s v="197"/>
    <s v="pctile.resp"/>
    <s v="Percentile for  Air toxics respiratory HI"/>
    <s v="Environmental Indicators"/>
    <m/>
    <s v="FALSE"/>
    <m/>
  </r>
  <r>
    <s v="x"/>
    <s v="pctile.rsei"/>
    <s v="pctile.rsei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N_E_RSEI_AIR_PER"/>
    <s v="N_E_RSEI_AIR_PER"/>
    <s v="N_E_RSEI_AIR_PER"/>
    <m/>
    <s v="P_RSEI_AIR"/>
    <s v="P_RSEI_AIR"/>
    <m/>
    <s v="Percentile for Toxic Releases to Air"/>
    <s v="Percentile for Toxic Releases to Air"/>
    <s v="National Percentile of Toxic Releases to Air"/>
    <m/>
    <m/>
    <m/>
    <s v="153"/>
    <s v="Toxic Releases to Air"/>
    <m/>
    <s v="4"/>
    <s v="65"/>
    <s v="P_RSEI_AIR"/>
    <s v="475"/>
    <m/>
    <m/>
    <m/>
    <m/>
    <m/>
    <m/>
  </r>
  <r>
    <s v="x"/>
    <s v="pctile.traffic.score"/>
    <s v="pctile.traffic.score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70201"/>
    <s v="Environmental"/>
    <s v="traffic.score"/>
    <m/>
    <s v="traffic.score"/>
    <s v="traffic.score"/>
    <s v="National"/>
    <s v="Nation"/>
    <s v="us"/>
    <s v="2"/>
    <s v="7"/>
    <s v="1"/>
    <s v="N_E_TRAFFIC_PER"/>
    <s v="N_E_TRAFFIC_PER"/>
    <s v="N_E_TRAFFIC_PER"/>
    <m/>
    <s v="P_PTRAF"/>
    <s v="P_PTRAF"/>
    <s v="US%ile Traffic"/>
    <s v="US percentile for Traffic Proximity and Volume (daily traffic count/distance to road)"/>
    <s v="Percentile for Traffic proximity"/>
    <s v="National Percentile of Traffic Proximity"/>
    <m/>
    <m/>
    <m/>
    <s v="154"/>
    <s v="Traffic Proximity  (daily traffic count/distance to road)"/>
    <m/>
    <s v="2"/>
    <s v="32"/>
    <s v="P_PTRAF"/>
    <s v="231"/>
    <s v="pctile.traffic.score"/>
    <s v="Percentile for Traffic proximity"/>
    <s v="Environmental Indicators"/>
    <m/>
    <s v="FALSE"/>
    <m/>
  </r>
  <r>
    <s v="x"/>
    <s v="pctile.ust"/>
    <s v="pctile.ust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20201"/>
    <s v="Environmental"/>
    <s v="ust"/>
    <m/>
    <s v="ust"/>
    <s v="ust"/>
    <s v="National"/>
    <s v="Nation"/>
    <s v="us"/>
    <s v="2"/>
    <s v="12"/>
    <s v="1"/>
    <s v="N_E_UST_PER"/>
    <s v="N_E_UST_PER"/>
    <s v="N_E_UST_PER"/>
    <m/>
    <s v="P_UST"/>
    <s v="P_UST"/>
    <s v="US%ile UST"/>
    <s v="US percentile for Underground Storage Tanks (UST) indicator"/>
    <s v="Percentile for Underground storage tanks"/>
    <s v="National Percentile of Underground Storage Tanks"/>
    <m/>
    <m/>
    <m/>
    <s v="159"/>
    <s v="Underground Storage Tanks  (count/km2)"/>
    <m/>
    <s v="0"/>
    <s v="48"/>
    <s v="P_UST"/>
    <s v="286"/>
    <s v="pctile.ust"/>
    <s v="Percentile for Underground storage tanks"/>
    <s v="Environmental Indicators"/>
    <m/>
    <s v="FALSE"/>
    <m/>
  </r>
  <r>
    <s v="x"/>
    <s v="ratio.to.avg.cancer"/>
    <s v="ratio.to.avg.cancer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30301"/>
    <s v="Environmental"/>
    <s v="cancer"/>
    <m/>
    <s v="cancer"/>
    <s v="cancer"/>
    <s v="Nation"/>
    <s v="Nation"/>
    <s v="us"/>
    <s v="2"/>
    <s v="3"/>
    <s v="1"/>
    <m/>
    <m/>
    <m/>
    <m/>
    <m/>
    <m/>
    <s v="Ratio to US avg Cancer risk"/>
    <s v="Ratio to US avg Cancer risk"/>
    <m/>
    <m/>
    <m/>
    <m/>
    <m/>
    <m/>
    <m/>
    <m/>
    <m/>
    <m/>
    <m/>
    <s v="188"/>
    <m/>
    <m/>
    <m/>
    <m/>
    <s v="FALSE"/>
    <s v="0"/>
  </r>
  <r>
    <s v="x"/>
    <s v="ratio.to.avg.dpm"/>
    <s v="ratio.to.avg.d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50301"/>
    <s v="Environmental"/>
    <s v="dpm"/>
    <m/>
    <s v="dpm"/>
    <s v="dpm"/>
    <s v="Nation"/>
    <s v="Nation"/>
    <s v="us"/>
    <s v="2"/>
    <s v="5"/>
    <s v="1"/>
    <m/>
    <m/>
    <m/>
    <m/>
    <m/>
    <m/>
    <s v="Ratio to US avg Diesel PM"/>
    <s v="Ratio to US avg Diesel PM"/>
    <m/>
    <m/>
    <m/>
    <m/>
    <m/>
    <m/>
    <m/>
    <m/>
    <m/>
    <m/>
    <m/>
    <s v="212"/>
    <m/>
    <m/>
    <m/>
    <m/>
    <s v="FALSE"/>
    <s v="0"/>
  </r>
  <r>
    <s v="x"/>
    <s v="ratio.to.avg.o3"/>
    <s v="ratio.to.avg.o3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20301"/>
    <s v="Environmental"/>
    <s v="o3"/>
    <m/>
    <s v="o3"/>
    <s v="o3"/>
    <s v="Nation"/>
    <s v="Nation"/>
    <s v="us"/>
    <s v="2"/>
    <s v="2"/>
    <s v="1"/>
    <m/>
    <m/>
    <m/>
    <m/>
    <m/>
    <m/>
    <s v="Ratio to US avg Ozone"/>
    <s v="Ratio to US avg Ozone"/>
    <m/>
    <m/>
    <m/>
    <m/>
    <m/>
    <m/>
    <m/>
    <m/>
    <m/>
    <m/>
    <m/>
    <s v="178"/>
    <m/>
    <m/>
    <m/>
    <m/>
    <s v="FALSE"/>
    <s v="0"/>
  </r>
  <r>
    <s v="x"/>
    <s v="ratio.to.avg.pctpre1960"/>
    <s v="ratio.to.avg.pctpre1960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60301"/>
    <s v="Environmental"/>
    <s v="pctpre1960"/>
    <m/>
    <s v="pctpre1960"/>
    <s v="pctpre1960"/>
    <s v="Nation"/>
    <s v="Nation"/>
    <s v="us"/>
    <s v="2"/>
    <s v="6"/>
    <s v="1"/>
    <m/>
    <m/>
    <m/>
    <m/>
    <m/>
    <m/>
    <s v="Ratio to US avg % built pre-1960"/>
    <s v="Ratio to US avg % built pre-1960"/>
    <m/>
    <m/>
    <m/>
    <m/>
    <m/>
    <m/>
    <m/>
    <m/>
    <m/>
    <m/>
    <m/>
    <s v="222"/>
    <m/>
    <m/>
    <m/>
    <m/>
    <s v="FALSE"/>
    <s v="0"/>
  </r>
  <r>
    <s v="x"/>
    <s v="ratio.to.avg.pm"/>
    <s v="ratio.to.avg.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10301"/>
    <s v="Environmental"/>
    <s v="pm"/>
    <m/>
    <s v="pm"/>
    <s v="pm"/>
    <s v="Nation"/>
    <s v="Nation"/>
    <s v="us"/>
    <s v="2"/>
    <s v="1"/>
    <s v="1"/>
    <m/>
    <m/>
    <m/>
    <m/>
    <m/>
    <m/>
    <s v="Ratio to US avg PM2.5"/>
    <s v="Ratio to US avg PM2.5"/>
    <m/>
    <m/>
    <m/>
    <m/>
    <m/>
    <m/>
    <m/>
    <m/>
    <m/>
    <m/>
    <m/>
    <s v="166"/>
    <m/>
    <m/>
    <m/>
    <m/>
    <s v="FALSE"/>
    <s v="0"/>
  </r>
  <r>
    <s v="x"/>
    <s v="ratio.to.avg.proximity.npdes"/>
    <s v="ratio.to.avg.proximity.npdes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10301"/>
    <s v="Environmental"/>
    <s v="proximity.npdes"/>
    <m/>
    <s v="proximity.npdes"/>
    <s v="proximity.npdes"/>
    <s v="Nation"/>
    <s v="Nation"/>
    <s v="us"/>
    <s v="2"/>
    <s v="11"/>
    <s v="1"/>
    <m/>
    <m/>
    <m/>
    <m/>
    <m/>
    <m/>
    <s v="Ratio to US avg NPDES"/>
    <s v="Ratio to US avg NPDES"/>
    <m/>
    <m/>
    <m/>
    <m/>
    <m/>
    <m/>
    <m/>
    <m/>
    <m/>
    <m/>
    <m/>
    <s v="279"/>
    <m/>
    <m/>
    <m/>
    <m/>
    <s v="FALSE"/>
    <m/>
  </r>
  <r>
    <s v="x"/>
    <s v="ratio.to.avg.proximity.npl"/>
    <s v="ratio.to.avg.proximity.npl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80301"/>
    <s v="Environmental"/>
    <s v="proximity.npl"/>
    <m/>
    <s v="proximity.npl"/>
    <s v="proximity.npl"/>
    <s v="Nation"/>
    <s v="Nation"/>
    <s v="us"/>
    <s v="2"/>
    <s v="8"/>
    <s v="1"/>
    <m/>
    <m/>
    <m/>
    <m/>
    <m/>
    <m/>
    <s v="Ratio to US avg NPL"/>
    <s v="Ratio to US avg NPL"/>
    <m/>
    <m/>
    <m/>
    <m/>
    <m/>
    <m/>
    <m/>
    <m/>
    <m/>
    <m/>
    <m/>
    <s v="244"/>
    <m/>
    <m/>
    <m/>
    <m/>
    <s v="FALSE"/>
    <s v="0"/>
  </r>
  <r>
    <s v="x"/>
    <s v="ratio.to.avg.proximity.rmp"/>
    <s v="ratio.to.avg.proximity.rm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90301"/>
    <s v="Environmental"/>
    <s v="proximity.rmp"/>
    <m/>
    <s v="proximity.rmp"/>
    <s v="proximity.rmp"/>
    <s v="Nation"/>
    <s v="Nation"/>
    <s v="us"/>
    <s v="2"/>
    <s v="9"/>
    <s v="1"/>
    <m/>
    <m/>
    <m/>
    <m/>
    <m/>
    <m/>
    <s v="Ratio to US avg RMP"/>
    <s v="Ratio to US avg RMP"/>
    <m/>
    <m/>
    <m/>
    <m/>
    <m/>
    <m/>
    <m/>
    <m/>
    <m/>
    <m/>
    <m/>
    <s v="256"/>
    <m/>
    <m/>
    <m/>
    <m/>
    <s v="FALSE"/>
    <s v="0"/>
  </r>
  <r>
    <s v="x"/>
    <s v="ratio.to.avg.proximity.tsdf"/>
    <s v="ratio.to.avg.proximity.tsdf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00301"/>
    <s v="Environmental"/>
    <s v="proximity.tsdf"/>
    <m/>
    <s v="proximity.tsdf"/>
    <s v="proximity.tsdf"/>
    <s v="Nation"/>
    <s v="Nation"/>
    <s v="us"/>
    <s v="2"/>
    <s v="10"/>
    <s v="1"/>
    <m/>
    <m/>
    <m/>
    <m/>
    <m/>
    <m/>
    <s v="Ratio to US avg TSDF"/>
    <s v="Ratio to US avg TSDF"/>
    <m/>
    <m/>
    <m/>
    <m/>
    <m/>
    <m/>
    <m/>
    <m/>
    <m/>
    <m/>
    <m/>
    <s v="268"/>
    <m/>
    <m/>
    <m/>
    <m/>
    <s v="FALSE"/>
    <m/>
  </r>
  <r>
    <s v="x"/>
    <s v="ratio.to.avg.resp"/>
    <s v="ratio.to.avg.res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esp"/>
    <m/>
    <s v="resp"/>
    <s v="resp"/>
    <s v="Nation"/>
    <s v="Nation"/>
    <s v="us"/>
    <s v="2"/>
    <s v="4"/>
    <s v="1"/>
    <m/>
    <m/>
    <m/>
    <m/>
    <m/>
    <m/>
    <s v="Ratio to US avg Respiratory"/>
    <s v="Ratio to US avg Respiratory"/>
    <m/>
    <m/>
    <m/>
    <m/>
    <m/>
    <m/>
    <m/>
    <m/>
    <m/>
    <m/>
    <m/>
    <s v="200"/>
    <m/>
    <m/>
    <m/>
    <m/>
    <s v="FALSE"/>
    <s v="0"/>
  </r>
  <r>
    <s v="x"/>
    <s v="ratio.to.avg.rsei"/>
    <s v="ratio.to.avg.rsei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sei"/>
    <m/>
    <s v="rsei"/>
    <s v="rsei"/>
    <s v="Nation"/>
    <s v="Nation"/>
    <s v="us"/>
    <m/>
    <m/>
    <m/>
    <m/>
    <m/>
    <m/>
    <m/>
    <m/>
    <m/>
    <m/>
    <s v="Ratio to US avg Toxic Releases to Air"/>
    <m/>
    <m/>
    <m/>
    <m/>
    <m/>
    <m/>
    <m/>
    <m/>
    <m/>
    <m/>
    <m/>
    <s v="464"/>
    <m/>
    <m/>
    <m/>
    <m/>
    <m/>
    <m/>
  </r>
  <r>
    <s v="x"/>
    <s v="ratio.to.avg.traffic.score"/>
    <s v="ratio.to.avg.traffic.score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70301"/>
    <s v="Environmental"/>
    <s v="traffic.score"/>
    <m/>
    <s v="traffic.score"/>
    <s v="traffic.score"/>
    <s v="Nation"/>
    <s v="Nation"/>
    <s v="us"/>
    <s v="2"/>
    <s v="7"/>
    <s v="1"/>
    <m/>
    <m/>
    <m/>
    <m/>
    <m/>
    <m/>
    <s v="Ratio to US avg Traffic"/>
    <s v="Ratio to US avg Traffic"/>
    <m/>
    <m/>
    <m/>
    <m/>
    <m/>
    <m/>
    <m/>
    <m/>
    <m/>
    <m/>
    <m/>
    <s v="234"/>
    <m/>
    <m/>
    <m/>
    <m/>
    <s v="FALSE"/>
    <s v="0"/>
  </r>
  <r>
    <s v="x"/>
    <s v="ratio.to.avg.ust"/>
    <s v="ratio.to.avg.ust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20301"/>
    <s v="Environmental"/>
    <s v="ust"/>
    <m/>
    <s v="ust"/>
    <s v="ust"/>
    <s v="Nation"/>
    <s v="Nation"/>
    <s v="us"/>
    <s v="2"/>
    <s v="12"/>
    <s v="1"/>
    <m/>
    <m/>
    <m/>
    <m/>
    <m/>
    <m/>
    <s v="Ratio to US avg UST"/>
    <s v="Ratio to US avg UST"/>
    <m/>
    <m/>
    <m/>
    <m/>
    <m/>
    <m/>
    <m/>
    <m/>
    <m/>
    <m/>
    <m/>
    <s v="289"/>
    <m/>
    <m/>
    <m/>
    <m/>
    <s v="FALSE"/>
    <m/>
  </r>
  <r>
    <s v="x"/>
    <s v="ratio.to.state.avg.cancer"/>
    <s v="ratio.to.state.avg.cancer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30303"/>
    <s v="Environmental"/>
    <s v="cancer"/>
    <m/>
    <s v="cancer"/>
    <s v="cancer"/>
    <s v="State"/>
    <s v="State"/>
    <s v="state"/>
    <s v="2"/>
    <s v="3"/>
    <s v="3"/>
    <m/>
    <m/>
    <m/>
    <m/>
    <m/>
    <m/>
    <s v="Ratio to State avg Cancer risk"/>
    <s v="Ratio to State avg Cancer risk"/>
    <m/>
    <m/>
    <m/>
    <m/>
    <m/>
    <m/>
    <m/>
    <m/>
    <m/>
    <m/>
    <m/>
    <s v="189"/>
    <m/>
    <m/>
    <m/>
    <m/>
    <s v="FALSE"/>
    <s v="0"/>
  </r>
  <r>
    <s v="x"/>
    <s v="ratio.to.state.avg.dpm"/>
    <s v="ratio.to.state.avg.d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50303"/>
    <s v="Environmental"/>
    <s v="dpm"/>
    <m/>
    <s v="dpm"/>
    <s v="dpm"/>
    <s v="State"/>
    <s v="State"/>
    <s v="state"/>
    <s v="2"/>
    <s v="5"/>
    <s v="3"/>
    <m/>
    <m/>
    <m/>
    <m/>
    <m/>
    <m/>
    <s v="Ratio to State avg Diesel PM"/>
    <s v="Ratio to State avg Diesel PM"/>
    <m/>
    <m/>
    <m/>
    <m/>
    <m/>
    <m/>
    <m/>
    <m/>
    <m/>
    <m/>
    <m/>
    <s v="213"/>
    <m/>
    <m/>
    <m/>
    <m/>
    <s v="FALSE"/>
    <s v="0"/>
  </r>
  <r>
    <s v="x"/>
    <s v="ratio.to.state.avg.o3"/>
    <s v="ratio.to.state.avg.o3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20303"/>
    <s v="Environmental"/>
    <s v="o3"/>
    <m/>
    <s v="o3"/>
    <s v="o3"/>
    <s v="State"/>
    <s v="State"/>
    <s v="state"/>
    <s v="2"/>
    <s v="2"/>
    <s v="3"/>
    <m/>
    <m/>
    <m/>
    <m/>
    <m/>
    <m/>
    <s v="Ratio to State avg Ozone"/>
    <s v="Ratio to State avg Ozone"/>
    <m/>
    <m/>
    <m/>
    <m/>
    <m/>
    <m/>
    <m/>
    <m/>
    <m/>
    <m/>
    <m/>
    <s v="179"/>
    <m/>
    <m/>
    <m/>
    <m/>
    <s v="FALSE"/>
    <s v="0"/>
  </r>
  <r>
    <s v="x"/>
    <s v="ratio.to.state.avg.pctpre1960"/>
    <s v="ratio.to.state.avg.pctpre1960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60303"/>
    <s v="Environmental"/>
    <s v="pctpre1960"/>
    <m/>
    <s v="pctpre1960"/>
    <s v="pctpre1960"/>
    <s v="State"/>
    <s v="State"/>
    <s v="state"/>
    <s v="2"/>
    <s v="6"/>
    <s v="3"/>
    <m/>
    <m/>
    <m/>
    <m/>
    <m/>
    <m/>
    <s v="Ratio to State avg % built pre-1960"/>
    <s v="Ratio to State avg % built pre-1960"/>
    <m/>
    <m/>
    <m/>
    <m/>
    <m/>
    <m/>
    <m/>
    <m/>
    <m/>
    <m/>
    <m/>
    <s v="223"/>
    <m/>
    <m/>
    <m/>
    <m/>
    <s v="FALSE"/>
    <s v="0"/>
  </r>
  <r>
    <s v="x"/>
    <s v="ratio.to.state.avg.pm"/>
    <s v="ratio.to.state.avg.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10303"/>
    <s v="Environmental"/>
    <s v="pm"/>
    <m/>
    <s v="pm"/>
    <s v="pm"/>
    <s v="State"/>
    <s v="State"/>
    <s v="state"/>
    <s v="2"/>
    <s v="1"/>
    <s v="3"/>
    <m/>
    <m/>
    <m/>
    <m/>
    <m/>
    <m/>
    <s v="Ratio to State avg PM2.5"/>
    <s v="Ratio to State avg PM2.5"/>
    <m/>
    <m/>
    <m/>
    <m/>
    <m/>
    <m/>
    <m/>
    <m/>
    <m/>
    <m/>
    <m/>
    <s v="167"/>
    <m/>
    <m/>
    <m/>
    <m/>
    <s v="FALSE"/>
    <s v="0"/>
  </r>
  <r>
    <s v="x"/>
    <s v="ratio.to.state.avg.proximity.npdes"/>
    <s v="ratio.to.state.avg.proximity.npdes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10303"/>
    <s v="Environmental"/>
    <s v="proximity.npdes"/>
    <m/>
    <s v="proximity.npdes"/>
    <s v="proximity.npdes"/>
    <s v="State"/>
    <s v="State"/>
    <s v="state"/>
    <s v="2"/>
    <s v="11"/>
    <s v="3"/>
    <m/>
    <m/>
    <m/>
    <m/>
    <m/>
    <m/>
    <s v="Ratio to State avg NPDES"/>
    <s v="Ratio to State avg NPDES"/>
    <m/>
    <m/>
    <m/>
    <m/>
    <m/>
    <m/>
    <m/>
    <m/>
    <m/>
    <m/>
    <m/>
    <s v="280"/>
    <m/>
    <m/>
    <m/>
    <m/>
    <s v="FALSE"/>
    <m/>
  </r>
  <r>
    <s v="x"/>
    <s v="ratio.to.state.avg.proximity.npl"/>
    <s v="ratio.to.state.avg.proximity.npl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80303"/>
    <s v="Environmental"/>
    <s v="proximity.npl"/>
    <m/>
    <s v="proximity.npl"/>
    <s v="proximity.npl"/>
    <s v="State"/>
    <s v="State"/>
    <s v="state"/>
    <s v="2"/>
    <s v="8"/>
    <s v="3"/>
    <m/>
    <m/>
    <m/>
    <m/>
    <m/>
    <m/>
    <s v="Ratio to State avg NPL"/>
    <s v="Ratio to State avg NPL"/>
    <m/>
    <m/>
    <m/>
    <m/>
    <m/>
    <m/>
    <m/>
    <m/>
    <m/>
    <m/>
    <m/>
    <s v="245"/>
    <m/>
    <m/>
    <m/>
    <m/>
    <s v="FALSE"/>
    <s v="0"/>
  </r>
  <r>
    <s v="x"/>
    <s v="ratio.to.state.avg.proximity.rmp"/>
    <s v="ratio.to.state.avg.proximity.rm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90303"/>
    <s v="Environmental"/>
    <s v="proximity.rmp"/>
    <m/>
    <s v="proximity.rmp"/>
    <s v="proximity.rmp"/>
    <s v="State"/>
    <s v="State"/>
    <s v="state"/>
    <s v="2"/>
    <s v="9"/>
    <s v="3"/>
    <m/>
    <m/>
    <m/>
    <m/>
    <m/>
    <m/>
    <s v="Ratio to State avg RMP"/>
    <s v="Ratio to State avg RMP"/>
    <m/>
    <m/>
    <m/>
    <m/>
    <m/>
    <m/>
    <m/>
    <m/>
    <m/>
    <m/>
    <m/>
    <s v="257"/>
    <m/>
    <m/>
    <m/>
    <m/>
    <s v="FALSE"/>
    <m/>
  </r>
  <r>
    <s v="x"/>
    <s v="ratio.to.state.avg.proximity.tsdf"/>
    <s v="ratio.to.state.avg.proximity.tsdf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00303"/>
    <s v="Environmental"/>
    <s v="proximity.tsdf"/>
    <m/>
    <s v="proximity.tsdf"/>
    <s v="proximity.tsdf"/>
    <s v="State"/>
    <s v="State"/>
    <s v="state"/>
    <s v="2"/>
    <s v="10"/>
    <s v="3"/>
    <m/>
    <m/>
    <m/>
    <m/>
    <m/>
    <m/>
    <s v="Ratio to State avg TSDF"/>
    <s v="Ratio to State avg TSDF"/>
    <m/>
    <m/>
    <m/>
    <m/>
    <m/>
    <m/>
    <m/>
    <m/>
    <m/>
    <m/>
    <m/>
    <s v="269"/>
    <m/>
    <m/>
    <m/>
    <m/>
    <s v="FALSE"/>
    <m/>
  </r>
  <r>
    <s v="x"/>
    <s v="ratio.to.state.avg.resp"/>
    <s v="ratio.to.state.avg.res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40303"/>
    <s v="Environmental"/>
    <s v="resp"/>
    <m/>
    <s v="resp"/>
    <s v="resp"/>
    <s v="State"/>
    <s v="State"/>
    <s v="state"/>
    <s v="2"/>
    <s v="4"/>
    <s v="3"/>
    <m/>
    <m/>
    <m/>
    <m/>
    <m/>
    <m/>
    <s v="Ratio to State avg Respiratory"/>
    <s v="Ratio to State avg Respiratory"/>
    <m/>
    <m/>
    <m/>
    <m/>
    <m/>
    <m/>
    <m/>
    <m/>
    <m/>
    <m/>
    <m/>
    <s v="201"/>
    <m/>
    <m/>
    <m/>
    <m/>
    <s v="FALSE"/>
    <s v="0"/>
  </r>
  <r>
    <s v="x"/>
    <s v="ratio.to.state.avg.rsei"/>
    <s v="ratio.to.state.avg.rsei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m/>
    <s v="Environmental"/>
    <s v="rsei"/>
    <m/>
    <s v="rsei"/>
    <s v="rsei"/>
    <s v="State"/>
    <s v="State"/>
    <s v="state"/>
    <m/>
    <m/>
    <m/>
    <m/>
    <m/>
    <m/>
    <m/>
    <m/>
    <m/>
    <m/>
    <s v="Ratio to State avg Toxic Releases to Air"/>
    <m/>
    <m/>
    <m/>
    <m/>
    <m/>
    <m/>
    <m/>
    <m/>
    <m/>
    <m/>
    <m/>
    <s v="465"/>
    <m/>
    <m/>
    <m/>
    <m/>
    <m/>
    <m/>
  </r>
  <r>
    <s v="x"/>
    <s v="ratio.to.state.avg.traffic.score"/>
    <s v="ratio.to.state.avg.traffic.score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70303"/>
    <s v="Environmental"/>
    <s v="traffic.score"/>
    <m/>
    <s v="traffic.score"/>
    <s v="traffic.score"/>
    <s v="State"/>
    <s v="State"/>
    <s v="state"/>
    <s v="2"/>
    <s v="7"/>
    <s v="3"/>
    <m/>
    <m/>
    <m/>
    <m/>
    <m/>
    <m/>
    <s v="Ratio to State avg Traffic"/>
    <s v="Ratio to State avg Traffic"/>
    <m/>
    <m/>
    <m/>
    <m/>
    <m/>
    <m/>
    <m/>
    <m/>
    <m/>
    <m/>
    <m/>
    <s v="235"/>
    <m/>
    <m/>
    <m/>
    <m/>
    <s v="FALSE"/>
    <s v="0"/>
  </r>
  <r>
    <s v="x"/>
    <s v="ratio.to.state.avg.ust"/>
    <s v="ratio.to.state.avg.ust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20303"/>
    <s v="Environmental"/>
    <s v="ust"/>
    <m/>
    <s v="ust"/>
    <s v="ust"/>
    <s v="State"/>
    <s v="State"/>
    <s v="state"/>
    <s v="2"/>
    <s v="12"/>
    <s v="3"/>
    <m/>
    <m/>
    <m/>
    <m/>
    <m/>
    <m/>
    <s v="Ratio to State avg UST"/>
    <s v="Ratio to State avg UST"/>
    <m/>
    <m/>
    <m/>
    <m/>
    <m/>
    <m/>
    <m/>
    <m/>
    <m/>
    <m/>
    <m/>
    <s v="290"/>
    <m/>
    <m/>
    <m/>
    <m/>
    <s v="FALSE"/>
    <m/>
  </r>
  <r>
    <s v="x"/>
    <s v="state.avg.cancer"/>
    <s v="state.avg.cancer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30303"/>
    <s v="Environmental"/>
    <s v="cancer"/>
    <m/>
    <s v="cancer"/>
    <s v="cancer"/>
    <s v="State"/>
    <s v="State"/>
    <s v="state"/>
    <s v="2"/>
    <s v="3"/>
    <s v="3"/>
    <s v="S_E_CANCER"/>
    <s v="S_E_CANCER"/>
    <s v="S_E_CANCER"/>
    <m/>
    <m/>
    <m/>
    <s v="State avg Cancer risk"/>
    <s v="State average for NATA Air Toxics Cancer Risk (risk per million)"/>
    <s v="State average for NATA Air Toxics Cancer Risk (risk per million)"/>
    <s v="State Average of Air Toxics Cancer Risk"/>
    <m/>
    <m/>
    <m/>
    <s v="112"/>
    <s v="Air Toxics Cancer Risk (lifetime risk per million)"/>
    <m/>
    <s v="29"/>
    <m/>
    <m/>
    <s v="189"/>
    <s v="state.avg.cancer"/>
    <m/>
    <s v="Environmental Indicators"/>
    <m/>
    <s v="FALSE"/>
    <m/>
  </r>
  <r>
    <s v="x"/>
    <s v="state.avg.dpm"/>
    <s v="state.avg.d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50303"/>
    <s v="Environmental"/>
    <s v="dpm"/>
    <m/>
    <s v="dpm"/>
    <s v="dpm"/>
    <s v="State"/>
    <s v="State"/>
    <s v="state"/>
    <s v="2"/>
    <s v="5"/>
    <s v="3"/>
    <s v="S_E_DIESEL"/>
    <s v="S_E_DIESEL"/>
    <s v="S_E_DIESEL"/>
    <m/>
    <m/>
    <m/>
    <s v="State avg Diesel PM"/>
    <s v="State average for NATA Diesel Particulate Matter  (ug/m3)"/>
    <s v="State average for NATA Diesel Particulate Matter  (ug/m3)"/>
    <s v="State Average of Diesel Particulate Matter"/>
    <m/>
    <m/>
    <m/>
    <s v="111"/>
    <s v="Diesel Particulate Matter  (μg/m3)"/>
    <m/>
    <s v="0.16600000000000001"/>
    <m/>
    <m/>
    <s v="213"/>
    <s v="state.avg.dpm"/>
    <m/>
    <s v="Environmental Indicators"/>
    <m/>
    <s v="FALSE"/>
    <m/>
  </r>
  <r>
    <s v="x"/>
    <s v="state.avg.o3"/>
    <s v="state.avg.o3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20303"/>
    <s v="Environmental"/>
    <s v="o3"/>
    <m/>
    <s v="o3"/>
    <s v="o3"/>
    <s v="State"/>
    <s v="State"/>
    <s v="state"/>
    <s v="2"/>
    <s v="2"/>
    <s v="3"/>
    <s v="S_E_O3"/>
    <s v="S_E_O3"/>
    <s v="S_E_O3"/>
    <m/>
    <m/>
    <m/>
    <s v="State avg Ozone"/>
    <s v="State average for Ozone (ppb)"/>
    <s v="State average for Ozone (ppb)"/>
    <s v="State Average of Ozone"/>
    <m/>
    <m/>
    <m/>
    <s v="110"/>
    <s v="Ozone  (ppb)"/>
    <m/>
    <s v="62.3"/>
    <m/>
    <m/>
    <s v="179"/>
    <s v="state.avg.o3"/>
    <m/>
    <s v="Environmental Indicators"/>
    <m/>
    <s v="FALSE"/>
    <s v="0"/>
  </r>
  <r>
    <s v="x"/>
    <s v="state.avg.pctpre1960"/>
    <s v="state.avg.pctpre1960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60303"/>
    <s v="Environmental"/>
    <s v="pctpre1960"/>
    <m/>
    <s v="pctpre1960"/>
    <s v="pctpre1960"/>
    <s v="State"/>
    <s v="State"/>
    <s v="state"/>
    <s v="2"/>
    <s v="6"/>
    <s v="3"/>
    <s v="S_E_LEAD"/>
    <s v="S_E_LEAD"/>
    <s v="S_E_LEAD"/>
    <m/>
    <m/>
    <m/>
    <s v="State avg % built pre-1960"/>
    <s v="State average for Lead Paint Indicator (% pre-1960s housing)"/>
    <s v="State average for Lead Paint Indicator (% pre-1960s housing)"/>
    <s v="State Average of Lead Paint"/>
    <m/>
    <m/>
    <m/>
    <s v="116"/>
    <s v="Lead Paint  (% Pre-1960 Housing)"/>
    <m/>
    <s v="0.25"/>
    <m/>
    <m/>
    <s v="223"/>
    <s v="state.avg.pctpre1960"/>
    <m/>
    <s v="Environmental Indicators"/>
    <m/>
    <s v="FALSE"/>
    <m/>
  </r>
  <r>
    <s v="x"/>
    <s v="state.avg.pm"/>
    <s v="state.avg.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10303"/>
    <s v="Environmental"/>
    <s v="pm"/>
    <m/>
    <s v="pm"/>
    <s v="pm"/>
    <s v="State"/>
    <s v="State"/>
    <s v="state"/>
    <s v="2"/>
    <s v="1"/>
    <s v="3"/>
    <s v="S_E_PM25"/>
    <s v="S_E_PM25"/>
    <s v="S_E_PM25"/>
    <m/>
    <m/>
    <m/>
    <s v="State avg PM2.5"/>
    <s v="State average for Particulate Matter (PM 2.5 in ug/m3)"/>
    <s v="State average for Particulate Matter (PM 2.5 in ug/m3)"/>
    <s v="State Average of Particulate Matter"/>
    <m/>
    <m/>
    <m/>
    <s v="109"/>
    <s v="Particulate Matter  (μg/m3)"/>
    <m/>
    <s v="9.0299999999999994"/>
    <m/>
    <m/>
    <s v="167"/>
    <s v="state.avg.pm"/>
    <m/>
    <s v="Environmental Indicators"/>
    <m/>
    <s v="FALSE"/>
    <s v="0"/>
  </r>
  <r>
    <s v="x"/>
    <s v="state.avg.proximity.npdes"/>
    <s v="state.avg.proximity.npdes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10303"/>
    <s v="Environmental"/>
    <s v="proximity.npdes"/>
    <m/>
    <s v="proximity.npdes"/>
    <s v="proximity.npdes"/>
    <s v="State"/>
    <s v="State"/>
    <s v="state"/>
    <s v="2"/>
    <s v="11"/>
    <s v="3"/>
    <s v="S_E_NPDES"/>
    <s v="S_E_NPDES"/>
    <s v="S_E_NPDES"/>
    <m/>
    <m/>
    <m/>
    <s v="State avg NPDES"/>
    <s v="State average for Wastewater Discharge Indicator (toxicity-weighted concentration/distance)"/>
    <s v="State average for Wastewater Discharge Indicator (toxicity-weighted concentration/distance)"/>
    <s v="State Average of Wastewater Discharge"/>
    <m/>
    <m/>
    <m/>
    <s v="121"/>
    <s v="Wastewater Discharge  (toxicity-weighted concentration/m distance)"/>
    <m/>
    <s v="5.8000000000000003E-2"/>
    <m/>
    <m/>
    <s v="280"/>
    <s v="state.avg.proximity.npdes"/>
    <m/>
    <s v="Environmental Indicators"/>
    <m/>
    <s v="FALSE"/>
    <m/>
  </r>
  <r>
    <s v="x"/>
    <s v="state.avg.proximity.npl"/>
    <s v="state.avg.proximity.npl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80303"/>
    <s v="Environmental"/>
    <s v="proximity.npl"/>
    <m/>
    <s v="proximity.npl"/>
    <s v="proximity.npl"/>
    <s v="State"/>
    <s v="State"/>
    <s v="state"/>
    <s v="2"/>
    <s v="8"/>
    <s v="3"/>
    <s v="S_E_NPL"/>
    <s v="S_E_NPL"/>
    <s v="S_E_NPL"/>
    <m/>
    <m/>
    <m/>
    <s v="State avg NPL"/>
    <s v="State average for Superfund Proximity (site count/km distance)"/>
    <s v="State average for Superfund Proximity (site count/km distance)"/>
    <s v="State Average of Superfund Proximity"/>
    <m/>
    <m/>
    <m/>
    <s v="117"/>
    <s v="Superfund Proximity  (site count/km distance)"/>
    <m/>
    <s v="4.8000000000000001E-2"/>
    <m/>
    <m/>
    <s v="245"/>
    <s v="state.avg.proximity.npl"/>
    <m/>
    <s v="Environmental Indicators"/>
    <m/>
    <s v="FALSE"/>
    <m/>
  </r>
  <r>
    <s v="x"/>
    <s v="state.avg.proximity.rmp"/>
    <s v="state.avg.proximity.rm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90303"/>
    <s v="Environmental"/>
    <s v="proximity.rmp"/>
    <m/>
    <s v="proximity.rmp"/>
    <s v="proximity.rmp"/>
    <s v="State"/>
    <s v="State"/>
    <s v="state"/>
    <s v="2"/>
    <s v="9"/>
    <s v="3"/>
    <s v="S_E_RMP"/>
    <s v="S_E_RMP"/>
    <s v="S_E_RMP"/>
    <m/>
    <m/>
    <m/>
    <s v="State avg RMP"/>
    <s v="State average for RMP Proximity (facility count/km distance)"/>
    <s v="State average for RMP Proximity (facility count/km distance)"/>
    <s v="State Average of RMP Facility Proximity"/>
    <m/>
    <m/>
    <m/>
    <s v="118"/>
    <s v="RMP Facility Proximity  (facility count/km distance)"/>
    <m/>
    <s v="0.38"/>
    <m/>
    <m/>
    <s v="257"/>
    <s v="state.avg.proximity.rmp"/>
    <m/>
    <s v="Environmental Indicators"/>
    <m/>
    <s v="FALSE"/>
    <m/>
  </r>
  <r>
    <s v="x"/>
    <s v="state.avg.proximity.tsdf"/>
    <s v="state.avg.proximity.tsdf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00303"/>
    <s v="Environmental"/>
    <s v="proximity.tsdf"/>
    <m/>
    <s v="proximity.tsdf"/>
    <s v="proximity.tsdf"/>
    <s v="State"/>
    <s v="State"/>
    <s v="state"/>
    <s v="2"/>
    <s v="10"/>
    <s v="3"/>
    <s v="S_E_TSDF"/>
    <s v="S_E_TSDF"/>
    <s v="S_E_TSDF"/>
    <m/>
    <m/>
    <m/>
    <s v="State avg TSDF"/>
    <s v="State average for Hazardous Waste Proximity (facility count/km distance)"/>
    <s v="State average for Hazardous Waste Proximity (facility count/km distance)"/>
    <s v="State Average of Hazardous Waste Proximity"/>
    <m/>
    <m/>
    <m/>
    <s v="119"/>
    <s v="Hazardous Waste Proximity  (facility count/km distance)"/>
    <m/>
    <s v="0.43"/>
    <m/>
    <m/>
    <s v="269"/>
    <s v="state.avg.proximity.tsdf"/>
    <m/>
    <s v="Environmental Indicators"/>
    <m/>
    <s v="FALSE"/>
    <m/>
  </r>
  <r>
    <s v="x"/>
    <s v="state.avg.resp"/>
    <s v="state.avg.res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40303"/>
    <s v="Environmental"/>
    <s v="resp"/>
    <m/>
    <s v="resp"/>
    <s v="resp"/>
    <s v="State"/>
    <s v="State"/>
    <s v="state"/>
    <s v="2"/>
    <s v="4"/>
    <s v="3"/>
    <s v="S_E_RESP"/>
    <s v="S_E_RESP"/>
    <s v="S_E_RESP"/>
    <m/>
    <m/>
    <m/>
    <s v="State avg Respiratory"/>
    <s v="State average for NATA Respiratory Hazard Index"/>
    <s v="State average for NATA Respiratory Hazard Index"/>
    <s v="State Average of Air Toxics Respiratory HI"/>
    <m/>
    <m/>
    <m/>
    <s v="113"/>
    <s v="Air Toxics Respiratory HI"/>
    <m/>
    <s v="0.3"/>
    <m/>
    <m/>
    <s v="201"/>
    <s v="state.avg.resp"/>
    <m/>
    <s v="Environmental Indicators"/>
    <m/>
    <s v="FALSE"/>
    <s v="0"/>
  </r>
  <r>
    <s v="x"/>
    <s v="state.avg.rsei"/>
    <s v="state.avg.rsei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S_E_RSEI_AIR"/>
    <s v="S_E_RSEI_AIR"/>
    <s v="S_E_RSEI_AIR"/>
    <m/>
    <m/>
    <m/>
    <m/>
    <s v="State average for RSEI Air"/>
    <s v="State average for RSEI Air"/>
    <s v="State Average of Toxic Releases to Air"/>
    <m/>
    <m/>
    <m/>
    <s v="114"/>
    <s v="Toxic Releases to Air"/>
    <m/>
    <s v="4100"/>
    <m/>
    <m/>
    <s v="470"/>
    <m/>
    <m/>
    <m/>
    <m/>
    <m/>
    <m/>
  </r>
  <r>
    <s v="x"/>
    <s v="state.avg.traffic.score"/>
    <s v="state.avg.traffic.score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70303"/>
    <s v="Environmental"/>
    <s v="traffic.score"/>
    <m/>
    <s v="traffic.score"/>
    <s v="traffic.score"/>
    <s v="State"/>
    <s v="State"/>
    <s v="state"/>
    <s v="2"/>
    <s v="7"/>
    <s v="3"/>
    <s v="S_E_TRAFFIC"/>
    <s v="S_E_TRAFFIC"/>
    <s v="S_E_TRAFFIC"/>
    <m/>
    <m/>
    <m/>
    <s v="State avg Traffic"/>
    <s v="State average for Traffic Proximity and Volume (daily traffic count/distance to road)"/>
    <s v="State average for Traffic Proximity and Volume (daily traffic count/distance to road)"/>
    <s v="State Average of Traffic Proximity"/>
    <m/>
    <m/>
    <m/>
    <s v="115"/>
    <s v="Traffic Proximity  (daily traffic count/distance to road)"/>
    <m/>
    <s v="83"/>
    <m/>
    <m/>
    <s v="235"/>
    <s v="state.avg.traffic.score"/>
    <m/>
    <s v="Environmental Indicators"/>
    <m/>
    <s v="FALSE"/>
    <s v="0"/>
  </r>
  <r>
    <s v="x"/>
    <s v="state.avg.ust"/>
    <s v="state.avg.ust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20303"/>
    <s v="Environmental"/>
    <s v="ust"/>
    <m/>
    <s v="ust"/>
    <s v="ust"/>
    <s v="State"/>
    <s v="State"/>
    <s v="state"/>
    <s v="2"/>
    <s v="12"/>
    <s v="3"/>
    <s v="S_E_UST"/>
    <s v="S_E_UST"/>
    <s v="S_E_UST"/>
    <m/>
    <m/>
    <m/>
    <s v="State avg UST"/>
    <s v="State average for Underground Storage Tanks (UST) indicator"/>
    <s v="State average for Underground Storage Tanks (UST) indicator"/>
    <s v="State Average of Underground Storage Tanks"/>
    <m/>
    <m/>
    <m/>
    <s v="120"/>
    <s v="Underground Storage Tanks  (count/km2)"/>
    <m/>
    <s v="1.7"/>
    <m/>
    <m/>
    <s v="290"/>
    <s v="state.avg.ust"/>
    <m/>
    <s v="Environmental Indicators"/>
    <m/>
    <s v="FALSE"/>
    <m/>
  </r>
  <r>
    <s v="x"/>
    <s v="state.pctile.cancer"/>
    <s v="state.pctile.cancer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30203"/>
    <s v="Environmental"/>
    <s v="cancer"/>
    <m/>
    <s v="cancer"/>
    <s v="cancer"/>
    <s v="State"/>
    <s v="State"/>
    <s v="state"/>
    <s v="2"/>
    <s v="3"/>
    <s v="3"/>
    <s v="S_E_CANCER_PER"/>
    <s v="S_E_CANCER_PER"/>
    <s v="S_E_CANCER_PER"/>
    <m/>
    <s v="S_P_CANCER"/>
    <s v="S_P_CANCER"/>
    <s v="State%ile Cancer risk"/>
    <s v="State percentile for NATA Air Toxics Cancer Risk (risk per million)"/>
    <s v="State Percentile for  Air toxics cancer risk"/>
    <s v="State Percentile of Air Toxics Cancer Risk"/>
    <m/>
    <m/>
    <m/>
    <s v="125"/>
    <s v="Air Toxics Cancer Risk (lifetime risk per million)"/>
    <m/>
    <s v="1"/>
    <s v="84"/>
    <s v="S_P_CANCER"/>
    <s v="186"/>
    <s v="state.pctile.cancer"/>
    <m/>
    <s v="Environmental Indicators"/>
    <m/>
    <s v="FALSE"/>
    <s v="0"/>
  </r>
  <r>
    <s v="x"/>
    <s v="state.pctile.dpm"/>
    <s v="state.pctile.d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50203"/>
    <s v="Environmental"/>
    <s v="dpm"/>
    <m/>
    <s v="dpm"/>
    <s v="dpm"/>
    <s v="State"/>
    <s v="State"/>
    <s v="state"/>
    <s v="2"/>
    <s v="5"/>
    <s v="3"/>
    <s v="S_E_DIESEL_PER"/>
    <s v="S_E_DIESEL_PER"/>
    <s v="S_E_DIESEL_PER"/>
    <m/>
    <s v="S_P_DSLPM"/>
    <s v="S_P_DSLPM"/>
    <s v="State%ile Diesel PM"/>
    <s v="State percentile for NATA Diesel Particulate Matter  (ug/m3)"/>
    <s v="State Percentile for  Diesel particulate matter"/>
    <s v="State Percentile of Diesel Particulate Matter"/>
    <m/>
    <m/>
    <m/>
    <s v="124"/>
    <s v="Diesel Particulate Matter  (μg/m3)"/>
    <m/>
    <s v="0"/>
    <s v="34"/>
    <s v="S_P_DSLPM"/>
    <s v="210"/>
    <s v="state.pctile.dpm"/>
    <m/>
    <s v="Environmental Indicators"/>
    <m/>
    <s v="FALSE"/>
    <m/>
  </r>
  <r>
    <s v="x"/>
    <s v="state.pctile.o3"/>
    <s v="state.pctile.o3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20203"/>
    <s v="Environmental"/>
    <s v="o3"/>
    <m/>
    <s v="o3"/>
    <s v="o3"/>
    <s v="State"/>
    <s v="State"/>
    <s v="state"/>
    <s v="2"/>
    <s v="2"/>
    <s v="3"/>
    <s v="S_E_O3_PER"/>
    <s v="S_E_O3_PER"/>
    <s v="S_E_O3_PER"/>
    <m/>
    <s v="S_P_OZONE"/>
    <s v="S_P_OZONE"/>
    <s v="State%ile Ozone"/>
    <s v="State percentile for Ozone (ppb)"/>
    <s v="State Percentile for Ozone"/>
    <s v="State Percentile of Ozone"/>
    <m/>
    <m/>
    <m/>
    <s v="123"/>
    <s v="Ozone  (ppb)"/>
    <m/>
    <s v="3"/>
    <s v="40"/>
    <s v="S_P_OZONE"/>
    <s v="176"/>
    <s v="state.pctile.o3"/>
    <m/>
    <s v="Environmental Indicators"/>
    <m/>
    <s v="FALSE"/>
    <s v="0"/>
  </r>
  <r>
    <s v="x"/>
    <s v="state.pctile.pctpre1960"/>
    <s v="state.pctile.pctpre1960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60203"/>
    <s v="Environmental"/>
    <s v="pctpre1960"/>
    <m/>
    <s v="pctpre1960"/>
    <s v="pctpre1960"/>
    <s v="State"/>
    <s v="State"/>
    <s v="state"/>
    <s v="2"/>
    <s v="6"/>
    <s v="3"/>
    <s v="S_E_LEAD_PER"/>
    <s v="S_E_LEAD_PER"/>
    <s v="S_E_LEAD_PER"/>
    <m/>
    <s v="S_P_LDPNT"/>
    <s v="S_P_LDPNT"/>
    <s v="State%ile % built pre-1960"/>
    <s v="State percentile for Lead Paint Indicator (% pre-1960s housing)"/>
    <s v="State Percentile for Lead paint"/>
    <s v="State Percentile of Lead Paint"/>
    <m/>
    <m/>
    <m/>
    <s v="129"/>
    <s v="Lead Paint  (% Pre-1960 Housing)"/>
    <m/>
    <s v="88"/>
    <s v="54"/>
    <s v="S_P_LDPNT"/>
    <s v="220"/>
    <s v="state.pctile.pctpre1960"/>
    <m/>
    <s v="Environmental Indicators"/>
    <m/>
    <s v="FALSE"/>
    <m/>
  </r>
  <r>
    <s v="x"/>
    <s v="state.pctile.pm"/>
    <s v="state.pctile.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10203"/>
    <s v="Environmental"/>
    <s v="pm"/>
    <m/>
    <s v="pm"/>
    <s v="pm"/>
    <s v="State"/>
    <s v="State"/>
    <s v="state"/>
    <s v="2"/>
    <s v="1"/>
    <s v="3"/>
    <s v="S_E_PM25_PER"/>
    <s v="S_E_PM25_PER"/>
    <s v="S_E_PM25_PER"/>
    <m/>
    <s v="S_P_PM25"/>
    <s v="S_P_PM25"/>
    <s v="State%ile PM2.5"/>
    <s v="State percentile for Particulate Matter (PM 2.5 in ug/m3)"/>
    <s v="State Percentile for Particulate Matter 2.5"/>
    <s v="State Percentile of Particulate Matter"/>
    <m/>
    <m/>
    <m/>
    <s v="122"/>
    <s v="Particulate Matter  (μg/m3)"/>
    <m/>
    <s v="0"/>
    <s v="86"/>
    <s v="S_P_PM25"/>
    <s v="164"/>
    <s v="state.pctile.pm"/>
    <m/>
    <s v="Environmental Indicators"/>
    <m/>
    <s v="FALSE"/>
    <m/>
  </r>
  <r>
    <s v="x"/>
    <s v="state.pctile.proximity.npdes"/>
    <s v="state.pctile.proximity.npdes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10203"/>
    <s v="Environmental"/>
    <s v="proximity.npdes"/>
    <m/>
    <s v="proximity.npdes"/>
    <s v="proximity.npdes"/>
    <s v="State"/>
    <s v="State"/>
    <s v="state"/>
    <s v="2"/>
    <s v="11"/>
    <s v="3"/>
    <s v="S_E_NPDES_PER"/>
    <s v="S_E_NPDES_PER"/>
    <s v="S_E_NPDES_PER"/>
    <m/>
    <s v="S_P_PWDIS"/>
    <s v="S_P_PWDIS"/>
    <s v="State%ile NPDES"/>
    <s v="State percentile for Wastewater Discharge Indicator (toxicity-weighted concentration/distance)"/>
    <s v="State Percentile for Wastewater discharge"/>
    <s v="State Percentile of Wastewater Discharge"/>
    <m/>
    <m/>
    <m/>
    <s v="134"/>
    <s v="Wastewater Discharge  (toxicity-weighted concentration/m distance)"/>
    <m/>
    <s v="52"/>
    <s v="82"/>
    <s v="S_P_PWDIS"/>
    <s v="277"/>
    <s v="state.pctile.proximity.npdes"/>
    <m/>
    <s v="Environmental Indicators"/>
    <m/>
    <s v="FALSE"/>
    <m/>
  </r>
  <r>
    <s v="x"/>
    <s v="state.pctile.proximity.npl"/>
    <s v="state.pctile.proximity.npl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80203"/>
    <s v="Environmental"/>
    <s v="proximity.npl"/>
    <m/>
    <s v="proximity.npl"/>
    <s v="proximity.npl"/>
    <s v="State"/>
    <s v="State"/>
    <s v="state"/>
    <s v="2"/>
    <s v="8"/>
    <s v="3"/>
    <s v="S_E_NPL_PER"/>
    <s v="S_E_NPL_PER"/>
    <s v="S_E_NPL_PER"/>
    <m/>
    <s v="S_P_PNPL"/>
    <s v="S_P_PNPL"/>
    <s v="State%ile NPL"/>
    <s v="State percentile for Superfund Proximity (site count/km distance)"/>
    <s v="State Percentile for Superfund proximity"/>
    <s v="State Percentile of Superfund Proximity"/>
    <m/>
    <m/>
    <m/>
    <s v="130"/>
    <s v="Superfund Proximity  (site count/km distance)"/>
    <m/>
    <s v="34"/>
    <s v="55"/>
    <s v="S_P_PNPL"/>
    <s v="242"/>
    <s v="state.pctile.proximity.npl"/>
    <m/>
    <s v="Environmental Indicators"/>
    <m/>
    <s v="FALSE"/>
    <m/>
  </r>
  <r>
    <s v="x"/>
    <s v="state.pctile.proximity.rmp"/>
    <s v="state.pctile.proximity.rm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90203"/>
    <s v="Environmental"/>
    <s v="proximity.rmp"/>
    <m/>
    <s v="proximity.rmp"/>
    <s v="proximity.rmp"/>
    <s v="State"/>
    <s v="State"/>
    <s v="state"/>
    <s v="2"/>
    <s v="9"/>
    <s v="3"/>
    <s v="S_E_RMP_PER"/>
    <s v="S_E_RMP_PER"/>
    <s v="S_E_RMP_PER"/>
    <m/>
    <s v="S_P_PRMP"/>
    <s v="S_P_PRMP"/>
    <s v="State%ile RMP"/>
    <s v="State percentile for RMP Proximity (facility count/km distance)"/>
    <s v="State Percentile for RMP facility proximity"/>
    <s v="State Percentile of RMP Facility Proximity"/>
    <m/>
    <m/>
    <m/>
    <s v="131"/>
    <s v="RMP Facility Proximity  (facility count/km distance)"/>
    <m/>
    <s v="18"/>
    <s v="24"/>
    <s v="S_P_PRMP"/>
    <s v="254"/>
    <s v="state.pctile.proximity.rmp"/>
    <m/>
    <s v="Environmental Indicators"/>
    <m/>
    <s v="FALSE"/>
    <m/>
  </r>
  <r>
    <s v="x"/>
    <s v="state.pctile.proximity.tsdf"/>
    <s v="state.pctile.proximity.tsdf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00203"/>
    <s v="Environmental"/>
    <s v="proximity.tsdf"/>
    <m/>
    <s v="proximity.tsdf"/>
    <s v="proximity.tsdf"/>
    <s v="State"/>
    <s v="State"/>
    <s v="state"/>
    <s v="2"/>
    <s v="10"/>
    <s v="3"/>
    <s v="S_E_TSDF_PER"/>
    <s v="S_E_TSDF_PER"/>
    <s v="S_E_TSDF_PER"/>
    <m/>
    <s v="S_P_PTSDF"/>
    <s v="S_P_PTSDF"/>
    <s v="State%ile TSDF"/>
    <s v="State percentile for Hazardous Waste Proximity (facility count/km distance)"/>
    <s v="State Percentile for Hazardous waste proximity"/>
    <s v="State Percentile of Hazardous Waste Proximity"/>
    <m/>
    <m/>
    <m/>
    <s v="132"/>
    <s v="Hazardous Waste Proximity  (facility count/km distance)"/>
    <m/>
    <s v="1"/>
    <s v="13"/>
    <s v="S_P_PTSDF"/>
    <s v="266"/>
    <s v="state.pctile.proximity.tsdf"/>
    <m/>
    <s v="Environmental Indicators"/>
    <m/>
    <s v="FALSE"/>
    <m/>
  </r>
  <r>
    <s v="x"/>
    <s v="state.pctile.resp"/>
    <s v="state.pctile.res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40203"/>
    <s v="Environmental"/>
    <s v="resp"/>
    <m/>
    <s v="resp"/>
    <s v="resp"/>
    <s v="State"/>
    <s v="State"/>
    <s v="state"/>
    <s v="2"/>
    <s v="4"/>
    <s v="3"/>
    <s v="S_E_RESP_PER"/>
    <s v="S_E_RESP_PER"/>
    <s v="S_E_RESP_PER"/>
    <m/>
    <s v="S_P_RESP"/>
    <s v="S_P_RESP"/>
    <s v="State%ile Respiratory"/>
    <s v="State percentile for NATA Respiratory Hazard Index"/>
    <s v="State Percentile for  Air toxics respiratory HI"/>
    <s v="State Percentile of Air Toxics Respiratory HI"/>
    <m/>
    <m/>
    <m/>
    <s v="126"/>
    <s v="Air Toxics Respiratory HI"/>
    <m/>
    <s v="1"/>
    <s v="92"/>
    <s v="S_P_RESP"/>
    <s v="198"/>
    <s v="state.pctile.resp"/>
    <m/>
    <s v="Environmental Indicators"/>
    <m/>
    <s v="FALSE"/>
    <m/>
  </r>
  <r>
    <s v="x"/>
    <s v="state.pctile.rsei"/>
    <s v="state.pctile.rsei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S_E_RSEI_AIR_PER"/>
    <s v="S_E_RSEI_AIR_PER"/>
    <s v="S_E_RSEI_AIR_PER"/>
    <m/>
    <s v="S_P_RSEI_AIR"/>
    <s v="S_P_RSEI_AIR"/>
    <m/>
    <s v="State Percentile for Toxic Releases to Air"/>
    <s v="State Percentile for Toxic Releases to Air"/>
    <s v="State Percentile of Toxic Releases to Air"/>
    <m/>
    <m/>
    <m/>
    <s v="127"/>
    <s v="Toxic Releases to Air"/>
    <m/>
    <s v="4"/>
    <s v="65"/>
    <s v="S_P_RSEI_AIR"/>
    <s v="461"/>
    <m/>
    <m/>
    <m/>
    <m/>
    <m/>
    <m/>
  </r>
  <r>
    <s v="x"/>
    <s v="state.pctile.traffic.score"/>
    <s v="state.pctile.traffic.score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70203"/>
    <s v="Environmental"/>
    <s v="traffic.score"/>
    <m/>
    <s v="traffic.score"/>
    <s v="traffic.score"/>
    <s v="State"/>
    <s v="State"/>
    <s v="state"/>
    <s v="2"/>
    <s v="7"/>
    <s v="3"/>
    <s v="S_E_TRAFFIC_PER"/>
    <s v="S_E_TRAFFIC_PER"/>
    <s v="S_E_TRAFFIC_PER"/>
    <m/>
    <s v="S_P_PTRAF"/>
    <s v="S_P_PTRAF"/>
    <s v="State%ile Traffic"/>
    <s v="State percentile for Traffic Proximity and Volume (daily traffic count/distance to road)"/>
    <s v="State Percentile for Traffic proximity"/>
    <s v="State Percentile of Traffic Proximity"/>
    <m/>
    <m/>
    <m/>
    <s v="128"/>
    <s v="Traffic Proximity  (daily traffic count/distance to road)"/>
    <m/>
    <s v="5"/>
    <s v="32"/>
    <s v="S_P_PTRAF"/>
    <s v="232"/>
    <s v="state.pctile.traffic.score"/>
    <m/>
    <s v="Environmental Indicators"/>
    <m/>
    <s v="FALSE"/>
    <s v="0"/>
  </r>
  <r>
    <s v="x"/>
    <s v="state.pctile.ust"/>
    <s v="state.pctile.ust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20203"/>
    <s v="Environmental"/>
    <s v="ust"/>
    <m/>
    <s v="ust"/>
    <s v="ust"/>
    <s v="State"/>
    <s v="State"/>
    <s v="state"/>
    <s v="2"/>
    <s v="12"/>
    <s v="3"/>
    <s v="S_E_UST_PER"/>
    <s v="S_E_UST_PER"/>
    <s v="S_E_UST_PER"/>
    <m/>
    <s v="S_P_UST"/>
    <s v="S_P_UST"/>
    <s v="State%ile UST"/>
    <s v="State percentile for Underground Storage Tanks (UST) indicator"/>
    <s v="State Percentile for Underground storage tanks"/>
    <s v="State Percentile of Underground Storage Tanks"/>
    <m/>
    <m/>
    <m/>
    <s v="133"/>
    <s v="Underground Storage Tanks  (count/km2)"/>
    <m/>
    <s v="0"/>
    <s v="48"/>
    <s v="S_P_UST"/>
    <s v="287"/>
    <s v="state.pctile.ust"/>
    <m/>
    <s v="Environmental Indicators"/>
    <m/>
    <s v="FALSE"/>
    <m/>
  </r>
  <r>
    <s v="x"/>
    <s v="EJ.DISPARITY.cancer"/>
    <s v="EJ.DISPARITY.cancer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cancer"/>
    <m/>
    <m/>
    <m/>
    <m/>
    <m/>
    <m/>
    <s v="D2_CANCER"/>
    <m/>
    <m/>
    <m/>
    <s v="D2_CANCER"/>
    <s v="D2_CANCER"/>
    <m/>
    <m/>
    <s v="Air toxics cancer risk EJ Index"/>
    <m/>
    <m/>
    <m/>
    <m/>
    <m/>
    <m/>
    <m/>
    <m/>
    <s v="22.36364"/>
    <s v="D2_CANCER"/>
    <m/>
    <m/>
    <m/>
    <m/>
    <m/>
    <m/>
    <m/>
  </r>
  <r>
    <s v="x"/>
    <s v="EJ.DISPARITY.dpm"/>
    <s v="EJ.DISPARITY.d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dpm"/>
    <m/>
    <m/>
    <m/>
    <m/>
    <m/>
    <m/>
    <s v="D2_DSLPM"/>
    <m/>
    <m/>
    <m/>
    <s v="D2_DSLPM"/>
    <s v="D2_DSLPM"/>
    <m/>
    <m/>
    <s v="Diesel particulate matter EJ Index"/>
    <m/>
    <m/>
    <m/>
    <m/>
    <m/>
    <m/>
    <m/>
    <m/>
    <s v="9.051948"/>
    <s v="D2_DSLPM"/>
    <m/>
    <m/>
    <m/>
    <m/>
    <m/>
    <m/>
    <m/>
  </r>
  <r>
    <s v="x"/>
    <s v="EJ.DISPARITY.o3"/>
    <s v="EJ.DISPARITY.o3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o3"/>
    <m/>
    <m/>
    <m/>
    <m/>
    <m/>
    <m/>
    <s v="D2_OZONE"/>
    <m/>
    <m/>
    <m/>
    <s v="D2_OZONE"/>
    <s v="D2_OZONE"/>
    <m/>
    <m/>
    <s v="Ozone EJ Index"/>
    <m/>
    <m/>
    <m/>
    <m/>
    <m/>
    <m/>
    <m/>
    <m/>
    <s v="10.64935"/>
    <s v="D2_OZONE"/>
    <m/>
    <m/>
    <m/>
    <m/>
    <m/>
    <m/>
    <m/>
  </r>
  <r>
    <s v="x"/>
    <s v="EJ.DISPARITY.pctpre1960"/>
    <s v="EJ.DISPARITY.pctpre1960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ctpre1960"/>
    <m/>
    <m/>
    <m/>
    <m/>
    <m/>
    <m/>
    <s v="D2_LDPNT"/>
    <m/>
    <m/>
    <m/>
    <s v="D2_LDPNT"/>
    <s v="D2_LDPNT"/>
    <m/>
    <m/>
    <s v="Lead paint EJ Index"/>
    <m/>
    <m/>
    <m/>
    <m/>
    <m/>
    <m/>
    <m/>
    <m/>
    <s v="14.37662"/>
    <s v="D2_LDPNT"/>
    <m/>
    <m/>
    <m/>
    <m/>
    <m/>
    <m/>
    <m/>
  </r>
  <r>
    <s v="x"/>
    <s v="EJ.DISPARITY.pm"/>
    <s v="EJ.DISPARITY.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m"/>
    <m/>
    <m/>
    <m/>
    <m/>
    <m/>
    <m/>
    <s v="D2_PM25"/>
    <m/>
    <m/>
    <m/>
    <s v="D2_PM25"/>
    <s v="D2_PM25"/>
    <m/>
    <m/>
    <s v="Particulate Matter 2.5 EJ Index"/>
    <m/>
    <m/>
    <m/>
    <m/>
    <m/>
    <m/>
    <m/>
    <m/>
    <s v="22.8961"/>
    <s v="D2_PM25"/>
    <m/>
    <m/>
    <m/>
    <m/>
    <m/>
    <m/>
    <m/>
  </r>
  <r>
    <s v="x"/>
    <s v="EJ.DISPARITY.proximity.npdes"/>
    <s v="EJ.DISPARITY.proximity.npdes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des"/>
    <m/>
    <m/>
    <m/>
    <m/>
    <m/>
    <m/>
    <s v="D2_PWDIS"/>
    <m/>
    <m/>
    <m/>
    <s v="D2_PWDIS"/>
    <s v="D2_PWDIS"/>
    <m/>
    <m/>
    <s v="Wastewater discharge EJ Index"/>
    <m/>
    <m/>
    <m/>
    <m/>
    <m/>
    <m/>
    <m/>
    <m/>
    <s v="21.83117"/>
    <s v="D2_PWDIS"/>
    <m/>
    <m/>
    <m/>
    <m/>
    <m/>
    <m/>
    <m/>
  </r>
  <r>
    <s v="x"/>
    <s v="EJ.DISPARITY.proximity.npl"/>
    <s v="EJ.DISPARITY.proximity.npl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l"/>
    <m/>
    <m/>
    <m/>
    <m/>
    <m/>
    <m/>
    <s v="D2_PNPL"/>
    <m/>
    <m/>
    <m/>
    <s v="D2_PNPL"/>
    <s v="D2_PNPL"/>
    <m/>
    <m/>
    <s v="Superfund Proximity EJ Index"/>
    <m/>
    <m/>
    <m/>
    <m/>
    <m/>
    <m/>
    <m/>
    <m/>
    <s v="14.64286"/>
    <s v="D2_PNPL"/>
    <m/>
    <m/>
    <m/>
    <m/>
    <m/>
    <m/>
    <m/>
  </r>
  <r>
    <s v="x"/>
    <s v="EJ.DISPARITY.proximity.rmp"/>
    <s v="EJ.DISPARITY.proximity.rm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rmp"/>
    <m/>
    <m/>
    <m/>
    <m/>
    <m/>
    <m/>
    <s v="D2_PRMP"/>
    <m/>
    <m/>
    <m/>
    <s v="D2_PRMP"/>
    <s v="D2_PRMP"/>
    <m/>
    <m/>
    <s v="RMP Facility Proximity EJ Index"/>
    <m/>
    <m/>
    <m/>
    <m/>
    <m/>
    <m/>
    <m/>
    <m/>
    <s v="6.38961"/>
    <s v="D2_PRMP"/>
    <m/>
    <m/>
    <m/>
    <m/>
    <m/>
    <m/>
    <m/>
  </r>
  <r>
    <s v="x"/>
    <s v="EJ.DISPARITY.proximity.tsdf"/>
    <s v="EJ.DISPARITY.proximity.tsdf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tsdf"/>
    <m/>
    <m/>
    <m/>
    <m/>
    <m/>
    <m/>
    <s v="D2_PTSDF"/>
    <m/>
    <m/>
    <m/>
    <s v="D2_PTSDF"/>
    <s v="D2_PTSDF"/>
    <m/>
    <m/>
    <s v="Hazardous waste proximity EJ Index"/>
    <m/>
    <m/>
    <m/>
    <m/>
    <m/>
    <m/>
    <m/>
    <m/>
    <s v="3.461039"/>
    <s v="D2_PTSDF"/>
    <m/>
    <m/>
    <m/>
    <m/>
    <m/>
    <m/>
    <m/>
  </r>
  <r>
    <s v="x"/>
    <s v="EJ.DISPARITY.resp"/>
    <s v="EJ.DISPARITY.res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resp"/>
    <m/>
    <m/>
    <s v="resp"/>
    <m/>
    <m/>
    <m/>
    <m/>
    <m/>
    <m/>
    <s v="D2_RESP"/>
    <m/>
    <m/>
    <m/>
    <s v="D2_RESP"/>
    <s v="D2_RESP"/>
    <m/>
    <m/>
    <s v="Air toxics respiratory HI EJ Index"/>
    <m/>
    <m/>
    <m/>
    <m/>
    <m/>
    <m/>
    <m/>
    <m/>
    <s v="24.49351"/>
    <s v="D2_RESP"/>
    <m/>
    <m/>
    <m/>
    <m/>
    <m/>
    <m/>
    <m/>
  </r>
  <r>
    <s v="x"/>
    <s v="EJ.DISPARITY.rsei"/>
    <s v="EJ.DISPARITY.rsei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s v="Pollution and Sources"/>
    <m/>
    <s v="EJ Index"/>
    <s v="rsei"/>
    <m/>
    <s v="rsei"/>
    <s v="rsei"/>
    <m/>
    <m/>
    <m/>
    <m/>
    <m/>
    <m/>
    <s v="D2_RSEI_AIR"/>
    <m/>
    <m/>
    <m/>
    <s v="D2_RSEI_AIR"/>
    <s v="D2_RSEI_AIR"/>
    <m/>
    <s v="Toxic Releases to Air EJ Index"/>
    <s v="Toxic Releases to Air EJ Index"/>
    <m/>
    <m/>
    <m/>
    <m/>
    <m/>
    <m/>
    <m/>
    <m/>
    <s v="17.30519"/>
    <s v="D2_RSEI_AIR"/>
    <m/>
    <m/>
    <m/>
    <m/>
    <m/>
    <m/>
    <m/>
  </r>
  <r>
    <s v="x"/>
    <s v="EJ.DISPARITY.traffic.score"/>
    <s v="EJ.DISPARITY.traffic.score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traffic.score"/>
    <m/>
    <m/>
    <s v="traffic.score"/>
    <m/>
    <m/>
    <m/>
    <m/>
    <m/>
    <m/>
    <s v="D2_PTRAF"/>
    <m/>
    <m/>
    <m/>
    <s v="D2_PTRAF"/>
    <s v="D2_PTRAF"/>
    <m/>
    <m/>
    <s v="Traffic proximity EJ Index"/>
    <m/>
    <m/>
    <m/>
    <m/>
    <m/>
    <m/>
    <m/>
    <m/>
    <s v="8.519481"/>
    <s v="D2_PTRAF"/>
    <m/>
    <m/>
    <m/>
    <m/>
    <m/>
    <m/>
    <m/>
  </r>
  <r>
    <s v="x"/>
    <s v="EJ.DISPARITY.ust"/>
    <s v="EJ.DISPARITY.ust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ust"/>
    <m/>
    <m/>
    <s v="ust"/>
    <m/>
    <m/>
    <m/>
    <m/>
    <m/>
    <m/>
    <s v="D2_UST"/>
    <m/>
    <m/>
    <m/>
    <s v="D2_UST"/>
    <s v="D2_UST"/>
    <m/>
    <m/>
    <s v="Underground storage tanks EJ Index"/>
    <m/>
    <m/>
    <m/>
    <m/>
    <m/>
    <m/>
    <m/>
    <m/>
    <s v="12.77922"/>
    <s v="D2_UST"/>
    <m/>
    <m/>
    <m/>
    <m/>
    <m/>
    <m/>
    <m/>
  </r>
  <r>
    <s v="x"/>
    <s v="pctile.EJ.DISPARITY.cancer.eo"/>
    <s v="pctile.EJ.DISPARITY.cancer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30201"/>
    <s v="EJ Index"/>
    <s v="EJ.DISPARITY.cancer.eo"/>
    <m/>
    <s v="cancer"/>
    <s v="cancer"/>
    <s v="National"/>
    <s v="Nation"/>
    <s v="us"/>
    <s v="3"/>
    <s v="3"/>
    <s v="1"/>
    <s v="N_P2_CANCER"/>
    <s v="N_P2_CANCER"/>
    <s v="N_P2_CANCER"/>
    <m/>
    <s v="P_D2_CANCER"/>
    <s v="P_D2_CANCER"/>
    <s v="EJ: Cancer risk (US%ile)"/>
    <s v="US percentile for EJ Index for NATA Air Toxics Cancer Risk"/>
    <s v="Percentile for  Air toxics cancer risk EJ Index"/>
    <s v="National Percentile of Air Toxics Cancer Risk EJ Index"/>
    <m/>
    <m/>
    <s v="Air Toxics Cancer Risk EJ Index (US%ile)"/>
    <s v="60"/>
    <s v="Air Toxics Cancer Risk"/>
    <m/>
    <s v="10"/>
    <s v="81"/>
    <s v="P_D2_CANCER"/>
    <s v="319"/>
    <s v="pctile.EJ.DISPARITY.cancer.eo"/>
    <s v="Percentile for EJ Index for  Air toxics cancer risk"/>
    <s v="EJ Indexes"/>
    <m/>
    <s v="FALSE"/>
    <m/>
  </r>
  <r>
    <s v="x"/>
    <s v="pctile.EJ.DISPARITY.dpm.eo"/>
    <s v="pctile.EJ.DISPARITY.d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50201"/>
    <s v="EJ Index"/>
    <s v="EJ.DISPARITY.dpm.eo"/>
    <m/>
    <s v="dpm"/>
    <s v="dpm"/>
    <s v="National"/>
    <s v="Nation"/>
    <s v="us"/>
    <s v="3"/>
    <s v="5"/>
    <s v="1"/>
    <s v="N_P2_DIESEL"/>
    <s v="N_P2_DIESEL"/>
    <s v="N_P2_DIESEL"/>
    <m/>
    <s v="P_D2_DSLPM"/>
    <s v="P_D2_DSLPM"/>
    <s v="EJ: Diesel PM (US%ile)"/>
    <s v="US percentile for EJ Index for NATA Diesel Particulate Matter"/>
    <s v="Percentile for  Diesel particulate matter EJ Index"/>
    <s v="National Percentile of Diesel Particulate Matter EJ Index"/>
    <m/>
    <m/>
    <s v="Diesel Particulate Matter EJ Index (US%ile)"/>
    <s v="59"/>
    <s v="Diesel Particulate Matter"/>
    <m/>
    <s v="3"/>
    <s v="42"/>
    <s v="P_D2_DSLPM"/>
    <s v="339"/>
    <s v="pctile.EJ.DISPARITY.dpm.eo"/>
    <s v="Percentile for EJ Index for  Diesel particulate matter"/>
    <s v="EJ Indexes"/>
    <m/>
    <s v="FALSE"/>
    <m/>
  </r>
  <r>
    <s v="x"/>
    <s v="pctile.EJ.DISPARITY.o3.eo"/>
    <s v="pctile.EJ.DISPARITY.o3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20201"/>
    <s v="EJ Index"/>
    <s v="EJ.DISPARITY.o3.eo"/>
    <m/>
    <s v="o3"/>
    <s v="o3"/>
    <s v="National"/>
    <s v="Nation"/>
    <s v="us"/>
    <s v="3"/>
    <s v="2"/>
    <s v="1"/>
    <s v="N_P2_O3"/>
    <s v="N_P2_O3"/>
    <s v="N_P2_O3"/>
    <m/>
    <s v="P_D2_OZONE"/>
    <s v="P_D2_OZONE"/>
    <s v="EJ: Ozone (US%ile)"/>
    <s v="US percentile for EJ Index for Ozone"/>
    <s v="Percentile for Ozone EJ Index"/>
    <s v="National Percentile of Ozone EJ Index"/>
    <m/>
    <m/>
    <s v="Ozone EJ Index (US%ile)"/>
    <s v="58"/>
    <s v="Ozone"/>
    <m/>
    <s v="19"/>
    <s v="47"/>
    <s v="P_D2_OZONE"/>
    <s v="309"/>
    <s v="pctile.EJ.DISPARITY.o3.eo"/>
    <s v="Percentile for EJ Index for Ozone"/>
    <s v="EJ Indexes"/>
    <m/>
    <s v="FALSE"/>
    <m/>
  </r>
  <r>
    <s v="x"/>
    <s v="pctile.EJ.DISPARITY.pctpre1960.eo"/>
    <s v="pctile.EJ.DISPARITY.pctpre1960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60201"/>
    <s v="EJ Index"/>
    <s v="EJ.DISPARITY.pctpre1960.eo"/>
    <m/>
    <s v="pctpre1960"/>
    <s v="pctpre1960"/>
    <s v="National"/>
    <s v="Nation"/>
    <s v="us"/>
    <s v="3"/>
    <s v="6"/>
    <s v="1"/>
    <s v="N_P2_LEAD"/>
    <s v="N_P2_LEAD"/>
    <s v="N_P2_LEAD"/>
    <m/>
    <s v="P_D2_LDPNT"/>
    <s v="P_D2_LDPNT"/>
    <s v="EJ: % built pre-1960 (US%ile)"/>
    <s v="US percentile for EJ Index for Lead Paint Indicator"/>
    <s v="Percentile for Lead paint EJ Index"/>
    <s v="National Percentile of Lead Paint EJ Index"/>
    <m/>
    <m/>
    <s v="Lead Paint EJ Index (US%ile)"/>
    <s v="64"/>
    <s v="Lead Paint"/>
    <m/>
    <s v="48"/>
    <s v="56"/>
    <s v="P_D2_LDPNT"/>
    <s v="349"/>
    <s v="pctile.EJ.DISPARITY.pctpre1960.eo"/>
    <s v="Percentile for EJ Index for Lead paint"/>
    <s v="EJ Indexes"/>
    <m/>
    <s v="FALSE"/>
    <m/>
  </r>
  <r>
    <s v="x"/>
    <s v="pctile.EJ.DISPARITY.pm.eo"/>
    <s v="pctile.EJ.DISPARITY.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10201"/>
    <s v="EJ Index"/>
    <s v="EJ.DISPARITY.pm.eo"/>
    <m/>
    <s v="pm"/>
    <s v="pm"/>
    <s v="National"/>
    <s v="Nation"/>
    <s v="us"/>
    <s v="3"/>
    <s v="1"/>
    <s v="1"/>
    <s v="N_P2_PM25"/>
    <s v="N_P2_PM25"/>
    <s v="N_P2_PM25"/>
    <m/>
    <s v="P_D2_PM25"/>
    <s v="P_D2_PM25"/>
    <s v="EJ: PM2.5 (US%ile)"/>
    <s v="US percentile for EJ Index for Particulate Matter (PM 2.5)"/>
    <s v="Percentile for Particulate Matter 2.5 EJ Index"/>
    <s v="National Percentile of Particulate Matter EJ Index"/>
    <m/>
    <m/>
    <s v="Particulate Matter 2.5 EJ Index (US%ile)"/>
    <s v="57"/>
    <s v="Particulate Matter"/>
    <m/>
    <s v="8"/>
    <s v="71"/>
    <s v="P_D2_PM25"/>
    <s v="299"/>
    <s v="pctile.EJ.DISPARITY.pm.eo"/>
    <s v="Percentile for EJ Index for Particulate Matter 2.5"/>
    <s v="EJ Indexes"/>
    <m/>
    <s v="FALSE"/>
    <m/>
  </r>
  <r>
    <s v="x"/>
    <s v="pctile.EJ.DISPARITY.proximity.npdes.eo"/>
    <s v="pctile.EJ.DISPARITY.proximity.npdes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10201"/>
    <s v="EJ Index"/>
    <s v="EJ.DISPARITY.proximity.npdes.eo"/>
    <m/>
    <s v="proximity.npdes"/>
    <s v="proximity.npdes"/>
    <s v="National"/>
    <s v="Nation"/>
    <s v="us"/>
    <s v="3"/>
    <s v="11"/>
    <s v="1"/>
    <s v="N_P2_NPDES"/>
    <s v="N_P2_NPDES"/>
    <s v="N_P2_NPDES"/>
    <m/>
    <s v="P_D2_PWDIS"/>
    <s v="P_D2_PWDIS"/>
    <s v="EJ: NPDES (US%ile)"/>
    <s v="US percentile for EJ Index for Wastewater Discharge Indicator"/>
    <s v="Percentile for Wastewater discharge EJ Index"/>
    <s v="National Percentile of Wastewater Discharge EJ Index"/>
    <m/>
    <m/>
    <s v="Wastewater Discharge EJ Index (US%ile)"/>
    <s v="69"/>
    <s v="Wastewater Discharge"/>
    <m/>
    <s v="25"/>
    <s v="69"/>
    <s v="P_D2_PWDIS"/>
    <s v="399"/>
    <s v="pctile.EJ.DISPARITY.proximity.npdes.eo"/>
    <s v="Percentile for EJ Index for Wastewater discharge"/>
    <s v="EJ Indexes"/>
    <m/>
    <s v="FALSE"/>
    <m/>
  </r>
  <r>
    <s v="x"/>
    <s v="pctile.EJ.DISPARITY.proximity.npl.eo"/>
    <s v="pctile.EJ.DISPARITY.proximity.npl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80201"/>
    <s v="EJ Index"/>
    <s v="EJ.DISPARITY.proximity.npl.eo"/>
    <m/>
    <s v="proximity.npl"/>
    <s v="proximity.npl"/>
    <s v="National"/>
    <s v="Nation"/>
    <s v="us"/>
    <s v="3"/>
    <s v="8"/>
    <s v="1"/>
    <s v="N_P2_NPL"/>
    <s v="N_P2_NPL"/>
    <s v="N_P2_NPL"/>
    <m/>
    <s v="P_D2_PNPL"/>
    <s v="P_D2_PNPL"/>
    <s v="EJ: NPL (US%ile)"/>
    <s v="US percentile for EJ Index for Superfund Proximity"/>
    <s v="Percentile for Superfund proximity EJ Index"/>
    <s v="National Percentile of Superfund Proximity EJ Index"/>
    <m/>
    <m/>
    <s v="Superfund Proximity EJ Index (US%ile)"/>
    <s v="65"/>
    <s v="Superfund Proximity"/>
    <m/>
    <s v="11"/>
    <s v="57"/>
    <s v="P_D2_PNPL"/>
    <s v="369"/>
    <s v="pctile.EJ.DISPARITY.proximity.npl.eo"/>
    <s v="Percentile for EJ Index for Superfund proximity"/>
    <s v="EJ Indexes"/>
    <m/>
    <s v="FALSE"/>
    <m/>
  </r>
  <r>
    <s v="x"/>
    <s v="pctile.EJ.DISPARITY.proximity.rmp.eo"/>
    <s v="pctile.EJ.DISPARITY.proximity.rm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90201"/>
    <s v="EJ Index"/>
    <s v="EJ.DISPARITY.proximity.rmp.eo"/>
    <m/>
    <s v="proximity.rmp"/>
    <s v="proximity.rmp"/>
    <s v="National"/>
    <s v="Nation"/>
    <s v="us"/>
    <s v="3"/>
    <s v="9"/>
    <s v="1"/>
    <s v="N_P2_RMP"/>
    <s v="N_P2_RMP"/>
    <s v="N_P2_RMP"/>
    <m/>
    <s v="P_D2_PRMP"/>
    <s v="P_D2_PRMP"/>
    <s v="EJ: RMP (US%ile)"/>
    <s v="US percentile for EJ Index for RMP Proximity"/>
    <s v="Percentile for RMP Facility Proximity EJ Index"/>
    <s v="National Percentile of RMP Facility Proximity  EJ Index"/>
    <m/>
    <m/>
    <s v="RMP Facility Proximity EJ Index (US%ile)"/>
    <s v="66"/>
    <s v="RMP Facility Proximity"/>
    <m/>
    <s v="14"/>
    <s v="32"/>
    <s v="P_D2_PRMP"/>
    <s v="379"/>
    <s v="pctile.EJ.DISPARITY.proximity.rmp.eo"/>
    <s v="Percentile for EJ Index for RMP Facility Proximity"/>
    <s v="EJ Indexes"/>
    <m/>
    <s v="FALSE"/>
    <m/>
  </r>
  <r>
    <s v="x"/>
    <s v="pctile.EJ.DISPARITY.proximity.tsdf.eo"/>
    <s v="pctile.EJ.DISPARITY.proximity.tsdf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00201"/>
    <s v="EJ Index"/>
    <s v="EJ.DISPARITY.proximity.tsdf.eo"/>
    <m/>
    <s v="proximity.tsdf"/>
    <s v="proximity.tsdf"/>
    <s v="National"/>
    <s v="Nation"/>
    <s v="us"/>
    <s v="3"/>
    <s v="10"/>
    <s v="1"/>
    <s v="N_P2_TSDF"/>
    <s v="N_P2_TSDF"/>
    <s v="N_P2_TSDF"/>
    <m/>
    <s v="P_D2_PTSDF"/>
    <s v="P_D2_PTSDF"/>
    <s v="EJ: TSDF (US%ile)"/>
    <s v="US percentile for EJ Index for Hazardous Waste Proximity"/>
    <s v="Percentile for Hazardous waste proximity EJ Index"/>
    <s v="National Percentile of Hazardous Waste Proximity EJ Index"/>
    <m/>
    <m/>
    <s v="Hazardous Waste Proximity EJ Index (US%ile)"/>
    <s v="67"/>
    <s v="Hazardous Waste Proximity"/>
    <m/>
    <s v="0"/>
    <s v="21"/>
    <s v="P_D2_PTSDF"/>
    <s v="389"/>
    <s v="pctile.EJ.DISPARITY.proximity.tsdf.eo"/>
    <s v="Percentile for EJ Index for Hazardous waste proximity"/>
    <s v="EJ Indexes"/>
    <m/>
    <s v="FALSE"/>
    <m/>
  </r>
  <r>
    <s v="x"/>
    <s v="pctile.EJ.DISPARITY.resp.eo"/>
    <s v="pctile.EJ.DISPARITY.res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40201"/>
    <s v="EJ Index"/>
    <s v="EJ.DISPARITY.resp.eo"/>
    <m/>
    <s v="resp"/>
    <s v="resp"/>
    <s v="National"/>
    <s v="Nation"/>
    <s v="us"/>
    <s v="3"/>
    <s v="4"/>
    <s v="1"/>
    <s v="N_P2_RESP"/>
    <s v="N_P2_RESP"/>
    <s v="N_P2_RESP"/>
    <m/>
    <s v="P_D2_RESP"/>
    <s v="P_D2_RESP"/>
    <s v="EJ: Respiratory (US%ile)"/>
    <s v="US percentile for EJ Index for NATA Respiratory Hazard Index"/>
    <s v="Percentile for Air toxics respiratory HI EJ Index"/>
    <s v="National Percentile of Air Toxics Respiratory HI EJ Index"/>
    <m/>
    <m/>
    <s v="Air Toxics Respiratory HI EJ Index (US%ile)"/>
    <s v="61"/>
    <s v="Air Toxics Respiratory HI"/>
    <m/>
    <s v="11"/>
    <s v="80"/>
    <s v="P_D2_RESP"/>
    <s v="329"/>
    <s v="pctile.EJ.DISPARITY.resp.eo"/>
    <s v="Percentile for EJ Index for Air toxics respiratory HI"/>
    <s v="EJ Indexes"/>
    <m/>
    <s v="FALSE"/>
    <m/>
  </r>
  <r>
    <s v="x"/>
    <s v="pctile.EJ.DISPARITY.rsei.eo"/>
    <s v="pctile.EJ.DISPARITY.rsei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N_P2_RSEI_AIR"/>
    <s v="N_P2_RSEI_AIR"/>
    <s v="N_P2_RSEI_AIR"/>
    <m/>
    <s v="P_D2_RSEI_AIR"/>
    <s v="P_D2_RSEI_AIR"/>
    <m/>
    <s v="Percentile for Toxic Releases to Air EJ Index"/>
    <s v="Percentile for Toxic Releases to Air EJ Index"/>
    <s v="National Percentile of Toxic Releases to Air EJ Index"/>
    <m/>
    <m/>
    <m/>
    <s v="62"/>
    <s v="Toxic Releases To Air"/>
    <m/>
    <s v="3"/>
    <s v="62"/>
    <s v="P_D2_RSEI_AIR"/>
    <s v="477"/>
    <m/>
    <m/>
    <m/>
    <m/>
    <m/>
    <m/>
  </r>
  <r>
    <s v="x"/>
    <s v="pctile.EJ.DISPARITY.traffic.score.eo"/>
    <s v="pctile.EJ.DISPARITY.traffic.score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70201"/>
    <s v="EJ Index"/>
    <s v="EJ.DISPARITY.traffic.score.eo"/>
    <m/>
    <s v="traffic.score"/>
    <s v="traffic.score"/>
    <s v="National"/>
    <s v="Nation"/>
    <s v="us"/>
    <s v="3"/>
    <s v="7"/>
    <s v="1"/>
    <s v="N_P2_TRAFFIC"/>
    <s v="N_P2_TRAFFIC"/>
    <s v="N_P2_TRAFFIC"/>
    <m/>
    <s v="P_D2_PTRAF"/>
    <s v="P_D2_PTRAF"/>
    <s v="EJ: Traffic (US%ile)"/>
    <s v="US percentile for EJ Index for Traffic Proximity and Volume"/>
    <s v="Percentile for Traffic proximity EJ Index"/>
    <s v="National Percentile of Traffic Proximity EJ Index"/>
    <m/>
    <m/>
    <s v="Traffic Proximity EJ Index (US%ile)"/>
    <s v="63"/>
    <s v="Traffic Proximity"/>
    <m/>
    <s v="2"/>
    <s v="39"/>
    <s v="P_D2_PTRAF"/>
    <s v="359"/>
    <s v="pctile.EJ.DISPARITY.traffic.score.eo"/>
    <s v="Percentile for EJ Index for Traffic proximity"/>
    <s v="EJ Indexes"/>
    <m/>
    <s v="FALSE"/>
    <m/>
  </r>
  <r>
    <s v="x"/>
    <s v="pctile.EJ.DISPARITY.ust.eo"/>
    <s v="pctile.EJ.DISPARITY.ust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20201"/>
    <s v="EJ Index"/>
    <s v="EJ.DISPARITY.ust.eo"/>
    <m/>
    <s v="ust"/>
    <s v="ust"/>
    <s v="National"/>
    <s v="Nation"/>
    <s v="us"/>
    <s v="3"/>
    <s v="12"/>
    <s v="1"/>
    <s v="N_P2_UST"/>
    <s v="N_P2_UST"/>
    <s v="N_P2_UST"/>
    <m/>
    <s v="P_D2_UST"/>
    <s v="P_D2_UST"/>
    <s v="EJ: UST (US%ile)"/>
    <s v="US percentile for EJ Index for Underground Storage Tanks (UST) indicator"/>
    <s v="Percentile for Underground storage tanks EJ Index"/>
    <s v="National Percentile of Underground Storage Tanks EJ Index"/>
    <m/>
    <m/>
    <s v="Underground Storage Tanks EJ Index (US%ile)"/>
    <s v="68"/>
    <s v="Underground Storage Tanks"/>
    <m/>
    <s v="0"/>
    <s v="53"/>
    <s v="P_D2_UST"/>
    <s v="409"/>
    <s v="pctile.EJ.DISPARITY.ust.eo"/>
    <s v="Percentile for EJ Index for Underground storage tanks"/>
    <s v="EJ Indexes"/>
    <m/>
    <s v="FALSE"/>
    <m/>
  </r>
  <r>
    <s v="x"/>
    <s v="state.EJ.DISPARITY.cancer"/>
    <s v="state.EJ.DISPARITY.cancer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cancer"/>
    <m/>
    <m/>
    <m/>
    <m/>
    <m/>
    <m/>
    <s v="S_D2_CANCER"/>
    <m/>
    <m/>
    <m/>
    <s v="S_D2_CANCER"/>
    <s v="S_D2_CANCER"/>
    <m/>
    <m/>
    <s v="State Air toxics cancer risk EJ Index"/>
    <m/>
    <m/>
    <m/>
    <m/>
    <m/>
    <m/>
    <m/>
    <m/>
    <s v="22.36364"/>
    <s v="S_D2_CANCER"/>
    <m/>
    <m/>
    <m/>
    <m/>
    <m/>
    <m/>
    <m/>
  </r>
  <r>
    <s v="x"/>
    <s v="state.EJ.DISPARITY.dpm"/>
    <s v="state.EJ.DISPARITY.d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dpm"/>
    <m/>
    <m/>
    <m/>
    <m/>
    <m/>
    <m/>
    <s v="S_D2_DSLPM"/>
    <m/>
    <m/>
    <m/>
    <s v="S_D2_DSLPM"/>
    <s v="S_D2_DSLPM"/>
    <m/>
    <m/>
    <s v="State Diesel particulate matter EJ Index"/>
    <m/>
    <m/>
    <m/>
    <m/>
    <m/>
    <m/>
    <m/>
    <m/>
    <s v="9.051948"/>
    <s v="S_D2_DSLPM"/>
    <m/>
    <m/>
    <m/>
    <m/>
    <m/>
    <m/>
    <m/>
  </r>
  <r>
    <s v="x"/>
    <s v="state.EJ.DISPARITY.o3"/>
    <s v="state.EJ.DISPARITY.o3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o3"/>
    <m/>
    <m/>
    <m/>
    <m/>
    <m/>
    <m/>
    <s v="S_D2_OZONE"/>
    <m/>
    <m/>
    <m/>
    <s v="S_D2_OZONE"/>
    <s v="S_D2_OZONE"/>
    <m/>
    <m/>
    <s v="State Ozone EJ Index"/>
    <m/>
    <m/>
    <m/>
    <m/>
    <m/>
    <m/>
    <m/>
    <m/>
    <s v="10.64935"/>
    <s v="S_D2_OZONE"/>
    <m/>
    <m/>
    <m/>
    <m/>
    <m/>
    <m/>
    <m/>
  </r>
  <r>
    <s v="x"/>
    <s v="state.EJ.DISPARITY.pctpre1960"/>
    <s v="state.EJ.DISPARITY.pctpre1960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ctpre1960"/>
    <m/>
    <m/>
    <m/>
    <m/>
    <m/>
    <m/>
    <s v="S_D2_LDPNT"/>
    <m/>
    <m/>
    <m/>
    <s v="S_D2_LDPNT"/>
    <s v="S_D2_LDPNT"/>
    <m/>
    <m/>
    <s v="State Lead paint EJ Index"/>
    <m/>
    <m/>
    <m/>
    <m/>
    <m/>
    <m/>
    <m/>
    <m/>
    <s v="14.37662"/>
    <s v="S_D2_LDPNT"/>
    <m/>
    <m/>
    <m/>
    <m/>
    <m/>
    <m/>
    <m/>
  </r>
  <r>
    <s v="x"/>
    <s v="state.EJ.DISPARITY.pm"/>
    <s v="state.EJ.DISPARITY.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m"/>
    <m/>
    <m/>
    <m/>
    <m/>
    <m/>
    <m/>
    <s v="S_D2_PM25"/>
    <m/>
    <m/>
    <m/>
    <s v="S_D2_PM25"/>
    <s v="S_D2_PM25"/>
    <m/>
    <m/>
    <s v="State Particulate Matter 2.5 EJ Index"/>
    <m/>
    <m/>
    <m/>
    <m/>
    <m/>
    <m/>
    <m/>
    <m/>
    <s v="22.8961"/>
    <s v="S_D2_PM25"/>
    <m/>
    <m/>
    <m/>
    <m/>
    <m/>
    <m/>
    <m/>
  </r>
  <r>
    <s v="x"/>
    <s v="state.EJ.DISPARITY.proximity.npdes"/>
    <s v="state.EJ.DISPARITY.proximity.npdes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des"/>
    <m/>
    <m/>
    <m/>
    <m/>
    <m/>
    <m/>
    <s v="S_D2_PWDIS"/>
    <m/>
    <m/>
    <m/>
    <s v="S_D2_PWDIS"/>
    <s v="S_D2_PWDIS"/>
    <m/>
    <m/>
    <s v="State Wastewater discharge EJ Index"/>
    <m/>
    <m/>
    <m/>
    <m/>
    <m/>
    <m/>
    <m/>
    <m/>
    <s v="21.83117"/>
    <s v="S_D2_PWDIS"/>
    <m/>
    <m/>
    <m/>
    <m/>
    <m/>
    <m/>
    <m/>
  </r>
  <r>
    <s v="x"/>
    <s v="state.EJ.DISPARITY.proximity.npl"/>
    <s v="state.EJ.DISPARITY.proximity.npl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l"/>
    <m/>
    <m/>
    <m/>
    <m/>
    <m/>
    <m/>
    <s v="S_D2_PNPL"/>
    <m/>
    <m/>
    <m/>
    <s v="S_D2_PNPL"/>
    <s v="S_D2_PNPL"/>
    <m/>
    <m/>
    <s v="State Superfund Proximity EJ Index"/>
    <m/>
    <m/>
    <m/>
    <m/>
    <m/>
    <m/>
    <m/>
    <m/>
    <s v="14.64286"/>
    <s v="S_D2_PNPL"/>
    <m/>
    <m/>
    <m/>
    <m/>
    <m/>
    <m/>
    <m/>
  </r>
  <r>
    <s v="x"/>
    <s v="state.EJ.DISPARITY.proximity.rmp"/>
    <s v="state.EJ.DISPARITY.proximity.rm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rmp"/>
    <m/>
    <m/>
    <m/>
    <m/>
    <m/>
    <m/>
    <s v="S_D2_PRMP"/>
    <m/>
    <m/>
    <m/>
    <s v="S_D2_PRMP"/>
    <s v="S_D2_PRMP"/>
    <m/>
    <m/>
    <s v="State RMP Facility Proximity EJ Index"/>
    <m/>
    <m/>
    <m/>
    <m/>
    <m/>
    <m/>
    <m/>
    <m/>
    <s v="6.38961"/>
    <s v="S_D2_PRMP"/>
    <m/>
    <m/>
    <m/>
    <m/>
    <m/>
    <m/>
    <m/>
  </r>
  <r>
    <s v="x"/>
    <s v="state.EJ.DISPARITY.proximity.tsdf"/>
    <s v="state.EJ.DISPARITY.proximity.tsdf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tsdf"/>
    <m/>
    <m/>
    <m/>
    <m/>
    <m/>
    <m/>
    <s v="S_D2_PTSDF"/>
    <m/>
    <m/>
    <m/>
    <s v="S_D2_PTSDF"/>
    <s v="S_D2_PTSDF"/>
    <m/>
    <m/>
    <s v="State Hazardous waste proximity EJ Index"/>
    <m/>
    <m/>
    <m/>
    <m/>
    <m/>
    <m/>
    <m/>
    <m/>
    <s v="3.461039"/>
    <s v="S_D2_PTSDF"/>
    <m/>
    <m/>
    <m/>
    <m/>
    <m/>
    <m/>
    <m/>
  </r>
  <r>
    <s v="x"/>
    <s v="state.EJ.DISPARITY.resp"/>
    <s v="state.EJ.DISPARITY.res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resp"/>
    <m/>
    <m/>
    <m/>
    <m/>
    <m/>
    <m/>
    <s v="S_D2_RESP"/>
    <m/>
    <m/>
    <m/>
    <s v="S_D2_RESP"/>
    <s v="S_D2_RESP"/>
    <m/>
    <m/>
    <s v="State Air toxics respiratory HI EJ Index"/>
    <m/>
    <m/>
    <m/>
    <m/>
    <m/>
    <m/>
    <m/>
    <m/>
    <s v="24.49351"/>
    <s v="S_D2_RESP"/>
    <m/>
    <m/>
    <m/>
    <m/>
    <m/>
    <m/>
    <m/>
  </r>
  <r>
    <s v="x"/>
    <s v="state.EJ.DISPARITY.rsei"/>
    <s v="state.EJ.DISPARITY.rsei"/>
    <n v="0"/>
    <n v="1"/>
    <n v="0"/>
    <n v="0"/>
    <n v="0"/>
    <n v="0"/>
    <n v="1"/>
    <n v="0"/>
    <n v="0"/>
    <x v="26"/>
    <s v="EJ Index"/>
    <s v="raw"/>
    <s v="percentile"/>
    <s v="percentile"/>
    <s v="pctile"/>
    <s v="lookedup"/>
    <s v="main"/>
    <s v="Pollution and Sources"/>
    <m/>
    <s v="EJ Index"/>
    <s v="rsei"/>
    <m/>
    <s v="rsei"/>
    <s v="rsei"/>
    <m/>
    <m/>
    <m/>
    <m/>
    <m/>
    <m/>
    <s v="S_D2_RSEI_AIR"/>
    <m/>
    <m/>
    <m/>
    <s v="S_D2_RSEI_AIR"/>
    <s v="S_D2_RSEI_AIR"/>
    <m/>
    <s v="State Toxic Releases to Air EJ Index"/>
    <s v="State Toxic Releases to Air EJ Index"/>
    <m/>
    <m/>
    <m/>
    <m/>
    <m/>
    <m/>
    <m/>
    <m/>
    <s v="17.30519"/>
    <s v="S_D2_RSEI_AIR"/>
    <m/>
    <m/>
    <m/>
    <m/>
    <m/>
    <m/>
    <m/>
  </r>
  <r>
    <s v="x"/>
    <s v="state.EJ.DISPARITY.traffic.score"/>
    <s v="state.EJ.DISPARITY.traffic.score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traffic.score"/>
    <m/>
    <m/>
    <m/>
    <m/>
    <m/>
    <m/>
    <s v="S_D2_PTRAF"/>
    <m/>
    <m/>
    <m/>
    <s v="S_D2_PTRAF"/>
    <s v="S_D2_PTRAF"/>
    <m/>
    <m/>
    <s v="State Traffic proximity EJ Index"/>
    <m/>
    <m/>
    <m/>
    <m/>
    <m/>
    <m/>
    <m/>
    <m/>
    <s v="8.519481"/>
    <s v="S_D2_PTRAF"/>
    <m/>
    <m/>
    <m/>
    <m/>
    <m/>
    <m/>
    <m/>
  </r>
  <r>
    <s v="x"/>
    <s v="state.EJ.DISPARITY.ust"/>
    <s v="state.EJ.DISPARITY.ust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ust"/>
    <m/>
    <m/>
    <m/>
    <m/>
    <m/>
    <m/>
    <s v="S_D2_UST"/>
    <m/>
    <m/>
    <m/>
    <s v="S_D2_UST"/>
    <s v="S_D2_UST"/>
    <m/>
    <m/>
    <s v="State Underground storage tanks EJ Index"/>
    <m/>
    <m/>
    <m/>
    <m/>
    <m/>
    <m/>
    <m/>
    <m/>
    <s v="12.77922"/>
    <s v="S_D2_UST"/>
    <m/>
    <m/>
    <m/>
    <m/>
    <m/>
    <m/>
    <m/>
  </r>
  <r>
    <s v="x"/>
    <s v="state.pctile.EJ.DISPARITY.cancer.eo"/>
    <s v="state.pctile.EJ.DISPARITY.cancer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30203"/>
    <s v="EJ Index"/>
    <s v="EJ.DISPARITY.cancer.eo"/>
    <m/>
    <s v="cancer"/>
    <s v="cancer"/>
    <s v="State"/>
    <s v="State"/>
    <s v="state"/>
    <s v="3"/>
    <s v="3"/>
    <s v="3"/>
    <s v="S_P2_CANCER"/>
    <s v="S_P2_CANCER"/>
    <s v="S_P2_CANCER"/>
    <m/>
    <s v="S_P_D2_CANCER"/>
    <s v="S_P_D2_CANCER"/>
    <s v="EJ: Cancer risk (State%ile)"/>
    <s v="State percentile for EJ Index for NATA Air Toxics Cancer Risk"/>
    <s v="State Percentile for  Air toxics cancer risk EJ Index"/>
    <s v="State Percentile of Air Toxics Cancer Risk EJ Index"/>
    <m/>
    <m/>
    <s v="Air Toxics Cancer Risk EJ Index (State%ile)"/>
    <s v="47"/>
    <s v="Air Toxics Cancer Risk"/>
    <m/>
    <s v="3"/>
    <s v="81"/>
    <s v="S_P_D2_CANCER"/>
    <s v="322"/>
    <s v="state.pctile.EJ.DISPARITY.cancer.eo"/>
    <m/>
    <s v="EJ Indexes"/>
    <m/>
    <s v="FALSE"/>
    <m/>
  </r>
  <r>
    <s v="x"/>
    <s v="state.pctile.EJ.DISPARITY.dpm.eo"/>
    <s v="state.pctile.EJ.DISPARITY.d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50203"/>
    <s v="EJ Index"/>
    <s v="EJ.DISPARITY.dpm.eo"/>
    <m/>
    <s v="dpm"/>
    <s v="dpm"/>
    <s v="State"/>
    <s v="State"/>
    <s v="state"/>
    <s v="3"/>
    <s v="5"/>
    <s v="3"/>
    <s v="S_P2_DIESEL"/>
    <s v="S_P2_DIESEL"/>
    <s v="S_P2_DIESEL"/>
    <m/>
    <s v="S_P_D2_DSLPM"/>
    <s v="S_P_D2_DSLPM"/>
    <s v="EJ: Diesel PM (State%ile)"/>
    <s v="State percentile for EJ Index for NATA Diesel Particulate Matter"/>
    <s v="State Percentile for  Diesel particulate matter EJ Index"/>
    <s v="State Percentile of Diesel Particulate Matter EJ Index"/>
    <m/>
    <m/>
    <s v="Diesel Particulate Matter EJ Index (State%ile)"/>
    <s v="46"/>
    <s v="Diesel Particulate Matter"/>
    <m/>
    <s v="0"/>
    <s v="42"/>
    <s v="S_P_D2_DSLPM"/>
    <s v="342"/>
    <s v="state.pctile.EJ.DISPARITY.dpm.eo"/>
    <m/>
    <s v="EJ Indexes"/>
    <m/>
    <s v="FALSE"/>
    <m/>
  </r>
  <r>
    <s v="x"/>
    <s v="state.pctile.EJ.DISPARITY.o3.eo"/>
    <s v="state.pctile.EJ.DISPARITY.o3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20203"/>
    <s v="EJ Index"/>
    <s v="EJ.DISPARITY.o3.eo"/>
    <m/>
    <s v="o3"/>
    <s v="o3"/>
    <s v="State"/>
    <s v="State"/>
    <s v="state"/>
    <s v="3"/>
    <s v="2"/>
    <s v="3"/>
    <s v="S_P2_O3"/>
    <s v="S_P2_O3"/>
    <s v="S_P2_O3"/>
    <m/>
    <s v="S_P_D2_OZONE"/>
    <s v="S_P_D2_OZONE"/>
    <s v="EJ: Ozone (State%ile)"/>
    <s v="State percentile for EJ Index for Ozone"/>
    <s v="State Percentile for Ozone EJ Index"/>
    <s v="State Percentile of Ozone EJ Index"/>
    <m/>
    <m/>
    <s v="Ozone EJ Index (State%ile)"/>
    <s v="45"/>
    <s v="Ozone"/>
    <m/>
    <s v="0"/>
    <s v="47"/>
    <s v="S_P_D2_OZONE"/>
    <s v="312"/>
    <s v="state.pctile.EJ.DISPARITY.o3.eo"/>
    <m/>
    <s v="EJ Indexes"/>
    <m/>
    <s v="FALSE"/>
    <m/>
  </r>
  <r>
    <s v="x"/>
    <s v="state.pctile.EJ.DISPARITY.pctpre1960.eo"/>
    <s v="state.pctile.EJ.DISPARITY.pctpre1960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60203"/>
    <s v="EJ Index"/>
    <s v="EJ.DISPARITY.pctpre1960.eo"/>
    <m/>
    <s v="pctpre1960"/>
    <s v="pctpre1960"/>
    <s v="State"/>
    <s v="State"/>
    <s v="state"/>
    <s v="3"/>
    <s v="6"/>
    <s v="3"/>
    <s v="S_P2_LEAD"/>
    <s v="S_P2_LEAD"/>
    <s v="S_P2_LEAD"/>
    <m/>
    <s v="S_P_D2_LDPNT"/>
    <s v="S_P_D2_LDPNT"/>
    <s v="EJ: % built pre-1960 (State%ile)"/>
    <s v="State percentile for EJ Index for Lead Paint Indicator"/>
    <s v="State Percentile for Lead paint EJ Index"/>
    <s v="State Percentile of Lead Paint EJ Index"/>
    <m/>
    <m/>
    <s v="Lead Paint EJ Index (State%ile)"/>
    <s v="51"/>
    <s v="Lead Paint"/>
    <m/>
    <s v="40"/>
    <s v="56"/>
    <s v="S_P_D2_LDPNT"/>
    <s v="352"/>
    <s v="state.pctile.EJ.DISPARITY.pctpre1960.eo"/>
    <m/>
    <s v="EJ Indexes"/>
    <m/>
    <s v="FALSE"/>
    <m/>
  </r>
  <r>
    <s v="x"/>
    <s v="state.pctile.EJ.DISPARITY.pm.eo"/>
    <s v="state.pctile.EJ.DISPARITY.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10203"/>
    <s v="EJ Index"/>
    <s v="EJ.DISPARITY.pm.eo"/>
    <m/>
    <s v="pm"/>
    <s v="pm"/>
    <s v="State"/>
    <s v="State"/>
    <s v="state"/>
    <s v="3"/>
    <s v="1"/>
    <s v="3"/>
    <s v="S_P2_PM25"/>
    <s v="S_P2_PM25"/>
    <s v="S_P2_PM25"/>
    <m/>
    <s v="S_P_D2_PM25"/>
    <s v="S_P_D2_PM25"/>
    <s v="EJ: PM2.5 (State%ile)"/>
    <s v="State percentile for EJ Index for Particulate Matter (PM 2.5)"/>
    <s v="State Percentile for Particulate Matter 2.5 EJ Index"/>
    <s v="State Percentile of Particulate Matter EJ Index"/>
    <m/>
    <m/>
    <s v="Particulate Matter 2.5 EJ Index (State%ile)"/>
    <s v="44"/>
    <s v="Particulate Matter"/>
    <m/>
    <s v="0"/>
    <s v="71"/>
    <s v="S_P_D2_PM25"/>
    <s v="302"/>
    <s v="state.pctile.EJ.DISPARITY.pm.eo"/>
    <m/>
    <s v="EJ Indexes"/>
    <m/>
    <s v="FALSE"/>
    <m/>
  </r>
  <r>
    <s v="x"/>
    <s v="state.pctile.EJ.DISPARITY.proximity.npdes.eo"/>
    <s v="state.pctile.EJ.DISPARITY.proximity.npdes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10203"/>
    <s v="EJ Index"/>
    <s v="EJ.DISPARITY.proximity.npdes.eo"/>
    <m/>
    <s v="proximity.npdes"/>
    <s v="proximity.npdes"/>
    <s v="State"/>
    <s v="State"/>
    <s v="state"/>
    <s v="3"/>
    <s v="11"/>
    <s v="3"/>
    <s v="S_P2_NPDES"/>
    <s v="S_P2_NPDES"/>
    <s v="S_P2_NPDES"/>
    <m/>
    <s v="S_P_D2_PWDIS"/>
    <s v="S_P_D2_PWDIS"/>
    <s v="EJ: NPDES (State%ile)"/>
    <s v="State percentile for EJ Index for Wastewater Discharge Indicator"/>
    <s v="State Percentile for Wastewater discharge EJ Index"/>
    <s v="State Percentile of Wastewater Discharge EJ Index"/>
    <m/>
    <m/>
    <s v="Wastewater Discharge EJ Index (State%ile)"/>
    <s v="56"/>
    <s v="Wastewater Discharge"/>
    <m/>
    <s v="25"/>
    <s v="69"/>
    <s v="S_P_D2_PWDIS"/>
    <s v="402"/>
    <s v="state.pctile.EJ.DISPARITY.proximity.npdes.eo"/>
    <m/>
    <s v="EJ Indexes"/>
    <m/>
    <s v="FALSE"/>
    <m/>
  </r>
  <r>
    <s v="x"/>
    <s v="state.pctile.EJ.DISPARITY.proximity.npl.eo"/>
    <s v="state.pctile.EJ.DISPARITY.proximity.npl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80203"/>
    <s v="EJ Index"/>
    <s v="EJ.DISPARITY.proximity.npl.eo"/>
    <m/>
    <s v="proximity.npl"/>
    <s v="proximity.npl"/>
    <s v="State"/>
    <s v="State"/>
    <s v="state"/>
    <s v="3"/>
    <s v="8"/>
    <s v="3"/>
    <s v="S_P2_NPL"/>
    <s v="S_P2_NPL"/>
    <s v="S_P2_NPL"/>
    <m/>
    <s v="S_P_D2_PNPL"/>
    <s v="S_P_D2_PNPL"/>
    <s v="EJ: NPL (State%ile)"/>
    <s v="State percentile for EJ Index for Superfund Proximity"/>
    <s v="State Percentile for Superfund proximity EJ Index"/>
    <s v="State Percentile of Superfund Proximity EJ Index"/>
    <m/>
    <m/>
    <s v="Superfund Proximity EJ Index (State%ile)"/>
    <s v="52"/>
    <s v="Superfund Proximity"/>
    <m/>
    <s v="16"/>
    <s v="57"/>
    <s v="S_P_D2_PNPL"/>
    <s v="372"/>
    <s v="state.pctile.EJ.DISPARITY.proximity.npl.eo"/>
    <m/>
    <s v="EJ Indexes"/>
    <m/>
    <s v="FALSE"/>
    <m/>
  </r>
  <r>
    <s v="x"/>
    <s v="state.pctile.EJ.DISPARITY.proximity.rmp.eo"/>
    <s v="state.pctile.EJ.DISPARITY.proximity.rm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90203"/>
    <s v="EJ Index"/>
    <s v="EJ.DISPARITY.proximity.rmp.eo"/>
    <m/>
    <s v="proximity.rmp"/>
    <s v="proximity.rmp"/>
    <s v="State"/>
    <s v="State"/>
    <s v="state"/>
    <s v="3"/>
    <s v="9"/>
    <s v="3"/>
    <s v="S_P2_RMP"/>
    <s v="S_P2_RMP"/>
    <s v="S_P2_RMP"/>
    <m/>
    <s v="S_P_D2_PRMP"/>
    <s v="S_P_D2_PRMP"/>
    <s v="EJ: RMP (State%ile)"/>
    <s v="State percentile for EJ Index for RMP Proximity"/>
    <s v="State Percentile for RMP Facility Proximity EJ Index"/>
    <s v="State Percentile of RMP Facility Proximity  EJ Index"/>
    <m/>
    <m/>
    <s v="RMP Facility Proximity EJ Index (State%ile)"/>
    <s v="53"/>
    <s v="RMP Facility Proximity"/>
    <m/>
    <s v="9"/>
    <s v="32"/>
    <s v="S_P_D2_PRMP"/>
    <s v="382"/>
    <s v="state.pctile.EJ.DISPARITY.proximity.rmp.eo"/>
    <m/>
    <s v="EJ Indexes"/>
    <m/>
    <s v="FALSE"/>
    <m/>
  </r>
  <r>
    <s v="x"/>
    <s v="state.pctile.EJ.DISPARITY.proximity.tsdf.eo"/>
    <s v="state.pctile.EJ.DISPARITY.proximity.tsdf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00203"/>
    <s v="EJ Index"/>
    <s v="EJ.DISPARITY.proximity.tsdf.eo"/>
    <m/>
    <s v="proximity.tsdf"/>
    <s v="proximity.tsdf"/>
    <s v="State"/>
    <s v="State"/>
    <s v="state"/>
    <s v="3"/>
    <s v="10"/>
    <s v="3"/>
    <s v="S_P2_TSDF"/>
    <s v="S_P2_TSDF"/>
    <s v="S_P2_TSDF"/>
    <m/>
    <s v="S_P_D2_PTSDF"/>
    <s v="S_P_D2_PTSDF"/>
    <s v="EJ: TSDF (State%ile)"/>
    <s v="State percentile for EJ Index for Hazardous Waste Proximity"/>
    <s v="State Percentile for Hazardous waste proximity EJ Index"/>
    <s v="State Percentile of Hazardous Waste Proximity EJ Index"/>
    <m/>
    <m/>
    <s v="Hazardous Waste Proximity EJ Index (State%ile)"/>
    <s v="54"/>
    <s v="Hazardous Waste Proximity"/>
    <m/>
    <s v="0"/>
    <s v="21"/>
    <s v="S_P_D2_PTSDF"/>
    <s v="392"/>
    <s v="state.pctile.EJ.DISPARITY.proximity.tsdf.eo"/>
    <m/>
    <s v="EJ Indexes"/>
    <m/>
    <s v="FALSE"/>
    <m/>
  </r>
  <r>
    <s v="x"/>
    <s v="state.pctile.EJ.DISPARITY.resp.eo"/>
    <s v="state.pctile.EJ.DISPARITY.res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40203"/>
    <s v="EJ Index"/>
    <s v="EJ.DISPARITY.resp.eo"/>
    <m/>
    <s v="resp"/>
    <s v="resp"/>
    <s v="State"/>
    <s v="State"/>
    <s v="state"/>
    <s v="3"/>
    <s v="4"/>
    <s v="3"/>
    <s v="S_P2_RESP"/>
    <s v="S_P2_RESP"/>
    <s v="S_P2_RESP"/>
    <m/>
    <s v="S_P_D2_RESP"/>
    <s v="S_P_D2_RESP"/>
    <s v="EJ: Respiratory (State%ile)"/>
    <s v="State percentile for EJ Index for NATA Respiratory Hazard Index"/>
    <s v="State Percentile for Air toxics respiratory HI EJ Index"/>
    <s v="State Percentile of Air Toxics Respiratory HI EJ Index"/>
    <m/>
    <m/>
    <s v="Air Toxics Respiratory HI EJ Index (State%ile)"/>
    <s v="48"/>
    <s v="Air Toxics Respiratory HI"/>
    <m/>
    <s v="0"/>
    <s v="80"/>
    <s v="S_P_D2_RESP"/>
    <s v="332"/>
    <s v="state.pctile.EJ.DISPARITY.resp.eo"/>
    <m/>
    <s v="EJ Indexes"/>
    <m/>
    <s v="FALSE"/>
    <m/>
  </r>
  <r>
    <s v="x"/>
    <s v="state.pctile.EJ.DISPARITY.rsei.eo"/>
    <s v="state.pctile.EJ.DISPARITY.rsei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S_P2_RSEI_AIR"/>
    <s v="S_P2_RSEI_AIR"/>
    <s v="S_P2_RSEI_AIR"/>
    <m/>
    <s v="S_P_D2_RSEI_AIR"/>
    <s v="S_P_D2_RSEI_AIR"/>
    <m/>
    <s v="State Percentile for Toxic Releases to Air EJ Index"/>
    <s v="State Percentile for Toxic Releases to Air EJ Index"/>
    <s v="State Percentile of Toxic Releases to Air EJ Index"/>
    <m/>
    <m/>
    <m/>
    <s v="49"/>
    <s v="Toxic Releases To Air"/>
    <m/>
    <s v="4"/>
    <s v="62"/>
    <s v="S_P_D2_RSEI_AIR"/>
    <s v="463"/>
    <m/>
    <m/>
    <m/>
    <m/>
    <m/>
    <m/>
  </r>
  <r>
    <s v="x"/>
    <s v="state.pctile.EJ.DISPARITY.traffic.score.eo"/>
    <s v="state.pctile.EJ.DISPARITY.traffic.score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70203"/>
    <s v="EJ Index"/>
    <s v="EJ.DISPARITY.traffic.score.eo"/>
    <m/>
    <s v="traffic.score"/>
    <s v="traffic.score"/>
    <s v="State"/>
    <s v="State"/>
    <s v="state"/>
    <s v="3"/>
    <s v="7"/>
    <s v="3"/>
    <s v="S_P2_TRAFFIC"/>
    <s v="S_P2_TRAFFIC"/>
    <s v="S_P2_TRAFFIC"/>
    <m/>
    <s v="S_P_D2_PTRAF"/>
    <s v="S_P_D2_PTRAF"/>
    <s v="EJ: Traffic (State%ile)"/>
    <s v="State percentile for EJ Index for Traffic Proximity and Volume"/>
    <s v="State Percentile for Traffic proximity EJ Index"/>
    <s v="State Percentile of Traffic Proximity EJ Index"/>
    <m/>
    <m/>
    <s v="Traffic Proximity EJ Index (State%ile)"/>
    <s v="50"/>
    <s v="Traffic Proximity"/>
    <m/>
    <s v="4"/>
    <s v="39"/>
    <s v="S_P_D2_PTRAF"/>
    <s v="362"/>
    <s v="state.pctile.EJ.DISPARITY.traffic.score.eo"/>
    <m/>
    <s v="EJ Indexes"/>
    <m/>
    <s v="FALSE"/>
    <m/>
  </r>
  <r>
    <s v="x"/>
    <s v="state.pctile.EJ.DISPARITY.ust.eo"/>
    <s v="state.pctile.EJ.DISPARITY.ust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20203"/>
    <s v="EJ Index"/>
    <s v="EJ.DISPARITY.ust.eo"/>
    <m/>
    <s v="ust"/>
    <s v="ust"/>
    <s v="State"/>
    <s v="State"/>
    <s v="state"/>
    <s v="3"/>
    <s v="12"/>
    <s v="3"/>
    <s v="S_P2_UST"/>
    <s v="S_P2_UST"/>
    <s v="S_P2_UST"/>
    <m/>
    <s v="S_P_D2_UST"/>
    <s v="S_P_D2_UST"/>
    <s v="EJ: UST (State%ile)"/>
    <s v="State percentile for EJ Index for Underground Storage Tanks (UST) indicator"/>
    <s v="State Percentile for Underground storage tanks EJ Index"/>
    <s v="State Percentile of Underground Storage Tanks EJ Index"/>
    <m/>
    <m/>
    <s v="Underground Storage Tanks EJ Index (State%ile)"/>
    <s v="55"/>
    <s v="Underground Storage Tanks"/>
    <m/>
    <s v="0"/>
    <s v="53"/>
    <s v="S_P_D2_UST"/>
    <s v="412"/>
    <s v="state.pctile.EJ.DISPARITY.ust.eo"/>
    <m/>
    <s v="EJ Indexes"/>
    <m/>
    <s v="FALSE"/>
    <m/>
  </r>
  <r>
    <s v="x"/>
    <s v="EJ.DISPARITY.cancer.supp"/>
    <s v="EJ.DISPARITY.cancer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30100"/>
    <s v="EJ Index"/>
    <s v="EJ.DISPARITY.cancer.supp"/>
    <m/>
    <s v="cancer"/>
    <s v="cancer"/>
    <m/>
    <s v="buffer"/>
    <s v="buffer"/>
    <s v="3"/>
    <s v="3"/>
    <s v="0"/>
    <s v="D5_CANCER"/>
    <m/>
    <m/>
    <m/>
    <s v="D5_CANCER"/>
    <s v="D5_CANCER"/>
    <s v="EJ Supp: Cancer risk (raw)"/>
    <s v="Air Toxics Cancer Risk Supplemental Index"/>
    <s v="Air toxics cancer risk Supplemental Index"/>
    <m/>
    <m/>
    <m/>
    <s v="Air Toxics Cancer Risk Supplemental Index"/>
    <m/>
    <m/>
    <m/>
    <m/>
    <s v="14.42334"/>
    <s v="D5_CANCER"/>
    <s v="317"/>
    <m/>
    <s v="EJ Index for Air toxics cancer risk"/>
    <s v="EJ Indexes"/>
    <m/>
    <s v="TRUE"/>
    <m/>
  </r>
  <r>
    <s v="x"/>
    <s v="EJ.DISPARITY.dpm.supp"/>
    <s v="EJ.DISPARITY.d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50100"/>
    <s v="EJ Index"/>
    <s v="EJ.DISPARITY.dpm.supp"/>
    <m/>
    <s v="dpm"/>
    <s v="dpm"/>
    <m/>
    <s v="buffer"/>
    <s v="buffer"/>
    <s v="3"/>
    <s v="5"/>
    <s v="0"/>
    <s v="D5_DSLPM"/>
    <m/>
    <m/>
    <m/>
    <s v="D5_DSLPM"/>
    <s v="D5_DSLPM"/>
    <s v="EJ Supp: Diesel PM (raw)"/>
    <s v="Diesel Particulate Matter Supplemental Index"/>
    <s v="Diesel particulate matter Supplemental Index"/>
    <m/>
    <m/>
    <m/>
    <s v="Diesel Particulate Matter Supplemental Index"/>
    <m/>
    <m/>
    <m/>
    <m/>
    <s v="5.838017"/>
    <s v="D5_DSLPM"/>
    <s v="337"/>
    <m/>
    <s v="EJ Index for Diesel particulate matter"/>
    <s v="EJ Indexes"/>
    <m/>
    <s v="TRUE"/>
    <m/>
  </r>
  <r>
    <s v="x"/>
    <s v="EJ.DISPARITY.o3.supp"/>
    <s v="EJ.DISPARITY.o3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20100"/>
    <s v="EJ Index"/>
    <s v="EJ.DISPARITY.o3.supp"/>
    <m/>
    <s v="o3"/>
    <s v="o3"/>
    <m/>
    <s v="buffer"/>
    <s v="buffer"/>
    <s v="3"/>
    <s v="2"/>
    <s v="0"/>
    <s v="D5_OZONE"/>
    <m/>
    <m/>
    <m/>
    <s v="D5_OZONE"/>
    <s v="D5_OZONE"/>
    <s v="EJ Supp: Ozone (raw)"/>
    <s v="Ozone Supplemental Index"/>
    <s v="Ozone Supplemental Index"/>
    <m/>
    <m/>
    <m/>
    <s v="Ozone Supplemental Index"/>
    <m/>
    <m/>
    <m/>
    <m/>
    <s v="6.868256"/>
    <s v="D5_OZONE"/>
    <s v="307"/>
    <m/>
    <s v="EJ Index for Ozone"/>
    <s v="EJ Indexes"/>
    <m/>
    <s v="TRUE"/>
    <m/>
  </r>
  <r>
    <s v="x"/>
    <s v="EJ.DISPARITY.pctpre1960.supp"/>
    <s v="EJ.DISPARITY.pctpre1960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60100"/>
    <s v="EJ Index"/>
    <s v="EJ.DISPARITY.pctpre1960.supp"/>
    <m/>
    <s v="pctpre1960"/>
    <s v="pctpre1960"/>
    <m/>
    <s v="buffer"/>
    <s v="buffer"/>
    <s v="3"/>
    <s v="6"/>
    <s v="0"/>
    <s v="D5_LDPNT"/>
    <m/>
    <m/>
    <m/>
    <s v="D5_LDPNT"/>
    <s v="D5_LDPNT"/>
    <s v="EJ Supp: % built pre-1960 (raw)"/>
    <s v="Lead Paint Supplemental Index"/>
    <s v="Lead paint Supplemental Index"/>
    <m/>
    <m/>
    <m/>
    <s v="Lead Paint Supplemental Index"/>
    <m/>
    <m/>
    <m/>
    <m/>
    <s v="9.272145"/>
    <s v="D5_LDPNT"/>
    <s v="347"/>
    <m/>
    <s v="EJ Index for Lead paint"/>
    <s v="EJ Indexes"/>
    <m/>
    <s v="TRUE"/>
    <m/>
  </r>
  <r>
    <s v="x"/>
    <s v="EJ.DISPARITY.pm.supp"/>
    <s v="EJ.DISPARITY.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10100"/>
    <s v="EJ Index"/>
    <s v="EJ.DISPARITY.pm.supp"/>
    <m/>
    <s v="pm"/>
    <s v="pm"/>
    <m/>
    <s v="buffer"/>
    <s v="buffer"/>
    <s v="3"/>
    <s v="1"/>
    <s v="0"/>
    <s v="D5_PM25"/>
    <m/>
    <m/>
    <m/>
    <s v="D5_PM25"/>
    <s v="D5_PM25"/>
    <s v="EJ Supp: PM2.5 (raw)"/>
    <s v="Particulate Matter 2.5 Supplemental Index"/>
    <s v="Particulate Matter 2.5 Supplemental Index"/>
    <m/>
    <m/>
    <m/>
    <s v="Particulate Matter 2.5 Supplemental Index"/>
    <m/>
    <m/>
    <m/>
    <m/>
    <s v="14.76675"/>
    <s v="D5_PM25"/>
    <s v="297"/>
    <m/>
    <s v="EJ Index for Particulate Matter 2.5"/>
    <s v="EJ Indexes"/>
    <m/>
    <s v="TRUE"/>
    <m/>
  </r>
  <r>
    <s v="x"/>
    <s v="EJ.DISPARITY.proximity.npdes.supp"/>
    <s v="EJ.DISPARITY.proximity.npdes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10100"/>
    <s v="EJ Index"/>
    <s v="EJ.DISPARITY.proximity.npdes.supp"/>
    <m/>
    <s v="proximity.npdes"/>
    <s v="proximity.npdes"/>
    <m/>
    <s v="buffer"/>
    <s v="buffer"/>
    <s v="3"/>
    <s v="11"/>
    <s v="0"/>
    <s v="D5_PWDIS"/>
    <m/>
    <m/>
    <m/>
    <s v="D5_PWDIS"/>
    <s v="D5_PWDIS"/>
    <s v="EJ Supp: NPDES (raw)"/>
    <s v="Wastewater Discharge Supplemental Index"/>
    <s v="Wastewater discharge Supplemental Index"/>
    <m/>
    <m/>
    <m/>
    <s v="Wastewater Discharge Supplemental Index"/>
    <m/>
    <m/>
    <m/>
    <m/>
    <s v="14.07992"/>
    <s v="D5_PWDIS"/>
    <s v="397"/>
    <m/>
    <s v="EJ Index for Wastewater discharge"/>
    <s v="EJ Indexes"/>
    <m/>
    <s v="TRUE"/>
    <m/>
  </r>
  <r>
    <s v="x"/>
    <s v="EJ.DISPARITY.proximity.npl.supp"/>
    <s v="EJ.DISPARITY.proximity.npl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80100"/>
    <s v="EJ Index"/>
    <s v="EJ.DISPARITY.proximity.npl.supp"/>
    <m/>
    <s v="proximity.npl"/>
    <s v="proximity.npl"/>
    <m/>
    <s v="buffer"/>
    <s v="buffer"/>
    <s v="3"/>
    <s v="8"/>
    <s v="0"/>
    <s v="D5_PNPL"/>
    <m/>
    <m/>
    <m/>
    <s v="D5_PNPL"/>
    <s v="D5_PNPL"/>
    <s v="EJ Supp: NPL (raw)"/>
    <s v="Superfund Proximity Supplemental Index"/>
    <s v="Superfund Proximity Supplemental Index"/>
    <m/>
    <m/>
    <m/>
    <s v="Superfund Proximity Supplemental Index"/>
    <m/>
    <m/>
    <m/>
    <m/>
    <s v="9.443852"/>
    <s v="D5_PNPL"/>
    <s v="367"/>
    <m/>
    <s v="EJ Index for Superfund Proximity"/>
    <s v="EJ Indexes"/>
    <m/>
    <s v="TRUE"/>
    <m/>
  </r>
  <r>
    <s v="x"/>
    <s v="EJ.DISPARITY.proximity.rmp.supp"/>
    <s v="EJ.DISPARITY.proximity.rm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90100"/>
    <s v="EJ Index"/>
    <s v="EJ.DISPARITY.proximity.rmp.supp"/>
    <m/>
    <s v="proximity.rmp"/>
    <s v="proximity.rmp"/>
    <m/>
    <s v="buffer"/>
    <s v="buffer"/>
    <s v="3"/>
    <s v="9"/>
    <s v="0"/>
    <s v="D5_PRMP"/>
    <m/>
    <m/>
    <m/>
    <s v="D5_PRMP"/>
    <s v="D5_PRMP"/>
    <s v="EJ Supp: RMP (raw)"/>
    <s v="RMP Facility Proximity Supplemental Index"/>
    <s v="RMP Facility Proximity Supplemental Index"/>
    <m/>
    <m/>
    <m/>
    <s v="RMP Facility Proximity Supplemental Index"/>
    <m/>
    <m/>
    <m/>
    <m/>
    <s v="4.120954"/>
    <s v="D5_PRMP"/>
    <s v="377"/>
    <m/>
    <s v="EJ Index for RMP Facility Proximity"/>
    <s v="EJ Indexes"/>
    <m/>
    <s v="TRUE"/>
    <m/>
  </r>
  <r>
    <s v="x"/>
    <s v="EJ.DISPARITY.proximity.tsdf.supp"/>
    <s v="EJ.DISPARITY.proximity.tsdf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00100"/>
    <s v="EJ Index"/>
    <s v="EJ.DISPARITY.proximity.tsdf.supp"/>
    <m/>
    <s v="proximity.tsdf"/>
    <s v="proximity.tsdf"/>
    <m/>
    <s v="buffer"/>
    <s v="buffer"/>
    <s v="3"/>
    <s v="10"/>
    <s v="0"/>
    <s v="D5_PTSDF"/>
    <m/>
    <m/>
    <m/>
    <s v="D5_PTSDF"/>
    <s v="D5_PTSDF"/>
    <s v="EJ Supp: TSDF (raw)"/>
    <s v="Hazardous Waste Proximity Supplemental Index"/>
    <s v="Hazardous waste proximity Supplemental Index"/>
    <m/>
    <m/>
    <m/>
    <s v="Hazardous Waste Proximity Supplemental Index"/>
    <m/>
    <m/>
    <m/>
    <m/>
    <s v="2.232183"/>
    <s v="D5_PTSDF"/>
    <s v="387"/>
    <m/>
    <s v="EJ Index for Hazardous waste proximity"/>
    <s v="EJ Indexes"/>
    <m/>
    <s v="TRUE"/>
    <m/>
  </r>
  <r>
    <s v="x"/>
    <s v="EJ.DISPARITY.resp.supp"/>
    <s v="EJ.DISPARITY.res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40100"/>
    <s v="EJ Index"/>
    <s v="EJ.DISPARITY.resp.supp"/>
    <m/>
    <s v="resp"/>
    <s v="resp"/>
    <m/>
    <s v="buffer"/>
    <s v="buffer"/>
    <s v="3"/>
    <s v="4"/>
    <s v="0"/>
    <s v="D5_RESP"/>
    <m/>
    <m/>
    <m/>
    <s v="D5_RESP"/>
    <s v="D5_RESP"/>
    <s v="EJ Supp: Respiratory (raw)"/>
    <s v="Air Toxics Respiratory HI Supplemental Index"/>
    <s v="Air toxics respiratory HI Supplemental Index"/>
    <m/>
    <m/>
    <m/>
    <s v="Air Toxics Respiratory HI Supplemental Index"/>
    <m/>
    <m/>
    <m/>
    <m/>
    <s v="15.79699"/>
    <s v="D5_RESP"/>
    <s v="327"/>
    <m/>
    <s v="EJ Index for Air toxics respiratory HI"/>
    <s v="EJ Indexes"/>
    <m/>
    <s v="TRUE"/>
    <m/>
  </r>
  <r>
    <s v="x"/>
    <s v="EJ.DISPARITY.rsei.supp"/>
    <s v="EJ.DISPARITY.rsei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D5_RSEI_AIR"/>
    <m/>
    <m/>
    <m/>
    <s v="D5_RSEI_AIR"/>
    <s v="D5_RSEI_AIR"/>
    <m/>
    <s v="Toxic Releases to Air Supplemental Index"/>
    <s v="Toxic Releases to Air Supplemental Index"/>
    <m/>
    <m/>
    <m/>
    <m/>
    <m/>
    <m/>
    <m/>
    <m/>
    <s v="11.16092"/>
    <s v="D5_RSEI_AIR"/>
    <s v="478"/>
    <m/>
    <m/>
    <m/>
    <m/>
    <m/>
    <m/>
  </r>
  <r>
    <s v="x"/>
    <s v="EJ.DISPARITY.traffic.score.supp"/>
    <s v="EJ.DISPARITY.traffic.score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70100"/>
    <s v="EJ Index"/>
    <s v="EJ.DISPARITY.traffic.score.supp"/>
    <m/>
    <s v="traffic.score"/>
    <s v="traffic.score"/>
    <m/>
    <s v="buffer"/>
    <s v="buffer"/>
    <s v="3"/>
    <s v="7"/>
    <s v="0"/>
    <s v="D5_PTRAF"/>
    <m/>
    <m/>
    <m/>
    <s v="D5_PTRAF"/>
    <s v="D5_PTRAF"/>
    <s v="EJ Supp: Traffic (raw)"/>
    <s v="Traffic Proximity Supplemental Index"/>
    <s v="Traffic proximity Supplemental Index"/>
    <m/>
    <m/>
    <m/>
    <s v="Traffic Proximity Supplemental Index"/>
    <m/>
    <m/>
    <m/>
    <m/>
    <s v="5.494605"/>
    <s v="D5_PTRAF"/>
    <s v="357"/>
    <m/>
    <s v="EJ Index for Traffic proximity"/>
    <s v="EJ Indexes"/>
    <m/>
    <s v="TRUE"/>
    <m/>
  </r>
  <r>
    <s v="x"/>
    <s v="EJ.DISPARITY.ust.supp"/>
    <s v="EJ.DISPARITY.ust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20100"/>
    <s v="EJ Index"/>
    <s v="EJ.DISPARITY.ust.supp"/>
    <m/>
    <s v="ust"/>
    <s v="ust"/>
    <m/>
    <s v="buffer"/>
    <s v="buffer"/>
    <s v="3"/>
    <s v="12"/>
    <s v="0"/>
    <s v="D5_UST"/>
    <m/>
    <m/>
    <m/>
    <s v="D5_UST"/>
    <s v="D5_UST"/>
    <s v="EJ Supp: UST (raw)"/>
    <s v="Underground Storage Tanks Supplemental Index"/>
    <s v="Underground storage tanks Supplemental Index"/>
    <m/>
    <m/>
    <m/>
    <s v="Underground Storage Tanks Supplemental Index"/>
    <m/>
    <m/>
    <m/>
    <m/>
    <s v="8.241907"/>
    <s v="D5_UST"/>
    <s v="407"/>
    <m/>
    <s v="EJ Index for Underground storage tanks"/>
    <s v="EJ Indexes"/>
    <m/>
    <s v="TRUE"/>
    <m/>
  </r>
  <r>
    <s v="x"/>
    <s v="pctile.EJ.DISPARITY.cancer.supp"/>
    <s v="pctile.EJ.DISPARITY.cancer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30201"/>
    <s v="EJ Index"/>
    <m/>
    <m/>
    <s v="cancer"/>
    <s v="cancer"/>
    <m/>
    <s v="Nation"/>
    <s v="us"/>
    <s v="3"/>
    <s v="3"/>
    <s v="1"/>
    <s v="N_P5_CANCER"/>
    <s v="N_P5_CANCER"/>
    <s v="N_P5_CANCER"/>
    <m/>
    <s v="P_D5_CANCER"/>
    <s v="P_D5_CANCER"/>
    <s v="EJ Suppl: Cancer risk (US%ile)"/>
    <s v="US percentile for EJ Supplemental Index for NATA Air Toxics Cancer Risk"/>
    <s v="Percentile for  Air toxics cancer risk Supplemental Index"/>
    <s v="National Percentile of Air Toxics Cancer Risk Supplemental Index"/>
    <m/>
    <m/>
    <s v="Air Toxics Cancer Risk Supplemental Index"/>
    <s v="86"/>
    <s v="Air Toxics Cancer Risk"/>
    <m/>
    <s v="21"/>
    <s v="93"/>
    <s v="P_D5_CANCER"/>
    <n v="400"/>
    <m/>
    <s v="US percentile for EJ Supplemental Index for NATA Air Toxics Cancer Risk"/>
    <s v="EJ Indexes"/>
    <m/>
    <s v="TRUE"/>
    <m/>
  </r>
  <r>
    <s v="x"/>
    <s v="pctile.EJ.DISPARITY.dpm.supp"/>
    <s v="pctile.EJ.DISPARITY.d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50201"/>
    <s v="EJ Index"/>
    <m/>
    <m/>
    <s v="dpm"/>
    <s v="dpm"/>
    <m/>
    <s v="Nation"/>
    <s v="us"/>
    <s v="3"/>
    <s v="5"/>
    <s v="1"/>
    <s v="N_P5_DIESEL"/>
    <s v="N_P5_DIESEL"/>
    <s v="N_P5_DIESEL"/>
    <m/>
    <s v="P_D5_DSLPM"/>
    <s v="P_D5_DSLPM"/>
    <s v="EJ Suppl: Diesel PM (US%ile)"/>
    <s v="US percentile for EJ Supplemental Index for NATA Diesel Particulate Matter"/>
    <s v="Percentile for  Diesel particulate matter Supplemental Index"/>
    <s v="National Percentile of Diesel Particulate Matter Supplemental Index"/>
    <m/>
    <m/>
    <s v="Diesel Particulate Matter Supplemental Index"/>
    <s v="85"/>
    <s v="Diesel Particulate Matter"/>
    <m/>
    <s v="4"/>
    <s v="55"/>
    <s v="P_D5_DSLPM"/>
    <n v="400"/>
    <m/>
    <s v="US percentile for EJ Supplemental Index for NATA Diesel Particulate Matter"/>
    <s v="EJ Indexes"/>
    <m/>
    <s v="TRUE"/>
    <m/>
  </r>
  <r>
    <s v="x"/>
    <s v="pctile.EJ.DISPARITY.o3.supp"/>
    <s v="pctile.EJ.DISPARITY.o3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20201"/>
    <s v="EJ Index"/>
    <m/>
    <m/>
    <s v="o3"/>
    <s v="o3"/>
    <m/>
    <s v="Nation"/>
    <s v="us"/>
    <s v="3"/>
    <s v="2"/>
    <s v="1"/>
    <s v="N_P5_O3"/>
    <s v="N_P5_O3"/>
    <s v="N_P5_O3"/>
    <m/>
    <s v="P_D5_OZONE"/>
    <s v="P_D5_OZONE"/>
    <s v="EJ Suppl: Ozone (US%ile)"/>
    <s v="US percentile for EJ Supplemental Index for Ozone"/>
    <s v="Percentile for Ozone Supplemental Index"/>
    <s v="National Percentile of Ozone Supplemental Index"/>
    <m/>
    <m/>
    <s v="Ozone Supplemental Index"/>
    <s v="84"/>
    <s v="Ozone"/>
    <m/>
    <s v="32"/>
    <s v="61"/>
    <s v="P_D5_OZONE"/>
    <n v="400"/>
    <m/>
    <s v="US percentile for EJ Supplemental Index for Ozone"/>
    <s v="EJ Indexes"/>
    <m/>
    <s v="TRUE"/>
    <m/>
  </r>
  <r>
    <s v="x"/>
    <s v="pctile.EJ.DISPARITY.pctpre1960.supp"/>
    <s v="pctile.EJ.DISPARITY.pctpre1960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60201"/>
    <s v="EJ Index"/>
    <m/>
    <m/>
    <s v="pctpre1960"/>
    <s v="pctpre1960"/>
    <m/>
    <s v="Nation"/>
    <s v="us"/>
    <s v="3"/>
    <s v="6"/>
    <s v="1"/>
    <s v="N_P5_LEAD"/>
    <s v="N_P5_LEAD"/>
    <s v="N_P5_LEAD"/>
    <m/>
    <s v="P_D5_LDPNT"/>
    <s v="P_D5_LDPNT"/>
    <s v="EJ Suppl: % built pre-1960 (US%ile)"/>
    <s v="US percentile for EJ Supplemental Index for Lead Paint Indicator"/>
    <s v="Percentile for Lead paint Supplemental Index"/>
    <s v="National Percentile of Lead Paint Supplemental Index"/>
    <m/>
    <m/>
    <s v="Lead Paint Supplemental Index"/>
    <s v="90"/>
    <s v="Lead Paint"/>
    <m/>
    <s v="76"/>
    <s v="69"/>
    <s v="P_D5_LDPNT"/>
    <n v="400"/>
    <m/>
    <s v="US percentile for EJ Supplemental Index for Lead Paint Indicator"/>
    <s v="EJ Indexes"/>
    <m/>
    <s v="TRUE"/>
    <m/>
  </r>
  <r>
    <s v="x"/>
    <s v="pctile.EJ.DISPARITY.pm.supp"/>
    <s v="pctile.EJ.DISPARITY.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10201"/>
    <s v="EJ Index"/>
    <m/>
    <m/>
    <s v="pm"/>
    <s v="pm"/>
    <m/>
    <s v="Nation"/>
    <s v="us"/>
    <s v="3"/>
    <s v="1"/>
    <s v="1"/>
    <s v="N_P5_PM25"/>
    <s v="N_P5_PM25"/>
    <s v="N_P5_PM25"/>
    <m/>
    <s v="P_D5_PM25"/>
    <s v="P_D5_PM25"/>
    <s v="EJ Suppl: PM2.5 (US%ile)"/>
    <s v="US percentile for EJ Supplemental Index for Particulate Matter (PM 2.5)"/>
    <s v="Percentile for Particulate Matter 2.5 Supplemental Index"/>
    <s v="National Percentile of Particulate Matter Supplemental Index"/>
    <m/>
    <m/>
    <s v="Particulate Matter 2.5 Supplemental Index"/>
    <s v="83"/>
    <s v="Particulate Matter"/>
    <m/>
    <s v="13"/>
    <s v="87"/>
    <s v="P_D5_PM25"/>
    <n v="400"/>
    <m/>
    <s v="US percentile for EJ Supplemental Index for Particulate Matter (PM 2.5)"/>
    <s v="EJ Indexes"/>
    <m/>
    <s v="TRUE"/>
    <m/>
  </r>
  <r>
    <s v="x"/>
    <s v="pctile.EJ.DISPARITY.proximity.npdes.supp"/>
    <s v="pctile.EJ.DISPARITY.proximity.npdes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10201"/>
    <s v="EJ Index"/>
    <m/>
    <m/>
    <s v="proximity.npdes"/>
    <s v="proximity.npdes"/>
    <m/>
    <s v="Nation"/>
    <s v="us"/>
    <s v="3"/>
    <s v="11"/>
    <s v="1"/>
    <s v="N_P5_NPDES"/>
    <s v="N_P5_NPDES"/>
    <s v="N_P5_NPDES"/>
    <m/>
    <s v="P_D5_PWDIS"/>
    <s v="P_D5_PWDIS"/>
    <s v="EJ Suppl: NPDES (US%ile)"/>
    <s v="US percentile for EJ Supplemental Index for Wastewater Discharge Indicator"/>
    <s v="Percentile for Wastewater discharge Supplemental Index"/>
    <s v="National Percentile of Wastewater Discharge Supplemental Index"/>
    <m/>
    <m/>
    <s v="Wastewater Discharge Supplemental Index"/>
    <s v="95"/>
    <s v="Wastewater Discharge"/>
    <m/>
    <s v="46"/>
    <s v="85"/>
    <s v="P_D5_PWDIS"/>
    <n v="400"/>
    <m/>
    <s v="US percentile for EJ Supplemental Index for Wastewater Discharge Indicator"/>
    <s v="EJ Indexes"/>
    <m/>
    <s v="TRUE"/>
    <m/>
  </r>
  <r>
    <s v="x"/>
    <s v="pctile.EJ.DISPARITY.proximity.npl.supp"/>
    <s v="pctile.EJ.DISPARITY.proximity.npl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80201"/>
    <s v="EJ Index"/>
    <m/>
    <m/>
    <s v="proximity.npl"/>
    <s v="proximity.npl"/>
    <m/>
    <s v="Nation"/>
    <s v="us"/>
    <s v="3"/>
    <s v="8"/>
    <s v="1"/>
    <s v="N_P5_NPL"/>
    <s v="N_P5_NPL"/>
    <s v="N_P5_NPL"/>
    <m/>
    <s v="P_D5_PNPL"/>
    <s v="P_D5_PNPL"/>
    <s v="EJ Suppl: NPL (US%ile)"/>
    <s v="US percentile for EJ Supplemental Index for Superfund Proximity"/>
    <s v="Percentile for Superfund proximity Supplemental Index"/>
    <s v="National Percentile of Superfund Proximity Supplemental Index"/>
    <m/>
    <m/>
    <s v="Superfund Proximity Supplemental Index"/>
    <s v="91"/>
    <s v="Superfund Proximity"/>
    <m/>
    <s v="20"/>
    <s v="74"/>
    <s v="P_D5_PNPL"/>
    <n v="400"/>
    <m/>
    <s v="US percentile for EJ Supplemental Index for Superfund Proximity"/>
    <s v="EJ Indexes"/>
    <m/>
    <s v="TRUE"/>
    <m/>
  </r>
  <r>
    <s v="x"/>
    <s v="pctile.EJ.DISPARITY.proximity.rmp.supp"/>
    <s v="pctile.EJ.DISPARITY.proximity.rm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90201"/>
    <s v="EJ Index"/>
    <m/>
    <m/>
    <s v="proximity.rmp"/>
    <s v="proximity.rmp"/>
    <m/>
    <s v="Nation"/>
    <s v="us"/>
    <s v="3"/>
    <s v="9"/>
    <s v="1"/>
    <s v="N_P5_RMP"/>
    <s v="N_P5_RMP"/>
    <s v="N_P5_RMP"/>
    <m/>
    <s v="P_D5_PRMP"/>
    <s v="P_D5_PRMP"/>
    <s v="EJ Suppl: RMP (US%ile)"/>
    <s v="US percentile for EJ Supplemental Index for RMP Proximity"/>
    <s v="Percentile for RMP Facility Proximity Supplemental Index"/>
    <s v="National Percentile of RMP Facility Proximity  Supplemental Index"/>
    <m/>
    <m/>
    <s v="RMP Facility Proximity Supplemental Index"/>
    <s v="92"/>
    <s v="RMP Facility Proximity"/>
    <m/>
    <s v="24"/>
    <s v="41"/>
    <s v="P_D5_PRMP"/>
    <n v="400"/>
    <m/>
    <s v="US percentile for EJ Supplemental Index for RMP Proximity"/>
    <s v="EJ Indexes"/>
    <m/>
    <s v="TRUE"/>
    <m/>
  </r>
  <r>
    <s v="x"/>
    <s v="pctile.EJ.DISPARITY.proximity.tsdf.supp"/>
    <s v="pctile.EJ.DISPARITY.proximity.tsdf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00201"/>
    <s v="EJ Index"/>
    <m/>
    <m/>
    <s v="proximity.tsdf"/>
    <s v="proximity.tsdf"/>
    <m/>
    <s v="Nation"/>
    <s v="us"/>
    <s v="3"/>
    <s v="10"/>
    <s v="1"/>
    <s v="N_P5_TSDF"/>
    <s v="N_P5_TSDF"/>
    <s v="N_P5_TSDF"/>
    <m/>
    <s v="P_D5_PTSDF"/>
    <s v="P_D5_PTSDF"/>
    <s v="EJ Suppl: TSDF (US%ile)"/>
    <s v="US percentile for EJ Supplemental Index for Hazardous Waste Proximity"/>
    <s v="Percentile for Hazardous waste proximity Supplemental Index"/>
    <s v="National Percentile of Hazardous Waste Proximity Supplemental Index"/>
    <m/>
    <m/>
    <s v="Hazardous Waste Proximity Supplemental Index"/>
    <s v="93"/>
    <s v="Hazardous Waste Proximity"/>
    <m/>
    <s v="0"/>
    <s v="24"/>
    <s v="P_D5_PTSDF"/>
    <n v="400"/>
    <m/>
    <s v="US percentile for EJ Supplemental Index for Hazardous Waste Proximity"/>
    <s v="EJ Indexes"/>
    <m/>
    <s v="TRUE"/>
    <m/>
  </r>
  <r>
    <s v="x"/>
    <s v="pctile.EJ.DISPARITY.resp.supp"/>
    <s v="pctile.EJ.DISPARITY.res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40201"/>
    <s v="EJ Index"/>
    <m/>
    <m/>
    <s v="resp"/>
    <s v="resp"/>
    <m/>
    <s v="Nation"/>
    <s v="us"/>
    <s v="3"/>
    <s v="4"/>
    <s v="1"/>
    <s v="N_P5_RESP"/>
    <s v="N_P5_RESP"/>
    <s v="N_P5_RESP"/>
    <m/>
    <s v="P_D5_RESP"/>
    <s v="P_D5_RESP"/>
    <s v="EJ Suppl: Respiratory (US%ile)"/>
    <s v="US percentile for EJ Supplemental Index for NATA Respiratory Hazard Index"/>
    <s v="Percentile for Air toxics respiratory HI Supplemental Index"/>
    <s v="National Percentile of Air Toxics Respiratory HI Supplemental Index"/>
    <m/>
    <m/>
    <s v="Air Toxics Respiratory HI Supplemental Index"/>
    <s v="87"/>
    <s v="Air Toxics Respiratory HI"/>
    <m/>
    <s v="20"/>
    <s v="92"/>
    <s v="P_D5_RESP"/>
    <n v="400"/>
    <m/>
    <s v="US percentile for EJ Supplemental Index for NATA Respiratory Hazard Index"/>
    <s v="EJ Indexes"/>
    <m/>
    <s v="TRUE"/>
    <m/>
  </r>
  <r>
    <s v="x"/>
    <s v="pctile.EJ.DISPARITY.rsei.supp"/>
    <s v="pctile.EJ.DISPARITY.rsei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m/>
    <s v="EJ Index"/>
    <m/>
    <m/>
    <s v="rsei"/>
    <s v="rsei"/>
    <m/>
    <s v="Nation"/>
    <s v="us"/>
    <s v="3"/>
    <s v="4"/>
    <s v="1"/>
    <s v="N_P5_RSEI_AIR"/>
    <s v="N_P5_RSEI_AIR"/>
    <s v="N_P5_RSEI_AIR"/>
    <m/>
    <s v="P_D5_RSEI_AIR"/>
    <s v="P_D5_RSEI_AIR"/>
    <s v="EJ Suppl: RSEI Air (US%ile)"/>
    <s v="US Percentile for EJ Supplemental Index for Toxic Releases to Air"/>
    <s v="Percentile for Toxic Releases to Air Supplemental Index"/>
    <s v="National Percentile of Toxic Releases to Air Supplemental Index"/>
    <m/>
    <m/>
    <m/>
    <s v="88"/>
    <s v="Toxic Releases To Air"/>
    <m/>
    <s v="5"/>
    <s v="79"/>
    <s v="P_D5_RSEI_AIR"/>
    <n v="400"/>
    <m/>
    <s v="US Percentile for EJ Supplemental Index for Toxic Releases to Air"/>
    <s v="EJ Indexes"/>
    <m/>
    <s v="TRUE"/>
    <m/>
  </r>
  <r>
    <s v="x"/>
    <s v="pctile.EJ.DISPARITY.traffic.score.supp"/>
    <s v="pctile.EJ.DISPARITY.traffic.score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70201"/>
    <s v="EJ Index"/>
    <m/>
    <m/>
    <s v="traffic.score"/>
    <s v="traffic.score"/>
    <m/>
    <s v="Nation"/>
    <s v="us"/>
    <s v="3"/>
    <s v="7"/>
    <s v="1"/>
    <s v="N_P5_TRAFFIC"/>
    <s v="N_P5_TRAFFIC"/>
    <s v="N_P5_TRAFFIC"/>
    <m/>
    <s v="P_D5_PTRAF"/>
    <s v="P_D5_PTRAF"/>
    <s v="EJ Suppl: Traffic (US%ile)"/>
    <s v="US percentile for EJ Supplemental Index for Traffic Proximity and Volume"/>
    <s v="Percentile for Traffic proximity Supplemental Index"/>
    <s v="National Percentile of Traffic Proximity Supplemental Index"/>
    <m/>
    <m/>
    <s v="Traffic Proximity Supplemental Index"/>
    <s v="89"/>
    <s v="Traffic Proximity"/>
    <m/>
    <s v="3"/>
    <s v="50"/>
    <s v="P_D5_PTRAF"/>
    <n v="400"/>
    <m/>
    <s v="US percentile for EJ Supplemental Index for Traffic Proximity and Volume"/>
    <s v="EJ Indexes"/>
    <m/>
    <s v="TRUE"/>
    <m/>
  </r>
  <r>
    <s v="x"/>
    <s v="pctile.EJ.DISPARITY.ust.supp"/>
    <s v="pctile.EJ.DISPARITY.ust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20201"/>
    <s v="EJ Index"/>
    <m/>
    <m/>
    <s v="ust"/>
    <s v="ust"/>
    <m/>
    <s v="Nation"/>
    <s v="us"/>
    <s v="3"/>
    <s v="12"/>
    <s v="1"/>
    <s v="N_P5_UST"/>
    <s v="N_P5_UST"/>
    <s v="N_P5_UST"/>
    <m/>
    <s v="P_D5_UST"/>
    <s v="P_D5_UST"/>
    <s v="EJ Suppl: UST (US%ile)"/>
    <s v="US percentile for EJ Supplemental Index for Underground Storage Tanks (UST) indicator"/>
    <s v="Percentile for Underground storage tanks Supplemental Index"/>
    <s v="National Percentile of Underground Storage Tanks Supplemental Index"/>
    <m/>
    <m/>
    <s v="Underground Storage Tanks Supplemental Index (US%ile)"/>
    <s v="94"/>
    <s v="Underground Storage Tanks"/>
    <m/>
    <s v="0"/>
    <s v="66"/>
    <s v="P_D5_UST"/>
    <n v="400"/>
    <m/>
    <s v="US percentile for EJ Supplemental Index for Underground Storage Tanks (UST) indicator"/>
    <s v="EJ Indexes"/>
    <m/>
    <s v="TRUE"/>
    <m/>
  </r>
  <r>
    <s v="x"/>
    <s v="state.EJ.DISPARITY.cancer.supp"/>
    <s v="state.EJ.DISPARITY.cancer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cancer"/>
    <s v="cancer"/>
    <m/>
    <m/>
    <m/>
    <m/>
    <m/>
    <m/>
    <s v="S_D5_CANCER"/>
    <m/>
    <m/>
    <m/>
    <s v="S_D5_CANCER"/>
    <s v="S_D5_CANCER"/>
    <m/>
    <m/>
    <s v="State Air toxics cancer risk Supplemental Index"/>
    <m/>
    <m/>
    <m/>
    <m/>
    <m/>
    <m/>
    <m/>
    <m/>
    <s v="14.42334"/>
    <s v="S_D5_CANCER"/>
    <m/>
    <m/>
    <m/>
    <m/>
    <m/>
    <m/>
    <m/>
  </r>
  <r>
    <s v="x"/>
    <s v="state.EJ.DISPARITY.dpm.supp"/>
    <s v="state.EJ.DISPARITY.d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dpm"/>
    <s v="dpm"/>
    <m/>
    <m/>
    <m/>
    <m/>
    <m/>
    <m/>
    <s v="S_D5_DSLPM"/>
    <m/>
    <m/>
    <m/>
    <s v="S_D5_DSLPM"/>
    <s v="S_D5_DSLPM"/>
    <m/>
    <m/>
    <s v="State Diesel particulate matter Supplemental Index"/>
    <m/>
    <m/>
    <m/>
    <m/>
    <m/>
    <m/>
    <m/>
    <m/>
    <s v="5.838017"/>
    <s v="S_D5_DSLPM"/>
    <m/>
    <m/>
    <m/>
    <m/>
    <m/>
    <m/>
    <m/>
  </r>
  <r>
    <s v="x"/>
    <s v="state.EJ.DISPARITY.o3.supp"/>
    <s v="state.EJ.DISPARITY.o3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o3"/>
    <s v="o3"/>
    <m/>
    <m/>
    <m/>
    <m/>
    <m/>
    <m/>
    <s v="S_D5_OZONE"/>
    <m/>
    <m/>
    <m/>
    <s v="S_D5_OZONE"/>
    <s v="S_D5_OZONE"/>
    <m/>
    <m/>
    <s v="State Ozone Supplemental Index"/>
    <m/>
    <m/>
    <m/>
    <m/>
    <m/>
    <m/>
    <m/>
    <m/>
    <s v="6.868256"/>
    <s v="S_D5_OZONE"/>
    <m/>
    <m/>
    <m/>
    <m/>
    <m/>
    <m/>
    <m/>
  </r>
  <r>
    <s v="x"/>
    <s v="state.EJ.DISPARITY.pctpre1960.supp"/>
    <s v="state.EJ.DISPARITY.pctpre1960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ctpre1960"/>
    <s v="pctpre1960"/>
    <m/>
    <m/>
    <m/>
    <m/>
    <m/>
    <m/>
    <s v="S_D5_LDPNT"/>
    <m/>
    <m/>
    <m/>
    <s v="S_D5_LDPNT"/>
    <s v="S_D5_LDPNT"/>
    <m/>
    <m/>
    <s v="State Lead paint Supplemental Index"/>
    <m/>
    <m/>
    <m/>
    <m/>
    <m/>
    <m/>
    <m/>
    <m/>
    <s v="9.272145"/>
    <s v="S_D5_LDPNT"/>
    <m/>
    <m/>
    <m/>
    <m/>
    <m/>
    <m/>
    <m/>
  </r>
  <r>
    <s v="x"/>
    <s v="state.EJ.DISPARITY.pm.supp"/>
    <s v="state.EJ.DISPARITY.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m"/>
    <s v="pm"/>
    <m/>
    <m/>
    <m/>
    <m/>
    <m/>
    <m/>
    <s v="S_D5_PM25"/>
    <m/>
    <m/>
    <m/>
    <s v="S_D5_PM25"/>
    <s v="S_D5_PM25"/>
    <m/>
    <m/>
    <s v="State Particulate Matter 2.5 Supplemental Index"/>
    <m/>
    <m/>
    <m/>
    <m/>
    <m/>
    <m/>
    <m/>
    <m/>
    <s v="14.76675"/>
    <s v="S_D5_PM25"/>
    <m/>
    <m/>
    <m/>
    <m/>
    <m/>
    <m/>
    <m/>
  </r>
  <r>
    <s v="x"/>
    <s v="state.EJ.DISPARITY.proximity.npdes.supp"/>
    <s v="state.EJ.DISPARITY.proximity.npdes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des"/>
    <s v="proximity.npdes"/>
    <m/>
    <m/>
    <m/>
    <m/>
    <m/>
    <m/>
    <s v="S_D5_PWDIS"/>
    <m/>
    <m/>
    <m/>
    <s v="S_D5_PWDIS"/>
    <s v="S_D5_PWDIS"/>
    <m/>
    <m/>
    <s v="State Wastewater discharge Supplemental Index"/>
    <m/>
    <m/>
    <m/>
    <m/>
    <m/>
    <m/>
    <m/>
    <m/>
    <s v="14.07992"/>
    <s v="S_D5_PWDIS"/>
    <m/>
    <m/>
    <m/>
    <m/>
    <m/>
    <m/>
    <m/>
  </r>
  <r>
    <s v="x"/>
    <s v="state.EJ.DISPARITY.proximity.npl.supp"/>
    <s v="state.EJ.DISPARITY.proximity.npl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l"/>
    <s v="proximity.npl"/>
    <m/>
    <m/>
    <m/>
    <m/>
    <m/>
    <m/>
    <s v="S_D5_PNPL"/>
    <m/>
    <m/>
    <m/>
    <s v="S_D5_PNPL"/>
    <s v="S_D5_PNPL"/>
    <m/>
    <m/>
    <s v="State Superfund Proximity Supplemental Index"/>
    <m/>
    <m/>
    <m/>
    <m/>
    <m/>
    <m/>
    <m/>
    <m/>
    <s v="9.443852"/>
    <s v="S_D5_PNPL"/>
    <m/>
    <m/>
    <m/>
    <m/>
    <m/>
    <m/>
    <m/>
  </r>
  <r>
    <s v="x"/>
    <s v="state.EJ.DISPARITY.proximity.rmp.supp"/>
    <s v="state.EJ.DISPARITY.proximity.rm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rmp"/>
    <s v="proximity.rmp"/>
    <m/>
    <m/>
    <m/>
    <m/>
    <m/>
    <m/>
    <s v="S_D5_PRMP"/>
    <m/>
    <m/>
    <m/>
    <s v="S_D5_PRMP"/>
    <s v="S_D5_PRMP"/>
    <m/>
    <m/>
    <s v="State RMP Facility Proximity Supplemental Index"/>
    <m/>
    <m/>
    <m/>
    <m/>
    <m/>
    <m/>
    <m/>
    <m/>
    <s v="4.120954"/>
    <s v="S_D5_PRMP"/>
    <m/>
    <m/>
    <m/>
    <m/>
    <m/>
    <m/>
    <m/>
  </r>
  <r>
    <s v="x"/>
    <s v="state.EJ.DISPARITY.proximity.tsdf.supp"/>
    <s v="state.EJ.DISPARITY.proximity.tsdf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tsdf"/>
    <s v="proximity.tsdf"/>
    <m/>
    <m/>
    <m/>
    <m/>
    <m/>
    <m/>
    <s v="S_D5_PTSDF"/>
    <m/>
    <m/>
    <m/>
    <s v="S_D5_PTSDF"/>
    <s v="S_D5_PTSDF"/>
    <m/>
    <m/>
    <s v="State Hazardous waste proximity Supplemental Index"/>
    <m/>
    <m/>
    <m/>
    <m/>
    <m/>
    <m/>
    <m/>
    <m/>
    <s v="2.232183"/>
    <s v="S_D5_PTSDF"/>
    <m/>
    <m/>
    <m/>
    <m/>
    <m/>
    <m/>
    <m/>
  </r>
  <r>
    <s v="x"/>
    <s v="state.EJ.DISPARITY.resp.supp"/>
    <s v="state.EJ.DISPARITY.res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resp"/>
    <s v="resp"/>
    <m/>
    <m/>
    <m/>
    <m/>
    <m/>
    <m/>
    <s v="S_D5_RESP"/>
    <m/>
    <m/>
    <m/>
    <s v="S_D5_RESP"/>
    <s v="S_D5_RESP"/>
    <m/>
    <m/>
    <s v="State Air toxics respiratory HI Supplemental Index"/>
    <m/>
    <m/>
    <m/>
    <m/>
    <m/>
    <m/>
    <m/>
    <m/>
    <s v="15.79699"/>
    <s v="S_D5_RESP"/>
    <m/>
    <m/>
    <m/>
    <m/>
    <m/>
    <m/>
    <m/>
  </r>
  <r>
    <s v="x"/>
    <s v="state.EJ.DISPARITY.rsei.supp"/>
    <s v="state.EJ.DISPARITY.rsei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S_D5_RSEI_AIR"/>
    <m/>
    <m/>
    <m/>
    <s v="S_D5_RSEI_AIR"/>
    <s v="S_D5_RSEI_AIR"/>
    <m/>
    <s v="State Toxic Releases to Air Supplemental Index"/>
    <s v="State Toxic Releases to Air Supplemental Index"/>
    <m/>
    <m/>
    <m/>
    <m/>
    <m/>
    <m/>
    <m/>
    <m/>
    <s v="11.16092"/>
    <s v="S_D5_RSEI_AIR"/>
    <m/>
    <m/>
    <m/>
    <m/>
    <m/>
    <m/>
    <m/>
  </r>
  <r>
    <s v="x"/>
    <s v="state.EJ.DISPARITY.traffic.score.supp"/>
    <s v="state.EJ.DISPARITY.traffic.score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traffic.score"/>
    <s v="traffic.score"/>
    <m/>
    <m/>
    <m/>
    <m/>
    <m/>
    <m/>
    <s v="S_D5_PTRAF"/>
    <m/>
    <m/>
    <m/>
    <s v="S_D5_PTRAF"/>
    <s v="S_D5_PTRAF"/>
    <m/>
    <m/>
    <s v="State Traffic proximity Supplemental Index"/>
    <m/>
    <m/>
    <m/>
    <m/>
    <m/>
    <m/>
    <m/>
    <m/>
    <s v="5.494605"/>
    <s v="S_D5_PTRAF"/>
    <m/>
    <m/>
    <m/>
    <m/>
    <m/>
    <m/>
    <m/>
  </r>
  <r>
    <s v="x"/>
    <s v="state.EJ.DISPARITY.ust.supp"/>
    <s v="state.EJ.DISPARITY.ust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ust"/>
    <s v="ust"/>
    <m/>
    <m/>
    <m/>
    <m/>
    <m/>
    <m/>
    <s v="S_D5_UST"/>
    <m/>
    <m/>
    <m/>
    <s v="S_D5_UST"/>
    <s v="S_D5_UST"/>
    <m/>
    <m/>
    <s v="State Underground storage tanks Supplemental Index"/>
    <m/>
    <m/>
    <m/>
    <m/>
    <m/>
    <m/>
    <m/>
    <m/>
    <s v="8.241907"/>
    <s v="S_D5_UST"/>
    <m/>
    <m/>
    <m/>
    <m/>
    <m/>
    <m/>
    <m/>
  </r>
  <r>
    <s v="x"/>
    <s v="state.pctile.EJ.DISPARITY.cancer.supp"/>
    <s v="state.pctile.EJ.DISPARITY.cancer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30203"/>
    <s v="EJ Index"/>
    <s v="EJ.DISPARITY.cancer.supp"/>
    <m/>
    <s v="cancer"/>
    <s v="cancer"/>
    <m/>
    <s v="State"/>
    <s v="state"/>
    <s v="3"/>
    <s v="3"/>
    <s v="3"/>
    <s v="S_P5_CANCER"/>
    <s v="S_P5_CANCER"/>
    <s v="S_P5_CANCER"/>
    <m/>
    <s v="S_P_D5_CANCER"/>
    <s v="S_P_D5_CANCER"/>
    <s v="EJ Suppl: Cancer risk (State%ile)"/>
    <s v="State percentile for EJ Supplemental Index for NATA Air Toxics Cancer Risk"/>
    <s v="State Percentile for  Air toxics cancer risk Supplemental Index"/>
    <s v="State Percentile of Air Toxics Cancer Risk Supplemental Index"/>
    <m/>
    <m/>
    <s v="Air Toxics Cancer Risk Supplemental Index"/>
    <s v="73"/>
    <s v="Air Toxics Cancer Risk"/>
    <m/>
    <s v="7"/>
    <s v="93"/>
    <s v="S_P_D5_CANCER"/>
    <s v="323"/>
    <m/>
    <m/>
    <s v="EJ Indexes"/>
    <m/>
    <s v="FALSE"/>
    <m/>
  </r>
  <r>
    <s v="x"/>
    <s v="state.pctile.EJ.DISPARITY.dpm.supp"/>
    <s v="state.pctile.EJ.DISPARITY.d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50203"/>
    <s v="EJ Index"/>
    <s v="EJ.DISPARITY.dpm.supp"/>
    <m/>
    <s v="dpm"/>
    <s v="dpm"/>
    <m/>
    <s v="State"/>
    <s v="state"/>
    <s v="3"/>
    <s v="5"/>
    <s v="3"/>
    <s v="S_P5_DIESEL"/>
    <s v="S_P5_DIESEL"/>
    <s v="S_P5_DIESEL"/>
    <m/>
    <s v="S_P_D5_DSLPM"/>
    <s v="S_P_D5_DSLPM"/>
    <s v="EJ Suppl: Diesel PM (State%ile)"/>
    <s v="State percentile for EJ Supplemental Index for NATA Diesel Particulate Matter"/>
    <s v="State Percentile for  Diesel particulate matter Supplemental Index"/>
    <s v="State Percentile of Diesel Particulate Matter Supplemental Index"/>
    <m/>
    <m/>
    <s v="Diesel Particulate Matter Supplemental Index"/>
    <s v="72"/>
    <s v="Diesel Particulate Matter"/>
    <m/>
    <s v="0"/>
    <s v="55"/>
    <s v="S_P_D5_DSLPM"/>
    <s v="343"/>
    <m/>
    <m/>
    <s v="EJ Indexes"/>
    <m/>
    <s v="FALSE"/>
    <m/>
  </r>
  <r>
    <s v="x"/>
    <s v="state.pctile.EJ.DISPARITY.o3.supp"/>
    <s v="state.pctile.EJ.DISPARITY.o3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20203"/>
    <s v="EJ Index"/>
    <s v="EJ.DISPARITY.o3.supp"/>
    <m/>
    <s v="o3"/>
    <s v="o3"/>
    <m/>
    <s v="State"/>
    <s v="state"/>
    <s v="3"/>
    <s v="2"/>
    <s v="3"/>
    <s v="S_P5_O3"/>
    <s v="S_P5_O3"/>
    <s v="S_P5_O3"/>
    <m/>
    <s v="S_P_D5_OZONE"/>
    <s v="S_P_D5_OZONE"/>
    <s v="EJ Suppl: Ozone (State%ile)"/>
    <s v="State percentile for EJ Supplemental Index for Ozone"/>
    <s v="State Percentile for Ozone Supplemental Index"/>
    <s v="State Percentile of Ozone Supplemental Index"/>
    <m/>
    <m/>
    <s v="Ozone Supplemental Index"/>
    <s v="71"/>
    <s v="Ozone"/>
    <m/>
    <s v="3"/>
    <s v="61"/>
    <s v="S_P_D5_OZONE"/>
    <s v="313"/>
    <m/>
    <m/>
    <s v="EJ Indexes"/>
    <m/>
    <s v="FALSE"/>
    <m/>
  </r>
  <r>
    <s v="x"/>
    <s v="state.pctile.EJ.DISPARITY.pctpre1960.supp"/>
    <s v="state.pctile.EJ.DISPARITY.pctpre1960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60203"/>
    <s v="EJ Index"/>
    <s v="EJ.DISPARITY.pctpre1960.supp"/>
    <m/>
    <s v="pctpre1960"/>
    <s v="pctpre1960"/>
    <m/>
    <s v="State"/>
    <s v="state"/>
    <s v="3"/>
    <s v="6"/>
    <s v="3"/>
    <s v="S_P5_LEAD"/>
    <s v="S_P5_LEAD"/>
    <s v="S_P5_LEAD"/>
    <m/>
    <s v="S_P_D5_LDPNT"/>
    <s v="S_P_D5_LDPNT"/>
    <s v="EJ Suppl: % built pre-1960 (State%ile)"/>
    <s v="State percentile for EJ Supplemental Index for Lead Paint Indicator"/>
    <s v="State Percentile for Lead paint Supplemental Index"/>
    <s v="State Percentile of Lead Paint Supplemental Index"/>
    <m/>
    <m/>
    <s v="Lead Paint Supplemental Index"/>
    <s v="77"/>
    <s v="Lead Paint"/>
    <m/>
    <s v="71"/>
    <s v="69"/>
    <s v="S_P_D5_LDPNT"/>
    <s v="353"/>
    <m/>
    <m/>
    <s v="EJ Indexes"/>
    <m/>
    <s v="FALSE"/>
    <m/>
  </r>
  <r>
    <s v="x"/>
    <s v="state.pctile.EJ.DISPARITY.pm.supp"/>
    <s v="state.pctile.EJ.DISPARITY.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10203"/>
    <s v="EJ Index"/>
    <s v="EJ.DISPARITY.pm.supp"/>
    <m/>
    <s v="pm"/>
    <s v="pm"/>
    <m/>
    <s v="State"/>
    <s v="state"/>
    <s v="3"/>
    <s v="1"/>
    <s v="3"/>
    <s v="S_P5_PM25"/>
    <s v="S_P5_PM25"/>
    <s v="S_P5_PM25"/>
    <m/>
    <s v="S_P_D5_PM25"/>
    <s v="S_P_D5_PM25"/>
    <s v="EJ Suppl: PM2.5 (State%ile)"/>
    <s v="State percentile for EJ Supplemental Index for Particulate Matter (PM 2.5)"/>
    <s v="State Percentile for Particulate Matter 2.5 Supplemental Index"/>
    <s v="State Percentile of Particulate Matter Supplemental Index"/>
    <m/>
    <m/>
    <s v="Particulate Matter 2.5 Supplemental Index"/>
    <s v="70"/>
    <s v="Particulate Matter"/>
    <m/>
    <s v="0"/>
    <s v="87"/>
    <s v="S_P_D5_PM25"/>
    <s v="303"/>
    <m/>
    <m/>
    <s v="EJ Indexes"/>
    <m/>
    <s v="FALSE"/>
    <m/>
  </r>
  <r>
    <s v="x"/>
    <s v="state.pctile.EJ.DISPARITY.proximity.npdes.supp"/>
    <s v="state.pctile.EJ.DISPARITY.proximity.npdes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10203"/>
    <s v="EJ Index"/>
    <s v="EJ.DISPARITY.proximity.npdes.supp"/>
    <m/>
    <s v="proximity.npdes"/>
    <s v="proximity.npdes"/>
    <m/>
    <s v="State"/>
    <s v="state"/>
    <s v="3"/>
    <s v="11"/>
    <s v="3"/>
    <s v="S_P5_NPDES"/>
    <s v="S_P5_NPDES"/>
    <s v="S_P5_NPDES"/>
    <m/>
    <s v="S_P_D5_PWDIS"/>
    <s v="S_P_D5_PWDIS"/>
    <s v="EJ Suppl: NPDES (State%ile)"/>
    <s v="State percentile for EJ Supplemental Index for Wastewater Discharge Indicator"/>
    <s v="State Percentile for Wastewater discharge Supplemental Index"/>
    <s v="State Percentile of Wastewater Discharge Supplemental Index"/>
    <m/>
    <m/>
    <s v="Wastewater Discharge Supplemental Index"/>
    <s v="82"/>
    <s v="Wastewater Discharge"/>
    <m/>
    <s v="53"/>
    <s v="85"/>
    <s v="S_P_D5_PWDIS"/>
    <s v="403"/>
    <m/>
    <m/>
    <s v="EJ Indexes"/>
    <m/>
    <s v="FALSE"/>
    <m/>
  </r>
  <r>
    <s v="x"/>
    <s v="state.pctile.EJ.DISPARITY.proximity.npl.supp"/>
    <s v="state.pctile.EJ.DISPARITY.proximity.npl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80203"/>
    <s v="EJ Index"/>
    <s v="EJ.DISPARITY.proximity.npl.supp"/>
    <m/>
    <s v="proximity.npl"/>
    <s v="proximity.npl"/>
    <m/>
    <s v="State"/>
    <s v="state"/>
    <s v="3"/>
    <s v="8"/>
    <s v="3"/>
    <s v="S_P5_NPL"/>
    <s v="S_P5_NPL"/>
    <s v="S_P5_NPL"/>
    <m/>
    <s v="S_P_D5_PNPL"/>
    <s v="S_P_D5_PNPL"/>
    <s v="EJ Suppl: NPL (State%ile)"/>
    <s v="State percentile for EJ Supplemental Index for Superfund Proximity"/>
    <s v="State Percentile for Superfund proximity Supplemental Index"/>
    <s v="State Percentile of Superfund Proximity Supplemental Index"/>
    <m/>
    <m/>
    <s v="Superfund Proximity Supplemental Index"/>
    <s v="78"/>
    <s v="Superfund Proximity"/>
    <m/>
    <s v="38"/>
    <s v="74"/>
    <s v="S_P_D5_PNPL"/>
    <s v="373"/>
    <m/>
    <m/>
    <s v="EJ Indexes"/>
    <m/>
    <s v="FALSE"/>
    <m/>
  </r>
  <r>
    <s v="x"/>
    <s v="state.pctile.EJ.DISPARITY.proximity.rmp.supp"/>
    <s v="state.pctile.EJ.DISPARITY.proximity.rm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90203"/>
    <s v="EJ Index"/>
    <s v="EJ.DISPARITY.proximity.rmp.supp"/>
    <m/>
    <s v="proximity.rmp"/>
    <s v="proximity.rmp"/>
    <m/>
    <s v="State"/>
    <s v="state"/>
    <s v="3"/>
    <s v="9"/>
    <s v="3"/>
    <s v="S_P5_RMP"/>
    <s v="S_P5_RMP"/>
    <s v="S_P5_RMP"/>
    <m/>
    <s v="S_P_D5_PRMP"/>
    <s v="S_P_D5_PRMP"/>
    <s v="EJ Suppl: RMP (State%ile)"/>
    <s v="State percentile for EJ Supplemental Index for RMP Proximity"/>
    <s v="State Percentile for RMP Facility Proximity Supplemental Index"/>
    <s v="State Percentile of RMP Facility Proximity  Supplemental Index"/>
    <m/>
    <m/>
    <s v="RMP Facility Proximity Supplemental Index"/>
    <s v="79"/>
    <s v="RMP Facility Proximity"/>
    <m/>
    <s v="21"/>
    <s v="41"/>
    <s v="S_P_D5_PRMP"/>
    <s v="383"/>
    <m/>
    <m/>
    <s v="EJ Indexes"/>
    <m/>
    <s v="FALSE"/>
    <m/>
  </r>
  <r>
    <s v="x"/>
    <s v="state.pctile.EJ.DISPARITY.proximity.tsdf.supp"/>
    <s v="state.pctile.EJ.DISPARITY.proximity.tsdf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00203"/>
    <s v="EJ Index"/>
    <s v="EJ.DISPARITY.proximity.tsdf.supp"/>
    <m/>
    <s v="proximity.tsdf"/>
    <s v="proximity.tsdf"/>
    <m/>
    <s v="State"/>
    <s v="state"/>
    <s v="3"/>
    <s v="10"/>
    <s v="3"/>
    <s v="S_P5_TSDF"/>
    <s v="S_P5_TSDF"/>
    <s v="S_P5_TSDF"/>
    <m/>
    <s v="S_P_D5_PTSDF"/>
    <s v="S_P_D5_PTSDF"/>
    <s v="EJ Suppl: TSDF (State%ile)"/>
    <s v="State percentile for EJ Supplemental Index for Hazardous Waste Proximity"/>
    <s v="State Percentile for Hazardous waste proximity Supplemental Index"/>
    <s v="State Percentile of Hazardous Waste Proximity Supplemental Index"/>
    <m/>
    <m/>
    <s v="Hazardous Waste Proximity Supplemental Index"/>
    <s v="80"/>
    <s v="Hazardous Waste Proximity"/>
    <m/>
    <s v="0"/>
    <s v="24"/>
    <s v="S_P_D5_PTSDF"/>
    <s v="393"/>
    <m/>
    <m/>
    <s v="EJ Indexes"/>
    <m/>
    <s v="FALSE"/>
    <m/>
  </r>
  <r>
    <s v="x"/>
    <s v="state.pctile.EJ.DISPARITY.resp.supp"/>
    <s v="state.pctile.EJ.DISPARITY.res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40203"/>
    <s v="EJ Index"/>
    <s v="EJ.DISPARITY.resp.supp"/>
    <m/>
    <s v="resp"/>
    <s v="resp"/>
    <m/>
    <s v="State"/>
    <s v="state"/>
    <s v="3"/>
    <s v="4"/>
    <s v="3"/>
    <s v="S_P5_RESP"/>
    <s v="S_P5_RESP"/>
    <s v="S_P5_RESP"/>
    <m/>
    <s v="S_P_D5_RESP"/>
    <s v="S_P_D5_RESP"/>
    <s v="EJ Suppl: Respiratory (State%ile)"/>
    <s v="State percentile for EJ Supplemental Index for NATA Respiratory Hazard Index"/>
    <s v="State Percentile for Air toxics respiratory HI Supplemental Index"/>
    <s v="State Percentile of Air Toxics Respiratory HI Supplemental Index"/>
    <m/>
    <m/>
    <s v="Air Toxics Respiratory HI Supplemental Index"/>
    <s v="74"/>
    <s v="Air Toxics Respiratory HI"/>
    <m/>
    <s v="4"/>
    <s v="92"/>
    <s v="S_P_D5_RESP"/>
    <s v="333"/>
    <m/>
    <m/>
    <s v="EJ Indexes"/>
    <m/>
    <s v="FALSE"/>
    <m/>
  </r>
  <r>
    <s v="x"/>
    <s v="state.pctile.EJ.DISPARITY.rsei.supp"/>
    <s v="state.pctile.EJ.DISPARITY.rsei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m/>
    <s v="EJ Index"/>
    <s v="rsei"/>
    <m/>
    <s v="rsei"/>
    <s v="rsei"/>
    <m/>
    <m/>
    <m/>
    <m/>
    <m/>
    <m/>
    <s v="S_P5_RSEI_AIR"/>
    <s v="S_P5_RSEI_AIR"/>
    <s v="S_P5_RSEI_AIR"/>
    <m/>
    <s v="S_P_D5_RSEI_AIR"/>
    <s v="S_P_D5_RSEI_AIR"/>
    <m/>
    <s v="State Percentile for Toxic Releases to Air Supplemental Index"/>
    <s v="State Percentile for Toxic Releases to Air Supplemental Index"/>
    <s v="State Percentile of Toxic Releases to Air Supplemental Index"/>
    <m/>
    <m/>
    <m/>
    <s v="75"/>
    <s v="Toxic Releases To Air"/>
    <m/>
    <s v="4"/>
    <s v="79"/>
    <s v="S_P_D5_RSEI_AIR"/>
    <s v="462"/>
    <m/>
    <m/>
    <m/>
    <m/>
    <m/>
    <m/>
  </r>
  <r>
    <s v="x"/>
    <s v="state.pctile.EJ.DISPARITY.traffic.score.supp"/>
    <s v="state.pctile.EJ.DISPARITY.traffic.score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70203"/>
    <s v="EJ Index"/>
    <s v="EJ.DISPARITY.traffic.score.supp"/>
    <m/>
    <s v="traffic.score"/>
    <s v="traffic.score"/>
    <m/>
    <s v="State"/>
    <s v="state"/>
    <s v="3"/>
    <s v="7"/>
    <s v="3"/>
    <s v="S_P5_TRAFFIC"/>
    <s v="S_P5_TRAFFIC"/>
    <s v="S_P5_TRAFFIC"/>
    <m/>
    <s v="S_P_D5_PTRAF"/>
    <s v="S_P_D5_PTRAF"/>
    <s v="EJ Suppl: Traffic (State%ile)"/>
    <s v="State percentile for EJ Supplemental Index for Traffic Proximity and Volume"/>
    <s v="State Percentile for Traffic proximity Supplemental Index"/>
    <s v="State Percentile of Traffic Proximity Supplemental Index"/>
    <m/>
    <m/>
    <s v="Traffic Proximity Supplemental Index"/>
    <s v="76"/>
    <s v="Traffic Proximity"/>
    <m/>
    <s v="5"/>
    <s v="50"/>
    <s v="S_P_D5_PTRAF"/>
    <s v="363"/>
    <m/>
    <m/>
    <s v="EJ Indexes"/>
    <m/>
    <s v="FALSE"/>
    <m/>
  </r>
  <r>
    <s v="x"/>
    <s v="state.pctile.EJ.DISPARITY.ust.supp"/>
    <s v="state.pctile.EJ.DISPARITY.ust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20203"/>
    <s v="EJ Index"/>
    <s v="EJ.DISPARITY.ust.supp"/>
    <m/>
    <s v="ust"/>
    <s v="ust"/>
    <m/>
    <s v="State"/>
    <s v="state"/>
    <s v="3"/>
    <s v="12"/>
    <s v="3"/>
    <s v="S_P5_UST"/>
    <s v="S_P5_UST"/>
    <s v="S_P5_UST"/>
    <m/>
    <s v="S_P_D5_UST"/>
    <s v="S_P_D5_UST"/>
    <s v="EJ Suppl: UST (State%ile)"/>
    <s v="State percentile for EJ Supplemental Index for Underground Storage Tanks (UST) indicator"/>
    <s v="State Percentile for Underground storage tanks Supplemental Index"/>
    <s v="State Percentile of Underground Storage Tanks Supplemental Index"/>
    <m/>
    <m/>
    <s v="Underground Storage Tanks Supplemental Index (State%ile)"/>
    <s v="81"/>
    <s v="Underground Storage Tanks"/>
    <m/>
    <s v="0"/>
    <s v="66"/>
    <s v="S_P_D5_UST"/>
    <s v="413"/>
    <m/>
    <m/>
    <s v="EJ Indexes"/>
    <m/>
    <s v="FALSE"/>
    <m/>
  </r>
  <r>
    <s v="x"/>
    <s v="area"/>
    <s v="area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"/>
    <m/>
    <s v="misc"/>
    <s v="misc"/>
    <m/>
    <m/>
    <s v="buffer"/>
    <s v="99"/>
    <s v="99"/>
    <s v="0"/>
    <s v="Shape_Area"/>
    <m/>
    <m/>
    <m/>
    <s v="Shape_Area"/>
    <s v="Shape_Area"/>
    <m/>
    <s v="Area of block group in geodatabase"/>
    <s v="Shape area"/>
    <m/>
    <m/>
    <m/>
    <m/>
    <m/>
    <m/>
    <m/>
    <m/>
    <s v="6047647"/>
    <s v="Shape_Area"/>
    <s v="437"/>
    <m/>
    <s v="Shape area"/>
    <m/>
    <m/>
    <m/>
    <m/>
  </r>
  <r>
    <s v="x"/>
    <s v="areaid"/>
    <s v="areaid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id"/>
    <s v="areaid"/>
    <s v="areaid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land"/>
    <s v="arealand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land"/>
    <m/>
    <s v="misc"/>
    <s v="misc"/>
    <m/>
    <m/>
    <s v="buffer"/>
    <s v="99"/>
    <s v="99"/>
    <s v="0"/>
    <s v="AREALAND"/>
    <m/>
    <m/>
    <m/>
    <s v="AREALAND"/>
    <s v="AREALAND"/>
    <m/>
    <s v="Land area of block group in geodatabase"/>
    <s v="Land area in square meters"/>
    <m/>
    <m/>
    <m/>
    <m/>
    <m/>
    <m/>
    <m/>
    <m/>
    <s v="4264299"/>
    <s v="AREALAND"/>
    <s v="436"/>
    <m/>
    <s v="Land area in square meters"/>
    <m/>
    <m/>
    <m/>
    <m/>
  </r>
  <r>
    <s v="x"/>
    <s v="areatype"/>
    <s v="areatype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type"/>
    <s v="areatype"/>
    <s v="areatype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water"/>
    <s v="areawater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water"/>
    <m/>
    <s v="misc"/>
    <s v="misc"/>
    <m/>
    <m/>
    <s v="buffer"/>
    <s v="99"/>
    <s v="99"/>
    <s v="0"/>
    <s v="AREAWATER"/>
    <m/>
    <m/>
    <m/>
    <s v="AREAWATER"/>
    <s v="AREAWATER"/>
    <m/>
    <s v="Water area of block group in geodatabase"/>
    <s v="Water area in square meters"/>
    <m/>
    <m/>
    <m/>
    <m/>
    <m/>
    <m/>
    <m/>
    <m/>
    <s v="28435"/>
    <s v="AREAWATER"/>
    <s v="439"/>
    <m/>
    <s v="Water area in square meters"/>
    <m/>
    <m/>
    <m/>
    <m/>
  </r>
  <r>
    <s v="x"/>
    <s v="bgcount_near_site"/>
    <s v="bgcount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near_site"/>
    <m/>
    <s v="misc"/>
    <s v="misc"/>
    <s v="buffer"/>
    <s v="buffer"/>
    <s v="buffer"/>
    <s v="99"/>
    <s v="99"/>
    <s v="0"/>
    <s v="statLayerCount"/>
    <s v="statLayerCount"/>
    <s v="statLayerCount"/>
    <m/>
    <m/>
    <m/>
    <s v="Census blockgroups"/>
    <s v="Census blockgroups (count)"/>
    <s v="Census blockgroups (count)"/>
    <s v="for internal use only"/>
    <m/>
    <m/>
    <s v="Census blockgroups"/>
    <m/>
    <m/>
    <m/>
    <s v="1"/>
    <m/>
    <m/>
    <s v="429"/>
    <s v="statLayerCount"/>
    <m/>
    <s v="not documented"/>
    <m/>
    <s v="FALSE"/>
    <m/>
  </r>
  <r>
    <s v="x"/>
    <s v="bgcount_zeropop_near_site"/>
    <s v="bgcount_zeropop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zeropop_near_site"/>
    <m/>
    <s v="misc"/>
    <s v="misc"/>
    <s v="buffer"/>
    <s v="buffer"/>
    <s v="buffer"/>
    <s v="99"/>
    <s v="99"/>
    <s v="0"/>
    <s v="statLayerZeroPopCount"/>
    <s v="statLayerZeroPopCount"/>
    <s v="statLayerZeroPopCount"/>
    <m/>
    <m/>
    <m/>
    <s v="Blocks with zero residents"/>
    <s v="Count of Census Block Groups with zero population"/>
    <s v="Count of Census Block Groups with zero population"/>
    <s v="for internal use only"/>
    <m/>
    <m/>
    <m/>
    <m/>
    <m/>
    <m/>
    <s v="0"/>
    <m/>
    <m/>
    <s v="431"/>
    <s v="statLayerZeroPopCount"/>
    <m/>
    <s v="not documented"/>
    <m/>
    <s v="FALSE"/>
    <m/>
  </r>
  <r>
    <s v="x"/>
    <s v="bin.cancer"/>
    <s v="bin.cancer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30600"/>
    <s v="Environmental"/>
    <s v="cancer"/>
    <m/>
    <s v="cancer"/>
    <s v="cancer"/>
    <s v="blockgroup"/>
    <s v="buffer"/>
    <s v="buffer"/>
    <s v="2"/>
    <s v="3"/>
    <m/>
    <s v="B_CANCER"/>
    <m/>
    <m/>
    <m/>
    <s v="B_CANCER"/>
    <s v="B_CANCER"/>
    <m/>
    <s v="Map color bin for Air toxics cancer risk"/>
    <s v="Map color bin for  Air toxics cancer risk"/>
    <m/>
    <m/>
    <m/>
    <m/>
    <m/>
    <m/>
    <m/>
    <m/>
    <s v="9"/>
    <s v="B_CANCER"/>
    <s v="192"/>
    <m/>
    <s v="Map color bin for  Air toxics cancer risk"/>
    <m/>
    <m/>
    <m/>
    <m/>
  </r>
  <r>
    <s v="x"/>
    <s v="bin.Demog.Index"/>
    <s v="bin.Demog.Ind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10600"/>
    <s v="Demographic"/>
    <s v="Demog.Index"/>
    <m/>
    <s v="Demog.Index"/>
    <s v="Demog.Index"/>
    <s v="blockgroup"/>
    <s v="buffer"/>
    <s v="buffer"/>
    <s v="2"/>
    <s v="1"/>
    <m/>
    <s v="B_DEMOGIDX_2"/>
    <m/>
    <m/>
    <m/>
    <s v="B_DEMOGIDX_2"/>
    <s v="B_DEMOGIDX_2"/>
    <m/>
    <s v="Map color bin for Demographic Index (based on 2 factors, % low-income and % people of color)"/>
    <s v="Map color bin for Demographic Index"/>
    <m/>
    <m/>
    <m/>
    <m/>
    <m/>
    <m/>
    <m/>
    <m/>
    <s v="5"/>
    <s v="B_DEMOGIDX_2"/>
    <s v="170"/>
    <m/>
    <s v="Map color bin for Demographic Index"/>
    <m/>
    <m/>
    <m/>
    <m/>
  </r>
  <r>
    <s v="x"/>
    <s v="bin.Demog.Index.Supp"/>
    <s v="bin.Demog.Index.Supp"/>
    <n v="0"/>
    <n v="0"/>
    <n v="0"/>
    <n v="0"/>
    <n v="0"/>
    <n v="1"/>
    <n v="0"/>
    <n v="0"/>
    <n v="1"/>
    <x v="32"/>
    <s v="Demographic"/>
    <s v="usbin"/>
    <s v="bin"/>
    <s v="map color"/>
    <s v="bin"/>
    <s v="bins"/>
    <m/>
    <m/>
    <m/>
    <s v="Demographic"/>
    <m/>
    <m/>
    <s v="Demog.Index.Supp"/>
    <s v="Demog.Index.Supp"/>
    <m/>
    <m/>
    <m/>
    <m/>
    <m/>
    <m/>
    <s v="B_DEMOGIDX_5"/>
    <m/>
    <m/>
    <m/>
    <s v="B_DEMOGIDX_5"/>
    <s v="B_DEMOGIDX_5"/>
    <m/>
    <s v="Map color bin for Supplemental Demographic Index"/>
    <s v="Map color bin for Supplemental Demographic Index"/>
    <m/>
    <m/>
    <m/>
    <m/>
    <m/>
    <m/>
    <m/>
    <m/>
    <s v="8"/>
    <s v="B_DEMOGIDX_5"/>
    <m/>
    <m/>
    <m/>
    <m/>
    <m/>
    <m/>
    <m/>
  </r>
  <r>
    <s v="x"/>
    <s v="bin.dpm"/>
    <s v="bin.d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50600"/>
    <s v="Environmental"/>
    <s v="dpm"/>
    <m/>
    <s v="dpm"/>
    <s v="dpm"/>
    <s v="blockgroup"/>
    <s v="buffer"/>
    <s v="buffer"/>
    <s v="2"/>
    <s v="5"/>
    <m/>
    <s v="B_DSLPM"/>
    <m/>
    <m/>
    <m/>
    <s v="B_DSLPM"/>
    <s v="B_DSLPM"/>
    <m/>
    <s v="Map color bin for Diesel particulate matter level in air"/>
    <s v="Map color bin for  Diesel particulate matter"/>
    <m/>
    <m/>
    <m/>
    <m/>
    <m/>
    <m/>
    <m/>
    <m/>
    <s v="4"/>
    <s v="B_DSLPM"/>
    <s v="216"/>
    <m/>
    <s v="Map color bin for  Diesel particulate matter"/>
    <m/>
    <m/>
    <m/>
    <m/>
  </r>
  <r>
    <s v="x"/>
    <s v="bin.EJ.DISPARITY.cancer"/>
    <s v="bin.EJ.DISPARITY.cancer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cancer"/>
    <s v="cancer"/>
    <m/>
    <m/>
    <m/>
    <m/>
    <m/>
    <m/>
    <s v="B_D2_CANCER"/>
    <m/>
    <m/>
    <m/>
    <s v="B_D2_CANCER"/>
    <s v="B_D2_CANCER"/>
    <m/>
    <s v="Map color bin for  Air toxics cancer risk EJ Index"/>
    <s v="Map color bin for  Air toxics cancer risk EJ Index"/>
    <m/>
    <m/>
    <m/>
    <m/>
    <m/>
    <m/>
    <m/>
    <m/>
    <s v="9"/>
    <s v="B_D2_CANCER"/>
    <m/>
    <m/>
    <m/>
    <m/>
    <m/>
    <m/>
    <m/>
  </r>
  <r>
    <s v="x"/>
    <s v="bin.EJ.DISPARITY.cancer.supp"/>
    <s v="bin.EJ.DISPARITY.cancer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30600"/>
    <s v="EJ Index"/>
    <s v="EJ.DISPARITY.cancer.supp"/>
    <m/>
    <s v="cancer"/>
    <s v="cancer"/>
    <s v="blockgroup"/>
    <s v="buffer"/>
    <s v="buffer"/>
    <s v="3"/>
    <s v="3"/>
    <s v="0"/>
    <s v="B_D5_CANCER"/>
    <m/>
    <m/>
    <m/>
    <s v="B_D5_CANCER"/>
    <s v="B_D5_CANCER"/>
    <m/>
    <s v="Map color bin for Supplemental EJ Index for  Air toxics cancer risk"/>
    <s v="Map color bin for  Air toxics cancer risk Supplemental Index"/>
    <m/>
    <m/>
    <m/>
    <m/>
    <m/>
    <m/>
    <m/>
    <m/>
    <s v="10"/>
    <s v="B_D5_CANCER"/>
    <s v="325"/>
    <m/>
    <s v="Map color bin for EJ Index for  Air toxics cancer risk"/>
    <s v="EJ Indexes"/>
    <m/>
    <s v="TRUE"/>
    <m/>
  </r>
  <r>
    <s v="x"/>
    <s v="bin.EJ.DISPARITY.dpm"/>
    <s v="bin.EJ.DISPARITY.d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dpm"/>
    <s v="dpm"/>
    <m/>
    <m/>
    <m/>
    <m/>
    <m/>
    <m/>
    <s v="B_D2_DSLPM"/>
    <m/>
    <m/>
    <m/>
    <s v="B_D2_DSLPM"/>
    <s v="B_D2_DSLPM"/>
    <m/>
    <s v="Map color bin for  Diesel particulate matter EJ Index"/>
    <s v="Map color bin for  Diesel particulate matter EJ Index"/>
    <m/>
    <m/>
    <m/>
    <m/>
    <m/>
    <m/>
    <m/>
    <m/>
    <s v="5"/>
    <s v="B_D2_DSLPM"/>
    <m/>
    <m/>
    <m/>
    <m/>
    <m/>
    <m/>
    <m/>
  </r>
  <r>
    <s v="x"/>
    <s v="bin.EJ.DISPARITY.dpm.supp"/>
    <s v="bin.EJ.DISPARITY.d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50600"/>
    <s v="EJ Index"/>
    <s v="EJ.DISPARITY.dpm.supp"/>
    <m/>
    <s v="dpm"/>
    <s v="dpm"/>
    <s v="blockgroup"/>
    <s v="buffer"/>
    <s v="buffer"/>
    <s v="3"/>
    <s v="5"/>
    <s v="0"/>
    <s v="B_D5_DSLPM"/>
    <m/>
    <m/>
    <m/>
    <s v="B_D5_DSLPM"/>
    <s v="B_D5_DSLPM"/>
    <m/>
    <s v="Map color bin for Supplemental EJ Index for  Diesel particulate matter"/>
    <s v="Map color bin for  Diesel particulate matter Supplemental Index"/>
    <m/>
    <m/>
    <m/>
    <m/>
    <m/>
    <m/>
    <m/>
    <m/>
    <s v="6"/>
    <s v="B_D5_DSLPM"/>
    <s v="345"/>
    <m/>
    <s v="Map color bin for EJ Index for  Diesel particulate matter"/>
    <s v="EJ Indexes"/>
    <m/>
    <s v="TRUE"/>
    <m/>
  </r>
  <r>
    <s v="x"/>
    <s v="bin.EJ.DISPARITY.o3"/>
    <s v="bin.EJ.DISPARITY.o3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o3"/>
    <s v="o3"/>
    <m/>
    <m/>
    <m/>
    <m/>
    <m/>
    <m/>
    <s v="B_D2_OZONE"/>
    <m/>
    <m/>
    <m/>
    <s v="B_D2_OZONE"/>
    <s v="B_D2_OZONE"/>
    <m/>
    <s v="Map color bin for Ozone EJ Index"/>
    <s v="Map color bin for Ozone EJ Index"/>
    <m/>
    <m/>
    <m/>
    <m/>
    <m/>
    <m/>
    <m/>
    <m/>
    <s v="5"/>
    <s v="B_D2_OZONE"/>
    <m/>
    <m/>
    <m/>
    <m/>
    <m/>
    <m/>
    <m/>
  </r>
  <r>
    <s v="x"/>
    <s v="bin.EJ.DISPARITY.o3.supp"/>
    <s v="bin.EJ.DISPARITY.o3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20600"/>
    <s v="EJ Index"/>
    <s v="EJ.DISPARITY.o3.supp"/>
    <m/>
    <s v="o3"/>
    <s v="o3"/>
    <s v="blockgroup"/>
    <s v="buffer"/>
    <s v="buffer"/>
    <s v="3"/>
    <s v="2"/>
    <s v="0"/>
    <s v="B_D5_OZONE"/>
    <m/>
    <m/>
    <m/>
    <s v="B_D5_OZONE"/>
    <s v="B_D5_OZONE"/>
    <m/>
    <s v="Map color bin for Supplemental EJ Index for Ozone"/>
    <s v="Map color bin for Ozone Supplemental Index"/>
    <m/>
    <m/>
    <m/>
    <m/>
    <m/>
    <m/>
    <m/>
    <m/>
    <s v="7"/>
    <s v="B_D5_OZONE"/>
    <s v="315"/>
    <m/>
    <s v="Map color bin for EJ Index for Ozone"/>
    <s v="EJ Indexes"/>
    <m/>
    <s v="TRUE"/>
    <m/>
  </r>
  <r>
    <s v="x"/>
    <s v="bin.EJ.DISPARITY.pctpre1960"/>
    <s v="bin.EJ.DISPARITY.pctpre1960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ctpre1960"/>
    <s v="pctpre1960"/>
    <m/>
    <m/>
    <m/>
    <m/>
    <m/>
    <m/>
    <s v="B_D2_LDPNT"/>
    <m/>
    <m/>
    <m/>
    <s v="B_D2_LDPNT"/>
    <s v="B_D2_LDPNT"/>
    <m/>
    <s v="Map color bin for Lead paint EJ Index"/>
    <s v="Map color bin for Lead paint EJ Index"/>
    <m/>
    <m/>
    <m/>
    <m/>
    <m/>
    <m/>
    <m/>
    <m/>
    <s v="6"/>
    <s v="B_D2_LDPNT"/>
    <m/>
    <m/>
    <m/>
    <m/>
    <m/>
    <m/>
    <m/>
  </r>
  <r>
    <s v="x"/>
    <s v="bin.EJ.DISPARITY.pctpre1960.supp"/>
    <s v="bin.EJ.DISPARITY.pctpre1960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60600"/>
    <s v="EJ Index"/>
    <s v="EJ.DISPARITY.pctpre1960.supp"/>
    <m/>
    <s v="pctpre1960"/>
    <s v="pctpre1960"/>
    <s v="blockgroup"/>
    <s v="buffer"/>
    <s v="buffer"/>
    <s v="3"/>
    <s v="6"/>
    <s v="0"/>
    <s v="B_D5_LDPNT"/>
    <m/>
    <m/>
    <m/>
    <s v="B_D5_LDPNT"/>
    <s v="B_D5_LDPNT"/>
    <m/>
    <s v="Map color bin for Supplemental EJ Index for Lead paint"/>
    <s v="Map color bin for Lead paint Supplemental Index"/>
    <m/>
    <m/>
    <m/>
    <m/>
    <m/>
    <m/>
    <m/>
    <m/>
    <s v="7"/>
    <s v="B_D5_LDPNT"/>
    <s v="355"/>
    <m/>
    <s v="Map color bin for EJ Index for Lead paint"/>
    <s v="EJ Indexes"/>
    <m/>
    <s v="TRUE"/>
    <m/>
  </r>
  <r>
    <s v="x"/>
    <s v="bin.EJ.DISPARITY.pm"/>
    <s v="bin.EJ.DISPARITY.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m"/>
    <s v="pm"/>
    <m/>
    <m/>
    <m/>
    <m/>
    <m/>
    <m/>
    <s v="B_D2_PM25"/>
    <m/>
    <m/>
    <m/>
    <s v="B_D2_PM25"/>
    <s v="B_D2_PM25"/>
    <m/>
    <s v="Map color bin for Particulate Matter 2.5 EJ Index"/>
    <s v="Map color bin for Particulate Matter 2.5 EJ Index"/>
    <m/>
    <m/>
    <m/>
    <m/>
    <m/>
    <m/>
    <m/>
    <m/>
    <s v="8"/>
    <s v="B_D2_PM25"/>
    <m/>
    <m/>
    <m/>
    <m/>
    <m/>
    <m/>
    <m/>
  </r>
  <r>
    <s v="x"/>
    <s v="bin.EJ.DISPARITY.pm.supp"/>
    <s v="bin.EJ.DISPARITY.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10600"/>
    <s v="EJ Index"/>
    <s v="EJ.DISPARITY.pm.supp"/>
    <m/>
    <s v="pm"/>
    <s v="pm"/>
    <s v="blockgroup"/>
    <s v="buffer"/>
    <s v="buffer"/>
    <s v="3"/>
    <s v="1"/>
    <s v="0"/>
    <s v="B_D5_PM25"/>
    <m/>
    <m/>
    <m/>
    <s v="B_D5_PM25"/>
    <s v="B_D5_PM25"/>
    <m/>
    <s v="Map color bin for Supplemental EJ Index for Particulate Matter 2.5"/>
    <s v="Map color bin for Particulate Matter 2.5 Supplemental Index"/>
    <m/>
    <m/>
    <m/>
    <m/>
    <m/>
    <m/>
    <m/>
    <m/>
    <s v="9"/>
    <s v="B_D5_PM25"/>
    <s v="305"/>
    <m/>
    <s v="Map color bin for EJ Index for Particulate Matter 2.5"/>
    <s v="EJ Indexes"/>
    <m/>
    <s v="TRUE"/>
    <m/>
  </r>
  <r>
    <s v="x"/>
    <s v="bin.EJ.DISPARITY.proximity.npdes"/>
    <s v="bin.EJ.DISPARITY.proximity.npdes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des"/>
    <s v="proximity.npdes"/>
    <m/>
    <m/>
    <m/>
    <m/>
    <m/>
    <m/>
    <s v="B_D2_PWDIS"/>
    <m/>
    <m/>
    <m/>
    <s v="B_D2_PWDIS"/>
    <s v="B_D2_PWDIS"/>
    <m/>
    <s v="Map color bin for Wastewater discharge EJ Index"/>
    <s v="Map color bin for Wastewater discharge EJ Index"/>
    <m/>
    <m/>
    <m/>
    <m/>
    <m/>
    <m/>
    <m/>
    <m/>
    <s v="7"/>
    <s v="B_D2_PWDIS"/>
    <m/>
    <m/>
    <m/>
    <m/>
    <m/>
    <m/>
    <m/>
  </r>
  <r>
    <s v="x"/>
    <s v="bin.EJ.DISPARITY.proximity.npdes.supp"/>
    <s v="bin.EJ.DISPARITY.proximity.npdes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10600"/>
    <s v="EJ Index"/>
    <s v="EJ.DISPARITY.proximity.npdes.supp"/>
    <m/>
    <s v="proximity.npdes"/>
    <s v="proximity.npdes"/>
    <s v="blockgroup"/>
    <s v="buffer"/>
    <s v="buffer"/>
    <s v="3"/>
    <s v="11"/>
    <s v="0"/>
    <s v="B_D5_PWDIS"/>
    <m/>
    <m/>
    <m/>
    <s v="B_D5_PWDIS"/>
    <s v="B_D5_PWDIS"/>
    <m/>
    <s v="Map color bin for Supplemental EJ Index for Wastewater discharge"/>
    <s v="Map color bin for Wastewater discharge Supplemental Index"/>
    <m/>
    <m/>
    <m/>
    <m/>
    <m/>
    <m/>
    <m/>
    <m/>
    <s v="9"/>
    <s v="B_D5_PWDIS"/>
    <s v="405"/>
    <m/>
    <s v="Map color bin for EJ Index for Wastewater discharge"/>
    <s v="EJ Indexes"/>
    <m/>
    <s v="TRUE"/>
    <m/>
  </r>
  <r>
    <s v="x"/>
    <s v="bin.EJ.DISPARITY.proximity.npl"/>
    <s v="bin.EJ.DISPARITY.proximity.npl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l"/>
    <s v="proximity.npl"/>
    <m/>
    <m/>
    <m/>
    <m/>
    <m/>
    <m/>
    <s v="B_D2_PNPL"/>
    <m/>
    <m/>
    <m/>
    <s v="B_D2_PNPL"/>
    <s v="B_D2_PNPL"/>
    <m/>
    <s v="Map color bin for Superfund proximity EJ Index"/>
    <s v="Map color bin for Superfund proximity EJ Index"/>
    <m/>
    <m/>
    <m/>
    <m/>
    <m/>
    <m/>
    <m/>
    <m/>
    <s v="6"/>
    <s v="B_D2_PNPL"/>
    <m/>
    <m/>
    <m/>
    <m/>
    <m/>
    <m/>
    <m/>
  </r>
  <r>
    <s v="x"/>
    <s v="bin.EJ.DISPARITY.proximity.npl.supp"/>
    <s v="bin.EJ.DISPARITY.proximity.npl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80600"/>
    <s v="EJ Index"/>
    <s v="EJ.DISPARITY.proximity.npl.supp"/>
    <m/>
    <s v="proximity.npl"/>
    <s v="proximity.npl"/>
    <s v="blockgroup"/>
    <s v="buffer"/>
    <s v="buffer"/>
    <s v="3"/>
    <s v="8"/>
    <s v="0"/>
    <s v="B_D5_PNPL"/>
    <m/>
    <m/>
    <m/>
    <s v="B_D5_PNPL"/>
    <s v="B_D5_PNPL"/>
    <m/>
    <s v="Map color bin for Supplemental EJ Index for Superfund proximity"/>
    <s v="Map color bin for Superfund proximity Supplemental Index"/>
    <m/>
    <m/>
    <m/>
    <m/>
    <m/>
    <m/>
    <m/>
    <m/>
    <s v="8"/>
    <s v="B_D5_PNPL"/>
    <s v="375"/>
    <m/>
    <s v="Map color bin for EJ Index for Superfund proximity"/>
    <s v="EJ Indexes"/>
    <m/>
    <s v="TRUE"/>
    <m/>
  </r>
  <r>
    <s v="x"/>
    <s v="bin.EJ.DISPARITY.proximity.rmp"/>
    <s v="bin.EJ.DISPARITY.proximity.rm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rmp"/>
    <s v="proximity.rmp"/>
    <m/>
    <m/>
    <m/>
    <m/>
    <m/>
    <m/>
    <s v="B_D2_PRMP"/>
    <m/>
    <m/>
    <m/>
    <s v="B_D2_PRMP"/>
    <s v="B_D2_PRMP"/>
    <m/>
    <s v="Map color bin for RMP Facility Proximity EJ Index"/>
    <s v="Map color bin for RMP Facility Proximity EJ Index"/>
    <m/>
    <m/>
    <m/>
    <m/>
    <m/>
    <m/>
    <m/>
    <m/>
    <s v="4"/>
    <s v="B_D2_PRMP"/>
    <m/>
    <m/>
    <m/>
    <m/>
    <m/>
    <m/>
    <m/>
  </r>
  <r>
    <s v="x"/>
    <s v="bin.EJ.DISPARITY.proximity.rmp.supp"/>
    <s v="bin.EJ.DISPARITY.proximity.rm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90600"/>
    <s v="EJ Index"/>
    <s v="EJ.DISPARITY.proximity.rmp.supp"/>
    <m/>
    <s v="proximity.rmp"/>
    <s v="proximity.rmp"/>
    <s v="blockgroup"/>
    <s v="buffer"/>
    <s v="buffer"/>
    <s v="3"/>
    <s v="9"/>
    <s v="0"/>
    <s v="B_D5_PRMP"/>
    <m/>
    <m/>
    <m/>
    <s v="B_D5_PRMP"/>
    <s v="B_D5_PRMP"/>
    <m/>
    <s v="Map color bin for Supplemental EJ Index for RMP Facility Proximity"/>
    <s v="Map color bin for RMP Facility Proximity Supplemental Index"/>
    <m/>
    <m/>
    <m/>
    <m/>
    <m/>
    <m/>
    <m/>
    <m/>
    <s v="5"/>
    <s v="B_D5_PRMP"/>
    <s v="385"/>
    <m/>
    <s v="Map color bin for EJ Index for RMP Facility Proximity"/>
    <s v="EJ Indexes"/>
    <m/>
    <s v="TRUE"/>
    <m/>
  </r>
  <r>
    <s v="x"/>
    <s v="bin.EJ.DISPARITY.proximity.tsdf"/>
    <s v="bin.EJ.DISPARITY.proximity.tsdf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tsdf"/>
    <s v="proximity.tsdf"/>
    <m/>
    <m/>
    <m/>
    <m/>
    <m/>
    <m/>
    <s v="B_D2_PTSDF"/>
    <m/>
    <m/>
    <m/>
    <s v="B_D2_PTSDF"/>
    <s v="B_D2_PTSDF"/>
    <m/>
    <s v="Map color bin for Hazardous waste proximity EJ Index"/>
    <s v="Map color bin for Hazardous waste proximity EJ Index"/>
    <m/>
    <m/>
    <m/>
    <m/>
    <m/>
    <m/>
    <m/>
    <m/>
    <s v="3"/>
    <s v="B_D2_PTSDF"/>
    <m/>
    <m/>
    <m/>
    <m/>
    <m/>
    <m/>
    <m/>
  </r>
  <r>
    <s v="x"/>
    <s v="bin.EJ.DISPARITY.proximity.tsdf.supp"/>
    <s v="bin.EJ.DISPARITY.proximity.tsdf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00600"/>
    <s v="EJ Index"/>
    <s v="EJ.DISPARITY.proximity.tsdf.supp"/>
    <m/>
    <s v="proximity.tsdf"/>
    <s v="proximity.tsdf"/>
    <s v="blockgroup"/>
    <s v="buffer"/>
    <s v="buffer"/>
    <s v="3"/>
    <s v="10"/>
    <s v="0"/>
    <s v="B_D5_PTSDF"/>
    <m/>
    <m/>
    <m/>
    <s v="B_D5_PTSDF"/>
    <s v="B_D5_PTSDF"/>
    <m/>
    <s v="Map color bin for Supplemental EJ Index for Hazardous waste proximity"/>
    <s v="Map color bin for Hazardous waste proximity Supplemental Index"/>
    <m/>
    <m/>
    <m/>
    <m/>
    <m/>
    <m/>
    <m/>
    <m/>
    <s v="3"/>
    <s v="B_D5_PTSDF"/>
    <s v="395"/>
    <m/>
    <s v="Map color bin for EJ Index for Hazardous waste proximity"/>
    <s v="EJ Indexes"/>
    <m/>
    <s v="TRUE"/>
    <m/>
  </r>
  <r>
    <s v="x"/>
    <s v="bin.EJ.DISPARITY.resp"/>
    <s v="bin.EJ.DISPARITY.res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esp"/>
    <s v="resp"/>
    <m/>
    <m/>
    <m/>
    <m/>
    <m/>
    <m/>
    <s v="B_D2_RESP"/>
    <m/>
    <m/>
    <m/>
    <s v="B_D2_RESP"/>
    <s v="B_D2_RESP"/>
    <m/>
    <s v="Map color bin for Air toxics respiratory HI EJ Index"/>
    <s v="Map color bin for Air toxics respiratory HI EJ Index"/>
    <m/>
    <m/>
    <m/>
    <m/>
    <m/>
    <m/>
    <m/>
    <m/>
    <s v="9"/>
    <s v="B_D2_RESP"/>
    <m/>
    <m/>
    <m/>
    <m/>
    <m/>
    <m/>
    <m/>
  </r>
  <r>
    <s v="x"/>
    <s v="bin.EJ.DISPARITY.resp.supp"/>
    <s v="bin.EJ.DISPARITY.res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40600"/>
    <s v="EJ Index"/>
    <s v="EJ.DISPARITY.resp.supp"/>
    <m/>
    <s v="resp"/>
    <s v="resp"/>
    <s v="blockgroup"/>
    <s v="buffer"/>
    <s v="buffer"/>
    <s v="3"/>
    <s v="4"/>
    <s v="0"/>
    <s v="B_D5_RESP"/>
    <m/>
    <m/>
    <m/>
    <s v="B_D5_RESP"/>
    <s v="B_D5_RESP"/>
    <m/>
    <s v="Map color bin for Supplemental EJ Index for  Air toxics respiratory HI"/>
    <s v="Map color bin for Air toxics respiratory HI Supplemental Index"/>
    <m/>
    <m/>
    <m/>
    <m/>
    <m/>
    <m/>
    <m/>
    <m/>
    <s v="10"/>
    <s v="B_D5_RESP"/>
    <s v="335"/>
    <m/>
    <s v="Map color bin for EJ Index for  Air toxics respiratory HI"/>
    <s v="EJ Indexes"/>
    <m/>
    <s v="TRUE"/>
    <m/>
  </r>
  <r>
    <s v="x"/>
    <s v="bin.EJ.DISPARITY.rsei"/>
    <s v="bin.EJ.DISPARITY.rsei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2_RSEI_AIR"/>
    <m/>
    <m/>
    <m/>
    <s v="B_D2_RSEI_AIR"/>
    <s v="B_D2_RSEI_AIR"/>
    <m/>
    <s v="Map color bin for Toxic Releases to Air EJ Index"/>
    <s v="Map color bin for Toxic Releases to Air EJ Index"/>
    <m/>
    <m/>
    <m/>
    <m/>
    <m/>
    <m/>
    <m/>
    <m/>
    <s v="7"/>
    <s v="B_D2_RSEI_AIR"/>
    <m/>
    <m/>
    <m/>
    <m/>
    <m/>
    <m/>
    <m/>
  </r>
  <r>
    <s v="x"/>
    <s v="bin.EJ.DISPARITY.rsei.supp"/>
    <s v="bin.EJ.DISPARITY.rsei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5_RSEI_AIR"/>
    <m/>
    <m/>
    <m/>
    <s v="B_D5_RSEI_AIR"/>
    <s v="B_D5_RSEI_AIR"/>
    <m/>
    <s v="Map color bin for Toxic Releases to Air Supplemental Index"/>
    <s v="Map color bin for Toxic Releases to Air Supplemental Index"/>
    <m/>
    <m/>
    <m/>
    <m/>
    <m/>
    <m/>
    <m/>
    <m/>
    <s v="8"/>
    <s v="B_D5_RSEI_AIR"/>
    <s v="481"/>
    <m/>
    <m/>
    <m/>
    <m/>
    <m/>
    <m/>
  </r>
  <r>
    <s v="x"/>
    <s v="bin.EJ.DISPARITY.traffic.score"/>
    <s v="bin.EJ.DISPARITY.traffic.score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PTRAF"/>
    <m/>
    <m/>
    <m/>
    <s v="B_D2_PTRAF"/>
    <s v="B_D2_PTRAF"/>
    <m/>
    <s v="Map color bin for Traffic proximity EJ Index"/>
    <s v="Map color bin for Traffic proximity EJ Index"/>
    <m/>
    <m/>
    <m/>
    <m/>
    <m/>
    <m/>
    <m/>
    <m/>
    <s v="4"/>
    <s v="B_D2_PTRAF"/>
    <m/>
    <m/>
    <m/>
    <m/>
    <m/>
    <m/>
    <m/>
  </r>
  <r>
    <s v="x"/>
    <s v="bin.EJ.DISPARITY.traffic.score.supp"/>
    <s v="bin.EJ.DISPARITY.traffic.score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70600"/>
    <s v="EJ Index"/>
    <s v="EJ.DISPARITY.traffic.score.supp"/>
    <m/>
    <s v="traffic.score"/>
    <s v="traffic.score"/>
    <s v="blockgroup"/>
    <s v="buffer"/>
    <s v="buffer"/>
    <s v="3"/>
    <s v="7"/>
    <s v="0"/>
    <s v="B_D5_PTRAF"/>
    <m/>
    <m/>
    <m/>
    <s v="B_D5_PTRAF"/>
    <s v="B_D5_PTRAF"/>
    <m/>
    <s v="Map color bin for Supplemental EJ Index for Traffic proximity"/>
    <s v="Map color bin for Traffic proximity Supplemental Index"/>
    <m/>
    <m/>
    <m/>
    <m/>
    <m/>
    <m/>
    <m/>
    <m/>
    <s v="6"/>
    <s v="B_D5_PTRAF"/>
    <s v="365"/>
    <m/>
    <s v="Map color bin for EJ Index for Traffic proximity"/>
    <s v="EJ Indexes"/>
    <m/>
    <s v="TRUE"/>
    <m/>
  </r>
  <r>
    <s v="x"/>
    <s v="bin.EJ.DISPARITY.ust"/>
    <s v="bin.EJ.DISPARITY.ust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UST"/>
    <m/>
    <m/>
    <m/>
    <s v="B_D2_UST"/>
    <s v="B_D2_UST"/>
    <m/>
    <s v="Map color bin for Underground storage tanks EJ Index"/>
    <s v="Map color bin for Underground storage tanks EJ Index"/>
    <m/>
    <m/>
    <m/>
    <m/>
    <m/>
    <m/>
    <m/>
    <m/>
    <s v="6"/>
    <s v="B_D2_UST"/>
    <m/>
    <m/>
    <m/>
    <m/>
    <m/>
    <m/>
    <m/>
  </r>
  <r>
    <s v="x"/>
    <s v="bin.EJ.DISPARITY.ust.supp"/>
    <s v="bin.EJ.DISPARITY.ust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20600"/>
    <s v="EJ Index"/>
    <s v="EJ.DISPARITY.ust.supp"/>
    <m/>
    <s v="ust"/>
    <s v="ust"/>
    <s v="blockgroup"/>
    <s v="buffer"/>
    <s v="buffer"/>
    <s v="3"/>
    <s v="12"/>
    <s v="0"/>
    <s v="B_D5_UST"/>
    <m/>
    <m/>
    <m/>
    <s v="B_D5_UST"/>
    <s v="B_D5_UST"/>
    <m/>
    <s v="Map color bin for Supplemental EJ Index for Underground storage tanks"/>
    <s v="Map color bin for Underground storage tanks Supplemental Index"/>
    <m/>
    <m/>
    <m/>
    <m/>
    <m/>
    <m/>
    <m/>
    <m/>
    <s v="7"/>
    <s v="B_D5_UST"/>
    <s v="415"/>
    <m/>
    <s v="Map color bin for EJ Index for Underground storage tanks"/>
    <s v="EJ Indexes"/>
    <m/>
    <s v="TRUE"/>
    <m/>
  </r>
  <r>
    <s v="x"/>
    <s v="bin.lowlifex"/>
    <s v="bin.lowlif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m/>
    <s v="Demographic"/>
    <m/>
    <m/>
    <m/>
    <m/>
    <m/>
    <m/>
    <m/>
    <m/>
    <m/>
    <m/>
    <s v="B_LIFEEXPPCT"/>
    <m/>
    <m/>
    <m/>
    <s v="B_LIFEEXPPCT"/>
    <s v="B_LIFEEXPPCT"/>
    <m/>
    <s v="Map color bin for Low Life Expectancy"/>
    <s v="Map color bin for Low Life Expectancy"/>
    <m/>
    <m/>
    <m/>
    <m/>
    <m/>
    <m/>
    <m/>
    <m/>
    <s v="10"/>
    <s v="B_LIFEEXPPCT"/>
    <m/>
    <m/>
    <m/>
    <m/>
    <m/>
    <m/>
    <m/>
  </r>
  <r>
    <s v="x"/>
    <s v="bin.o3"/>
    <s v="bin.o3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20600"/>
    <s v="Environmental"/>
    <s v="o3"/>
    <m/>
    <s v="o3"/>
    <s v="o3"/>
    <s v="blockgroup"/>
    <s v="buffer"/>
    <s v="buffer"/>
    <s v="2"/>
    <s v="2"/>
    <m/>
    <s v="B_OZONE"/>
    <m/>
    <m/>
    <m/>
    <s v="B_OZONE"/>
    <s v="B_OZONE"/>
    <m/>
    <s v="Map color bin for Ozone level in air"/>
    <s v="Map color bin for Ozone"/>
    <m/>
    <m/>
    <m/>
    <m/>
    <m/>
    <m/>
    <m/>
    <m/>
    <s v="5"/>
    <s v="B_OZONE"/>
    <s v="182"/>
    <m/>
    <s v="Map color bin for Ozone"/>
    <m/>
    <m/>
    <m/>
    <m/>
  </r>
  <r>
    <s v="x"/>
    <s v="bin.pctlingiso"/>
    <s v="bin.pctlingiso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40600"/>
    <s v="Demographic"/>
    <s v="pctlingiso"/>
    <m/>
    <s v="pctlingiso"/>
    <s v="pctlingiso"/>
    <s v="blockgroup"/>
    <s v="buffer"/>
    <s v="buffer"/>
    <s v="2"/>
    <s v="4"/>
    <m/>
    <s v="B_LINGISOPCT"/>
    <m/>
    <m/>
    <m/>
    <s v="B_LINGISOPCT"/>
    <s v="B_LINGISOPCT"/>
    <m/>
    <s v="Map color bin for % of households that are limited English speaking"/>
    <s v="Map color bin for % limited English speaking"/>
    <m/>
    <m/>
    <m/>
    <m/>
    <m/>
    <m/>
    <m/>
    <m/>
    <s v="1"/>
    <s v="B_LINGISOPCT"/>
    <s v="204"/>
    <m/>
    <s v="Map color bin for % limited English speaking"/>
    <m/>
    <m/>
    <m/>
    <m/>
  </r>
  <r>
    <s v="x"/>
    <s v="bin.pctlowinc"/>
    <s v="bin.pctlowinc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30600"/>
    <s v="Demographic"/>
    <s v="pctlowinc"/>
    <m/>
    <s v="pctlowinc"/>
    <s v="pctlowinc"/>
    <s v="blockgroup"/>
    <s v="buffer"/>
    <s v="buffer"/>
    <s v="2"/>
    <s v="3"/>
    <m/>
    <s v="B_LOWINCPCT"/>
    <m/>
    <m/>
    <m/>
    <s v="B_LOWINCPCT"/>
    <s v="B_LOWINCPCT"/>
    <m/>
    <s v="Map color bin for % low-income"/>
    <s v="Map color bin for % low income"/>
    <m/>
    <m/>
    <m/>
    <m/>
    <m/>
    <m/>
    <m/>
    <m/>
    <s v="7"/>
    <s v="B_LOWINCPCT"/>
    <s v="193"/>
    <m/>
    <s v="Map color bin for % low income"/>
    <m/>
    <m/>
    <m/>
    <m/>
  </r>
  <r>
    <s v="x"/>
    <s v="bin.pctlths"/>
    <s v="bin.pctlths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60600"/>
    <s v="Demographic"/>
    <s v="pctlths"/>
    <m/>
    <s v="pctlths"/>
    <s v="pctlths"/>
    <s v="blockgroup"/>
    <s v="buffer"/>
    <s v="buffer"/>
    <s v="2"/>
    <s v="6"/>
    <m/>
    <s v="B_LESSHSPCT"/>
    <m/>
    <m/>
    <m/>
    <s v="B_LESSHSPCT"/>
    <s v="B_LESSHSPCT"/>
    <m/>
    <s v="Map color bin for % less than high school"/>
    <s v="Map color bin for % less than high school education"/>
    <m/>
    <m/>
    <m/>
    <m/>
    <m/>
    <m/>
    <m/>
    <m/>
    <s v="9"/>
    <s v="B_LESSHSPCT"/>
    <s v="226"/>
    <m/>
    <s v="Map color bin for % less than high school education"/>
    <m/>
    <m/>
    <m/>
    <m/>
  </r>
  <r>
    <s v="x"/>
    <s v="bin.pctmin"/>
    <s v="bin.pctmin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100600"/>
    <s v="Demographic"/>
    <s v="pctmin"/>
    <m/>
    <s v="pctmin"/>
    <s v="pctmin"/>
    <s v="blockgroup"/>
    <s v="buffer"/>
    <s v="buffer"/>
    <s v="2"/>
    <s v="10"/>
    <m/>
    <s v="B_PEOPCOLORPCT"/>
    <m/>
    <m/>
    <m/>
    <s v="B_PEOPCOLORPCT"/>
    <s v="B_PEOPCOLORPCT"/>
    <m/>
    <s v="Map color bin for % people of color (aka minority)"/>
    <s v="Map color bin for % people of color"/>
    <m/>
    <m/>
    <m/>
    <m/>
    <m/>
    <m/>
    <m/>
    <m/>
    <s v="4"/>
    <s v="B_PEOPCOLORPCT"/>
    <s v="272"/>
    <m/>
    <s v="Map color bin for % people of color"/>
    <m/>
    <m/>
    <m/>
    <m/>
  </r>
  <r>
    <s v="x"/>
    <s v="bin.pctover64"/>
    <s v="bin.pctover64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90600"/>
    <s v="Demographic"/>
    <s v="pctover64"/>
    <m/>
    <s v="pctover64"/>
    <s v="pctover64"/>
    <s v="blockgroup"/>
    <s v="buffer"/>
    <s v="buffer"/>
    <s v="2"/>
    <s v="9"/>
    <m/>
    <s v="B_OVER64PCT"/>
    <m/>
    <m/>
    <m/>
    <s v="B_OVER64PCT"/>
    <s v="B_OVER64PCT"/>
    <m/>
    <s v="Map color bin for % over age 64"/>
    <s v="Map color bin for % over age 64"/>
    <m/>
    <m/>
    <m/>
    <m/>
    <m/>
    <m/>
    <m/>
    <m/>
    <s v="6"/>
    <s v="B_OVER64PCT"/>
    <s v="260"/>
    <m/>
    <s v="Map color bin for % over age 64"/>
    <m/>
    <m/>
    <m/>
    <m/>
  </r>
  <r>
    <s v="x"/>
    <s v="bin.pctpre1960"/>
    <s v="bin.pctpre1960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60600"/>
    <s v="Environmental"/>
    <s v="pctpre1960"/>
    <m/>
    <s v="pctpre1960"/>
    <s v="pctpre1960"/>
    <s v="blockgroup"/>
    <s v="buffer"/>
    <s v="buffer"/>
    <s v="2"/>
    <s v="6"/>
    <m/>
    <s v="B_LDPNT"/>
    <m/>
    <m/>
    <m/>
    <s v="B_LDPNT"/>
    <s v="B_LDPNT"/>
    <m/>
    <s v="Map color bin for % pre-1960 housing (lead paint indicator)"/>
    <s v="Map color bin for Lead paint"/>
    <m/>
    <m/>
    <m/>
    <m/>
    <m/>
    <m/>
    <m/>
    <m/>
    <s v="6"/>
    <s v="B_LDPNT"/>
    <s v="227"/>
    <m/>
    <s v="Map color bin for Lead paint"/>
    <m/>
    <m/>
    <m/>
    <m/>
  </r>
  <r>
    <s v="x"/>
    <s v="bin.pctunder5"/>
    <s v="bin.pctunder5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80600"/>
    <s v="Demographic"/>
    <s v="pctunder5"/>
    <m/>
    <s v="pctunder5"/>
    <s v="pctunder5"/>
    <s v="blockgroup"/>
    <s v="buffer"/>
    <s v="buffer"/>
    <s v="2"/>
    <s v="8"/>
    <m/>
    <s v="B_UNDER5PCT"/>
    <m/>
    <m/>
    <m/>
    <s v="B_UNDER5PCT"/>
    <s v="B_UNDER5PCT"/>
    <m/>
    <s v="Map color bin for % under age 5"/>
    <s v="Map color bin for % under age 5"/>
    <m/>
    <m/>
    <m/>
    <m/>
    <m/>
    <m/>
    <m/>
    <m/>
    <s v="3"/>
    <s v="B_UNDER5PCT"/>
    <s v="248"/>
    <m/>
    <s v="Map color bin for % under age 5"/>
    <m/>
    <m/>
    <m/>
    <m/>
  </r>
  <r>
    <s v="x"/>
    <s v="bin.pm"/>
    <s v="bin.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10600"/>
    <s v="Environmental"/>
    <s v="pm"/>
    <m/>
    <s v="pm"/>
    <s v="pm"/>
    <s v="blockgroup"/>
    <s v="buffer"/>
    <s v="buffer"/>
    <s v="2"/>
    <s v="1"/>
    <m/>
    <s v="B_PM25"/>
    <m/>
    <m/>
    <m/>
    <s v="B_PM25"/>
    <s v="B_PM25"/>
    <m/>
    <s v="Map color bin for PM2.5 level in air"/>
    <s v="Map color bin for Particulate Matter 2.5"/>
    <m/>
    <m/>
    <m/>
    <m/>
    <m/>
    <m/>
    <m/>
    <m/>
    <s v="9"/>
    <s v="B_PM25"/>
    <s v="171"/>
    <m/>
    <s v="Map color bin for Particulate Matter 2.5"/>
    <m/>
    <m/>
    <m/>
    <m/>
  </r>
  <r>
    <s v="x"/>
    <s v="bin.proximity.npdes"/>
    <s v="bin.proximity.npdes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10600"/>
    <s v="Environmental"/>
    <s v="proximity.npdes"/>
    <m/>
    <s v="proximity.npdes"/>
    <s v="proximity.npdes"/>
    <s v="blockgroup"/>
    <s v="buffer"/>
    <s v="buffer"/>
    <s v="2"/>
    <s v="11"/>
    <m/>
    <s v="B_PWDIS"/>
    <m/>
    <m/>
    <m/>
    <s v="B_PWDIS"/>
    <s v="B_PWDIS"/>
    <m/>
    <s v="Map color bin for Indicator for major direct dischargers to water"/>
    <s v="Map color bin for Wastewater discharge"/>
    <m/>
    <m/>
    <m/>
    <m/>
    <m/>
    <m/>
    <m/>
    <m/>
    <s v="9"/>
    <s v="B_PWDIS"/>
    <s v="283"/>
    <m/>
    <s v="Map color bin for Wastewater discharge"/>
    <m/>
    <m/>
    <m/>
    <m/>
  </r>
  <r>
    <s v="x"/>
    <s v="bin.proximity.npl"/>
    <s v="bin.proximity.npl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80600"/>
    <s v="Environmental"/>
    <s v="proximity.npl"/>
    <m/>
    <s v="proximity.npl"/>
    <s v="proximity.npl"/>
    <s v="blockgroup"/>
    <s v="buffer"/>
    <s v="buffer"/>
    <s v="2"/>
    <s v="8"/>
    <m/>
    <s v="B_PNPL"/>
    <m/>
    <m/>
    <m/>
    <s v="B_PNPL"/>
    <s v="B_PNPL"/>
    <m/>
    <s v="Map color bin for Proximity to National Priorities List (NPL) sites"/>
    <s v="Map color bin for Superfund proximity"/>
    <m/>
    <m/>
    <m/>
    <m/>
    <m/>
    <m/>
    <m/>
    <m/>
    <s v="6"/>
    <s v="B_PNPL"/>
    <s v="249"/>
    <m/>
    <s v="Map color bin for Superfund proximity"/>
    <m/>
    <m/>
    <m/>
    <m/>
  </r>
  <r>
    <s v="x"/>
    <s v="bin.proximity.rmp"/>
    <s v="bin.proximity.rm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90600"/>
    <s v="Environmental"/>
    <s v="proximity.rmp"/>
    <m/>
    <s v="proximity.rmp"/>
    <s v="proximity.rmp"/>
    <s v="blockgroup"/>
    <s v="buffer"/>
    <s v="buffer"/>
    <s v="2"/>
    <s v="9"/>
    <m/>
    <s v="B_PRMP"/>
    <m/>
    <m/>
    <m/>
    <s v="B_PRMP"/>
    <s v="B_PRMP"/>
    <m/>
    <s v="Map color bin for Proximity to Risk Management Plan (RMP) facilities"/>
    <s v="Map color bin for RMP facility proximity"/>
    <m/>
    <m/>
    <m/>
    <m/>
    <m/>
    <m/>
    <m/>
    <m/>
    <s v="3"/>
    <s v="B_PRMP"/>
    <s v="261"/>
    <m/>
    <s v="Map color bin for RMP facility proximity"/>
    <m/>
    <m/>
    <m/>
    <m/>
  </r>
  <r>
    <s v="x"/>
    <s v="bin.proximity.tsdf"/>
    <s v="bin.proximity.tsdf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00600"/>
    <s v="Environmental"/>
    <s v="proximity.tsdf"/>
    <m/>
    <s v="proximity.tsdf"/>
    <s v="proximity.tsdf"/>
    <s v="blockgroup"/>
    <s v="buffer"/>
    <s v="buffer"/>
    <s v="2"/>
    <s v="10"/>
    <m/>
    <s v="B_PTSDF"/>
    <m/>
    <m/>
    <m/>
    <s v="B_PTSDF"/>
    <s v="B_PTSDF"/>
    <m/>
    <s v="Map color bin for Proximity to Treatment Storage and Disposal (TSDF) facilities"/>
    <s v="Map color bin for Hazardous waste proximity"/>
    <m/>
    <m/>
    <m/>
    <m/>
    <m/>
    <m/>
    <m/>
    <m/>
    <s v="2"/>
    <s v="B_PTSDF"/>
    <s v="273"/>
    <m/>
    <s v="Map color bin for Hazardous waste proximity"/>
    <m/>
    <m/>
    <m/>
    <m/>
  </r>
  <r>
    <s v="x"/>
    <s v="bin.resp"/>
    <s v="bin.res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40600"/>
    <s v="Environmental"/>
    <s v="resp"/>
    <m/>
    <s v="resp"/>
    <s v="resp"/>
    <s v="blockgroup"/>
    <s v="buffer"/>
    <s v="buffer"/>
    <s v="2"/>
    <s v="4"/>
    <m/>
    <s v="B_RESP"/>
    <m/>
    <m/>
    <m/>
    <s v="B_RESP"/>
    <s v="B_RESP"/>
    <m/>
    <s v="Map color bin for Air toxics respiratory hazard index"/>
    <s v="Map color bin for  Air toxics respiratory HI"/>
    <m/>
    <m/>
    <m/>
    <m/>
    <m/>
    <m/>
    <m/>
    <m/>
    <s v="10"/>
    <s v="B_RESP"/>
    <s v="205"/>
    <m/>
    <s v="Map color bin for  Air toxics respiratory HI"/>
    <m/>
    <m/>
    <m/>
    <m/>
  </r>
  <r>
    <s v="x"/>
    <s v="bin.rsei"/>
    <s v="bin.rsei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m/>
    <s v="Environmental"/>
    <s v="rsei"/>
    <m/>
    <s v="rsei"/>
    <s v="rsei"/>
    <m/>
    <m/>
    <m/>
    <m/>
    <m/>
    <m/>
    <s v="B_RSEI_AIR"/>
    <m/>
    <m/>
    <m/>
    <s v="B_RSEI_AIR"/>
    <s v="B_RSEI_AIR"/>
    <m/>
    <s v="Map color bin for Toxic Releases to Air"/>
    <s v="Map color bin for Toxic Releases to Air"/>
    <m/>
    <m/>
    <m/>
    <m/>
    <m/>
    <m/>
    <m/>
    <m/>
    <s v="7"/>
    <s v="B_RSEI_AIR"/>
    <s v="480"/>
    <m/>
    <m/>
    <m/>
    <m/>
    <m/>
    <m/>
  </r>
  <r>
    <s v="x"/>
    <s v="bin.traffic.score"/>
    <s v="bin.traffic.score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70600"/>
    <s v="Environmental"/>
    <s v="traffic.score"/>
    <m/>
    <s v="traffic.score"/>
    <s v="traffic.score"/>
    <s v="blockgroup"/>
    <s v="buffer"/>
    <s v="buffer"/>
    <s v="2"/>
    <s v="7"/>
    <m/>
    <s v="B_PTRAF"/>
    <m/>
    <m/>
    <m/>
    <s v="B_PTRAF"/>
    <s v="B_PTRAF"/>
    <m/>
    <s v="Map color bin for Traffic proximity and volume"/>
    <s v="Map color bin for Traffic proximity"/>
    <m/>
    <m/>
    <m/>
    <m/>
    <m/>
    <m/>
    <m/>
    <m/>
    <s v="4"/>
    <s v="B_PTRAF"/>
    <s v="238"/>
    <m/>
    <s v="Map color bin for Traffic proximity"/>
    <m/>
    <m/>
    <m/>
    <m/>
  </r>
  <r>
    <s v="x"/>
    <s v="bin.unemployed"/>
    <s v="bin.unemployed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1050600"/>
    <s v="Demographic"/>
    <s v="unemployed"/>
    <m/>
    <s v="pctunemployed"/>
    <s v="pctunemployed"/>
    <s v="blockgroup"/>
    <s v="buffer"/>
    <s v="buffer"/>
    <s v="1"/>
    <s v="5"/>
    <m/>
    <s v="B_UNEMPPCT"/>
    <m/>
    <m/>
    <m/>
    <s v="B_UNEMPPCT"/>
    <s v="B_UNEMPPCT"/>
    <m/>
    <s v="Map color bin for % unemployed"/>
    <s v="Map color bin for Unemployed"/>
    <m/>
    <m/>
    <m/>
    <m/>
    <m/>
    <m/>
    <m/>
    <m/>
    <s v="4"/>
    <s v="B_UNEMPPCT"/>
    <s v="45"/>
    <m/>
    <s v="Map color bin for Unemployed"/>
    <m/>
    <m/>
    <m/>
    <m/>
  </r>
  <r>
    <s v="x"/>
    <s v="bin.ust"/>
    <s v="bin.ust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20600"/>
    <s v="Environmental"/>
    <s v="ust"/>
    <m/>
    <s v="ust"/>
    <s v="ust"/>
    <s v="blockgroup"/>
    <s v="buffer"/>
    <s v="buffer"/>
    <s v="2"/>
    <s v="12"/>
    <m/>
    <s v="B_UST"/>
    <m/>
    <m/>
    <m/>
    <s v="B_UST"/>
    <s v="B_UST"/>
    <m/>
    <s v="Map color bin for Underground Storage Tanks Indicator"/>
    <s v="Map color bin for Underground storage tanks"/>
    <m/>
    <m/>
    <m/>
    <m/>
    <m/>
    <m/>
    <m/>
    <m/>
    <s v="5"/>
    <s v="B_UST"/>
    <s v="293"/>
    <m/>
    <s v="Map color bin for Underground storage tanks"/>
    <m/>
    <m/>
    <m/>
    <m/>
  </r>
  <r>
    <s v="x"/>
    <s v="blockcount_near_site"/>
    <s v="blockcount_near_site"/>
    <n v="0"/>
    <n v="0"/>
    <n v="0"/>
    <n v="0"/>
    <n v="0"/>
    <n v="0"/>
    <n v="0"/>
    <n v="0"/>
    <n v="0"/>
    <x v="32"/>
    <s v="other"/>
    <s v="raw"/>
    <s v="Raw data"/>
    <s v="raw data for indicator"/>
    <s v="raw"/>
    <s v="count of unique ids"/>
    <s v="main"/>
    <s v="General information"/>
    <s v="99999900"/>
    <s v="other"/>
    <s v="blockcount_near_site"/>
    <m/>
    <s v="misc"/>
    <s v="misc"/>
    <s v="buffer"/>
    <s v="buffer"/>
    <s v="buffer"/>
    <s v="99"/>
    <s v="99"/>
    <s v="0"/>
    <s v="weightLayerCount"/>
    <s v="weightLayerCount"/>
    <s v="weightLayerCount"/>
    <m/>
    <m/>
    <m/>
    <s v="Census blocks"/>
    <s v="Census blocks (count)"/>
    <s v="Census blocks (count)"/>
    <s v="for internal use only"/>
    <m/>
    <m/>
    <s v="Census blocks"/>
    <m/>
    <m/>
    <m/>
    <s v="1"/>
    <m/>
    <m/>
    <s v="430"/>
    <s v="weightLayerCount"/>
    <m/>
    <s v="not documented"/>
    <m/>
    <s v="FALSE"/>
    <m/>
  </r>
  <r>
    <s v="x"/>
    <s v="count.ej.80up"/>
    <s v="count.ej.80up"/>
    <n v="0"/>
    <n v="0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EXCEED_COUNT_80"/>
    <m/>
    <m/>
    <m/>
    <s v="EXCEED_COUNT_80"/>
    <s v="EXCEED_COUNT_80"/>
    <s v="Number of Suppl EJ Indexes at 80th+"/>
    <s v="Number of Supplemental EJ Indexes exceeding 80 percentile"/>
    <s v="Number of EJ Indexes exceeding 80 percentile"/>
    <m/>
    <m/>
    <m/>
    <m/>
    <m/>
    <m/>
    <m/>
    <m/>
    <s v="2"/>
    <s v="EXCEED2_COUNT_80"/>
    <s v="417"/>
    <m/>
    <s v="Number of EJ Indexes exceeding 80 percentile"/>
    <s v="EJ Indexes"/>
    <m/>
    <s v="TRUE"/>
    <m/>
  </r>
  <r>
    <s v="x"/>
    <s v="count.ej.80up.supp"/>
    <s v="count.ej.80up.supp"/>
    <n v="0"/>
    <n v="0"/>
    <n v="0"/>
    <n v="0"/>
    <n v="0"/>
    <n v="0"/>
    <n v="0"/>
    <n v="0"/>
    <n v="1"/>
    <x v="32"/>
    <s v="other"/>
    <s v="raw"/>
    <s v="Raw data"/>
    <s v="misc"/>
    <s v="count"/>
    <s v="count of high pctiles"/>
    <m/>
    <m/>
    <m/>
    <m/>
    <m/>
    <m/>
    <m/>
    <s v="80up"/>
    <m/>
    <m/>
    <m/>
    <m/>
    <m/>
    <m/>
    <s v="EXCEED_COUNT_80_SUP"/>
    <m/>
    <m/>
    <m/>
    <s v="EXCEED_COUNT_80_SUP"/>
    <s v="EXCEED_COUNT_80_SUP"/>
    <m/>
    <s v="Number of Supplemental Indexes exceeding 80 percentile"/>
    <s v="Number of Supplemental Indexes exceeding 80 percentile"/>
    <m/>
    <m/>
    <m/>
    <m/>
    <m/>
    <m/>
    <m/>
    <m/>
    <s v="4"/>
    <s v="EXCEED2_COUNT_80_SUP"/>
    <m/>
    <m/>
    <m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NPL"/>
    <m/>
    <s v="misc"/>
    <s v="misc"/>
    <s v="buffer"/>
    <s v="buffer"/>
    <s v="buffer"/>
    <s v="2"/>
    <s v="99"/>
    <s v="0"/>
    <s v="NUM_NPL"/>
    <s v="NUM_NPL"/>
    <s v="NUM_NPL"/>
    <m/>
    <s v="NPL_CNT"/>
    <s v="NPL_CNT"/>
    <m/>
    <s v="Count of National Priority List Superfund sites nearby"/>
    <s v="Number of Superfund facilities in the block group"/>
    <s v="Number of Superfund Sites within the Area of Interest"/>
    <m/>
    <m/>
    <m/>
    <s v="203"/>
    <s v="Superfund"/>
    <m/>
    <s v="0"/>
    <s v="0"/>
    <s v="NPL_CNT"/>
    <s v="296"/>
    <m/>
    <s v="Number of Superfund facilities in the block group"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NPL"/>
    <m/>
    <s v="misc"/>
    <s v="misc"/>
    <s v="buffer"/>
    <s v="buffer"/>
    <s v="buffer"/>
    <s v="99"/>
    <s v="99"/>
    <s v="0"/>
    <s v="NUM_NPL"/>
    <s v="NUM_NPL"/>
    <s v="NUM_NPL"/>
    <m/>
    <s v="NPL_CNT"/>
    <s v="NPL_CNT"/>
    <s v="NPL site count"/>
    <s v="Number of NPL Superfund sites"/>
    <s v="Number of Superfund facilities in the block group"/>
    <s v="Number of Superfund Sites within the Area of Interest"/>
    <m/>
    <m/>
    <m/>
    <s v="203"/>
    <s v="Superfund"/>
    <m/>
    <s v="0"/>
    <s v="0"/>
    <s v="NPL_CNT"/>
    <s v="440"/>
    <s v="count.NPL"/>
    <s v="Number of Superfund facilities in the block group"/>
    <s v="Sites"/>
    <m/>
    <s v="FALSE"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TSDF"/>
    <m/>
    <s v="misc"/>
    <s v="misc"/>
    <s v="buffer"/>
    <s v="buffer"/>
    <s v="buffer"/>
    <s v="2"/>
    <s v="99"/>
    <s v="0"/>
    <s v="NUM_TSDF"/>
    <s v="NUM_TSDF"/>
    <s v="NUM_TSDF"/>
    <m/>
    <s v="TSDF_CNT"/>
    <s v="TSDF_CNT"/>
    <m/>
    <s v="Count of Treatment Storage Disposal Facilities (TSDF) nearby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295"/>
    <m/>
    <s v="Number of Hazardous waste facilities in the block group"/>
    <m/>
    <m/>
    <m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TSDF"/>
    <m/>
    <s v="misc"/>
    <s v="misc"/>
    <s v="buffer"/>
    <s v="buffer"/>
    <s v="buffer"/>
    <s v="99"/>
    <s v="99"/>
    <s v="0"/>
    <s v="NUM_TSDF"/>
    <s v="NUM_TSDF"/>
    <s v="NUM_TSDF"/>
    <m/>
    <s v="TSDF_CNT"/>
    <s v="TSDF_CNT"/>
    <s v="TSDF site count"/>
    <s v="Number of TSDF facilities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441"/>
    <s v="count.TSDF"/>
    <s v="Number of Hazardous waste facilities in the block group"/>
    <s v="Sites"/>
    <m/>
    <s v="FALSE"/>
    <m/>
  </r>
  <r>
    <s v="x"/>
    <s v="countyname"/>
    <s v="countyname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countyname"/>
    <m/>
    <s v="misc"/>
    <s v="misc"/>
    <m/>
    <m/>
    <s v="buffer"/>
    <s v="99"/>
    <s v="99"/>
    <s v="0"/>
    <s v="CNTY_NAME"/>
    <m/>
    <m/>
    <m/>
    <s v="CNTY_NAME"/>
    <s v="CNTY_NAME"/>
    <s v="County name"/>
    <s v="County name"/>
    <s v="County Name"/>
    <m/>
    <m/>
    <m/>
    <m/>
    <m/>
    <m/>
    <m/>
    <m/>
    <s v="Autauga County"/>
    <s v="CNTY_NAME"/>
    <s v="435"/>
    <m/>
    <s v="County Name"/>
    <m/>
    <m/>
    <m/>
    <m/>
  </r>
  <r>
    <s v="x"/>
    <s v="geometry"/>
    <s v="geometry"/>
    <n v="0"/>
    <n v="0"/>
    <n v="0"/>
    <n v="0"/>
    <n v="0"/>
    <n v="0"/>
    <n v="0"/>
    <n v="0"/>
    <n v="0"/>
    <x v="32"/>
    <s v="other"/>
    <s v="geo"/>
    <s v="geo"/>
    <s v="misc"/>
    <s v="misc"/>
    <m/>
    <s v="main"/>
    <s v="General information"/>
    <m/>
    <m/>
    <m/>
    <m/>
    <m/>
    <m/>
    <m/>
    <m/>
    <m/>
    <m/>
    <m/>
    <m/>
    <s v="geometry"/>
    <s v="geometry"/>
    <s v="geometry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geometry.wkid"/>
    <s v="geometry.wkid"/>
    <n v="0"/>
    <n v="0"/>
    <n v="0"/>
    <n v="0"/>
    <n v="0"/>
    <n v="0"/>
    <n v="0"/>
    <n v="0"/>
    <n v="0"/>
    <x v="32"/>
    <s v="other"/>
    <s v="geo"/>
    <s v="geo"/>
    <s v="misc"/>
    <s v="misc"/>
    <m/>
    <s v="na"/>
    <s v="na"/>
    <m/>
    <m/>
    <m/>
    <m/>
    <m/>
    <m/>
    <m/>
    <m/>
    <m/>
    <m/>
    <m/>
    <m/>
    <s v="geometry.wkid"/>
    <s v="geometry.wkid"/>
    <s v="geometry.wkid"/>
    <m/>
    <m/>
    <m/>
    <m/>
    <m/>
    <m/>
    <s v="geometry.wkid"/>
    <m/>
    <m/>
    <m/>
    <m/>
    <m/>
    <s v="added row based on how API output parsed here"/>
    <s v="4326"/>
    <m/>
    <m/>
    <m/>
    <m/>
    <m/>
    <m/>
    <m/>
    <m/>
    <m/>
  </r>
  <r>
    <s v="x"/>
    <s v="id"/>
    <s v="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id"/>
    <m/>
    <s v="misc"/>
    <s v="misc"/>
    <s v="buffer"/>
    <s v="buffer"/>
    <s v="buffer"/>
    <s v="99"/>
    <s v="99"/>
    <s v="0"/>
    <s v="ID"/>
    <m/>
    <m/>
    <m/>
    <s v="ID"/>
    <s v="ID"/>
    <s v="Point ID"/>
    <s v="Point ID"/>
    <s v="Census FIPS code for block group"/>
    <m/>
    <m/>
    <m/>
    <m/>
    <m/>
    <m/>
    <m/>
    <m/>
    <s v="10010201001"/>
    <s v="ID"/>
    <s v="418"/>
    <s v="n"/>
    <s v="Census FIPS code for block group"/>
    <s v="n"/>
    <m/>
    <s v="TRUE"/>
    <s v="ID"/>
  </r>
  <r>
    <s v="x"/>
    <s v="inputAreaMiles"/>
    <s v="inputAreaMiles"/>
    <n v="0"/>
    <n v="0"/>
    <n v="0"/>
    <n v="0"/>
    <n v="0"/>
    <n v="0"/>
    <n v="0"/>
    <n v="0"/>
    <n v="0"/>
    <x v="32"/>
    <s v="other"/>
    <s v="geo"/>
    <s v="geo"/>
    <s v="misc"/>
    <s v="misc"/>
    <s v="sum of counts"/>
    <s v="main"/>
    <s v="General information"/>
    <s v="99999900"/>
    <s v="other"/>
    <s v="inputAreaMiles"/>
    <m/>
    <s v="misc"/>
    <s v="misc"/>
    <s v="buffer"/>
    <s v="buffer"/>
    <s v="buffer"/>
    <s v="99"/>
    <s v="99"/>
    <s v="0"/>
    <s v="inputAreaMiles"/>
    <s v="inputAreaMiles"/>
    <s v="inputAreaMiles"/>
    <m/>
    <m/>
    <m/>
    <s v="Area (sqmi)"/>
    <s v="Area of Circular Buffer in Square Miles"/>
    <s v="Area of Circular Buffer in Square Miles"/>
    <s v="Size for the Area of Interest"/>
    <m/>
    <m/>
    <m/>
    <s v="5"/>
    <s v="Area in square miles"/>
    <m/>
    <s v="3.14"/>
    <m/>
    <m/>
    <s v="432"/>
    <s v="inputAreaMiles"/>
    <m/>
    <s v="not documented"/>
    <m/>
    <s v="FALSE"/>
    <m/>
  </r>
  <r>
    <s v="x"/>
    <s v="lat"/>
    <s v="lat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y"/>
    <s v="geometry.y"/>
    <s v="geometry.y"/>
    <s v="centroidY"/>
    <m/>
    <m/>
    <m/>
    <m/>
    <m/>
    <m/>
    <m/>
    <m/>
    <m/>
    <m/>
    <m/>
    <m/>
    <m/>
    <m/>
    <m/>
    <m/>
    <m/>
    <m/>
    <m/>
    <m/>
    <m/>
    <m/>
  </r>
  <r>
    <s v="x"/>
    <s v="LIFEEXP"/>
    <s v="LIFEEXP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LIFEEXP"/>
    <s v="LIFEEXP"/>
    <s v="LIFEEXP"/>
    <m/>
    <m/>
    <m/>
    <m/>
    <m/>
    <m/>
    <s v="Life Expectancy in Years"/>
    <m/>
    <m/>
    <m/>
    <s v="14"/>
    <s v="Average life expectancy"/>
    <m/>
    <s v="79"/>
    <m/>
    <m/>
    <m/>
    <m/>
    <m/>
    <m/>
    <m/>
    <m/>
    <m/>
  </r>
  <r>
    <s v="x"/>
    <s v="lon"/>
    <s v="lon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x"/>
    <s v="geometry.x"/>
    <s v="geometry.x"/>
    <s v="centroidX"/>
    <m/>
    <m/>
    <m/>
    <m/>
    <m/>
    <m/>
    <m/>
    <m/>
    <m/>
    <m/>
    <m/>
    <m/>
    <m/>
    <m/>
    <m/>
    <m/>
    <m/>
    <m/>
    <m/>
    <m/>
    <m/>
    <m/>
  </r>
  <r>
    <s v="x"/>
    <s v="N_CG_LIMITEDBBPCT_AVG"/>
    <s v="N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AVG"/>
    <s v="N_CG_LIMITEDBBPCT_AVG"/>
    <s v="N_CG_LIMITEDBBPCT_AVG"/>
    <m/>
    <m/>
    <m/>
    <m/>
    <m/>
    <m/>
    <s v="National Average of Households without Broadband Internet"/>
    <m/>
    <m/>
    <m/>
    <s v="258"/>
    <s v="Broadband Internet"/>
    <m/>
    <s v="14%"/>
    <m/>
    <m/>
    <m/>
    <m/>
    <m/>
    <m/>
    <m/>
    <m/>
    <m/>
  </r>
  <r>
    <s v="x"/>
    <s v="N_CG_LIMITEDBBPCT_PCTILE"/>
    <s v="N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PCTILE"/>
    <s v="N_CG_LIMITEDBBPCT_PCTILE"/>
    <s v="N_CG_LIMITEDBBPCT_PCTILE"/>
    <m/>
    <m/>
    <m/>
    <m/>
    <m/>
    <m/>
    <s v="National Percentile of Households without Broadband Internet"/>
    <m/>
    <m/>
    <m/>
    <s v="260"/>
    <s v="Broadband Internet"/>
    <m/>
    <s v="73"/>
    <m/>
    <m/>
    <m/>
    <m/>
    <m/>
    <m/>
    <m/>
    <m/>
    <m/>
  </r>
  <r>
    <s v="x"/>
    <s v="N_CG_NOHINCPCT_AVG"/>
    <s v="N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AVG"/>
    <s v="N_CG_NOHINCPCT_AVG"/>
    <s v="N_CG_NOHINCPCT_AVG"/>
    <m/>
    <m/>
    <m/>
    <m/>
    <m/>
    <m/>
    <s v="National Average of Households without Health Insurance"/>
    <m/>
    <m/>
    <m/>
    <s v="259"/>
    <s v="Lack of Health Insurance"/>
    <m/>
    <s v="9%"/>
    <m/>
    <m/>
    <m/>
    <m/>
    <m/>
    <m/>
    <m/>
    <m/>
    <m/>
  </r>
  <r>
    <s v="x"/>
    <s v="N_CG_NOHINCPCT_PCTILE"/>
    <s v="N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PCTILE"/>
    <s v="N_CG_NOHINCPCT_PCTILE"/>
    <s v="N_CG_NOHINCPCT_PCTILE"/>
    <m/>
    <m/>
    <m/>
    <m/>
    <m/>
    <m/>
    <s v="National Percentile of Households without Health Insurance"/>
    <m/>
    <m/>
    <m/>
    <s v="261"/>
    <s v="Lack of Health Insurance"/>
    <m/>
    <s v="78"/>
    <m/>
    <m/>
    <m/>
    <m/>
    <m/>
    <m/>
    <m/>
    <m/>
    <m/>
  </r>
  <r>
    <s v="x"/>
    <s v="N_CI_FIRE_AVG"/>
    <s v="N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AVG"/>
    <s v="N_CI_FIRE_AVG"/>
    <s v="N_CI_FIRE_AVG"/>
    <m/>
    <m/>
    <m/>
    <m/>
    <m/>
    <m/>
    <s v="National Average of Estimated Current Fire Risk"/>
    <m/>
    <m/>
    <m/>
    <s v="249"/>
    <s v="Wildfire Risk"/>
    <s v="fixed description to say Fire where EJScreen API doc said Flood"/>
    <s v="14%"/>
    <m/>
    <m/>
    <m/>
    <m/>
    <m/>
    <m/>
    <m/>
    <m/>
    <m/>
  </r>
  <r>
    <s v="x"/>
    <s v="N_CI_FIRE_PCTILE"/>
    <s v="N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PCTILE"/>
    <s v="N_CI_FIRE_PCTILE"/>
    <s v="N_CI_FIRE_PCTILE"/>
    <m/>
    <m/>
    <m/>
    <m/>
    <m/>
    <m/>
    <s v="National Percentile of Estimated Current Fire Risk"/>
    <m/>
    <m/>
    <m/>
    <s v="251"/>
    <s v="Wildfire Risk"/>
    <s v="fixed description to say Fire where EJScreen API doc said Flood"/>
    <s v="91"/>
    <m/>
    <m/>
    <m/>
    <m/>
    <m/>
    <m/>
    <m/>
    <m/>
    <m/>
  </r>
  <r>
    <s v="x"/>
    <s v="N_CI_FIRE30_AVG"/>
    <s v="N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AVG"/>
    <s v="N_CI_FIRE30_AVG"/>
    <s v="N_CI_FIRE30_AVG"/>
    <m/>
    <m/>
    <m/>
    <m/>
    <m/>
    <m/>
    <s v="National Average of Estimated Fire Risk in 30 Years"/>
    <m/>
    <m/>
    <m/>
    <m/>
    <m/>
    <s v="fixed description to say Fire where EJScreen API doc said Flood"/>
    <s v="19%"/>
    <m/>
    <m/>
    <m/>
    <m/>
    <m/>
    <m/>
    <m/>
    <m/>
    <m/>
  </r>
  <r>
    <s v="x"/>
    <s v="N_CI_FIRE30_PCTILE"/>
    <s v="N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PCTILE"/>
    <s v="N_CI_FIRE30_PCTILE"/>
    <s v="N_CI_FIRE30_PCTILE"/>
    <m/>
    <m/>
    <m/>
    <m/>
    <m/>
    <m/>
    <s v="National Percentile of Estimated Fire Risk in 30 Years"/>
    <m/>
    <m/>
    <m/>
    <m/>
    <m/>
    <s v="fixed description to say Fire where EJScreen API doc said Flood"/>
    <s v="88"/>
    <m/>
    <m/>
    <m/>
    <m/>
    <m/>
    <m/>
    <m/>
    <m/>
    <m/>
  </r>
  <r>
    <s v="x"/>
    <s v="N_CI_FLOOD_AVG"/>
    <s v="N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AVG"/>
    <s v="N_CI_FLOOD_AVG"/>
    <s v="N_CI_FLOOD_AVG"/>
    <m/>
    <m/>
    <m/>
    <m/>
    <m/>
    <m/>
    <s v="National Average of Estimated Current Flood Risk"/>
    <m/>
    <m/>
    <m/>
    <s v="248"/>
    <s v="Flood Risk"/>
    <s v="fixed apitype2.2 to say Climate Indicators where EJScreen API doc was wrong"/>
    <s v="12%"/>
    <m/>
    <m/>
    <m/>
    <m/>
    <m/>
    <m/>
    <m/>
    <m/>
    <m/>
  </r>
  <r>
    <s v="x"/>
    <s v="N_CI_FLOOD_PCTILE"/>
    <s v="N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PCTILE"/>
    <s v="N_CI_FLOOD_PCTILE"/>
    <s v="N_CI_FLOOD_PCTILE"/>
    <m/>
    <m/>
    <m/>
    <m/>
    <m/>
    <m/>
    <s v="National Percentile of Estimated Current Flood Risk"/>
    <m/>
    <m/>
    <m/>
    <s v="250"/>
    <s v="Flood Risk"/>
    <m/>
    <s v="70"/>
    <m/>
    <m/>
    <m/>
    <m/>
    <m/>
    <m/>
    <m/>
    <m/>
    <m/>
  </r>
  <r>
    <s v="x"/>
    <s v="N_CI_FLOOD30_AVG"/>
    <s v="N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AVG"/>
    <s v="N_CI_FLOOD30_AVG"/>
    <s v="N_CI_FLOOD30_AVG"/>
    <m/>
    <m/>
    <m/>
    <m/>
    <m/>
    <m/>
    <s v="National Average of Estimated Flood Risk in 30 Years"/>
    <m/>
    <m/>
    <m/>
    <m/>
    <m/>
    <m/>
    <s v="13%"/>
    <m/>
    <m/>
    <m/>
    <m/>
    <m/>
    <m/>
    <m/>
    <m/>
    <m/>
  </r>
  <r>
    <s v="x"/>
    <s v="N_CI_FLOOD30_PCTILE"/>
    <s v="N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PCTILE"/>
    <s v="N_CI_FLOOD30_PCTILE"/>
    <s v="N_CI_FLOOD30_PCTILE"/>
    <m/>
    <m/>
    <m/>
    <m/>
    <m/>
    <m/>
    <s v="National Percentile of Estimated Flood Risk in 30 Years"/>
    <m/>
    <m/>
    <m/>
    <m/>
    <m/>
    <m/>
    <s v="67"/>
    <m/>
    <m/>
    <m/>
    <m/>
    <m/>
    <m/>
    <m/>
    <m/>
    <m/>
  </r>
  <r>
    <s v="x"/>
    <s v="N_HI_ASTHMA_AVG"/>
    <s v="N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AVG"/>
    <s v="N_HI_ASTHMA_AVG"/>
    <s v="N_HI_ASTHMA_AVG"/>
    <m/>
    <m/>
    <m/>
    <m/>
    <m/>
    <m/>
    <s v="National Average of Asthma"/>
    <m/>
    <m/>
    <m/>
    <s v="234"/>
    <s v="Asthma"/>
    <m/>
    <s v="10"/>
    <m/>
    <m/>
    <m/>
    <m/>
    <m/>
    <m/>
    <m/>
    <m/>
    <m/>
  </r>
  <r>
    <s v="x"/>
    <s v="N_HI_ASTHMA_PCTILE"/>
    <s v="N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PCTILE"/>
    <s v="N_HI_ASTHMA_PCTILE"/>
    <s v="N_HI_ASTHMA_PCTILE"/>
    <m/>
    <m/>
    <m/>
    <m/>
    <m/>
    <m/>
    <s v="National Percentile of Asthma"/>
    <m/>
    <m/>
    <m/>
    <s v="239"/>
    <s v="Asthma"/>
    <m/>
    <s v="61"/>
    <m/>
    <m/>
    <m/>
    <m/>
    <m/>
    <m/>
    <m/>
    <m/>
    <m/>
  </r>
  <r>
    <s v="x"/>
    <s v="N_HI_CANCER_AVG"/>
    <s v="N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AVG"/>
    <s v="N_HI_CANCER_AVG"/>
    <s v="N_HI_CANCER_AVG"/>
    <m/>
    <m/>
    <m/>
    <m/>
    <m/>
    <m/>
    <s v="National Average of Cancer"/>
    <m/>
    <m/>
    <m/>
    <s v="235"/>
    <s v="Cancer"/>
    <m/>
    <s v="6.1"/>
    <m/>
    <m/>
    <m/>
    <m/>
    <m/>
    <m/>
    <m/>
    <m/>
    <m/>
  </r>
  <r>
    <s v="x"/>
    <s v="N_HI_CANCER_PCTILE"/>
    <s v="N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PCTILE"/>
    <s v="N_HI_CANCER_PCTILE"/>
    <s v="N_HI_CANCER_PCTILE"/>
    <m/>
    <m/>
    <m/>
    <m/>
    <m/>
    <m/>
    <s v="National Percentile of Cancer"/>
    <m/>
    <m/>
    <m/>
    <s v="240"/>
    <s v="Cancer"/>
    <m/>
    <s v="91"/>
    <m/>
    <m/>
    <m/>
    <m/>
    <m/>
    <m/>
    <m/>
    <m/>
    <m/>
  </r>
  <r>
    <s v="x"/>
    <s v="N_HI_DISABILITYPCT_AVG"/>
    <s v="N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AVG"/>
    <s v="N_HI_DISABILITYPCT_AVG"/>
    <s v="N_HI_DISABILITYPCT_AVG"/>
    <m/>
    <m/>
    <m/>
    <m/>
    <m/>
    <m/>
    <s v="National Average of Persons with Disabilities"/>
    <m/>
    <m/>
    <m/>
    <s v="236"/>
    <s v="Persons with Disabilities"/>
    <m/>
    <s v="13.4%"/>
    <m/>
    <m/>
    <m/>
    <m/>
    <m/>
    <m/>
    <m/>
    <m/>
    <m/>
  </r>
  <r>
    <s v="x"/>
    <s v="N_HI_DISABILITYPCT_PCTILE"/>
    <s v="N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PCTILE"/>
    <s v="N_HI_DISABILITYPCT_PCTILE"/>
    <s v="N_HI_DISABILITYPCT_PCTILE"/>
    <m/>
    <m/>
    <m/>
    <m/>
    <m/>
    <m/>
    <s v="National Percentile of Persons with Disabilities"/>
    <m/>
    <m/>
    <m/>
    <s v="241"/>
    <s v="Persons with Disabilities"/>
    <m/>
    <s v="83"/>
    <m/>
    <m/>
    <m/>
    <m/>
    <m/>
    <m/>
    <m/>
    <m/>
    <m/>
  </r>
  <r>
    <s v="x"/>
    <s v="N_HI_HEARTDISEASE_AVG"/>
    <s v="N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AVG"/>
    <s v="N_HI_HEARTDISEASE_AVG"/>
    <s v="N_HI_HEARTDISEASE_AVG"/>
    <m/>
    <m/>
    <m/>
    <m/>
    <m/>
    <m/>
    <s v="National Average of Heart Diseases"/>
    <m/>
    <m/>
    <m/>
    <s v="233"/>
    <s v="Heart Disease"/>
    <m/>
    <s v="6.1"/>
    <m/>
    <m/>
    <m/>
    <m/>
    <m/>
    <m/>
    <m/>
    <m/>
    <m/>
  </r>
  <r>
    <s v="x"/>
    <s v="N_HI_HEARTDISEASE_PCTILE"/>
    <s v="N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PCTILE"/>
    <s v="N_HI_HEARTDISEASE_PCTILE"/>
    <s v="N_HI_HEARTDISEASE_PCTILE"/>
    <m/>
    <m/>
    <m/>
    <m/>
    <m/>
    <m/>
    <s v="National Percentile of Heart Diseases"/>
    <m/>
    <m/>
    <m/>
    <s v="238"/>
    <s v="Heart Disease"/>
    <m/>
    <s v="93"/>
    <m/>
    <m/>
    <m/>
    <m/>
    <m/>
    <m/>
    <m/>
    <m/>
    <m/>
  </r>
  <r>
    <s v="x"/>
    <s v="N_HI_LIFEEXP_AVG"/>
    <s v="N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AVG"/>
    <s v="N_HI_LIFEEXP_AVG"/>
    <s v="N_HI_LIFEEXP_AVG"/>
    <m/>
    <m/>
    <m/>
    <m/>
    <m/>
    <m/>
    <s v="National Average of Low Life Expectancy"/>
    <m/>
    <m/>
    <m/>
    <m/>
    <m/>
    <m/>
    <s v="78.5"/>
    <m/>
    <m/>
    <m/>
    <m/>
    <m/>
    <m/>
    <m/>
    <m/>
    <m/>
  </r>
  <r>
    <s v="x"/>
    <s v="N_HI_LIFEEXP_PCTILE"/>
    <s v="N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PCTILE"/>
    <s v="N_HI_LIFEEXP_PCTILE"/>
    <s v="N_HI_LIFEEXP_PCTILE"/>
    <m/>
    <m/>
    <m/>
    <m/>
    <m/>
    <m/>
    <s v="National Percentile of Low Life Expectancy"/>
    <m/>
    <m/>
    <m/>
    <m/>
    <m/>
    <m/>
    <s v="58"/>
    <m/>
    <m/>
    <m/>
    <m/>
    <m/>
    <m/>
    <m/>
    <m/>
    <m/>
  </r>
  <r>
    <s v="x"/>
    <s v="NUM_AIRPOLL"/>
    <s v="NUM_AIRPOL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AIRPOLL"/>
    <s v="NUM_AIRPOLL"/>
    <s v="NUM_AIRPOLL"/>
    <m/>
    <m/>
    <m/>
    <m/>
    <m/>
    <m/>
    <s v="Number of Air Pollution Facilities"/>
    <m/>
    <m/>
    <m/>
    <s v="206"/>
    <s v="Air Pollution"/>
    <m/>
    <s v="0"/>
    <m/>
    <m/>
    <m/>
    <m/>
    <m/>
    <m/>
    <m/>
    <m/>
    <m/>
  </r>
  <r>
    <s v="x"/>
    <s v="NUM_BROWNFIELD"/>
    <s v="NUM_BROWNFIELD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BROWNFIELD"/>
    <s v="NUM_BROWNFIELD"/>
    <s v="NUM_BROWNFIELD"/>
    <m/>
    <m/>
    <m/>
    <m/>
    <m/>
    <m/>
    <s v="Number of Brownfields"/>
    <m/>
    <m/>
    <m/>
    <s v="207"/>
    <s v="Brownfields"/>
    <m/>
    <s v="0"/>
    <m/>
    <m/>
    <m/>
    <m/>
    <m/>
    <m/>
    <m/>
    <m/>
    <m/>
  </r>
  <r>
    <s v="x"/>
    <s v="NUM_CHURCH"/>
    <s v="NUM_CHURCH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CHURCH"/>
    <s v="NUM_CHURCH"/>
    <s v="NUM_CHURCH"/>
    <m/>
    <m/>
    <m/>
    <m/>
    <m/>
    <m/>
    <s v="Number of Worship Places"/>
    <m/>
    <m/>
    <m/>
    <s v="211"/>
    <s v="Places of Worship"/>
    <m/>
    <s v="0"/>
    <m/>
    <m/>
    <m/>
    <m/>
    <m/>
    <m/>
    <m/>
    <m/>
    <m/>
  </r>
  <r>
    <s v="x"/>
    <s v="NUM_HOSPITAL"/>
    <s v="NUM_HOSPIT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HOSPITAL"/>
    <s v="NUM_HOSPITAL"/>
    <s v="NUM_HOSPITAL"/>
    <m/>
    <m/>
    <m/>
    <m/>
    <m/>
    <m/>
    <s v="Number of Hospitals"/>
    <m/>
    <m/>
    <m/>
    <s v="210"/>
    <s v="Hospitals"/>
    <m/>
    <s v="0"/>
    <m/>
    <m/>
    <m/>
    <m/>
    <m/>
    <m/>
    <m/>
    <m/>
    <m/>
  </r>
  <r>
    <s v="x"/>
    <s v="NUM_SCHOOL"/>
    <s v="NUM_SCHOO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SCHOOL"/>
    <s v="NUM_SCHOOL"/>
    <s v="NUM_SCHOOL"/>
    <m/>
    <m/>
    <m/>
    <m/>
    <m/>
    <m/>
    <s v="Number of Schools"/>
    <m/>
    <m/>
    <m/>
    <s v="209"/>
    <s v="Schools"/>
    <m/>
    <s v="0"/>
    <m/>
    <m/>
    <m/>
    <m/>
    <m/>
    <m/>
    <m/>
    <m/>
    <m/>
  </r>
  <r>
    <s v="x"/>
    <s v="NUM_TRI"/>
    <s v="NUM_TRI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TRI"/>
    <s v="NUM_TRI"/>
    <s v="NUM_TRI"/>
    <m/>
    <m/>
    <m/>
    <m/>
    <m/>
    <m/>
    <s v="Number of Toxic Release Facilities"/>
    <m/>
    <m/>
    <m/>
    <s v="208"/>
    <s v="Toxic Release Inventory"/>
    <m/>
    <s v="0"/>
    <m/>
    <m/>
    <m/>
    <m/>
    <m/>
    <m/>
    <m/>
    <m/>
    <m/>
  </r>
  <r>
    <s v="x"/>
    <s v="NUM_WATERDIS"/>
    <s v="NUM_WATER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WATERDIS"/>
    <s v="NUM_WATERDIS"/>
    <s v="NUM_WATERDIS"/>
    <m/>
    <m/>
    <m/>
    <m/>
    <m/>
    <m/>
    <s v="Number of Water Discharge Facilities"/>
    <m/>
    <m/>
    <m/>
    <s v="205"/>
    <s v="Water Dischargers"/>
    <m/>
    <s v="0"/>
    <m/>
    <m/>
    <m/>
    <m/>
    <m/>
    <m/>
    <m/>
    <m/>
    <m/>
  </r>
  <r>
    <s v="x"/>
    <s v="OBJECTID"/>
    <s v="OBJECT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OBJECTID"/>
    <m/>
    <s v="misc"/>
    <s v="misc"/>
    <s v="buffer"/>
    <s v="buffer"/>
    <s v="buffer"/>
    <s v="99"/>
    <s v="99"/>
    <s v="0"/>
    <s v="OID_"/>
    <m/>
    <m/>
    <m/>
    <s v="OID_"/>
    <s v="OID_"/>
    <s v="OBJECTID"/>
    <s v="OBJECTID"/>
    <s v="Unique ID for block group in geodatabase"/>
    <m/>
    <m/>
    <m/>
    <m/>
    <m/>
    <m/>
    <m/>
    <m/>
    <s v="1"/>
    <s v="OBJECTID"/>
    <s v="419"/>
    <s v="n"/>
    <s v="Unique ID for block group in geodatabase"/>
    <s v="n"/>
    <m/>
    <s v="TRUE"/>
    <s v="OBJECTID"/>
  </r>
  <r>
    <s v="x"/>
    <s v="P_AGE_GT17"/>
    <s v="P_AGE_GT17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GT17"/>
    <s v="P_AGE_GT17"/>
    <s v="P_AGE_GT17"/>
    <m/>
    <m/>
    <m/>
    <m/>
    <m/>
    <m/>
    <s v="Percent Break Down by Age above 17 Years"/>
    <m/>
    <m/>
    <m/>
    <s v="28"/>
    <s v="From Ages 18 and up"/>
    <m/>
    <s v="77"/>
    <m/>
    <m/>
    <m/>
    <m/>
    <m/>
    <m/>
    <m/>
    <m/>
    <m/>
  </r>
  <r>
    <s v="x"/>
    <s v="P_AGE_LT18"/>
    <s v="P_AGE_LT18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LT18"/>
    <s v="P_AGE_LT18"/>
    <s v="P_AGE_LT18"/>
    <m/>
    <m/>
    <m/>
    <m/>
    <m/>
    <m/>
    <s v="Percent Break Down by Age below 18 Years"/>
    <m/>
    <m/>
    <m/>
    <s v="27"/>
    <s v="From Ages 1 to 18"/>
    <m/>
    <s v="23"/>
    <m/>
    <m/>
    <m/>
    <m/>
    <m/>
    <m/>
    <m/>
    <m/>
    <m/>
  </r>
  <r>
    <s v="x"/>
    <s v="P_ARABIC"/>
    <s v="P_ARABIC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ARABIC"/>
    <s v="P_ARABIC"/>
    <s v="P_ARABIC"/>
    <m/>
    <m/>
    <m/>
    <m/>
    <m/>
    <m/>
    <s v="Percent of population speaking Arabic at home"/>
    <m/>
    <m/>
    <m/>
    <s v="41"/>
    <s v="(missing from report)"/>
    <s v="(missing from community report)"/>
    <s v="0"/>
    <m/>
    <m/>
    <m/>
    <m/>
    <m/>
    <m/>
    <m/>
    <m/>
    <m/>
  </r>
  <r>
    <s v="x"/>
    <s v="P_DISABILITY"/>
    <s v="P_DISABILITY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DISABILITY"/>
    <s v="P_DISABILITY"/>
    <s v="P_DISABILITY"/>
    <m/>
    <m/>
    <m/>
    <m/>
    <m/>
    <m/>
    <s v="Percent population with Disabilities"/>
    <m/>
    <m/>
    <m/>
    <s v="11"/>
    <s v="Persons with disabilities"/>
    <m/>
    <s v="21"/>
    <m/>
    <m/>
    <m/>
    <m/>
    <m/>
    <m/>
    <m/>
    <m/>
    <m/>
  </r>
  <r>
    <s v="x"/>
    <s v="P_ENGLISH"/>
    <s v="P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ENGLISH"/>
    <s v="P_ENGLISH"/>
    <s v="P_ENGLISH"/>
    <m/>
    <m/>
    <m/>
    <m/>
    <m/>
    <m/>
    <s v="Percent of population speaking English at home"/>
    <m/>
    <m/>
    <m/>
    <s v="34"/>
    <s v="English"/>
    <s v="added data to example column"/>
    <s v="97"/>
    <m/>
    <m/>
    <m/>
    <m/>
    <m/>
    <m/>
    <m/>
    <m/>
    <m/>
  </r>
  <r>
    <s v="x"/>
    <s v="P_FEMALES"/>
    <s v="P_FE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FEMALES"/>
    <s v="P_FEMALES"/>
    <s v="P_FEMALES"/>
    <m/>
    <m/>
    <m/>
    <m/>
    <m/>
    <m/>
    <s v="Percent Females"/>
    <m/>
    <m/>
    <m/>
    <s v="13"/>
    <s v="Female"/>
    <m/>
    <s v="37"/>
    <m/>
    <m/>
    <m/>
    <m/>
    <m/>
    <m/>
    <m/>
    <m/>
    <m/>
  </r>
  <r>
    <s v="x"/>
    <s v="P_FRENCH"/>
    <s v="P_FRENC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FRENCH"/>
    <s v="P_FRENCH"/>
    <s v="P_FRENCH"/>
    <m/>
    <m/>
    <m/>
    <m/>
    <m/>
    <m/>
    <s v="Percent of population speaking French  at home"/>
    <m/>
    <m/>
    <m/>
    <s v="36"/>
    <s v="(missing from report)"/>
    <s v="(missing from community report)"/>
    <s v="0"/>
    <m/>
    <m/>
    <m/>
    <m/>
    <m/>
    <m/>
    <m/>
    <m/>
    <m/>
  </r>
  <r>
    <s v="x"/>
    <s v="P_HLI_API_LI"/>
    <s v="P_HLI_API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API_LI"/>
    <s v="P_HLI_API_LI"/>
    <s v="P_HLI_API_LI"/>
    <m/>
    <m/>
    <m/>
    <m/>
    <m/>
    <m/>
    <s v="Speak Asian-Pacific Island Languages"/>
    <m/>
    <m/>
    <m/>
    <s v="32"/>
    <s v="Speak Asian-Pacific Island Languages"/>
    <m/>
    <s v="0"/>
    <m/>
    <m/>
    <m/>
    <m/>
    <m/>
    <m/>
    <m/>
    <m/>
    <m/>
  </r>
  <r>
    <s v="x"/>
    <s v="P_HLI_IE_LI"/>
    <s v="P_HLI_IE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IE_LI"/>
    <s v="P_HLI_IE_LI"/>
    <s v="P_HLI_IE_LI"/>
    <m/>
    <m/>
    <m/>
    <m/>
    <m/>
    <m/>
    <s v="Speak Other Indo-European Languages"/>
    <m/>
    <m/>
    <m/>
    <s v="31"/>
    <s v="Speak Other Indo-European Languages"/>
    <m/>
    <s v="0"/>
    <m/>
    <m/>
    <m/>
    <m/>
    <m/>
    <m/>
    <m/>
    <m/>
    <m/>
  </r>
  <r>
    <s v="x"/>
    <s v="P_HLI_OTHER_LI"/>
    <s v="P_HLI_OTHER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OTHER_LI"/>
    <s v="P_HLI_OTHER_LI"/>
    <s v="P_HLI_OTHER_LI"/>
    <m/>
    <m/>
    <m/>
    <m/>
    <m/>
    <m/>
    <s v="Speak Other Languages"/>
    <m/>
    <m/>
    <m/>
    <s v="33"/>
    <s v="Speak Other Languages"/>
    <m/>
    <s v="0"/>
    <m/>
    <m/>
    <m/>
    <m/>
    <m/>
    <m/>
    <m/>
    <m/>
    <m/>
  </r>
  <r>
    <s v="x"/>
    <s v="P_HLI_SPANISH_LI"/>
    <s v="P_HLI_SPANISH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SPANISH_LI"/>
    <s v="P_HLI_SPANISH_LI"/>
    <s v="P_HLI_SPANISH_LI"/>
    <m/>
    <m/>
    <m/>
    <m/>
    <m/>
    <m/>
    <s v="Speak Spanish"/>
    <m/>
    <m/>
    <m/>
    <s v="30"/>
    <s v="Speak Spanish"/>
    <m/>
    <s v="100"/>
    <m/>
    <m/>
    <m/>
    <m/>
    <m/>
    <m/>
    <m/>
    <m/>
    <m/>
  </r>
  <r>
    <s v="x"/>
    <s v="P_MALES"/>
    <s v="P_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MALES"/>
    <s v="P_MALES"/>
    <s v="P_MALES"/>
    <m/>
    <m/>
    <m/>
    <m/>
    <m/>
    <m/>
    <s v="Percent Males"/>
    <m/>
    <m/>
    <m/>
    <s v="12"/>
    <s v="Male"/>
    <m/>
    <s v="63"/>
    <m/>
    <m/>
    <m/>
    <m/>
    <m/>
    <m/>
    <m/>
    <m/>
    <m/>
  </r>
  <r>
    <s v="x"/>
    <s v="P_NON_ENGLISH"/>
    <s v="P_NON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NON_ENGLISH"/>
    <s v="P_NON_ENGLISH"/>
    <s v="P_NON_ENGLISH"/>
    <m/>
    <m/>
    <m/>
    <m/>
    <m/>
    <m/>
    <s v="Percent of population speaking Non English languages at home"/>
    <m/>
    <m/>
    <m/>
    <s v="43"/>
    <s v="Total Non-English"/>
    <s v="added data to example column"/>
    <s v="3"/>
    <m/>
    <m/>
    <m/>
    <m/>
    <m/>
    <m/>
    <m/>
    <m/>
    <m/>
  </r>
  <r>
    <s v="x"/>
    <s v="P_OTHER"/>
    <s v="P_OTHER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"/>
    <s v="P_OTHER"/>
    <s v="P_OTHER"/>
    <m/>
    <m/>
    <m/>
    <m/>
    <m/>
    <m/>
    <s v="Percent of population speaking Other and Unspecified languages at home"/>
    <m/>
    <m/>
    <m/>
    <s v="42"/>
    <s v="(missing from report)"/>
    <s v="(missing from community report)"/>
    <s v="0"/>
    <m/>
    <m/>
    <m/>
    <m/>
    <m/>
    <m/>
    <m/>
    <m/>
    <m/>
  </r>
  <r>
    <s v="x"/>
    <s v="P_OTHER_ASIAN"/>
    <s v="P_OTHER_ASIAN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ASIAN"/>
    <s v="P_OTHER_ASIAN"/>
    <s v="P_OTHER_ASIAN"/>
    <m/>
    <m/>
    <m/>
    <m/>
    <m/>
    <m/>
    <s v="Percent of population speaking Other Asian and Pacific Island languages at home"/>
    <m/>
    <m/>
    <m/>
    <s v="40"/>
    <s v="Other Asian and Pacific Island"/>
    <s v="added data to example column"/>
    <s v="0"/>
    <m/>
    <m/>
    <m/>
    <m/>
    <m/>
    <m/>
    <m/>
    <m/>
    <m/>
  </r>
  <r>
    <s v="x"/>
    <s v="P_OTHER_IE"/>
    <s v="P_OTHER_I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IE"/>
    <s v="P_OTHER_IE"/>
    <s v="P_OTHER_IE"/>
    <m/>
    <m/>
    <m/>
    <m/>
    <m/>
    <m/>
    <s v="Percent of population speaking Indo-European at home"/>
    <m/>
    <m/>
    <m/>
    <s v="38"/>
    <s v="Other Indo-European"/>
    <s v="added data to example column"/>
    <s v="0"/>
    <m/>
    <m/>
    <m/>
    <m/>
    <m/>
    <m/>
    <m/>
    <m/>
    <m/>
  </r>
  <r>
    <s v="x"/>
    <s v="P_OWN_OCCUPIED"/>
    <s v="P_OWN_OCCUPIED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OWN_OCCUPIED"/>
    <s v="P_OWN_OCCUPIED"/>
    <s v="P_OWN_OCCUPIED"/>
    <m/>
    <m/>
    <m/>
    <m/>
    <m/>
    <m/>
    <s v="Owner Occupied households"/>
    <m/>
    <m/>
    <m/>
    <s v="17"/>
    <s v="Owner occupied"/>
    <m/>
    <s v="71"/>
    <m/>
    <m/>
    <m/>
    <m/>
    <m/>
    <m/>
    <m/>
    <m/>
    <m/>
  </r>
  <r>
    <s v="x"/>
    <s v="P_RUS_POL_SLAV"/>
    <s v="P_RUS_POL_SLAV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RUS_POL_SLAV"/>
    <s v="P_RUS_POL_SLAV"/>
    <s v="P_RUS_POL_SLAV"/>
    <m/>
    <m/>
    <m/>
    <m/>
    <m/>
    <m/>
    <s v="Percent of population speaking Russian, Polish or Other Slavic at home"/>
    <m/>
    <m/>
    <m/>
    <s v="37"/>
    <s v="(missing from report)"/>
    <s v="(missing from community report)"/>
    <s v="0"/>
    <m/>
    <m/>
    <m/>
    <m/>
    <m/>
    <m/>
    <m/>
    <m/>
    <m/>
  </r>
  <r>
    <s v="x"/>
    <s v="P_SPANISH"/>
    <s v="P_SPAN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SPANISH"/>
    <s v="P_SPANISH"/>
    <s v="P_SPANISH"/>
    <m/>
    <m/>
    <m/>
    <m/>
    <m/>
    <m/>
    <s v="Percent of population speaking Spanish at home"/>
    <m/>
    <m/>
    <m/>
    <s v="35"/>
    <s v="Spanish"/>
    <s v="added data to example column"/>
    <s v="3"/>
    <m/>
    <m/>
    <m/>
    <m/>
    <m/>
    <m/>
    <m/>
    <m/>
    <m/>
  </r>
  <r>
    <s v="x"/>
    <s v="P_VIETNAMESE"/>
    <s v="P_VIETNAMES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VIETNAMESE"/>
    <s v="P_VIETNAMESE"/>
    <s v="P_VIETNAMESE"/>
    <m/>
    <m/>
    <m/>
    <m/>
    <m/>
    <m/>
    <s v="Percent of population speaking Vietnamese at home"/>
    <m/>
    <m/>
    <m/>
    <s v="39"/>
    <s v="Vietnamese"/>
    <s v="added data to example column"/>
    <s v="0"/>
    <m/>
    <m/>
    <m/>
    <m/>
    <m/>
    <m/>
    <m/>
    <m/>
    <m/>
  </r>
  <r>
    <s v="x"/>
    <s v="pctile.text.cancer"/>
    <s v="pctile.text.cancer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30700"/>
    <s v="Environmental"/>
    <s v="cancer"/>
    <m/>
    <s v="cancer"/>
    <s v="cancer"/>
    <m/>
    <m/>
    <s v="buffer"/>
    <s v="2"/>
    <s v="3"/>
    <m/>
    <s v="T_CANCER"/>
    <m/>
    <m/>
    <m/>
    <s v="T_CANCER"/>
    <s v="T_CANCER"/>
    <m/>
    <s v="Map popup text for Air toxics cancer risk"/>
    <s v="Map popup text for  Air toxics cancer risk"/>
    <m/>
    <m/>
    <m/>
    <m/>
    <m/>
    <m/>
    <m/>
    <m/>
    <s v="84 %ile"/>
    <s v="T_CANCER"/>
    <s v="194"/>
    <m/>
    <s v="Map popup text for  Air toxics cancer risk"/>
    <m/>
    <m/>
    <m/>
    <m/>
  </r>
  <r>
    <s v="x"/>
    <s v="pctile.text.Demog.Index"/>
    <s v="pctile.text.Demog.Ind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2"/>
    <m/>
    <m/>
    <m/>
    <s v="T_DEMOGIDX_2"/>
    <s v="T_DEMOGIDX_2"/>
    <m/>
    <m/>
    <s v="Map popup text for Demographic Index"/>
    <m/>
    <m/>
    <m/>
    <m/>
    <m/>
    <m/>
    <m/>
    <m/>
    <s v="45 %ile"/>
    <s v="T_DEMOGIDX_2"/>
    <m/>
    <m/>
    <m/>
    <m/>
    <m/>
    <m/>
    <m/>
  </r>
  <r>
    <s v="x"/>
    <s v="pctile.text.Demog.Index.Supp"/>
    <s v="pctile.text.Demog.Index.Supp"/>
    <n v="0"/>
    <n v="0"/>
    <n v="1"/>
    <n v="1"/>
    <n v="0"/>
    <n v="0"/>
    <n v="0"/>
    <n v="0"/>
    <n v="1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5"/>
    <m/>
    <m/>
    <m/>
    <s v="T_DEMOGIDX_5"/>
    <s v="T_DEMOGIDX_5"/>
    <m/>
    <m/>
    <s v="Map popup text for Supplemental Demographic Index"/>
    <m/>
    <m/>
    <m/>
    <m/>
    <m/>
    <m/>
    <m/>
    <m/>
    <s v="70 %ile"/>
    <s v="T_DEMOGIDX_5"/>
    <m/>
    <m/>
    <m/>
    <m/>
    <m/>
    <m/>
    <m/>
  </r>
  <r>
    <s v="x"/>
    <s v="pctile.text.dpm"/>
    <s v="pctile.text.d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50700"/>
    <s v="Environmental"/>
    <s v="dpm"/>
    <m/>
    <s v="dpm"/>
    <s v="dpm"/>
    <m/>
    <m/>
    <s v="buffer"/>
    <s v="2"/>
    <s v="5"/>
    <m/>
    <s v="T_DSLPM"/>
    <m/>
    <m/>
    <m/>
    <s v="T_DSLPM"/>
    <s v="T_DSLPM"/>
    <m/>
    <s v="Map popup text for Diesel particulate matter level in air"/>
    <s v="Map popup text for  Diesel particulate matter"/>
    <m/>
    <m/>
    <m/>
    <m/>
    <m/>
    <m/>
    <m/>
    <m/>
    <s v="34 %ile"/>
    <s v="T_DSLPM"/>
    <s v="217"/>
    <m/>
    <s v="Map popup text for  Diesel particulate matter"/>
    <m/>
    <m/>
    <m/>
    <m/>
  </r>
  <r>
    <s v="x"/>
    <s v="pctile.text.EJ.DISPARITY.cancer"/>
    <s v="pctile.text.EJ.DISPARITY.cancer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CANCER"/>
    <m/>
    <m/>
    <m/>
    <s v="T_D2_CANCER"/>
    <s v="T_D2_CANCER"/>
    <m/>
    <m/>
    <s v="Map popup text for  Air toxics cancer risk EJ Index"/>
    <m/>
    <m/>
    <m/>
    <m/>
    <m/>
    <m/>
    <m/>
    <m/>
    <s v="81 %ile"/>
    <s v="T_D2_CANCER"/>
    <m/>
    <m/>
    <m/>
    <m/>
    <m/>
    <m/>
    <m/>
  </r>
  <r>
    <s v="x"/>
    <s v="pctile.text.EJ.DISPARITY.cancer.supp"/>
    <s v="pctile.text.EJ.DISPARITY.cancer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CANCER"/>
    <m/>
    <m/>
    <m/>
    <s v="T_D5_CANCER"/>
    <s v="T_D5_CANCER"/>
    <m/>
    <m/>
    <s v="Map popup text for  Air toxics cancer risk Supplemental Index"/>
    <m/>
    <m/>
    <m/>
    <m/>
    <m/>
    <m/>
    <m/>
    <m/>
    <s v="93 %ile"/>
    <s v="T_D5_CANCER"/>
    <m/>
    <m/>
    <m/>
    <m/>
    <m/>
    <m/>
    <m/>
  </r>
  <r>
    <s v="x"/>
    <s v="pctile.text.EJ.DISPARITY.dpm"/>
    <s v="pctile.text.EJ.DISPARITY.d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DSLPM"/>
    <m/>
    <m/>
    <m/>
    <s v="T_D2_DSLPM"/>
    <s v="T_D2_DSLPM"/>
    <m/>
    <m/>
    <s v="Map popup text for  Diesel particulate matter EJ Index"/>
    <m/>
    <m/>
    <m/>
    <m/>
    <m/>
    <m/>
    <m/>
    <m/>
    <s v="42 %ile"/>
    <s v="T_D2_DSLPM"/>
    <m/>
    <m/>
    <m/>
    <m/>
    <m/>
    <m/>
    <m/>
  </r>
  <r>
    <s v="x"/>
    <s v="pctile.text.EJ.DISPARITY.dpm.supp"/>
    <s v="pctile.text.EJ.DISPARITY.d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DSLPM"/>
    <m/>
    <m/>
    <m/>
    <s v="T_D5_DSLPM"/>
    <s v="T_D5_DSLPM"/>
    <m/>
    <m/>
    <s v="Map popup text for  Diesel particulate matter Supplemental Index"/>
    <m/>
    <m/>
    <m/>
    <m/>
    <m/>
    <m/>
    <m/>
    <m/>
    <s v="55 %ile"/>
    <s v="T_D5_DSLPM"/>
    <m/>
    <m/>
    <m/>
    <m/>
    <m/>
    <m/>
    <m/>
  </r>
  <r>
    <s v="x"/>
    <s v="pctile.text.EJ.DISPARITY.o3"/>
    <s v="pctile.text.EJ.DISPARITY.o3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OZONE"/>
    <m/>
    <m/>
    <m/>
    <s v="T_D2_OZONE"/>
    <s v="T_D2_OZONE"/>
    <m/>
    <m/>
    <s v="Map popup text for Ozone EJ Index"/>
    <m/>
    <m/>
    <m/>
    <m/>
    <m/>
    <m/>
    <m/>
    <m/>
    <s v="47 %ile"/>
    <s v="T_D2_OZONE"/>
    <m/>
    <m/>
    <m/>
    <m/>
    <m/>
    <m/>
    <m/>
  </r>
  <r>
    <s v="x"/>
    <s v="pctile.text.EJ.DISPARITY.o3.supp"/>
    <s v="pctile.text.EJ.DISPARITY.o3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OZONE"/>
    <m/>
    <m/>
    <m/>
    <s v="T_D5_OZONE"/>
    <s v="T_D5_OZONE"/>
    <m/>
    <m/>
    <s v="Map popup text for Ozone Supplemental Index"/>
    <m/>
    <m/>
    <m/>
    <m/>
    <m/>
    <m/>
    <m/>
    <m/>
    <s v="61 %ile"/>
    <s v="T_D5_OZONE"/>
    <m/>
    <m/>
    <m/>
    <m/>
    <m/>
    <m/>
    <m/>
  </r>
  <r>
    <s v="x"/>
    <s v="pctile.text.EJ.DISPARITY.pctpre1960"/>
    <s v="pctile.text.EJ.DISPARITY.pctpre1960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LDPNT"/>
    <m/>
    <m/>
    <m/>
    <s v="T_D2_LDPNT"/>
    <s v="T_D2_LDPNT"/>
    <m/>
    <m/>
    <s v="Map popup text for Lead paint EJ Index"/>
    <m/>
    <m/>
    <m/>
    <m/>
    <m/>
    <m/>
    <m/>
    <m/>
    <s v="56 %ile"/>
    <s v="T_D2_LDPNT"/>
    <m/>
    <m/>
    <m/>
    <m/>
    <m/>
    <m/>
    <m/>
  </r>
  <r>
    <s v="x"/>
    <s v="pctile.text.EJ.DISPARITY.pctpre1960.supp"/>
    <s v="pctile.text.EJ.DISPARITY.pctpre1960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LDPNT"/>
    <m/>
    <m/>
    <m/>
    <s v="T_D5_LDPNT"/>
    <s v="T_D5_LDPNT"/>
    <m/>
    <m/>
    <s v="Map popup text for Lead paint Supplemental Index"/>
    <m/>
    <m/>
    <m/>
    <m/>
    <m/>
    <m/>
    <m/>
    <m/>
    <s v="69 %ile"/>
    <s v="T_D5_LDPNT"/>
    <m/>
    <m/>
    <m/>
    <m/>
    <m/>
    <m/>
    <m/>
  </r>
  <r>
    <s v="x"/>
    <s v="pctile.text.EJ.DISPARITY.pm"/>
    <s v="pctile.text.EJ.DISPARITY.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M25"/>
    <m/>
    <m/>
    <m/>
    <s v="T_D2_PM25"/>
    <s v="T_D2_PM25"/>
    <m/>
    <m/>
    <s v="Map popup text for Particulate Matter 2.5 EJ Index"/>
    <m/>
    <m/>
    <m/>
    <m/>
    <m/>
    <m/>
    <m/>
    <m/>
    <s v="71 %ile"/>
    <s v="T_D2_PM25"/>
    <m/>
    <m/>
    <m/>
    <m/>
    <m/>
    <m/>
    <m/>
  </r>
  <r>
    <s v="x"/>
    <s v="pctile.text.EJ.DISPARITY.pm.supp"/>
    <s v="pctile.text.EJ.DISPARITY.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M25"/>
    <m/>
    <m/>
    <m/>
    <s v="T_D5_PM25"/>
    <s v="T_D5_PM25"/>
    <m/>
    <m/>
    <s v="Map popup text for Particulate Matter 2.5 Supplemental Index"/>
    <m/>
    <m/>
    <m/>
    <m/>
    <m/>
    <m/>
    <m/>
    <m/>
    <s v="87 %ile"/>
    <s v="T_D5_PM25"/>
    <m/>
    <m/>
    <m/>
    <m/>
    <m/>
    <m/>
    <m/>
  </r>
  <r>
    <s v="x"/>
    <s v="pctile.text.EJ.DISPARITY.proximity.npdes"/>
    <s v="pctile.text.EJ.DISPARITY.proximity.npdes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WDIS"/>
    <m/>
    <m/>
    <m/>
    <s v="T_D2_PWDIS"/>
    <s v="T_D2_PWDIS"/>
    <m/>
    <m/>
    <s v="Map popup text for Wastewater discharge EJ Index"/>
    <m/>
    <m/>
    <m/>
    <m/>
    <m/>
    <m/>
    <m/>
    <m/>
    <s v="69 %ile"/>
    <s v="T_D2_PWDIS"/>
    <m/>
    <m/>
    <m/>
    <m/>
    <m/>
    <m/>
    <m/>
  </r>
  <r>
    <s v="x"/>
    <s v="pctile.text.EJ.DISPARITY.proximity.npdes.supp"/>
    <s v="pctile.text.EJ.DISPARITY.proximity.npdes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WDIS"/>
    <m/>
    <m/>
    <m/>
    <s v="T_D5_PWDIS"/>
    <s v="T_D5_PWDIS"/>
    <m/>
    <m/>
    <s v="Map popup text for Wastewater discharge Supplemental Index"/>
    <m/>
    <m/>
    <m/>
    <m/>
    <m/>
    <m/>
    <m/>
    <m/>
    <s v="85 %ile"/>
    <s v="T_D5_PWDIS"/>
    <m/>
    <m/>
    <m/>
    <m/>
    <m/>
    <m/>
    <m/>
  </r>
  <r>
    <s v="x"/>
    <s v="pctile.text.EJ.DISPARITY.proximity.npl"/>
    <s v="pctile.text.EJ.DISPARITY.proximity.npl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NPL"/>
    <m/>
    <m/>
    <m/>
    <s v="T_D2_PNPL"/>
    <s v="T_D2_PNPL"/>
    <m/>
    <m/>
    <s v="Map popup text for Superfund proximity EJ Index"/>
    <m/>
    <m/>
    <m/>
    <m/>
    <m/>
    <m/>
    <m/>
    <m/>
    <s v="57 %ile"/>
    <s v="T_D2_PNPL"/>
    <m/>
    <m/>
    <m/>
    <m/>
    <m/>
    <m/>
    <m/>
  </r>
  <r>
    <s v="x"/>
    <s v="pctile.text.EJ.DISPARITY.proximity.npl.supp"/>
    <s v="pctile.text.EJ.DISPARITY.proximity.npl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NPL"/>
    <m/>
    <m/>
    <m/>
    <s v="T_D5_PNPL"/>
    <s v="T_D5_PNPL"/>
    <m/>
    <m/>
    <s v="Map popup text for Superfund proximity Supplemental Index"/>
    <m/>
    <m/>
    <m/>
    <m/>
    <m/>
    <m/>
    <m/>
    <m/>
    <s v="74 %ile"/>
    <s v="T_D5_PNPL"/>
    <m/>
    <m/>
    <m/>
    <m/>
    <m/>
    <m/>
    <m/>
  </r>
  <r>
    <s v="x"/>
    <s v="pctile.text.EJ.DISPARITY.proximity.rmp"/>
    <s v="pctile.text.EJ.DISPARITY.proximity.rm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RMP"/>
    <m/>
    <m/>
    <m/>
    <s v="T_D2_PRMP"/>
    <s v="T_D2_PRMP"/>
    <m/>
    <m/>
    <s v="Map popup text for RMP Facility Proximity EJ Index"/>
    <m/>
    <m/>
    <m/>
    <m/>
    <m/>
    <m/>
    <m/>
    <m/>
    <s v="32 %ile"/>
    <s v="T_D2_PRMP"/>
    <m/>
    <m/>
    <m/>
    <m/>
    <m/>
    <m/>
    <m/>
  </r>
  <r>
    <s v="x"/>
    <s v="pctile.text.EJ.DISPARITY.proximity.rmp.supp"/>
    <s v="pctile.text.EJ.DISPARITY.proximity.rm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RMP"/>
    <m/>
    <m/>
    <m/>
    <s v="T_D5_PRMP"/>
    <s v="T_D5_PRMP"/>
    <m/>
    <m/>
    <s v="Map popup text for RMP Facility Proximity Supplemental Index"/>
    <m/>
    <m/>
    <m/>
    <m/>
    <m/>
    <m/>
    <m/>
    <m/>
    <s v="41 %ile"/>
    <s v="T_D5_PRMP"/>
    <m/>
    <m/>
    <m/>
    <m/>
    <m/>
    <m/>
    <m/>
  </r>
  <r>
    <s v="x"/>
    <s v="pctile.text.EJ.DISPARITY.proximity.tsdf"/>
    <s v="pctile.text.EJ.DISPARITY.proximity.tsdf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SDF"/>
    <m/>
    <m/>
    <m/>
    <s v="T_D2_PTSDF"/>
    <s v="T_D2_PTSDF"/>
    <m/>
    <m/>
    <s v="Map popup text for Hazardous waste proximity EJ Index"/>
    <m/>
    <m/>
    <m/>
    <m/>
    <m/>
    <m/>
    <m/>
    <m/>
    <s v="21 %ile"/>
    <s v="T_D2_PTSDF"/>
    <m/>
    <m/>
    <m/>
    <m/>
    <m/>
    <m/>
    <m/>
  </r>
  <r>
    <s v="x"/>
    <s v="pctile.text.EJ.DISPARITY.proximity.tsdf.supp"/>
    <s v="pctile.text.EJ.DISPARITY.proximity.tsdf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SDF"/>
    <m/>
    <m/>
    <m/>
    <s v="T_D5_PTSDF"/>
    <s v="T_D5_PTSDF"/>
    <m/>
    <m/>
    <s v="Map popup text for Hazardous waste proximity Supplemental Index"/>
    <m/>
    <m/>
    <m/>
    <m/>
    <m/>
    <m/>
    <m/>
    <m/>
    <s v="24 %ile"/>
    <s v="T_D5_PTSDF"/>
    <m/>
    <m/>
    <m/>
    <m/>
    <m/>
    <m/>
    <m/>
  </r>
  <r>
    <s v="x"/>
    <s v="pctile.text.EJ.DISPARITY.resp"/>
    <s v="pctile.text.EJ.DISPARITY.res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ESP"/>
    <m/>
    <m/>
    <m/>
    <s v="T_D2_RESP"/>
    <s v="T_D2_RESP"/>
    <m/>
    <m/>
    <s v="Map popup text for Air toxics respiratory HI EJ Index"/>
    <m/>
    <m/>
    <m/>
    <m/>
    <m/>
    <m/>
    <m/>
    <m/>
    <s v="80 %ile"/>
    <s v="T_D2_RESP"/>
    <m/>
    <m/>
    <m/>
    <m/>
    <m/>
    <m/>
    <m/>
  </r>
  <r>
    <s v="x"/>
    <s v="pctile.text.EJ.DISPARITY.resp.supp"/>
    <s v="pctile.text.EJ.DISPARITY.res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ESP"/>
    <m/>
    <m/>
    <m/>
    <s v="T_D5_RESP"/>
    <s v="T_D5_RESP"/>
    <m/>
    <m/>
    <s v="Map popup text for Air toxics respiratory HI Supplemental Index"/>
    <m/>
    <m/>
    <m/>
    <m/>
    <m/>
    <m/>
    <m/>
    <m/>
    <s v="92 %ile"/>
    <s v="T_D5_RESP"/>
    <m/>
    <m/>
    <m/>
    <m/>
    <m/>
    <m/>
    <m/>
  </r>
  <r>
    <s v="x"/>
    <s v="pctile.text.EJ.DISPARITY.rsei"/>
    <s v="pctile.text.EJ.DISPARITY.rsei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SEI_AIR"/>
    <m/>
    <m/>
    <m/>
    <s v="T_D2_RSEI_AIR"/>
    <s v="T_D2_RSEI_AIR"/>
    <m/>
    <m/>
    <s v="Map popup text for Toxic Releases to Air EJ Index"/>
    <m/>
    <m/>
    <m/>
    <m/>
    <m/>
    <m/>
    <m/>
    <m/>
    <s v="62 %ile"/>
    <s v="T_D2_RSEI_AIR"/>
    <m/>
    <m/>
    <m/>
    <m/>
    <m/>
    <m/>
    <m/>
  </r>
  <r>
    <s v="x"/>
    <s v="pctile.text.EJ.DISPARITY.rsei.supp"/>
    <s v="pctile.text.EJ.DISPARITY.rsei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SEI_AIR"/>
    <m/>
    <m/>
    <m/>
    <s v="T_D5_RSEI_AIR"/>
    <s v="T_D5_RSEI_AIR"/>
    <m/>
    <m/>
    <s v="Map popup text for Toxic Releases to Air Supplemental Index"/>
    <m/>
    <m/>
    <m/>
    <m/>
    <m/>
    <m/>
    <m/>
    <m/>
    <s v="79 %ile"/>
    <s v="T_D5_RSEI_AIR"/>
    <m/>
    <m/>
    <m/>
    <m/>
    <m/>
    <m/>
    <m/>
  </r>
  <r>
    <s v="x"/>
    <s v="pctile.text.EJ.DISPARITY.traffic.score"/>
    <s v="pctile.text.EJ.DISPARITY.traffic.score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RAF"/>
    <m/>
    <m/>
    <m/>
    <s v="T_D2_PTRAF"/>
    <s v="T_D2_PTRAF"/>
    <m/>
    <m/>
    <s v="Map popup text for Traffic proximity EJ Index"/>
    <m/>
    <m/>
    <m/>
    <m/>
    <m/>
    <m/>
    <m/>
    <m/>
    <s v="39 %ile"/>
    <s v="T_D2_PTRAF"/>
    <m/>
    <m/>
    <m/>
    <m/>
    <m/>
    <m/>
    <m/>
  </r>
  <r>
    <s v="x"/>
    <s v="pctile.text.EJ.DISPARITY.traffic.score.supp"/>
    <s v="pctile.text.EJ.DISPARITY.traffic.score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RAF"/>
    <m/>
    <m/>
    <m/>
    <s v="T_D5_PTRAF"/>
    <s v="T_D5_PTRAF"/>
    <m/>
    <m/>
    <s v="Map popup text for Traffic proximity Supplemental Index"/>
    <m/>
    <m/>
    <m/>
    <m/>
    <m/>
    <m/>
    <m/>
    <m/>
    <s v="50 %ile"/>
    <s v="T_D5_PTRAF"/>
    <m/>
    <m/>
    <m/>
    <m/>
    <m/>
    <m/>
    <m/>
  </r>
  <r>
    <s v="x"/>
    <s v="pctile.text.EJ.DISPARITY.ust"/>
    <s v="pctile.text.EJ.DISPARITY.ust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UST"/>
    <m/>
    <m/>
    <m/>
    <s v="T_D2_UST"/>
    <s v="T_D2_UST"/>
    <m/>
    <m/>
    <s v="Map popup text for Underground storage tanks EJ Index"/>
    <m/>
    <m/>
    <m/>
    <m/>
    <m/>
    <m/>
    <m/>
    <m/>
    <s v="53 %ile"/>
    <s v="T_D2_UST"/>
    <m/>
    <m/>
    <m/>
    <m/>
    <m/>
    <m/>
    <m/>
  </r>
  <r>
    <s v="x"/>
    <s v="pctile.text.EJ.DISPARITY.ust.supp"/>
    <s v="pctile.text.EJ.DISPARITY.ust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UST"/>
    <m/>
    <m/>
    <m/>
    <s v="T_D5_UST"/>
    <s v="T_D5_UST"/>
    <m/>
    <m/>
    <s v="Map popup text for Underground storage tanks Supplemental Index"/>
    <m/>
    <m/>
    <m/>
    <m/>
    <m/>
    <m/>
    <m/>
    <m/>
    <s v="66 %ile"/>
    <s v="T_D5_UST"/>
    <m/>
    <m/>
    <m/>
    <m/>
    <m/>
    <m/>
    <m/>
  </r>
  <r>
    <s v="x"/>
    <s v="pctile.text.lowlifex"/>
    <s v="pctile.text.lowlif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LIFEEXPPCT"/>
    <m/>
    <m/>
    <m/>
    <s v="T_LIFEEXPPCT"/>
    <s v="T_LIFEEXPPCT"/>
    <m/>
    <m/>
    <s v="Map popup text for Low Life Expectancy"/>
    <m/>
    <m/>
    <m/>
    <m/>
    <m/>
    <m/>
    <m/>
    <m/>
    <s v="91 %ile"/>
    <s v="T_LIFEEXPPCT"/>
    <m/>
    <m/>
    <m/>
    <m/>
    <m/>
    <m/>
    <m/>
  </r>
  <r>
    <s v="x"/>
    <s v="pctile.text.o3"/>
    <s v="pctile.text.o3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20700"/>
    <s v="Environmental"/>
    <s v="o3"/>
    <m/>
    <s v="o3"/>
    <s v="o3"/>
    <m/>
    <m/>
    <s v="buffer"/>
    <s v="2"/>
    <s v="2"/>
    <m/>
    <s v="T_OZONE"/>
    <m/>
    <m/>
    <m/>
    <s v="T_OZONE"/>
    <s v="T_OZONE"/>
    <m/>
    <s v="Map popup text for Ozone level in air"/>
    <s v="Map popup text for Ozone"/>
    <m/>
    <m/>
    <m/>
    <m/>
    <m/>
    <m/>
    <m/>
    <m/>
    <s v="40 %ile"/>
    <s v="T_OZONE"/>
    <s v="183"/>
    <m/>
    <s v="Map popup text for Ozone"/>
    <m/>
    <m/>
    <m/>
    <m/>
  </r>
  <r>
    <s v="x"/>
    <s v="pctile.text.pctlingiso"/>
    <s v="pctile.text.pctlingiso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40700"/>
    <s v="Environmental"/>
    <s v="pctlingiso"/>
    <m/>
    <s v="pctlingiso"/>
    <s v="pctlingiso"/>
    <m/>
    <m/>
    <s v="buffer"/>
    <s v="2"/>
    <s v="4"/>
    <m/>
    <s v="T_LINGISOPCT"/>
    <m/>
    <m/>
    <m/>
    <s v="T_LINGISOPCT"/>
    <s v="T_LINGISOPCT"/>
    <m/>
    <s v="Map popup text for % of households that are limited English speaking"/>
    <s v="Map popup text for % limited English speaking"/>
    <m/>
    <m/>
    <m/>
    <m/>
    <m/>
    <m/>
    <m/>
    <m/>
    <s v="0 %ile"/>
    <s v="T_LINGISOPCT"/>
    <s v="206"/>
    <m/>
    <s v="Map popup text for % limited English speaking"/>
    <m/>
    <m/>
    <m/>
    <m/>
  </r>
  <r>
    <s v="x"/>
    <s v="pctile.text.pctlowinc"/>
    <s v="pctile.text.pctlowinc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30700"/>
    <s v="Environmental"/>
    <s v="pctlowinc"/>
    <m/>
    <s v="pctlowinc"/>
    <s v="pctlowinc"/>
    <m/>
    <m/>
    <s v="buffer"/>
    <s v="2"/>
    <s v="3"/>
    <m/>
    <s v="T_LOWINCPCT"/>
    <m/>
    <m/>
    <m/>
    <s v="T_LOWINCPCT"/>
    <s v="T_LOWINCPCT"/>
    <m/>
    <s v="Map popup text for % low-income"/>
    <s v="Map popup text for % low income"/>
    <m/>
    <m/>
    <m/>
    <m/>
    <m/>
    <m/>
    <m/>
    <m/>
    <s v="67 %ile"/>
    <s v="T_LOWINCPCT"/>
    <s v="195"/>
    <m/>
    <s v="Map popup text for % low income"/>
    <m/>
    <m/>
    <m/>
    <m/>
  </r>
  <r>
    <s v="x"/>
    <s v="pctile.text.pctlths"/>
    <s v="pctile.text.pctlths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60700"/>
    <s v="Environmental"/>
    <s v="pctlths"/>
    <m/>
    <s v="pctlths"/>
    <s v="pctlths"/>
    <m/>
    <m/>
    <s v="buffer"/>
    <s v="2"/>
    <s v="6"/>
    <m/>
    <s v="T_LESSHSPCT"/>
    <m/>
    <m/>
    <m/>
    <s v="T_LESSHSPCT"/>
    <s v="T_LESSHSPCT"/>
    <m/>
    <s v="Map popup text for % less than high school"/>
    <s v="Map popup text for % less than high school education"/>
    <m/>
    <m/>
    <m/>
    <m/>
    <m/>
    <m/>
    <m/>
    <m/>
    <s v="82 %ile"/>
    <s v="T_LESSHSPCT"/>
    <s v="228"/>
    <m/>
    <s v="Map popup text for % less than high school education"/>
    <m/>
    <m/>
    <m/>
    <m/>
  </r>
  <r>
    <s v="x"/>
    <s v="pctile.text.pctmin"/>
    <s v="pctile.text.pctmin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100700"/>
    <s v="Demographic"/>
    <s v="pctmin"/>
    <m/>
    <s v="pctmin"/>
    <s v="pctmin"/>
    <m/>
    <m/>
    <s v="buffer"/>
    <s v="1"/>
    <s v="10"/>
    <m/>
    <s v="T_PEOPCOLORPCT"/>
    <m/>
    <m/>
    <m/>
    <s v="T_PEOPCOLORPCT"/>
    <s v="T_PEOPCOLORPCT"/>
    <m/>
    <s v="Map popup text for % people of color (aka minority)"/>
    <s v="Map popup text for % people of color"/>
    <m/>
    <m/>
    <m/>
    <m/>
    <m/>
    <m/>
    <m/>
    <m/>
    <s v="31 %ile"/>
    <s v="T_PEOPCOLORPCT"/>
    <s v="94"/>
    <m/>
    <s v="Map popup text for % people of color"/>
    <m/>
    <m/>
    <m/>
    <m/>
  </r>
  <r>
    <s v="x"/>
    <s v="pctile.text.pctover64"/>
    <s v="pctile.text.pctover64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90700"/>
    <s v="Environmental"/>
    <s v="pctover64"/>
    <m/>
    <s v="pctover64"/>
    <s v="pctover64"/>
    <m/>
    <m/>
    <s v="buffer"/>
    <s v="2"/>
    <s v="9"/>
    <m/>
    <s v="T_OVER64PCT"/>
    <m/>
    <m/>
    <m/>
    <s v="T_OVER64PCT"/>
    <s v="T_OVER64PCT"/>
    <m/>
    <s v="Map popup text for % over age 64"/>
    <s v="Map popup text for % over age 64"/>
    <m/>
    <m/>
    <m/>
    <m/>
    <m/>
    <m/>
    <m/>
    <m/>
    <s v="58 %ile"/>
    <s v="T_OVER64PCT"/>
    <s v="262"/>
    <m/>
    <s v="Map popup text for % over age 64"/>
    <m/>
    <m/>
    <m/>
    <m/>
  </r>
  <r>
    <s v="x"/>
    <s v="pctile.text.pctpre1960"/>
    <s v="pctile.text.pctpre1960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60700"/>
    <s v="Environmental"/>
    <s v="pctpre1960"/>
    <m/>
    <s v="pctpre1960"/>
    <s v="pctpre1960"/>
    <m/>
    <m/>
    <s v="buffer"/>
    <s v="2"/>
    <s v="6"/>
    <m/>
    <s v="T_LDPNT"/>
    <m/>
    <m/>
    <m/>
    <s v="T_LDPNT"/>
    <s v="T_LDPNT"/>
    <m/>
    <s v="Map popup text for % pre-1960 housing (lead paint indicator)"/>
    <s v="Map popup text for Lead paint"/>
    <m/>
    <m/>
    <m/>
    <m/>
    <m/>
    <m/>
    <m/>
    <m/>
    <s v="54 %ile"/>
    <s v="T_LDPNT"/>
    <s v="229"/>
    <m/>
    <s v="Map popup text for Lead paint"/>
    <m/>
    <m/>
    <m/>
    <m/>
  </r>
  <r>
    <s v="x"/>
    <s v="pctile.text.pctunder5"/>
    <s v="pctile.text.pctunder5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80700"/>
    <s v="Environmental"/>
    <s v="pctunder5"/>
    <m/>
    <s v="pctunder5"/>
    <s v="pctunder5"/>
    <m/>
    <m/>
    <s v="buffer"/>
    <s v="2"/>
    <s v="8"/>
    <m/>
    <s v="T_UNDER5PCT"/>
    <m/>
    <m/>
    <m/>
    <s v="T_UNDER5PCT"/>
    <s v="T_UNDER5PCT"/>
    <m/>
    <s v="Map popup text for % under age 5"/>
    <s v="Map popup text for % under age 5"/>
    <m/>
    <m/>
    <m/>
    <m/>
    <m/>
    <m/>
    <m/>
    <m/>
    <s v="29 %ile"/>
    <s v="T_UNDER5PCT"/>
    <s v="250"/>
    <m/>
    <s v="Map popup text for % under age 5"/>
    <m/>
    <m/>
    <m/>
    <m/>
  </r>
  <r>
    <s v="x"/>
    <s v="pctile.text.pm"/>
    <s v="pctile.text.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10700"/>
    <s v="Environmental"/>
    <s v="pm"/>
    <m/>
    <s v="pm"/>
    <s v="pm"/>
    <m/>
    <m/>
    <s v="buffer"/>
    <s v="2"/>
    <s v="1"/>
    <m/>
    <s v="T_PM25"/>
    <m/>
    <m/>
    <m/>
    <s v="T_PM25"/>
    <s v="T_PM25"/>
    <m/>
    <s v="Map popup text for PM2.5 level in air"/>
    <s v="Map popup text for Particulate Matter 2.5"/>
    <m/>
    <m/>
    <m/>
    <m/>
    <m/>
    <m/>
    <m/>
    <m/>
    <s v="86 %ile"/>
    <s v="T_PM25"/>
    <s v="173"/>
    <m/>
    <s v="Map popup text for Particulate Matter 2.5"/>
    <m/>
    <m/>
    <m/>
    <m/>
  </r>
  <r>
    <s v="x"/>
    <s v="pctile.text.proximity.npdes"/>
    <s v="pctile.text.proximity.npdes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10700"/>
    <s v="Environmental"/>
    <s v="proximity.npdes"/>
    <m/>
    <s v="proximity.npdes"/>
    <s v="proximity.npdes"/>
    <m/>
    <m/>
    <s v="buffer"/>
    <s v="2"/>
    <s v="11"/>
    <m/>
    <s v="T_PWDIS"/>
    <m/>
    <m/>
    <m/>
    <s v="T_PWDIS"/>
    <s v="T_PWDIS"/>
    <m/>
    <s v="Map popup text for Indicator for major direct dischargers to water"/>
    <s v="Map popup text for Wastewater discharge"/>
    <m/>
    <m/>
    <m/>
    <m/>
    <m/>
    <m/>
    <m/>
    <m/>
    <s v="82 %ile"/>
    <s v="T_PWDIS"/>
    <s v="284"/>
    <m/>
    <s v="Map popup text for Wastewater discharge"/>
    <m/>
    <m/>
    <m/>
    <m/>
  </r>
  <r>
    <s v="x"/>
    <s v="pctile.text.proximity.npl"/>
    <s v="pctile.text.proximity.npl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80700"/>
    <s v="Environmental"/>
    <s v="proximity.npl"/>
    <m/>
    <s v="proximity.npl"/>
    <s v="proximity.npl"/>
    <m/>
    <m/>
    <s v="buffer"/>
    <s v="2"/>
    <s v="8"/>
    <m/>
    <s v="T_PNPL"/>
    <m/>
    <m/>
    <m/>
    <s v="T_PNPL"/>
    <s v="T_PNPL"/>
    <m/>
    <s v="Map popup text for Proximity to National Priorities List (NPL) sites"/>
    <s v="Map popup text for Superfund proximity"/>
    <m/>
    <m/>
    <m/>
    <m/>
    <m/>
    <m/>
    <m/>
    <m/>
    <s v="55 %ile"/>
    <s v="T_PNPL"/>
    <s v="251"/>
    <m/>
    <s v="Map popup text for Superfund proximity"/>
    <m/>
    <m/>
    <m/>
    <m/>
  </r>
  <r>
    <s v="x"/>
    <s v="pctile.text.proximity.rmp"/>
    <s v="pctile.text.proximity.rm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90700"/>
    <s v="Environmental"/>
    <s v="proximity.rmp"/>
    <m/>
    <s v="proximity.rmp"/>
    <s v="proximity.rmp"/>
    <m/>
    <m/>
    <s v="buffer"/>
    <s v="2"/>
    <s v="9"/>
    <m/>
    <s v="T_PRMP"/>
    <m/>
    <m/>
    <m/>
    <s v="T_PRMP"/>
    <s v="T_PRMP"/>
    <m/>
    <s v="Map popup text for Proximity to Risk Management Plan (RMP) facilities"/>
    <s v="Map popup text for RMP facility proximity"/>
    <m/>
    <m/>
    <m/>
    <m/>
    <m/>
    <m/>
    <m/>
    <m/>
    <s v="24 %ile"/>
    <s v="T_PRMP"/>
    <s v="263"/>
    <m/>
    <s v="Map popup text for RMP facility proximity"/>
    <m/>
    <m/>
    <m/>
    <m/>
  </r>
  <r>
    <s v="x"/>
    <s v="pctile.text.proximity.tsdf"/>
    <s v="pctile.text.proximity.tsdf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00700"/>
    <s v="Environmental"/>
    <s v="proximity.tsdf"/>
    <m/>
    <s v="proximity.tsdf"/>
    <s v="proximity.tsdf"/>
    <m/>
    <m/>
    <s v="buffer"/>
    <s v="2"/>
    <s v="10"/>
    <m/>
    <s v="T_PTSDF"/>
    <m/>
    <m/>
    <m/>
    <s v="T_PTSDF"/>
    <s v="T_PTSDF"/>
    <m/>
    <s v="Map popup text for Proximity to Treatment Storage and Disposal (TSDF) facilities"/>
    <s v="Map popup text for Hazardous waste proximity"/>
    <m/>
    <m/>
    <m/>
    <m/>
    <m/>
    <m/>
    <m/>
    <m/>
    <s v="13 %ile"/>
    <s v="T_PTSDF"/>
    <s v="274"/>
    <m/>
    <s v="Map popup text for Hazardous waste proximity"/>
    <m/>
    <m/>
    <m/>
    <m/>
  </r>
  <r>
    <s v="x"/>
    <s v="pctile.text.resp"/>
    <s v="pctile.text.res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40700"/>
    <s v="Environmental"/>
    <s v="resp"/>
    <m/>
    <s v="resp"/>
    <s v="resp"/>
    <m/>
    <m/>
    <s v="buffer"/>
    <s v="2"/>
    <s v="4"/>
    <m/>
    <s v="T_RESP"/>
    <m/>
    <m/>
    <m/>
    <s v="T_RESP"/>
    <s v="T_RESP"/>
    <m/>
    <s v="Map popup text for Air toxics respiratory hazard index"/>
    <s v="Map popup text for  Air toxics respiratory HI"/>
    <m/>
    <m/>
    <m/>
    <m/>
    <m/>
    <m/>
    <m/>
    <m/>
    <s v="92 %ile"/>
    <s v="T_RESP"/>
    <s v="207"/>
    <m/>
    <s v="Map popup text for  Air toxics respiratory HI"/>
    <m/>
    <m/>
    <m/>
    <m/>
  </r>
  <r>
    <s v="x"/>
    <s v="pctile.text.rsei"/>
    <s v="pctile.text.rsei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m/>
    <m/>
    <m/>
    <m/>
    <s v="rsei"/>
    <s v="rsei"/>
    <m/>
    <m/>
    <m/>
    <m/>
    <m/>
    <m/>
    <s v="T_RSEI_AIR"/>
    <m/>
    <m/>
    <m/>
    <s v="T_RSEI_AIR"/>
    <s v="T_RSEI_AIR"/>
    <m/>
    <m/>
    <s v="Map popup text for Toxic Releases to Air"/>
    <m/>
    <m/>
    <m/>
    <m/>
    <m/>
    <m/>
    <m/>
    <m/>
    <s v="65 %ile"/>
    <s v="T_RSEI_AIR"/>
    <s v="474"/>
    <m/>
    <m/>
    <m/>
    <m/>
    <m/>
    <m/>
  </r>
  <r>
    <s v="x"/>
    <s v="pctile.text.traffic.score"/>
    <s v="pctile.text.traffic.score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70700"/>
    <s v="Environmental"/>
    <s v="traffic.score"/>
    <m/>
    <s v="traffic.score"/>
    <s v="traffic.score"/>
    <m/>
    <m/>
    <s v="buffer"/>
    <s v="2"/>
    <s v="7"/>
    <m/>
    <s v="T_PTRAF"/>
    <m/>
    <m/>
    <m/>
    <s v="T_PTRAF"/>
    <s v="T_PTRAF"/>
    <m/>
    <s v="Map popup text for Traffic proximity and volume"/>
    <s v="Map popup text for Traffic proximity"/>
    <m/>
    <m/>
    <m/>
    <m/>
    <m/>
    <m/>
    <m/>
    <m/>
    <s v="32 %ile"/>
    <s v="T_PTRAF"/>
    <s v="239"/>
    <m/>
    <s v="Map popup text for Traffic proximity"/>
    <m/>
    <m/>
    <m/>
    <m/>
  </r>
  <r>
    <s v="x"/>
    <s v="pctile.text.unemployed"/>
    <s v="pctile.text.unemployed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050700"/>
    <s v="Demographic"/>
    <s v="unemployed"/>
    <m/>
    <s v="pctunemployed"/>
    <s v="pctunemployed"/>
    <m/>
    <m/>
    <s v="buffer"/>
    <s v="1"/>
    <s v="5"/>
    <m/>
    <s v="T_UNEMPPCT"/>
    <m/>
    <m/>
    <m/>
    <s v="T_UNEMPPCT"/>
    <s v="T_UNEMPPCT"/>
    <m/>
    <s v="Map popup text for % unemployed"/>
    <s v="Map popup text for Unemployed"/>
    <m/>
    <m/>
    <m/>
    <m/>
    <m/>
    <m/>
    <m/>
    <m/>
    <s v="35 %ile"/>
    <s v="T_UNEMPPCT"/>
    <s v="46"/>
    <m/>
    <s v="Map popup text for Unemployment rate"/>
    <m/>
    <m/>
    <m/>
    <m/>
  </r>
  <r>
    <s v="x"/>
    <s v="pctile.text.ust"/>
    <s v="pctile.text.ust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20700"/>
    <s v="Environmental"/>
    <s v="ust"/>
    <m/>
    <s v="ust"/>
    <s v="ust"/>
    <m/>
    <m/>
    <s v="buffer"/>
    <s v="2"/>
    <s v="12"/>
    <m/>
    <s v="T_UST"/>
    <m/>
    <m/>
    <m/>
    <s v="T_UST"/>
    <s v="T_UST"/>
    <m/>
    <s v="Map popup text for Underground Storage Tanks Indicator"/>
    <s v="Map popup text for Underground storage tanks"/>
    <m/>
    <m/>
    <m/>
    <m/>
    <m/>
    <m/>
    <m/>
    <m/>
    <s v="48 %ile"/>
    <s v="T_UST"/>
    <s v="294"/>
    <m/>
    <s v="Map popup text for Underground storage tanks"/>
    <m/>
    <m/>
    <m/>
    <m/>
  </r>
  <r>
    <s v="x"/>
    <s v="PER_CAP_INC"/>
    <s v="PER_CAP_INC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ER_CAP_INC"/>
    <s v="PER_CAP_INC"/>
    <s v="PER_CAP_INC"/>
    <m/>
    <m/>
    <m/>
    <m/>
    <m/>
    <m/>
    <s v="Per Capita Income"/>
    <m/>
    <m/>
    <m/>
    <s v="15"/>
    <s v="Per capita income"/>
    <m/>
    <s v="31401"/>
    <m/>
    <m/>
    <m/>
    <m/>
    <m/>
    <m/>
    <m/>
    <m/>
    <m/>
  </r>
  <r>
    <s v="x"/>
    <s v="placename"/>
    <s v="placename"/>
    <n v="0"/>
    <n v="0"/>
    <n v="0"/>
    <n v="0"/>
    <n v="0"/>
    <n v="0"/>
    <n v="0"/>
    <n v="0"/>
    <n v="0"/>
    <x v="32"/>
    <s v="other"/>
    <s v="geo"/>
    <s v="geo"/>
    <s v="misc"/>
    <m/>
    <m/>
    <s v="main"/>
    <s v="General information"/>
    <m/>
    <m/>
    <m/>
    <m/>
    <m/>
    <m/>
    <m/>
    <m/>
    <m/>
    <m/>
    <m/>
    <m/>
    <s v="placename"/>
    <s v="placename"/>
    <s v="placename"/>
    <m/>
    <m/>
    <m/>
    <m/>
    <m/>
    <m/>
    <s v="City or County Plus State for the Area of Interest"/>
    <m/>
    <m/>
    <m/>
    <m/>
    <m/>
    <m/>
    <s v="Beaver County, OK"/>
    <m/>
    <m/>
    <m/>
    <m/>
    <m/>
    <m/>
    <m/>
    <m/>
    <m/>
  </r>
  <r>
    <s v="x"/>
    <s v="radius.miles"/>
    <s v="radius.miles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radius.miles"/>
    <m/>
    <s v="misc"/>
    <s v="misc"/>
    <s v="buffer"/>
    <s v="buffer"/>
    <s v="buffer"/>
    <s v="99"/>
    <s v="99"/>
    <s v="0"/>
    <s v="distance"/>
    <s v="distance"/>
    <s v="distance"/>
    <m/>
    <m/>
    <m/>
    <s v="Buffer distance (miles)"/>
    <s v="Buffer distance (miles)"/>
    <m/>
    <s v="for internal use only"/>
    <m/>
    <m/>
    <m/>
    <s v="1"/>
    <s v="Distance from point (miles radius of ring)"/>
    <s v="added reportlabel"/>
    <s v="1"/>
    <m/>
    <m/>
    <s v="441"/>
    <s v="n"/>
    <m/>
    <s v="n"/>
    <m/>
    <s v="FALSE"/>
    <m/>
  </r>
  <r>
    <s v="x"/>
    <s v="RAW_CG_LIMITEDBBPCT"/>
    <s v="RAW_CG_LIMITEDBB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LIMITEDBBPCT"/>
    <s v="RAW_CG_LIMITEDBBPCT"/>
    <s v="RAW_CG_LIMITEDBBPCT"/>
    <m/>
    <m/>
    <m/>
    <m/>
    <m/>
    <m/>
    <s v="Households without Broadband Internet"/>
    <m/>
    <m/>
    <m/>
    <s v="252"/>
    <s v="Broadband Internet"/>
    <m/>
    <s v="20%"/>
    <m/>
    <m/>
    <m/>
    <m/>
    <m/>
    <m/>
    <m/>
    <m/>
    <m/>
  </r>
  <r>
    <s v="x"/>
    <s v="RAW_CG_NOHINCPCT"/>
    <s v="RAW_CG_NOHINC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NOHINCPCT"/>
    <s v="RAW_CG_NOHINCPCT"/>
    <s v="RAW_CG_NOHINCPCT"/>
    <m/>
    <m/>
    <m/>
    <m/>
    <m/>
    <m/>
    <s v="Households without Health Insurance"/>
    <m/>
    <m/>
    <m/>
    <s v="253"/>
    <s v="Lack of Health Insurance"/>
    <m/>
    <s v="13%"/>
    <m/>
    <m/>
    <m/>
    <m/>
    <m/>
    <m/>
    <m/>
    <m/>
    <m/>
  </r>
  <r>
    <s v="x"/>
    <s v="RAW_CI_FIRE"/>
    <s v="RAW_CI_FIR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"/>
    <s v="RAW_CI_FIRE"/>
    <s v="RAW_CI_FIRE"/>
    <m/>
    <m/>
    <m/>
    <m/>
    <m/>
    <m/>
    <s v="Estimated Current Fire Risk"/>
    <m/>
    <m/>
    <m/>
    <s v="243"/>
    <s v="Wildfire Risk"/>
    <s v="fixed description to say Fire where EJScreen API doc said Flood"/>
    <s v="91%"/>
    <m/>
    <m/>
    <m/>
    <m/>
    <m/>
    <m/>
    <m/>
    <m/>
    <m/>
  </r>
  <r>
    <s v="x"/>
    <s v="RAW_CI_FIRE30"/>
    <s v="RAW_CI_FIRE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30"/>
    <s v="RAW_CI_FIRE30"/>
    <s v="RAW_CI_FIRE30"/>
    <m/>
    <m/>
    <m/>
    <m/>
    <m/>
    <m/>
    <s v="Estimated Fire Risk in 30 Years"/>
    <m/>
    <m/>
    <m/>
    <m/>
    <m/>
    <s v="fixed description to say Fire where EJScreen API doc said Flood"/>
    <s v="91%"/>
    <m/>
    <m/>
    <m/>
    <m/>
    <m/>
    <m/>
    <m/>
    <m/>
    <m/>
  </r>
  <r>
    <s v="x"/>
    <s v="RAW_CI_FLOOD"/>
    <s v="RAW_CI_FLOOD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"/>
    <s v="RAW_CI_FLOOD"/>
    <s v="RAW_CI_FLOOD"/>
    <m/>
    <m/>
    <m/>
    <m/>
    <m/>
    <m/>
    <s v="Estimated Current Flood Risk"/>
    <m/>
    <m/>
    <m/>
    <s v="242"/>
    <s v="Flood Risk"/>
    <m/>
    <s v="11%"/>
    <m/>
    <m/>
    <m/>
    <m/>
    <m/>
    <m/>
    <m/>
    <m/>
    <m/>
  </r>
  <r>
    <s v="x"/>
    <s v="RAW_CI_FLOOD30"/>
    <s v="RAW_CI_FLOOD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30"/>
    <s v="RAW_CI_FLOOD30"/>
    <s v="RAW_CI_FLOOD30"/>
    <m/>
    <m/>
    <m/>
    <m/>
    <m/>
    <m/>
    <s v="Estimated Flood Risk in 30 Years"/>
    <m/>
    <m/>
    <m/>
    <m/>
    <m/>
    <m/>
    <s v="11%"/>
    <m/>
    <m/>
    <m/>
    <m/>
    <m/>
    <m/>
    <m/>
    <m/>
    <m/>
  </r>
  <r>
    <s v="x"/>
    <s v="RAW_HI_ASTHMA"/>
    <s v="RAW_HI_ASTHMA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ASTHMA"/>
    <s v="RAW_HI_ASTHMA"/>
    <s v="RAW_HI_ASTHMA"/>
    <m/>
    <m/>
    <m/>
    <m/>
    <m/>
    <m/>
    <s v="Asthma"/>
    <m/>
    <m/>
    <m/>
    <s v="219"/>
    <s v="Asthma"/>
    <m/>
    <s v="10.199999999999999"/>
    <m/>
    <m/>
    <m/>
    <m/>
    <m/>
    <m/>
    <m/>
    <m/>
    <m/>
  </r>
  <r>
    <s v="x"/>
    <s v="RAW_HI_CANCER"/>
    <s v="RAW_HI_CANCER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CANCER"/>
    <s v="RAW_HI_CANCER"/>
    <s v="RAW_HI_CANCER"/>
    <m/>
    <m/>
    <m/>
    <m/>
    <m/>
    <m/>
    <s v="Cancer"/>
    <m/>
    <m/>
    <m/>
    <s v="220"/>
    <s v="Cancer"/>
    <m/>
    <s v="8.1999999999999993"/>
    <m/>
    <m/>
    <m/>
    <m/>
    <m/>
    <m/>
    <m/>
    <m/>
    <m/>
  </r>
  <r>
    <s v="x"/>
    <s v="RAW_HI_DISABILITYPCT"/>
    <s v="RAW_HI_DISABILITYPCT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DISABILITYPCT"/>
    <s v="RAW_HI_DISABILITYPCT"/>
    <s v="RAW_HI_DISABILITYPCT"/>
    <m/>
    <m/>
    <m/>
    <m/>
    <m/>
    <m/>
    <s v="Persons with Disabilities"/>
    <m/>
    <m/>
    <m/>
    <s v="221"/>
    <s v="Persons with Disabilities"/>
    <m/>
    <s v="19%"/>
    <m/>
    <m/>
    <m/>
    <m/>
    <m/>
    <m/>
    <m/>
    <m/>
    <m/>
  </r>
  <r>
    <s v="x"/>
    <s v="RAW_HI_HEARTDISEASE"/>
    <s v="RAW_HI_HEARTDISEAS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HEARTDISEASE"/>
    <s v="RAW_HI_HEARTDISEASE"/>
    <s v="RAW_HI_HEARTDISEASE"/>
    <m/>
    <m/>
    <m/>
    <m/>
    <m/>
    <m/>
    <s v="Heart Diseases"/>
    <m/>
    <m/>
    <m/>
    <s v="218"/>
    <s v="Heart Disease"/>
    <m/>
    <s v="9"/>
    <m/>
    <m/>
    <m/>
    <m/>
    <m/>
    <m/>
    <m/>
    <m/>
    <m/>
  </r>
  <r>
    <s v="x"/>
    <s v="RAW_HI_LIFEEXP"/>
    <s v="RAW_HI_LIFEEXP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LIFEEXP"/>
    <s v="RAW_HI_LIFEEXP"/>
    <s v="RAW_HI_LIFEEXP"/>
    <m/>
    <m/>
    <m/>
    <m/>
    <m/>
    <m/>
    <s v="Low Life Expectancy"/>
    <m/>
    <m/>
    <m/>
    <m/>
    <m/>
    <m/>
    <s v="79.400000000000006"/>
    <m/>
    <m/>
    <m/>
    <m/>
    <m/>
    <m/>
    <m/>
    <m/>
    <m/>
  </r>
  <r>
    <s v="x"/>
    <s v="REGION"/>
    <s v="REGION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4"/>
    <s v="other"/>
    <s v="REGION"/>
    <m/>
    <s v="misc"/>
    <s v="misc"/>
    <s v="Regional"/>
    <s v="Region"/>
    <s v="region"/>
    <s v="99"/>
    <s v="99"/>
    <s v="4"/>
    <s v="epaRegion"/>
    <s v="epaRegion"/>
    <s v="epaRegion"/>
    <m/>
    <s v="REGION"/>
    <s v="REGION"/>
    <s v="EPA Region"/>
    <s v="EPA region number"/>
    <s v="US EPA region number"/>
    <s v="EPA Region"/>
    <m/>
    <m/>
    <s v="EPA Region"/>
    <m/>
    <m/>
    <m/>
    <s v="6"/>
    <s v="4"/>
    <s v="REGION"/>
    <s v="452"/>
    <s v="region"/>
    <s v="US EPA region number"/>
    <s v="General information"/>
    <m/>
    <s v="FALSE"/>
    <m/>
  </r>
  <r>
    <s v="x"/>
    <s v="S_CG_LIMITEDBBPCT_AVG"/>
    <s v="S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AVG"/>
    <s v="S_CG_LIMITEDBBPCT_AVG"/>
    <s v="S_CG_LIMITEDBBPCT_AVG"/>
    <m/>
    <m/>
    <m/>
    <m/>
    <m/>
    <m/>
    <s v="State Average of Households without Broadband Internet"/>
    <m/>
    <m/>
    <m/>
    <s v="254"/>
    <s v="Broadband Internet"/>
    <m/>
    <s v="17%"/>
    <m/>
    <m/>
    <m/>
    <m/>
    <m/>
    <m/>
    <m/>
    <m/>
    <m/>
  </r>
  <r>
    <s v="x"/>
    <s v="S_CG_LIMITEDBBPCT_PCTILE"/>
    <s v="S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PCTILE"/>
    <s v="S_CG_LIMITEDBBPCT_PCTILE"/>
    <s v="S_CG_LIMITEDBBPCT_PCTILE"/>
    <m/>
    <m/>
    <m/>
    <m/>
    <m/>
    <m/>
    <s v="State Percentile of Households without Broadband Internet"/>
    <m/>
    <m/>
    <m/>
    <s v="256"/>
    <s v="Broadband Internet"/>
    <m/>
    <s v="64"/>
    <m/>
    <m/>
    <m/>
    <m/>
    <m/>
    <m/>
    <m/>
    <m/>
    <m/>
  </r>
  <r>
    <s v="x"/>
    <s v="S_CG_NOHINCPCT_AVG"/>
    <s v="S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AVG"/>
    <s v="S_CG_NOHINCPCT_AVG"/>
    <s v="S_CG_NOHINCPCT_AVG"/>
    <m/>
    <m/>
    <m/>
    <m/>
    <m/>
    <m/>
    <s v="State Average of Households without Health Insurance"/>
    <m/>
    <m/>
    <m/>
    <s v="255"/>
    <s v="Lack of Health Insurance"/>
    <m/>
    <s v="15%"/>
    <m/>
    <m/>
    <m/>
    <m/>
    <m/>
    <m/>
    <m/>
    <m/>
    <m/>
  </r>
  <r>
    <s v="x"/>
    <s v="S_CG_NOHINCPCT_PCTILE"/>
    <s v="S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PCTILE"/>
    <s v="S_CG_NOHINCPCT_PCTILE"/>
    <s v="S_CG_NOHINCPCT_PCTILE"/>
    <m/>
    <m/>
    <m/>
    <m/>
    <m/>
    <m/>
    <s v="State Percentile of Households without Health Insurance"/>
    <m/>
    <m/>
    <m/>
    <s v="257"/>
    <s v="Lack of Health Insurance"/>
    <m/>
    <s v="41"/>
    <m/>
    <m/>
    <m/>
    <m/>
    <m/>
    <m/>
    <m/>
    <m/>
    <m/>
  </r>
  <r>
    <s v="x"/>
    <s v="S_CI_FIRE_AVG"/>
    <s v="S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AVG"/>
    <s v="S_CI_FIRE_AVG"/>
    <s v="S_CI_FIRE_AVG"/>
    <m/>
    <m/>
    <m/>
    <m/>
    <m/>
    <m/>
    <s v="State Average of Estimated Current Fire Risk"/>
    <m/>
    <m/>
    <m/>
    <s v="245"/>
    <s v="Wildfire Risk"/>
    <s v="fixed description to say Fire where EJScreen API doc said Flood"/>
    <s v="43%"/>
    <m/>
    <m/>
    <m/>
    <m/>
    <m/>
    <m/>
    <m/>
    <m/>
    <m/>
  </r>
  <r>
    <s v="x"/>
    <s v="S_CI_FIRE_PCTILE"/>
    <s v="S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PCTILE"/>
    <s v="S_CI_FIRE_PCTILE"/>
    <s v="S_CI_FIRE_PCTILE"/>
    <m/>
    <m/>
    <m/>
    <m/>
    <m/>
    <m/>
    <s v="State Percentile of Estimated Current Fire Risk"/>
    <m/>
    <m/>
    <m/>
    <s v="247"/>
    <s v="Wildfire Risk"/>
    <s v="fixed description to say Fire where EJScreen API doc said Flood"/>
    <s v="74"/>
    <m/>
    <m/>
    <m/>
    <m/>
    <m/>
    <m/>
    <m/>
    <m/>
    <m/>
  </r>
  <r>
    <s v="x"/>
    <s v="S_CI_FIRE30_AVG"/>
    <s v="S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AVG"/>
    <s v="S_CI_FIRE30_AVG"/>
    <s v="S_CI_FIRE30_AVG"/>
    <m/>
    <m/>
    <m/>
    <m/>
    <m/>
    <m/>
    <s v="State Average of Estimated Fire Risk in 30 Years"/>
    <m/>
    <m/>
    <m/>
    <m/>
    <m/>
    <s v="fixed description to say Fire where EJScreen API doc said Flood"/>
    <s v="57%"/>
    <m/>
    <m/>
    <m/>
    <m/>
    <m/>
    <m/>
    <m/>
    <m/>
    <m/>
  </r>
  <r>
    <s v="x"/>
    <s v="S_CI_FIRE30_PCTILE"/>
    <s v="S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PCTILE"/>
    <s v="S_CI_FIRE30_PCTILE"/>
    <s v="S_CI_FIRE30_PCTILE"/>
    <m/>
    <m/>
    <m/>
    <m/>
    <m/>
    <m/>
    <s v="State Percentile of Estimated Fire Risk in 30 Years"/>
    <m/>
    <m/>
    <m/>
    <m/>
    <m/>
    <s v="fixed description to say Fire where EJScreen API doc said Flood"/>
    <s v="64"/>
    <m/>
    <m/>
    <m/>
    <m/>
    <m/>
    <m/>
    <m/>
    <m/>
    <m/>
  </r>
  <r>
    <s v="x"/>
    <s v="S_CI_FLOOD_AVG"/>
    <s v="S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AVG"/>
    <s v="S_CI_FLOOD_AVG"/>
    <s v="S_CI_FLOOD_AVG"/>
    <m/>
    <m/>
    <m/>
    <m/>
    <m/>
    <m/>
    <s v="State Average of Estimated Current Flood Risk"/>
    <m/>
    <m/>
    <m/>
    <s v="244"/>
    <s v="Flood Risk"/>
    <m/>
    <s v="8%"/>
    <m/>
    <m/>
    <m/>
    <m/>
    <m/>
    <m/>
    <m/>
    <m/>
    <m/>
  </r>
  <r>
    <s v="x"/>
    <s v="S_CI_FLOOD_PCTILE"/>
    <s v="S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PCTILE"/>
    <s v="S_CI_FLOOD_PCTILE"/>
    <s v="S_CI_FLOOD_PCTILE"/>
    <m/>
    <m/>
    <m/>
    <m/>
    <m/>
    <m/>
    <s v="State Percentile of Estimated Current Flood Risk"/>
    <m/>
    <m/>
    <m/>
    <s v="246"/>
    <s v="Flood Risk"/>
    <m/>
    <s v="77"/>
    <m/>
    <m/>
    <m/>
    <m/>
    <m/>
    <m/>
    <m/>
    <m/>
    <m/>
  </r>
  <r>
    <s v="x"/>
    <s v="S_CI_FLOOD30_AVG"/>
    <s v="S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AVG"/>
    <s v="S_CI_FLOOD30_AVG"/>
    <s v="S_CI_FLOOD30_AVG"/>
    <m/>
    <m/>
    <m/>
    <m/>
    <m/>
    <m/>
    <s v="State Average of Estimated Flood Risk in 30 Years"/>
    <m/>
    <m/>
    <m/>
    <m/>
    <m/>
    <m/>
    <s v="8%"/>
    <m/>
    <m/>
    <m/>
    <m/>
    <m/>
    <m/>
    <m/>
    <m/>
    <m/>
  </r>
  <r>
    <s v="x"/>
    <s v="S_CI_FLOOD30_PCTILE"/>
    <s v="S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PCTILE"/>
    <s v="S_CI_FLOOD30_PCTILE"/>
    <s v="S_CI_FLOOD30_PCTILE"/>
    <m/>
    <m/>
    <m/>
    <m/>
    <m/>
    <m/>
    <s v="State Percentile of Estimated Flood Risk in 30 Years"/>
    <m/>
    <m/>
    <m/>
    <m/>
    <m/>
    <m/>
    <s v="77"/>
    <m/>
    <m/>
    <m/>
    <m/>
    <m/>
    <m/>
    <m/>
    <m/>
    <m/>
  </r>
  <r>
    <s v="x"/>
    <s v="S_HI_ASTHMA_AVG"/>
    <s v="S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AVG"/>
    <s v="S_HI_ASTHMA_AVG"/>
    <s v="S_HI_ASTHMA_AVG"/>
    <m/>
    <m/>
    <m/>
    <m/>
    <m/>
    <m/>
    <s v="State Average of Asthma"/>
    <m/>
    <m/>
    <m/>
    <s v="213"/>
    <s v="Asthma"/>
    <m/>
    <s v="11.1"/>
    <m/>
    <m/>
    <m/>
    <m/>
    <m/>
    <m/>
    <m/>
    <m/>
    <m/>
  </r>
  <r>
    <s v="x"/>
    <s v="S_HI_ASTHMA_PCTILE"/>
    <s v="S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PCTILE"/>
    <s v="S_HI_ASTHMA_PCTILE"/>
    <s v="S_HI_ASTHMA_PCTILE"/>
    <m/>
    <m/>
    <m/>
    <m/>
    <m/>
    <m/>
    <s v="State Percentile of Asthma"/>
    <m/>
    <m/>
    <m/>
    <s v="229"/>
    <s v="Asthma"/>
    <m/>
    <s v="21"/>
    <m/>
    <m/>
    <m/>
    <m/>
    <m/>
    <m/>
    <m/>
    <m/>
    <m/>
  </r>
  <r>
    <s v="x"/>
    <s v="S_HI_CANCER_AVG"/>
    <s v="S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AVG"/>
    <s v="S_HI_CANCER_AVG"/>
    <s v="S_HI_CANCER_AVG"/>
    <m/>
    <m/>
    <m/>
    <m/>
    <m/>
    <m/>
    <s v="State Average of Cancer"/>
    <m/>
    <m/>
    <m/>
    <s v="215"/>
    <s v="Cancer"/>
    <m/>
    <s v="6.3"/>
    <m/>
    <m/>
    <m/>
    <m/>
    <m/>
    <m/>
    <m/>
    <m/>
    <m/>
  </r>
  <r>
    <s v="x"/>
    <s v="S_HI_CANCER_PCTILE"/>
    <s v="S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PCTILE"/>
    <s v="S_HI_CANCER_PCTILE"/>
    <s v="S_HI_CANCER_PCTILE"/>
    <m/>
    <m/>
    <m/>
    <m/>
    <m/>
    <m/>
    <s v="State Percentile of Cancer"/>
    <m/>
    <m/>
    <m/>
    <s v="230"/>
    <s v="Cancer"/>
    <m/>
    <s v="94"/>
    <m/>
    <m/>
    <m/>
    <m/>
    <m/>
    <m/>
    <m/>
    <m/>
    <m/>
  </r>
  <r>
    <s v="x"/>
    <s v="S_HI_DISABILITYPCT_AVG"/>
    <s v="S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AVG"/>
    <s v="S_HI_DISABILITYPCT_AVG"/>
    <s v="S_HI_DISABILITYPCT_AVG"/>
    <m/>
    <m/>
    <m/>
    <m/>
    <m/>
    <m/>
    <s v="State Average of Persons with Disabilities"/>
    <m/>
    <m/>
    <m/>
    <s v="217"/>
    <s v="Persons with Disabilities"/>
    <m/>
    <s v="16.9%"/>
    <m/>
    <m/>
    <m/>
    <m/>
    <m/>
    <m/>
    <m/>
    <m/>
    <m/>
  </r>
  <r>
    <s v="x"/>
    <s v="S_HI_DISABILITYPCT_PCTILE"/>
    <s v="S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PCTILE"/>
    <s v="S_HI_DISABILITYPCT_PCTILE"/>
    <s v="S_HI_DISABILITYPCT_PCTILE"/>
    <m/>
    <m/>
    <m/>
    <m/>
    <m/>
    <m/>
    <s v="State Percentile of Persons with Disabilities"/>
    <m/>
    <m/>
    <m/>
    <s v="231"/>
    <s v="Persons with Disabilities"/>
    <m/>
    <s v="65"/>
    <m/>
    <m/>
    <m/>
    <m/>
    <m/>
    <m/>
    <m/>
    <m/>
    <m/>
  </r>
  <r>
    <s v="x"/>
    <s v="S_HI_HEARTDISEASE_AVG"/>
    <s v="S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AVG"/>
    <s v="S_HI_HEARTDISEASE_AVG"/>
    <s v="S_HI_HEARTDISEASE_AVG"/>
    <m/>
    <m/>
    <m/>
    <m/>
    <m/>
    <m/>
    <s v="State Average of Heart Diseases"/>
    <m/>
    <m/>
    <m/>
    <s v="211"/>
    <s v="Heart Disease"/>
    <m/>
    <s v="7.1"/>
    <m/>
    <m/>
    <m/>
    <m/>
    <m/>
    <m/>
    <m/>
    <m/>
    <m/>
  </r>
  <r>
    <s v="x"/>
    <s v="S_HI_HEARTDISEASE_PCTILE"/>
    <s v="S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PCTILE"/>
    <s v="S_HI_HEARTDISEASE_PCTILE"/>
    <s v="S_HI_HEARTDISEASE_PCTILE"/>
    <m/>
    <m/>
    <m/>
    <m/>
    <m/>
    <m/>
    <s v="State Percentile of Heart Diseases"/>
    <m/>
    <m/>
    <m/>
    <s v="228"/>
    <s v="Heart Disease"/>
    <m/>
    <s v="85"/>
    <m/>
    <m/>
    <m/>
    <m/>
    <m/>
    <m/>
    <m/>
    <m/>
    <m/>
  </r>
  <r>
    <s v="x"/>
    <s v="S_HI_LIFEEXP_AVG"/>
    <s v="S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AVG"/>
    <s v="S_HI_LIFEEXP_AVG"/>
    <s v="S_HI_LIFEEXP_AVG"/>
    <m/>
    <m/>
    <m/>
    <m/>
    <m/>
    <m/>
    <s v="State Average of Low Life Expectancy"/>
    <m/>
    <m/>
    <m/>
    <m/>
    <m/>
    <m/>
    <s v="76"/>
    <m/>
    <m/>
    <m/>
    <m/>
    <m/>
    <m/>
    <m/>
    <m/>
    <m/>
  </r>
  <r>
    <s v="x"/>
    <s v="S_HI_LIFEEXP_PCTILE"/>
    <s v="S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PCTILE"/>
    <s v="S_HI_LIFEEXP_PCTILE"/>
    <s v="S_HI_LIFEEXP_PCTILE"/>
    <m/>
    <m/>
    <m/>
    <m/>
    <m/>
    <m/>
    <s v="State Percentile of Low Life Expectancy"/>
    <m/>
    <m/>
    <m/>
    <m/>
    <m/>
    <m/>
    <s v="80"/>
    <m/>
    <m/>
    <m/>
    <m/>
    <m/>
    <m/>
    <m/>
    <m/>
    <m/>
  </r>
  <r>
    <s v="x"/>
    <s v="Shape_Length"/>
    <s v="Shape_Length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Shape_Length"/>
    <m/>
    <s v="misc"/>
    <s v="misc"/>
    <m/>
    <m/>
    <s v="buffer"/>
    <s v="99"/>
    <s v="99"/>
    <s v="0"/>
    <s v="Shape_Length"/>
    <m/>
    <m/>
    <m/>
    <s v="Shape_Length"/>
    <s v="Shape_Length"/>
    <m/>
    <s v="Shape length for block group in geodatabase"/>
    <s v="Shape length"/>
    <m/>
    <m/>
    <m/>
    <m/>
    <m/>
    <m/>
    <m/>
    <m/>
    <s v="13436.9"/>
    <s v="Shape_Length"/>
    <s v="438"/>
    <m/>
    <s v="Shape length"/>
    <m/>
    <m/>
    <m/>
    <m/>
  </r>
  <r>
    <s v="x"/>
    <s v="ST"/>
    <s v="ST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"/>
    <m/>
    <s v="misc"/>
    <s v="misc"/>
    <s v="State"/>
    <s v="State"/>
    <s v="state"/>
    <s v="99"/>
    <s v="99"/>
    <s v="3"/>
    <s v="stateAbbr"/>
    <s v="stateAbbr"/>
    <s v="stateAbbr"/>
    <m/>
    <s v="ST_ABBREV"/>
    <s v="ST_ABBREV"/>
    <s v="ST"/>
    <s v="State Abbreviation"/>
    <s v="Two-letter abbreviation for state"/>
    <s v="State Abbreviation"/>
    <m/>
    <m/>
    <m/>
    <m/>
    <m/>
    <m/>
    <s v="OK"/>
    <s v="AL"/>
    <s v="ST_ABBREV"/>
    <s v="450"/>
    <s v="ST"/>
    <s v="Two-letter abbreviation for state"/>
    <s v="General information"/>
    <m/>
    <s v="FALSE"/>
    <m/>
  </r>
  <r>
    <s v="x"/>
    <s v="state.bin.cancer"/>
    <s v="state.bin.cancer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CANCER"/>
    <m/>
    <m/>
    <m/>
    <s v="S_B_CANCER"/>
    <s v="S_B_CANCER"/>
    <m/>
    <m/>
    <s v="State Map color bin for  Air toxics cancer risk"/>
    <m/>
    <m/>
    <m/>
    <m/>
    <m/>
    <m/>
    <m/>
    <m/>
    <s v="9"/>
    <s v="S_B_CANCER"/>
    <m/>
    <m/>
    <m/>
    <m/>
    <m/>
    <m/>
    <m/>
  </r>
  <r>
    <s v="x"/>
    <s v="state.bin.Demog.Index"/>
    <s v="state.bin.Demog.Ind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2"/>
    <m/>
    <m/>
    <m/>
    <s v="S_B_DEMOGIDX_2"/>
    <s v="S_B_DEMOGIDX_2"/>
    <m/>
    <m/>
    <s v="State Map color bin for Demographic Index"/>
    <m/>
    <m/>
    <m/>
    <m/>
    <m/>
    <m/>
    <m/>
    <m/>
    <s v="5"/>
    <s v="S_B_DEMOGIDX_2"/>
    <m/>
    <m/>
    <m/>
    <m/>
    <m/>
    <m/>
    <m/>
  </r>
  <r>
    <s v="x"/>
    <s v="state.bin.Demog.Index.Supp"/>
    <s v="state.bin.Demog.Index.Supp"/>
    <n v="0"/>
    <n v="1"/>
    <n v="0"/>
    <n v="0"/>
    <n v="0"/>
    <n v="1"/>
    <n v="0"/>
    <n v="0"/>
    <n v="1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5"/>
    <m/>
    <m/>
    <m/>
    <s v="S_B_DEMOGIDX_5"/>
    <s v="S_B_DEMOGIDX_5"/>
    <m/>
    <m/>
    <s v="State Map color bin for Supplemental Demographic Index"/>
    <m/>
    <m/>
    <m/>
    <m/>
    <m/>
    <m/>
    <m/>
    <m/>
    <s v="8"/>
    <s v="S_B_DEMOGIDX_5"/>
    <m/>
    <m/>
    <m/>
    <m/>
    <m/>
    <m/>
    <m/>
  </r>
  <r>
    <s v="x"/>
    <s v="state.bin.dpm"/>
    <s v="state.bin.d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DSLPM"/>
    <m/>
    <m/>
    <m/>
    <s v="S_B_DSLPM"/>
    <s v="S_B_DSLPM"/>
    <m/>
    <m/>
    <s v="State Map color bin for  Diesel particulate matter"/>
    <m/>
    <m/>
    <m/>
    <m/>
    <m/>
    <m/>
    <m/>
    <m/>
    <s v="4"/>
    <s v="S_B_DSLPM"/>
    <m/>
    <m/>
    <m/>
    <m/>
    <m/>
    <m/>
    <m/>
  </r>
  <r>
    <s v="x"/>
    <s v="state.bin.EJ.DISPARITY.cancer"/>
    <s v="state.bin.EJ.DISPARITY.cancer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CANCER"/>
    <m/>
    <m/>
    <m/>
    <s v="S_B_D2_CANCER"/>
    <s v="S_B_D2_CANCER"/>
    <m/>
    <m/>
    <s v="State Map color bin for  Air toxics cancer risk EJ Index"/>
    <m/>
    <m/>
    <m/>
    <m/>
    <m/>
    <m/>
    <m/>
    <m/>
    <s v="9"/>
    <s v="S_B_D2_CANCER"/>
    <m/>
    <m/>
    <m/>
    <m/>
    <m/>
    <m/>
    <m/>
  </r>
  <r>
    <s v="x"/>
    <s v="state.bin.EJ.DISPARITY.cancer.supp"/>
    <s v="state.bin.EJ.DISPARITY.cancer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CANCER"/>
    <m/>
    <m/>
    <m/>
    <s v="S_B_D5_CANCER"/>
    <s v="S_B_D5_CANCER"/>
    <m/>
    <m/>
    <s v="State Map color bin for  Air toxics cancer risk Supplemental Index"/>
    <m/>
    <m/>
    <m/>
    <m/>
    <m/>
    <m/>
    <m/>
    <m/>
    <s v="10"/>
    <s v="S_B_D5_CANCER"/>
    <m/>
    <m/>
    <m/>
    <m/>
    <m/>
    <m/>
    <m/>
  </r>
  <r>
    <s v="x"/>
    <s v="state.bin.EJ.DISPARITY.dpm"/>
    <s v="state.bin.EJ.DISPARITY.d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DSLPM"/>
    <m/>
    <m/>
    <m/>
    <s v="S_B_D2_DSLPM"/>
    <s v="S_B_D2_DSLPM"/>
    <m/>
    <m/>
    <s v="State Map color bin for  Diesel particulate matter EJ Index"/>
    <m/>
    <m/>
    <m/>
    <m/>
    <m/>
    <m/>
    <m/>
    <m/>
    <s v="5"/>
    <s v="S_B_D2_DSLPM"/>
    <m/>
    <m/>
    <m/>
    <m/>
    <m/>
    <m/>
    <m/>
  </r>
  <r>
    <s v="x"/>
    <s v="state.bin.EJ.DISPARITY.dpm.supp"/>
    <s v="state.bin.EJ.DISPARITY.d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DSLPM"/>
    <m/>
    <m/>
    <m/>
    <s v="S_B_D5_DSLPM"/>
    <s v="S_B_D5_DSLPM"/>
    <m/>
    <m/>
    <s v="State Map color bin for  Diesel particulate matter Supplemental Index"/>
    <m/>
    <m/>
    <m/>
    <m/>
    <m/>
    <m/>
    <m/>
    <m/>
    <s v="6"/>
    <s v="S_B_D5_DSLPM"/>
    <m/>
    <m/>
    <m/>
    <m/>
    <m/>
    <m/>
    <m/>
  </r>
  <r>
    <s v="x"/>
    <s v="state.bin.EJ.DISPARITY.o3"/>
    <s v="state.bin.EJ.DISPARITY.o3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OZONE"/>
    <m/>
    <m/>
    <m/>
    <s v="S_B_D2_OZONE"/>
    <s v="S_B_D2_OZONE"/>
    <m/>
    <m/>
    <s v="State Map color bin for Ozone EJ Index"/>
    <m/>
    <m/>
    <m/>
    <m/>
    <m/>
    <m/>
    <m/>
    <m/>
    <s v="5"/>
    <s v="S_B_D2_OZONE"/>
    <m/>
    <m/>
    <m/>
    <m/>
    <m/>
    <m/>
    <m/>
  </r>
  <r>
    <s v="x"/>
    <s v="state.bin.EJ.DISPARITY.o3.supp"/>
    <s v="state.bin.EJ.DISPARITY.o3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OZONE"/>
    <m/>
    <m/>
    <m/>
    <s v="S_B_D5_OZONE"/>
    <s v="S_B_D5_OZONE"/>
    <m/>
    <m/>
    <s v="State Map color bin for Ozone Supplemental Index"/>
    <m/>
    <m/>
    <m/>
    <m/>
    <m/>
    <m/>
    <m/>
    <m/>
    <s v="7"/>
    <s v="S_B_D5_OZONE"/>
    <m/>
    <m/>
    <m/>
    <m/>
    <m/>
    <m/>
    <m/>
  </r>
  <r>
    <s v="x"/>
    <s v="state.bin.EJ.DISPARITY.pctpre1960"/>
    <s v="state.bin.EJ.DISPARITY.pctpre1960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LDPNT"/>
    <m/>
    <m/>
    <m/>
    <s v="S_B_D2_LDPNT"/>
    <s v="S_B_D2_LDPNT"/>
    <m/>
    <m/>
    <s v="State Map color bin for Lead paint EJ Index"/>
    <m/>
    <m/>
    <m/>
    <m/>
    <m/>
    <m/>
    <m/>
    <m/>
    <s v="6"/>
    <s v="S_B_D2_LDPNT"/>
    <m/>
    <m/>
    <m/>
    <m/>
    <m/>
    <m/>
    <m/>
  </r>
  <r>
    <s v="x"/>
    <s v="state.bin.EJ.DISPARITY.pctpre1960.supp"/>
    <s v="state.bin.EJ.DISPARITY.pctpre1960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LDPNT"/>
    <m/>
    <m/>
    <m/>
    <s v="S_B_D5_LDPNT"/>
    <s v="S_B_D5_LDPNT"/>
    <m/>
    <m/>
    <s v="State Map color bin for Lead paint Supplemental Index"/>
    <m/>
    <m/>
    <m/>
    <m/>
    <m/>
    <m/>
    <m/>
    <m/>
    <s v="7"/>
    <s v="S_B_D5_LDPNT"/>
    <m/>
    <m/>
    <m/>
    <m/>
    <m/>
    <m/>
    <m/>
  </r>
  <r>
    <s v="x"/>
    <s v="state.bin.EJ.DISPARITY.pm"/>
    <s v="state.bin.EJ.DISPARITY.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M25"/>
    <m/>
    <m/>
    <m/>
    <s v="S_B_D2_PM25"/>
    <s v="S_B_D2_PM25"/>
    <m/>
    <m/>
    <s v="State Map color bin for Particulate Matter 2.5 EJ Index"/>
    <m/>
    <m/>
    <m/>
    <m/>
    <m/>
    <m/>
    <m/>
    <m/>
    <s v="8"/>
    <s v="S_B_D2_PM25"/>
    <m/>
    <m/>
    <m/>
    <m/>
    <m/>
    <m/>
    <m/>
  </r>
  <r>
    <s v="x"/>
    <s v="state.bin.EJ.DISPARITY.pm.supp"/>
    <s v="state.bin.EJ.DISPARITY.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M25"/>
    <m/>
    <m/>
    <m/>
    <s v="S_B_D5_PM25"/>
    <s v="S_B_D5_PM25"/>
    <m/>
    <m/>
    <s v="State Map color bin for Particulate Matter 2.5 Supplemental Index"/>
    <m/>
    <m/>
    <m/>
    <m/>
    <m/>
    <m/>
    <m/>
    <m/>
    <s v="9"/>
    <s v="S_B_D5_PM25"/>
    <m/>
    <m/>
    <m/>
    <m/>
    <m/>
    <m/>
    <m/>
  </r>
  <r>
    <s v="x"/>
    <s v="state.bin.EJ.DISPARITY.proximity.npdes"/>
    <s v="state.bin.EJ.DISPARITY.proximity.npdes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WDIS"/>
    <m/>
    <m/>
    <m/>
    <s v="S_B_D2_PWDIS"/>
    <s v="S_B_D2_PWDIS"/>
    <m/>
    <m/>
    <s v="State Map color bin for Wastewater discharge EJ Index"/>
    <m/>
    <m/>
    <m/>
    <m/>
    <m/>
    <m/>
    <m/>
    <m/>
    <s v="7"/>
    <s v="S_B_D2_PWDIS"/>
    <m/>
    <m/>
    <m/>
    <m/>
    <m/>
    <m/>
    <m/>
  </r>
  <r>
    <s v="x"/>
    <s v="state.bin.EJ.DISPARITY.proximity.npdes.supp"/>
    <s v="state.bin.EJ.DISPARITY.proximity.npdes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WDIS"/>
    <m/>
    <m/>
    <m/>
    <s v="S_B_D5_PWDIS"/>
    <s v="S_B_D5_PWDIS"/>
    <m/>
    <m/>
    <s v="State Map color bin for Wastewater discharge Supplemental Index"/>
    <m/>
    <m/>
    <m/>
    <m/>
    <m/>
    <m/>
    <m/>
    <m/>
    <s v="9"/>
    <s v="S_B_D5_PWDIS"/>
    <m/>
    <m/>
    <m/>
    <m/>
    <m/>
    <m/>
    <m/>
  </r>
  <r>
    <s v="x"/>
    <s v="state.bin.EJ.DISPARITY.proximity.npl"/>
    <s v="state.bin.EJ.DISPARITY.proximity.npl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NPL"/>
    <m/>
    <m/>
    <m/>
    <s v="S_B_D2_PNPL"/>
    <s v="S_B_D2_PNPL"/>
    <m/>
    <m/>
    <s v="State Map color bin for Superfund proximity EJ Index"/>
    <m/>
    <m/>
    <m/>
    <m/>
    <m/>
    <m/>
    <m/>
    <m/>
    <s v="6"/>
    <s v="S_B_D2_PNPL"/>
    <m/>
    <m/>
    <m/>
    <m/>
    <m/>
    <m/>
    <m/>
  </r>
  <r>
    <s v="x"/>
    <s v="state.bin.EJ.DISPARITY.proximity.npl.supp"/>
    <s v="state.bin.EJ.DISPARITY.proximity.npl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NPL"/>
    <m/>
    <m/>
    <m/>
    <s v="S_B_D5_PNPL"/>
    <s v="S_B_D5_PNPL"/>
    <m/>
    <m/>
    <s v="State Map color bin for Superfund proximity Supplemental Index"/>
    <m/>
    <m/>
    <m/>
    <m/>
    <m/>
    <m/>
    <m/>
    <m/>
    <s v="8"/>
    <s v="S_B_D5_PNPL"/>
    <m/>
    <m/>
    <m/>
    <m/>
    <m/>
    <m/>
    <m/>
  </r>
  <r>
    <s v="x"/>
    <s v="state.bin.EJ.DISPARITY.proximity.rmp"/>
    <s v="state.bin.EJ.DISPARITY.proximity.rm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RMP"/>
    <m/>
    <m/>
    <m/>
    <s v="S_B_D2_PRMP"/>
    <s v="S_B_D2_PRMP"/>
    <m/>
    <m/>
    <s v="State Map color bin for RMP Facility Proximity EJ Index"/>
    <m/>
    <m/>
    <m/>
    <m/>
    <m/>
    <m/>
    <m/>
    <m/>
    <s v="4"/>
    <s v="S_B_D2_PRMP"/>
    <m/>
    <m/>
    <m/>
    <m/>
    <m/>
    <m/>
    <m/>
  </r>
  <r>
    <s v="x"/>
    <s v="state.bin.EJ.DISPARITY.proximity.rmp.supp"/>
    <s v="state.bin.EJ.DISPARITY.proximity.rm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RMP"/>
    <m/>
    <m/>
    <m/>
    <s v="S_B_D5_PRMP"/>
    <s v="S_B_D5_PRMP"/>
    <m/>
    <m/>
    <s v="State Map color bin for RMP Facility Proximity Supplemental Index"/>
    <m/>
    <m/>
    <m/>
    <m/>
    <m/>
    <m/>
    <m/>
    <m/>
    <s v="5"/>
    <s v="S_B_D5_PRMP"/>
    <m/>
    <m/>
    <m/>
    <m/>
    <m/>
    <m/>
    <m/>
  </r>
  <r>
    <s v="x"/>
    <s v="state.bin.EJ.DISPARITY.proximity.tsdf"/>
    <s v="state.bin.EJ.DISPARITY.proximity.tsdf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SDF"/>
    <m/>
    <m/>
    <m/>
    <s v="S_B_D2_PTSDF"/>
    <s v="S_B_D2_PTSDF"/>
    <m/>
    <m/>
    <s v="State Map color bin for Hazardous waste proximity EJ Index"/>
    <m/>
    <m/>
    <m/>
    <m/>
    <m/>
    <m/>
    <m/>
    <m/>
    <s v="3"/>
    <s v="S_B_D2_PTSDF"/>
    <m/>
    <m/>
    <m/>
    <m/>
    <m/>
    <m/>
    <m/>
  </r>
  <r>
    <s v="x"/>
    <s v="state.bin.EJ.DISPARITY.proximity.tsdf.supp"/>
    <s v="state.bin.EJ.DISPARITY.proximity.tsdf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SDF"/>
    <m/>
    <m/>
    <m/>
    <s v="S_B_D5_PTSDF"/>
    <s v="S_B_D5_PTSDF"/>
    <m/>
    <m/>
    <s v="State Map color bin for Hazardous waste proximity Supplemental Index"/>
    <m/>
    <m/>
    <m/>
    <m/>
    <m/>
    <m/>
    <m/>
    <m/>
    <s v="3"/>
    <s v="S_B_D5_PTSDF"/>
    <m/>
    <m/>
    <m/>
    <m/>
    <m/>
    <m/>
    <m/>
  </r>
  <r>
    <s v="x"/>
    <s v="state.bin.EJ.DISPARITY.resp"/>
    <s v="state.bin.EJ.DISPARITY.res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ESP"/>
    <m/>
    <m/>
    <m/>
    <s v="S_B_D2_RESP"/>
    <s v="S_B_D2_RESP"/>
    <m/>
    <m/>
    <s v="State Map color bin for Air toxics respiratory HI EJ Index"/>
    <m/>
    <m/>
    <m/>
    <m/>
    <m/>
    <m/>
    <m/>
    <m/>
    <s v="9"/>
    <s v="S_B_D2_RESP"/>
    <m/>
    <m/>
    <m/>
    <m/>
    <m/>
    <m/>
    <m/>
  </r>
  <r>
    <s v="x"/>
    <s v="state.bin.EJ.DISPARITY.resp.supp"/>
    <s v="state.bin.EJ.DISPARITY.res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ESP"/>
    <m/>
    <m/>
    <m/>
    <s v="S_B_D5_RESP"/>
    <s v="S_B_D5_RESP"/>
    <m/>
    <m/>
    <s v="State Map color bin for Air toxics respiratory HI Supplemental Index"/>
    <m/>
    <m/>
    <m/>
    <m/>
    <m/>
    <m/>
    <m/>
    <m/>
    <s v="10"/>
    <s v="S_B_D5_RESP"/>
    <m/>
    <m/>
    <m/>
    <m/>
    <m/>
    <m/>
    <m/>
  </r>
  <r>
    <s v="x"/>
    <s v="state.bin.EJ.DISPARITY.rsei"/>
    <s v="state.bin.EJ.DISPARITY.rsei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SEI_AIR"/>
    <m/>
    <m/>
    <m/>
    <s v="S_B_D2_RSEI_AIR"/>
    <s v="S_B_D2_RSEI_AIR"/>
    <m/>
    <m/>
    <s v="State Map color bin for Toxic Releases to Air EJ Index"/>
    <m/>
    <m/>
    <m/>
    <m/>
    <m/>
    <m/>
    <m/>
    <m/>
    <s v="7"/>
    <s v="S_B_D2_RSEI_AIR"/>
    <m/>
    <m/>
    <m/>
    <m/>
    <m/>
    <m/>
    <m/>
  </r>
  <r>
    <s v="x"/>
    <s v="state.bin.EJ.DISPARITY.rsei.supp"/>
    <s v="state.bin.EJ.DISPARITY.rsei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SEI_AIR"/>
    <m/>
    <m/>
    <m/>
    <s v="S_B_D5_RSEI_AIR"/>
    <s v="S_B_D5_RSEI_AIR"/>
    <m/>
    <m/>
    <s v="State Map color bin for Toxic Releases to Air Supplemental Index"/>
    <m/>
    <m/>
    <m/>
    <m/>
    <m/>
    <m/>
    <m/>
    <m/>
    <s v="8"/>
    <s v="S_B_D5_RSEI_AIR"/>
    <s v="468"/>
    <m/>
    <m/>
    <m/>
    <m/>
    <m/>
    <m/>
  </r>
  <r>
    <s v="x"/>
    <s v="state.bin.EJ.DISPARITY.traffic.score"/>
    <s v="state.bin.EJ.DISPARITY.traffic.score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RAF"/>
    <m/>
    <m/>
    <m/>
    <s v="S_B_D2_PTRAF"/>
    <s v="S_B_D2_PTRAF"/>
    <m/>
    <m/>
    <s v="State Map color bin for Traffic proximity EJ Index"/>
    <m/>
    <m/>
    <m/>
    <m/>
    <m/>
    <m/>
    <m/>
    <m/>
    <s v="4"/>
    <s v="S_B_D2_PTRAF"/>
    <m/>
    <m/>
    <m/>
    <m/>
    <m/>
    <m/>
    <m/>
  </r>
  <r>
    <s v="x"/>
    <s v="state.bin.EJ.DISPARITY.traffic.score.supp"/>
    <s v="state.bin.EJ.DISPARITY.traffic.score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RAF"/>
    <m/>
    <m/>
    <m/>
    <s v="S_B_D5_PTRAF"/>
    <s v="S_B_D5_PTRAF"/>
    <m/>
    <m/>
    <s v="State Map color bin for Traffic proximity Supplemental Index"/>
    <m/>
    <m/>
    <m/>
    <m/>
    <m/>
    <m/>
    <m/>
    <m/>
    <s v="6"/>
    <s v="S_B_D5_PTRAF"/>
    <m/>
    <m/>
    <m/>
    <m/>
    <m/>
    <m/>
    <m/>
  </r>
  <r>
    <s v="x"/>
    <s v="state.bin.EJ.DISPARITY.ust"/>
    <s v="state.bin.EJ.DISPARITY.ust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UST"/>
    <m/>
    <m/>
    <m/>
    <s v="S_B_D2_UST"/>
    <s v="S_B_D2_UST"/>
    <m/>
    <m/>
    <s v="State Map color bin for Underground storage tanks EJ Index"/>
    <m/>
    <m/>
    <m/>
    <m/>
    <m/>
    <m/>
    <m/>
    <m/>
    <s v="6"/>
    <s v="S_B_D2_UST"/>
    <m/>
    <m/>
    <m/>
    <m/>
    <m/>
    <m/>
    <m/>
  </r>
  <r>
    <s v="x"/>
    <s v="state.bin.EJ.DISPARITY.ust.supp"/>
    <s v="state.bin.EJ.DISPARITY.ust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UST"/>
    <m/>
    <m/>
    <m/>
    <s v="S_B_D5_UST"/>
    <s v="S_B_D5_UST"/>
    <m/>
    <m/>
    <s v="State Map color bin for Underground storage tanks Supplemental Index"/>
    <m/>
    <m/>
    <m/>
    <m/>
    <m/>
    <m/>
    <m/>
    <m/>
    <s v="7"/>
    <s v="S_B_D5_UST"/>
    <m/>
    <m/>
    <m/>
    <m/>
    <m/>
    <m/>
    <m/>
  </r>
  <r>
    <s v="x"/>
    <s v="state.bin.lowlifex"/>
    <s v="state.bin.lowlif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FEEXPPCT"/>
    <m/>
    <m/>
    <m/>
    <s v="S_B_LIFEEXPPCT"/>
    <s v="S_B_LIFEEXPPCT"/>
    <m/>
    <m/>
    <s v="State Map color bin for Low Life Expectancy"/>
    <m/>
    <m/>
    <m/>
    <m/>
    <m/>
    <m/>
    <m/>
    <m/>
    <s v="10"/>
    <s v="S_B_LIFEEXPPCT"/>
    <m/>
    <m/>
    <m/>
    <m/>
    <m/>
    <m/>
    <m/>
  </r>
  <r>
    <s v="x"/>
    <s v="state.bin.o3"/>
    <s v="state.bin.o3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OZONE"/>
    <m/>
    <m/>
    <m/>
    <s v="S_B_OZONE"/>
    <s v="S_B_OZONE"/>
    <m/>
    <m/>
    <s v="State Map color bin for Ozone"/>
    <m/>
    <m/>
    <m/>
    <m/>
    <m/>
    <m/>
    <m/>
    <m/>
    <s v="5"/>
    <s v="S_B_OZONE"/>
    <m/>
    <m/>
    <m/>
    <m/>
    <m/>
    <m/>
    <m/>
  </r>
  <r>
    <s v="x"/>
    <s v="state.bin.pctlingiso"/>
    <s v="state.bin.pctlingiso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NGISOPCT"/>
    <m/>
    <m/>
    <m/>
    <s v="S_B_LINGISOPCT"/>
    <s v="S_B_LINGISOPCT"/>
    <m/>
    <m/>
    <s v="State Map color bin for % limited English speaking"/>
    <m/>
    <m/>
    <m/>
    <m/>
    <m/>
    <m/>
    <m/>
    <m/>
    <s v="1"/>
    <s v="S_B_LINGISOPCT"/>
    <m/>
    <m/>
    <m/>
    <m/>
    <m/>
    <m/>
    <m/>
  </r>
  <r>
    <s v="x"/>
    <s v="state.bin.pctlowinc"/>
    <s v="state.bin.pctlowinc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OWINCPCT"/>
    <m/>
    <m/>
    <m/>
    <s v="S_B_LOWINCPCT"/>
    <s v="S_B_LOWINCPCT"/>
    <m/>
    <m/>
    <s v="State Map color bin for % low income"/>
    <m/>
    <m/>
    <m/>
    <m/>
    <m/>
    <m/>
    <m/>
    <m/>
    <s v="7"/>
    <s v="S_B_LOWINCPCT"/>
    <m/>
    <m/>
    <m/>
    <m/>
    <m/>
    <m/>
    <m/>
  </r>
  <r>
    <s v="x"/>
    <s v="state.bin.pctlths"/>
    <s v="state.bin.pctlths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ESSHSPCT"/>
    <m/>
    <m/>
    <m/>
    <s v="S_B_LESSHSPCT"/>
    <s v="S_B_LESSHSPCT"/>
    <m/>
    <m/>
    <s v="State Map color bin for % less than high school education"/>
    <m/>
    <m/>
    <m/>
    <m/>
    <m/>
    <m/>
    <m/>
    <m/>
    <s v="9"/>
    <s v="S_B_LESSHSPCT"/>
    <m/>
    <m/>
    <m/>
    <m/>
    <m/>
    <m/>
    <m/>
  </r>
  <r>
    <s v="x"/>
    <s v="state.bin.pctmin"/>
    <s v="state.bin.pctmin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PEOPCOLORPCT"/>
    <m/>
    <m/>
    <m/>
    <s v="S_B_PEOPCOLORPCT"/>
    <s v="S_B_PEOPCOLORPCT"/>
    <m/>
    <m/>
    <s v="State Map color bin for % people of color"/>
    <m/>
    <m/>
    <m/>
    <m/>
    <m/>
    <m/>
    <m/>
    <m/>
    <s v="4"/>
    <s v="S_B_PEOPCOLORPCT"/>
    <m/>
    <m/>
    <m/>
    <m/>
    <m/>
    <m/>
    <m/>
  </r>
  <r>
    <s v="x"/>
    <s v="state.bin.pctover64"/>
    <s v="state.bin.pctover64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OVER64PCT"/>
    <m/>
    <m/>
    <m/>
    <s v="S_B_OVER64PCT"/>
    <s v="S_B_OVER64PCT"/>
    <m/>
    <m/>
    <s v="State Map color bin for % over age 64"/>
    <m/>
    <m/>
    <m/>
    <m/>
    <m/>
    <m/>
    <m/>
    <m/>
    <s v="6"/>
    <s v="S_B_OVER64PCT"/>
    <m/>
    <m/>
    <m/>
    <m/>
    <m/>
    <m/>
    <m/>
  </r>
  <r>
    <s v="x"/>
    <s v="state.bin.pctpre1960"/>
    <s v="state.bin.pctpre1960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LDPNT"/>
    <m/>
    <m/>
    <m/>
    <s v="S_B_LDPNT"/>
    <s v="S_B_LDPNT"/>
    <m/>
    <m/>
    <s v="State Map color bin for Lead paint"/>
    <m/>
    <m/>
    <m/>
    <m/>
    <m/>
    <m/>
    <m/>
    <m/>
    <s v="6"/>
    <s v="S_B_LDPNT"/>
    <m/>
    <m/>
    <m/>
    <m/>
    <m/>
    <m/>
    <m/>
  </r>
  <r>
    <s v="x"/>
    <s v="state.bin.pctunder5"/>
    <s v="state.bin.pctunder5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DER5PCT"/>
    <m/>
    <m/>
    <m/>
    <s v="S_B_UNDER5PCT"/>
    <s v="S_B_UNDER5PCT"/>
    <m/>
    <m/>
    <s v="State Map color bin for % under age 5"/>
    <m/>
    <m/>
    <m/>
    <m/>
    <m/>
    <m/>
    <m/>
    <m/>
    <s v="3"/>
    <s v="S_B_UNDER5PCT"/>
    <m/>
    <m/>
    <m/>
    <m/>
    <m/>
    <m/>
    <m/>
  </r>
  <r>
    <s v="x"/>
    <s v="state.bin.pm"/>
    <s v="state.bin.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M25"/>
    <m/>
    <m/>
    <m/>
    <s v="S_B_PM25"/>
    <s v="S_B_PM25"/>
    <m/>
    <m/>
    <s v="State Map color bin for Particulate Matter 2.5"/>
    <m/>
    <m/>
    <m/>
    <m/>
    <m/>
    <m/>
    <m/>
    <m/>
    <s v="9"/>
    <s v="S_B_PM25"/>
    <m/>
    <m/>
    <m/>
    <m/>
    <m/>
    <m/>
    <m/>
  </r>
  <r>
    <s v="x"/>
    <s v="state.bin.proximity.npdes"/>
    <s v="state.bin.proximity.npdes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WDIS"/>
    <m/>
    <m/>
    <m/>
    <s v="S_B_PWDIS"/>
    <s v="S_B_PWDIS"/>
    <m/>
    <m/>
    <s v="State Map color bin for Wastewater discharge"/>
    <m/>
    <m/>
    <m/>
    <m/>
    <m/>
    <m/>
    <m/>
    <m/>
    <s v="9"/>
    <s v="S_B_PWDIS"/>
    <m/>
    <m/>
    <m/>
    <m/>
    <m/>
    <m/>
    <m/>
  </r>
  <r>
    <s v="x"/>
    <s v="state.bin.proximity.npl"/>
    <s v="state.bin.proximity.npl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NPL"/>
    <m/>
    <m/>
    <m/>
    <s v="S_B_PNPL"/>
    <s v="S_B_PNPL"/>
    <m/>
    <m/>
    <s v="State Map color bin for Superfund proximity"/>
    <m/>
    <m/>
    <m/>
    <m/>
    <m/>
    <m/>
    <m/>
    <m/>
    <s v="6"/>
    <s v="S_B_PNPL"/>
    <m/>
    <m/>
    <m/>
    <m/>
    <m/>
    <m/>
    <m/>
  </r>
  <r>
    <s v="x"/>
    <s v="state.bin.proximity.rmp"/>
    <s v="state.bin.proximity.rm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RMP"/>
    <m/>
    <m/>
    <m/>
    <s v="S_B_PRMP"/>
    <s v="S_B_PRMP"/>
    <m/>
    <m/>
    <s v="State Map color bin for RMP facility proximity"/>
    <m/>
    <m/>
    <m/>
    <m/>
    <m/>
    <m/>
    <m/>
    <m/>
    <s v="3"/>
    <s v="S_B_PRMP"/>
    <m/>
    <m/>
    <m/>
    <m/>
    <m/>
    <m/>
    <m/>
  </r>
  <r>
    <s v="x"/>
    <s v="state.bin.proximity.tsdf"/>
    <s v="state.bin.proximity.tsdf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SDF"/>
    <m/>
    <m/>
    <m/>
    <s v="S_B_PTSDF"/>
    <s v="S_B_PTSDF"/>
    <m/>
    <m/>
    <s v="State Map color bin for Hazardous waste proximity"/>
    <m/>
    <m/>
    <m/>
    <m/>
    <m/>
    <m/>
    <m/>
    <m/>
    <s v="2"/>
    <s v="S_B_PTSDF"/>
    <m/>
    <m/>
    <m/>
    <m/>
    <m/>
    <m/>
    <m/>
  </r>
  <r>
    <s v="x"/>
    <s v="state.bin.resp"/>
    <s v="state.bin.res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ESP"/>
    <m/>
    <m/>
    <m/>
    <s v="S_B_RESP"/>
    <s v="S_B_RESP"/>
    <m/>
    <m/>
    <s v="State Map color bin for  Air toxics respiratory HI"/>
    <m/>
    <m/>
    <m/>
    <m/>
    <m/>
    <m/>
    <m/>
    <m/>
    <s v="10"/>
    <s v="S_B_RESP"/>
    <m/>
    <m/>
    <m/>
    <m/>
    <m/>
    <m/>
    <m/>
  </r>
  <r>
    <s v="x"/>
    <s v="state.bin.rsei"/>
    <s v="state.bin.rsei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SEI_AIR"/>
    <m/>
    <m/>
    <m/>
    <s v="S_B_RSEI_AIR"/>
    <s v="S_B_RSEI_AIR"/>
    <m/>
    <m/>
    <s v="State Map color bin for Toxic Releases to Air"/>
    <m/>
    <m/>
    <m/>
    <m/>
    <m/>
    <m/>
    <m/>
    <m/>
    <s v="7"/>
    <s v="S_B_RSEI_AIR"/>
    <s v="467"/>
    <m/>
    <m/>
    <m/>
    <m/>
    <m/>
    <m/>
  </r>
  <r>
    <s v="x"/>
    <s v="state.bin.traffic.score"/>
    <s v="state.bin.traffic.score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RAF"/>
    <m/>
    <m/>
    <m/>
    <s v="S_B_PTRAF"/>
    <s v="S_B_PTRAF"/>
    <m/>
    <m/>
    <s v="State Map color bin for Traffic proximity"/>
    <m/>
    <m/>
    <m/>
    <m/>
    <m/>
    <m/>
    <m/>
    <m/>
    <s v="4"/>
    <s v="S_B_PTRAF"/>
    <m/>
    <m/>
    <m/>
    <m/>
    <m/>
    <m/>
    <m/>
  </r>
  <r>
    <s v="x"/>
    <s v="state.bin.unemployed"/>
    <s v="state.bin.unemployed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EMPPCT"/>
    <m/>
    <m/>
    <m/>
    <s v="S_B_UNEMPPCT"/>
    <s v="S_B_UNEMPPCT"/>
    <m/>
    <m/>
    <s v="State Map color bin for Unemployed"/>
    <m/>
    <m/>
    <m/>
    <m/>
    <m/>
    <m/>
    <m/>
    <m/>
    <s v="4"/>
    <s v="S_B_UNEMPPCT"/>
    <m/>
    <m/>
    <m/>
    <m/>
    <m/>
    <m/>
    <m/>
  </r>
  <r>
    <s v="x"/>
    <s v="state.bin.ust"/>
    <s v="state.bin.ust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UST"/>
    <m/>
    <m/>
    <m/>
    <s v="S_B_UST"/>
    <s v="S_B_UST"/>
    <m/>
    <m/>
    <s v="State Map color bin for Underground storage tanks"/>
    <m/>
    <m/>
    <m/>
    <m/>
    <m/>
    <m/>
    <m/>
    <m/>
    <s v="5"/>
    <s v="S_B_UST"/>
    <m/>
    <m/>
    <m/>
    <m/>
    <m/>
    <m/>
    <m/>
  </r>
  <r>
    <s v="x"/>
    <s v="state.count.ej.80up"/>
    <s v="state.count.ej.80up"/>
    <n v="0"/>
    <n v="1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S_EXCEED_COUNT_80"/>
    <m/>
    <m/>
    <m/>
    <s v="S_EXCEED_COUNT_80"/>
    <s v="S_EXCEED_COUNT_80"/>
    <s v="State Number of EJ Indexes at 80th+"/>
    <s v="State Number of EJ Indexes exceeding 80 percentile"/>
    <s v="State Number of EJ Indexes exceeding 80 percentile"/>
    <m/>
    <m/>
    <m/>
    <m/>
    <m/>
    <m/>
    <m/>
    <m/>
    <s v="2"/>
    <s v="S_EXCEED2_COUNT_80"/>
    <s v="417"/>
    <m/>
    <m/>
    <s v="EJ Indexes"/>
    <m/>
    <s v="TRUE"/>
    <m/>
  </r>
  <r>
    <s v="x"/>
    <s v="state.count.ej.80up.supp"/>
    <s v="state.count.ej.80up.supp"/>
    <n v="0"/>
    <n v="1"/>
    <n v="0"/>
    <n v="0"/>
    <n v="0"/>
    <n v="0"/>
    <n v="0"/>
    <n v="0"/>
    <n v="1"/>
    <x v="32"/>
    <s v="other"/>
    <s v="raw"/>
    <s v="Raw data"/>
    <s v="misc"/>
    <s v="count"/>
    <s v="?? count of high avgstate pctiles or popwtd mean of those?"/>
    <m/>
    <m/>
    <m/>
    <s v="EJ Index"/>
    <s v="count.ej.80up.supp"/>
    <m/>
    <s v="misc"/>
    <s v="misc"/>
    <m/>
    <s v="Nation"/>
    <s v="us"/>
    <n v="3"/>
    <m/>
    <m/>
    <s v="S_EXCEED_COUNT_80_SUP"/>
    <m/>
    <m/>
    <m/>
    <s v="S_EXCEED_COUNT_80_SUP"/>
    <s v="S_EXCEED_COUNT_80_SUP"/>
    <s v="State Number of Suppl EJ Indexes at 80th+"/>
    <s v="State Number of Supplemental Indexes exceeding 80 percentile"/>
    <s v="State Number of Supplemental Indexes exceeding 80 percentile"/>
    <m/>
    <m/>
    <m/>
    <m/>
    <m/>
    <m/>
    <m/>
    <m/>
    <s v="4"/>
    <s v="S_EXCEED2_COUNT_80_SUP"/>
    <m/>
    <m/>
    <m/>
    <s v="EJ Indexes"/>
    <m/>
    <m/>
    <m/>
  </r>
  <r>
    <s v="x"/>
    <s v="state.pctile.lowlifex_synonym"/>
    <s v="state.pctile.lowlifex_synonym"/>
    <n v="0"/>
    <n v="1"/>
    <n v="1"/>
    <n v="0"/>
    <n v="0"/>
    <n v="0"/>
    <n v="0"/>
    <n v="0"/>
    <n v="0"/>
    <x v="32"/>
    <s v="Demographic"/>
    <s v="statepctile"/>
    <s v="percentile"/>
    <s v="percentile"/>
    <s v="pctile"/>
    <s v="lookedup"/>
    <s v="extras"/>
    <s v="Health Indicators"/>
    <m/>
    <m/>
    <m/>
    <m/>
    <s v="lowlifex"/>
    <s v="lowlifex"/>
    <m/>
    <m/>
    <m/>
    <m/>
    <m/>
    <m/>
    <s v="S_HI_LIFEEXPPCT_PCTILE"/>
    <s v="S_HI_LIFEEXPPCT_PCTILE"/>
    <s v="S_HI_LIFEEXPPCT_PCTILE"/>
    <m/>
    <m/>
    <m/>
    <s v="State Percentile of Percent of Low Life Expectancy"/>
    <s v="State Percentile of Percent of Low Life Expectancy"/>
    <m/>
    <s v="State percentile for Low life expectancy"/>
    <m/>
    <m/>
    <m/>
    <m/>
    <m/>
    <m/>
    <m/>
    <m/>
    <m/>
    <m/>
    <m/>
    <m/>
    <m/>
    <m/>
    <m/>
    <m/>
  </r>
  <r>
    <s v="x"/>
    <s v="state.pctile.text.cancer"/>
    <s v="state.pctile.text.cancer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CANCER"/>
    <m/>
    <m/>
    <m/>
    <s v="S_T_CANCER"/>
    <s v="S_T_CANCER"/>
    <m/>
    <m/>
    <s v="State Map popup text for  Air toxics cancer risk"/>
    <m/>
    <m/>
    <m/>
    <m/>
    <m/>
    <m/>
    <m/>
    <m/>
    <s v="84 %ile"/>
    <s v="S_T_CANCER"/>
    <m/>
    <m/>
    <m/>
    <m/>
    <m/>
    <m/>
    <m/>
  </r>
  <r>
    <s v="x"/>
    <s v="state.pctile.text.Demog.Index"/>
    <s v="state.pctile.text.Demog.Ind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2"/>
    <m/>
    <m/>
    <m/>
    <s v="S_T_DEMOGIDX_2"/>
    <s v="S_T_DEMOGIDX_2"/>
    <m/>
    <m/>
    <s v="State Map popup text for Demographic Index"/>
    <m/>
    <m/>
    <m/>
    <m/>
    <m/>
    <m/>
    <m/>
    <m/>
    <s v="45 %ile"/>
    <s v="S_T_DEMOGIDX_2"/>
    <m/>
    <m/>
    <m/>
    <m/>
    <m/>
    <m/>
    <m/>
  </r>
  <r>
    <s v="x"/>
    <s v="state.pctile.text.Demog.Index.Supp"/>
    <s v="state.pctile.text.Demog.Index.Supp"/>
    <n v="0"/>
    <n v="1"/>
    <n v="1"/>
    <n v="1"/>
    <n v="0"/>
    <n v="0"/>
    <n v="0"/>
    <n v="0"/>
    <n v="1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5"/>
    <m/>
    <m/>
    <m/>
    <s v="S_T_DEMOGIDX_5"/>
    <s v="S_T_DEMOGIDX_5"/>
    <m/>
    <m/>
    <s v="State Map popup text for Supplemental Demographic Index"/>
    <m/>
    <m/>
    <m/>
    <m/>
    <m/>
    <m/>
    <m/>
    <m/>
    <s v="70 %ile"/>
    <s v="S_T_DEMOGIDX_5"/>
    <m/>
    <m/>
    <m/>
    <m/>
    <m/>
    <m/>
    <m/>
  </r>
  <r>
    <s v="x"/>
    <s v="state.pctile.text.dpm"/>
    <s v="state.pctile.text.d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DSLPM"/>
    <m/>
    <m/>
    <m/>
    <s v="S_T_DSLPM"/>
    <s v="S_T_DSLPM"/>
    <m/>
    <m/>
    <s v="State Map popup text for  Diesel particulate matter"/>
    <m/>
    <m/>
    <m/>
    <m/>
    <m/>
    <m/>
    <m/>
    <m/>
    <s v="34 %ile"/>
    <s v="S_T_DSLPM"/>
    <m/>
    <m/>
    <m/>
    <m/>
    <m/>
    <m/>
    <m/>
  </r>
  <r>
    <s v="x"/>
    <s v="state.pctile.text.EJ.DISPARITY.cancer"/>
    <s v="state.pctile.text.EJ.DISPARITY.cancer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CANCER"/>
    <m/>
    <m/>
    <m/>
    <s v="S_T_D2_CANCER"/>
    <s v="S_T_D2_CANCER"/>
    <m/>
    <m/>
    <s v="State Map popup text for  Air toxics cancer risk EJ Index"/>
    <m/>
    <m/>
    <m/>
    <m/>
    <m/>
    <m/>
    <m/>
    <m/>
    <s v="81 %ile"/>
    <s v="S_T_D2_CANCER"/>
    <m/>
    <m/>
    <m/>
    <m/>
    <m/>
    <m/>
    <m/>
  </r>
  <r>
    <s v="x"/>
    <s v="state.pctile.text.EJ.DISPARITY.cancer.supp"/>
    <s v="state.pctile.text.EJ.DISPARITY.cancer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CANCER"/>
    <m/>
    <m/>
    <m/>
    <s v="S_T_D5_CANCER"/>
    <s v="S_T_D5_CANCER"/>
    <m/>
    <m/>
    <s v="State Map popup text for  Air toxics cancer risk Supplemental Index"/>
    <m/>
    <m/>
    <m/>
    <m/>
    <m/>
    <m/>
    <m/>
    <m/>
    <s v="93 %ile"/>
    <s v="S_T_D5_CANCER"/>
    <m/>
    <m/>
    <m/>
    <m/>
    <m/>
    <m/>
    <m/>
  </r>
  <r>
    <s v="x"/>
    <s v="state.pctile.text.EJ.DISPARITY.dpm"/>
    <s v="state.pctile.text.EJ.DISPARITY.d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DSLPM"/>
    <m/>
    <m/>
    <m/>
    <s v="S_T_D2_DSLPM"/>
    <s v="S_T_D2_DSLPM"/>
    <m/>
    <m/>
    <s v="State Map popup text for  Diesel particulate matter EJ Index"/>
    <m/>
    <m/>
    <m/>
    <m/>
    <m/>
    <m/>
    <m/>
    <m/>
    <s v="42 %ile"/>
    <s v="S_T_D2_DSLPM"/>
    <m/>
    <m/>
    <m/>
    <m/>
    <m/>
    <m/>
    <m/>
  </r>
  <r>
    <s v="x"/>
    <s v="state.pctile.text.EJ.DISPARITY.dpm.supp"/>
    <s v="state.pctile.text.EJ.DISPARITY.d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DSLPM"/>
    <m/>
    <m/>
    <m/>
    <s v="S_T_D5_DSLPM"/>
    <s v="S_T_D5_DSLPM"/>
    <m/>
    <m/>
    <s v="State Map popup text for  Diesel particulate matter Supplemental Index"/>
    <m/>
    <m/>
    <m/>
    <m/>
    <m/>
    <m/>
    <m/>
    <m/>
    <s v="55 %ile"/>
    <s v="S_T_D5_DSLPM"/>
    <m/>
    <m/>
    <m/>
    <m/>
    <m/>
    <m/>
    <m/>
  </r>
  <r>
    <s v="x"/>
    <s v="state.pctile.text.EJ.DISPARITY.o3"/>
    <s v="state.pctile.text.EJ.DISPARITY.o3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OZONE"/>
    <m/>
    <m/>
    <m/>
    <s v="S_T_D2_OZONE"/>
    <s v="S_T_D2_OZONE"/>
    <m/>
    <m/>
    <s v="State Map popup text for Ozone EJ Index"/>
    <m/>
    <m/>
    <m/>
    <m/>
    <m/>
    <m/>
    <m/>
    <m/>
    <s v="47 %ile"/>
    <s v="S_T_D2_OZONE"/>
    <m/>
    <m/>
    <m/>
    <m/>
    <m/>
    <m/>
    <m/>
  </r>
  <r>
    <s v="x"/>
    <s v="state.pctile.text.EJ.DISPARITY.o3.supp"/>
    <s v="state.pctile.text.EJ.DISPARITY.o3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OZONE"/>
    <m/>
    <m/>
    <m/>
    <s v="S_T_D5_OZONE"/>
    <s v="S_T_D5_OZONE"/>
    <m/>
    <m/>
    <s v="State Map popup text for Ozone Supplemental Index"/>
    <m/>
    <m/>
    <m/>
    <m/>
    <m/>
    <m/>
    <m/>
    <m/>
    <s v="61 %ile"/>
    <s v="S_T_D5_OZONE"/>
    <m/>
    <m/>
    <m/>
    <m/>
    <m/>
    <m/>
    <m/>
  </r>
  <r>
    <s v="x"/>
    <s v="state.pctile.text.EJ.DISPARITY.pctpre1960"/>
    <s v="state.pctile.text.EJ.DISPARITY.pctpre1960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LDPNT"/>
    <m/>
    <m/>
    <m/>
    <s v="S_T_D2_LDPNT"/>
    <s v="S_T_D2_LDPNT"/>
    <m/>
    <m/>
    <s v="State Map popup text for Lead paint EJ Index"/>
    <m/>
    <m/>
    <m/>
    <m/>
    <m/>
    <m/>
    <m/>
    <m/>
    <s v="56 %ile"/>
    <s v="S_T_D2_LDPNT"/>
    <m/>
    <m/>
    <m/>
    <m/>
    <m/>
    <m/>
    <m/>
  </r>
  <r>
    <s v="x"/>
    <s v="state.pctile.text.EJ.DISPARITY.pctpre1960.supp"/>
    <s v="state.pctile.text.EJ.DISPARITY.pctpre1960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LDPNT"/>
    <m/>
    <m/>
    <m/>
    <s v="S_T_D5_LDPNT"/>
    <s v="S_T_D5_LDPNT"/>
    <m/>
    <m/>
    <s v="State Map popup text for Lead paint Supplemental Index"/>
    <m/>
    <m/>
    <m/>
    <m/>
    <m/>
    <m/>
    <m/>
    <m/>
    <s v="69 %ile"/>
    <s v="S_T_D5_LDPNT"/>
    <m/>
    <m/>
    <m/>
    <m/>
    <m/>
    <m/>
    <m/>
  </r>
  <r>
    <s v="x"/>
    <s v="state.pctile.text.EJ.DISPARITY.pm"/>
    <s v="state.pctile.text.EJ.DISPARITY.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M25"/>
    <m/>
    <m/>
    <m/>
    <s v="S_T_D2_PM25"/>
    <s v="S_T_D2_PM25"/>
    <m/>
    <m/>
    <s v="State Map popup text for Particulate Matter 2.5 EJ Index"/>
    <m/>
    <m/>
    <m/>
    <m/>
    <m/>
    <m/>
    <m/>
    <m/>
    <s v="71 %ile"/>
    <s v="S_T_D2_PM25"/>
    <m/>
    <m/>
    <m/>
    <m/>
    <m/>
    <m/>
    <m/>
  </r>
  <r>
    <s v="x"/>
    <s v="state.pctile.text.EJ.DISPARITY.pm.supp"/>
    <s v="state.pctile.text.EJ.DISPARITY.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M25"/>
    <m/>
    <m/>
    <m/>
    <s v="S_T_D5_PM25"/>
    <s v="S_T_D5_PM25"/>
    <m/>
    <m/>
    <s v="State Map popup text for Particulate Matter 2.5 Supplemental Index"/>
    <m/>
    <m/>
    <m/>
    <m/>
    <m/>
    <m/>
    <m/>
    <m/>
    <s v="87 %ile"/>
    <s v="S_T_D5_PM25"/>
    <m/>
    <m/>
    <m/>
    <m/>
    <m/>
    <m/>
    <m/>
  </r>
  <r>
    <s v="x"/>
    <s v="state.pctile.text.EJ.DISPARITY.proximity.npdes"/>
    <s v="state.pctile.text.EJ.DISPARITY.proximity.npdes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WDIS"/>
    <m/>
    <m/>
    <m/>
    <s v="S_T_D2_PWDIS"/>
    <s v="S_T_D2_PWDIS"/>
    <m/>
    <m/>
    <s v="State Map popup text for Wastewater discharge EJ Index"/>
    <m/>
    <m/>
    <m/>
    <m/>
    <m/>
    <m/>
    <m/>
    <m/>
    <s v="69 %ile"/>
    <s v="S_T_D2_PWDIS"/>
    <m/>
    <m/>
    <m/>
    <m/>
    <m/>
    <m/>
    <m/>
  </r>
  <r>
    <s v="x"/>
    <s v="state.pctile.text.EJ.DISPARITY.proximity.npdes.supp"/>
    <s v="state.pctile.text.EJ.DISPARITY.proximity.npdes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WDIS"/>
    <m/>
    <m/>
    <m/>
    <s v="S_T_D5_PWDIS"/>
    <s v="S_T_D5_PWDIS"/>
    <m/>
    <m/>
    <s v="State Map popup text for Wastewater discharge Supplemental Index"/>
    <m/>
    <m/>
    <m/>
    <m/>
    <m/>
    <m/>
    <m/>
    <m/>
    <s v="85 %ile"/>
    <s v="S_T_D5_PWDIS"/>
    <m/>
    <m/>
    <m/>
    <m/>
    <m/>
    <m/>
    <m/>
  </r>
  <r>
    <s v="x"/>
    <s v="state.pctile.text.EJ.DISPARITY.proximity.npl"/>
    <s v="state.pctile.text.EJ.DISPARITY.proximity.npl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NPL"/>
    <m/>
    <m/>
    <m/>
    <s v="S_T_D2_PNPL"/>
    <s v="S_T_D2_PNPL"/>
    <m/>
    <m/>
    <s v="State Map popup text for Superfund proximity EJ Index"/>
    <m/>
    <m/>
    <m/>
    <m/>
    <m/>
    <m/>
    <m/>
    <m/>
    <s v="57 %ile"/>
    <s v="S_T_D2_PNPL"/>
    <m/>
    <m/>
    <m/>
    <m/>
    <m/>
    <m/>
    <m/>
  </r>
  <r>
    <s v="x"/>
    <s v="state.pctile.text.EJ.DISPARITY.proximity.npl.supp"/>
    <s v="state.pctile.text.EJ.DISPARITY.proximity.npl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NPL"/>
    <m/>
    <m/>
    <m/>
    <s v="S_T_D5_PNPL"/>
    <s v="S_T_D5_PNPL"/>
    <m/>
    <m/>
    <s v="State Map popup text for Superfund proximity Supplemental Index"/>
    <m/>
    <m/>
    <m/>
    <m/>
    <m/>
    <m/>
    <m/>
    <m/>
    <s v="74 %ile"/>
    <s v="S_T_D5_PNPL"/>
    <m/>
    <m/>
    <m/>
    <m/>
    <m/>
    <m/>
    <m/>
  </r>
  <r>
    <s v="x"/>
    <s v="state.pctile.text.EJ.DISPARITY.proximity.rmp"/>
    <s v="state.pctile.text.EJ.DISPARITY.proximity.rm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RMP"/>
    <m/>
    <m/>
    <m/>
    <s v="S_T_D2_PRMP"/>
    <s v="S_T_D2_PRMP"/>
    <m/>
    <m/>
    <s v="State Map popup text for RMP Facility Proximity EJ Index"/>
    <m/>
    <m/>
    <m/>
    <m/>
    <m/>
    <m/>
    <m/>
    <m/>
    <s v="32 %ile"/>
    <s v="S_T_D2_PRMP"/>
    <m/>
    <m/>
    <m/>
    <m/>
    <m/>
    <m/>
    <m/>
  </r>
  <r>
    <s v="x"/>
    <s v="state.pctile.text.EJ.DISPARITY.proximity.rmp.supp"/>
    <s v="state.pctile.text.EJ.DISPARITY.proximity.rm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RMP"/>
    <m/>
    <m/>
    <m/>
    <s v="S_T_D5_PRMP"/>
    <s v="S_T_D5_PRMP"/>
    <m/>
    <m/>
    <s v="State Map popup text for RMP Facility Proximity Supplemental Index"/>
    <m/>
    <m/>
    <m/>
    <m/>
    <m/>
    <m/>
    <m/>
    <m/>
    <s v="41 %ile"/>
    <s v="S_T_D5_PRMP"/>
    <m/>
    <m/>
    <m/>
    <m/>
    <m/>
    <m/>
    <m/>
  </r>
  <r>
    <s v="x"/>
    <s v="state.pctile.text.EJ.DISPARITY.proximity.tsdf"/>
    <s v="state.pctile.text.EJ.DISPARITY.proximity.tsdf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SDF"/>
    <m/>
    <m/>
    <m/>
    <s v="S_T_D2_PTSDF"/>
    <s v="S_T_D2_PTSDF"/>
    <m/>
    <m/>
    <s v="State Map popup text for Hazardous waste proximity EJ Index"/>
    <m/>
    <m/>
    <m/>
    <m/>
    <m/>
    <m/>
    <m/>
    <m/>
    <s v="21 %ile"/>
    <s v="S_T_D2_PTSDF"/>
    <m/>
    <m/>
    <m/>
    <m/>
    <m/>
    <m/>
    <m/>
  </r>
  <r>
    <s v="x"/>
    <s v="state.pctile.text.EJ.DISPARITY.proximity.tsdf.supp"/>
    <s v="state.pctile.text.EJ.DISPARITY.proximity.tsdf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SDF"/>
    <m/>
    <m/>
    <m/>
    <s v="S_T_D5_PTSDF"/>
    <s v="S_T_D5_PTSDF"/>
    <m/>
    <m/>
    <s v="State Map popup text for Hazardous waste proximity Supplemental Index"/>
    <m/>
    <m/>
    <m/>
    <m/>
    <m/>
    <m/>
    <m/>
    <m/>
    <s v="24 %ile"/>
    <s v="S_T_D5_PTSDF"/>
    <m/>
    <m/>
    <m/>
    <m/>
    <m/>
    <m/>
    <m/>
  </r>
  <r>
    <s v="x"/>
    <s v="state.pctile.text.EJ.DISPARITY.resp"/>
    <s v="state.pctile.text.EJ.DISPARITY.res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ESP"/>
    <m/>
    <m/>
    <m/>
    <s v="S_T_D2_RESP"/>
    <s v="S_T_D2_RESP"/>
    <m/>
    <m/>
    <s v="State Map popup text for Air toxics respiratory HI EJ Index"/>
    <m/>
    <m/>
    <m/>
    <m/>
    <m/>
    <m/>
    <m/>
    <m/>
    <s v="80 %ile"/>
    <s v="S_T_D2_RESP"/>
    <m/>
    <m/>
    <m/>
    <m/>
    <m/>
    <m/>
    <m/>
  </r>
  <r>
    <s v="x"/>
    <s v="state.pctile.text.EJ.DISPARITY.resp.supp"/>
    <s v="state.pctile.text.EJ.DISPARITY.res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ESP"/>
    <m/>
    <m/>
    <m/>
    <s v="S_T_D5_RESP"/>
    <s v="S_T_D5_RESP"/>
    <m/>
    <m/>
    <s v="State Map popup text for Air toxics respiratory HI Supplemental Index"/>
    <m/>
    <m/>
    <m/>
    <m/>
    <m/>
    <m/>
    <m/>
    <m/>
    <s v="92 %ile"/>
    <s v="S_T_D5_RESP"/>
    <m/>
    <m/>
    <m/>
    <m/>
    <m/>
    <m/>
    <m/>
  </r>
  <r>
    <s v="x"/>
    <s v="state.pctile.text.EJ.DISPARITY.rsei"/>
    <s v="state.pctile.text.EJ.DISPARITY.rsei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SEI_AIR"/>
    <m/>
    <m/>
    <m/>
    <s v="S_T_D2_RSEI_AIR"/>
    <s v="S_T_D2_RSEI_AIR"/>
    <m/>
    <m/>
    <s v="State Map popup text for Toxic Releases to Air EJ Index"/>
    <m/>
    <m/>
    <m/>
    <m/>
    <m/>
    <m/>
    <m/>
    <m/>
    <s v="62 %ile"/>
    <s v="S_T_D2_RSEI_AIR"/>
    <m/>
    <m/>
    <m/>
    <m/>
    <m/>
    <m/>
    <m/>
  </r>
  <r>
    <s v="x"/>
    <s v="state.pctile.text.EJ.DISPARITY.rsei.supp"/>
    <s v="state.pctile.text.EJ.DISPARITY.rsei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SEI_AIR"/>
    <m/>
    <m/>
    <m/>
    <s v="S_T_D5_RSEI_AIR"/>
    <s v="S_T_D5_RSEI_AIR"/>
    <m/>
    <m/>
    <s v="State Map popup text for Toxic Releases to Air Supplemental Index"/>
    <m/>
    <m/>
    <m/>
    <m/>
    <m/>
    <m/>
    <m/>
    <m/>
    <s v="79 %ile"/>
    <s v="S_T_D5_RSEI_AIR"/>
    <m/>
    <m/>
    <m/>
    <m/>
    <m/>
    <m/>
    <m/>
  </r>
  <r>
    <s v="x"/>
    <s v="state.pctile.text.EJ.DISPARITY.traffic.score"/>
    <s v="state.pctile.text.EJ.DISPARITY.traffic.score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RAF"/>
    <m/>
    <m/>
    <m/>
    <s v="S_T_D2_PTRAF"/>
    <s v="S_T_D2_PTRAF"/>
    <m/>
    <m/>
    <s v="State Map popup text for Traffic proximity EJ Index"/>
    <m/>
    <m/>
    <m/>
    <m/>
    <m/>
    <m/>
    <m/>
    <m/>
    <s v="39 %ile"/>
    <s v="S_T_D2_PTRAF"/>
    <m/>
    <m/>
    <m/>
    <m/>
    <m/>
    <m/>
    <m/>
  </r>
  <r>
    <s v="x"/>
    <s v="state.pctile.text.EJ.DISPARITY.traffic.score.supp"/>
    <s v="state.pctile.text.EJ.DISPARITY.traffic.score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RAF"/>
    <m/>
    <m/>
    <m/>
    <s v="S_T_D5_PTRAF"/>
    <s v="S_T_D5_PTRAF"/>
    <m/>
    <m/>
    <s v="State Map popup text for Traffic proximity Supplemental Index"/>
    <m/>
    <m/>
    <m/>
    <m/>
    <m/>
    <m/>
    <m/>
    <m/>
    <s v="50 %ile"/>
    <s v="S_T_D5_PTRAF"/>
    <m/>
    <m/>
    <m/>
    <m/>
    <m/>
    <m/>
    <m/>
  </r>
  <r>
    <s v="x"/>
    <s v="state.pctile.text.EJ.DISPARITY.ust"/>
    <s v="state.pctile.text.EJ.DISPARITY.ust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UST"/>
    <m/>
    <m/>
    <m/>
    <s v="S_T_D2_UST"/>
    <s v="S_T_D2_UST"/>
    <m/>
    <m/>
    <s v="State Map popup text for Underground storage tanks EJ Index"/>
    <m/>
    <m/>
    <m/>
    <m/>
    <m/>
    <m/>
    <m/>
    <m/>
    <s v="53 %ile"/>
    <s v="S_T_D2_UST"/>
    <m/>
    <m/>
    <m/>
    <m/>
    <m/>
    <m/>
    <m/>
  </r>
  <r>
    <s v="x"/>
    <s v="state.pctile.text.EJ.DISPARITY.ust.supp"/>
    <s v="state.pctile.text.EJ.DISPARITY.ust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UST"/>
    <m/>
    <m/>
    <m/>
    <s v="S_T_D5_UST"/>
    <s v="S_T_D5_UST"/>
    <m/>
    <m/>
    <s v="State Map popup text for Underground storage tanks Supplemental Index"/>
    <m/>
    <m/>
    <m/>
    <m/>
    <m/>
    <m/>
    <m/>
    <m/>
    <s v="66 %ile"/>
    <s v="S_T_D5_UST"/>
    <m/>
    <m/>
    <m/>
    <m/>
    <m/>
    <m/>
    <m/>
  </r>
  <r>
    <s v="x"/>
    <s v="state.pctile.text.lowlifex"/>
    <s v="state.pctile.text.lowlif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FEEXPPCT"/>
    <m/>
    <m/>
    <m/>
    <s v="S_T_LIFEEXPPCT"/>
    <s v="S_T_LIFEEXPPCT"/>
    <m/>
    <m/>
    <s v="State Map popup text for Low Life Expectancy"/>
    <m/>
    <m/>
    <m/>
    <m/>
    <m/>
    <m/>
    <m/>
    <m/>
    <s v="91 %ile"/>
    <s v="S_T_LIFEEXPPCT"/>
    <m/>
    <m/>
    <m/>
    <m/>
    <m/>
    <m/>
    <m/>
  </r>
  <r>
    <s v="x"/>
    <s v="state.pctile.text.o3"/>
    <s v="state.pctile.text.o3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OZONE"/>
    <m/>
    <m/>
    <m/>
    <s v="S_T_OZONE"/>
    <s v="S_T_OZONE"/>
    <m/>
    <m/>
    <s v="State Map popup text for Ozone"/>
    <m/>
    <m/>
    <m/>
    <m/>
    <m/>
    <m/>
    <m/>
    <m/>
    <s v="40 %ile"/>
    <s v="S_T_OZONE"/>
    <m/>
    <m/>
    <m/>
    <m/>
    <m/>
    <m/>
    <m/>
  </r>
  <r>
    <s v="x"/>
    <s v="state.pctile.text.pctlingiso"/>
    <s v="state.pctile.text.pctlingiso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NGISOPCT"/>
    <m/>
    <m/>
    <m/>
    <s v="S_T_LINGISOPCT"/>
    <s v="S_T_LINGISOPCT"/>
    <m/>
    <m/>
    <s v="State Map popup text for % limited English speaking"/>
    <m/>
    <m/>
    <m/>
    <m/>
    <m/>
    <m/>
    <m/>
    <m/>
    <s v="0 %ile"/>
    <s v="S_T_LINGISOPCT"/>
    <m/>
    <m/>
    <m/>
    <m/>
    <m/>
    <m/>
    <m/>
  </r>
  <r>
    <s v="x"/>
    <s v="state.pctile.text.pctlowinc"/>
    <s v="state.pctile.text.pctlowinc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OWINCPCT"/>
    <m/>
    <m/>
    <m/>
    <s v="S_T_LOWINCPCT"/>
    <s v="S_T_LOWINCPCT"/>
    <m/>
    <m/>
    <s v="State Map popup text for % low income"/>
    <m/>
    <m/>
    <m/>
    <m/>
    <m/>
    <m/>
    <m/>
    <m/>
    <s v="67 %ile"/>
    <s v="S_T_LOWINCPCT"/>
    <m/>
    <m/>
    <m/>
    <m/>
    <m/>
    <m/>
    <m/>
  </r>
  <r>
    <s v="x"/>
    <s v="state.pctile.text.pctlths"/>
    <s v="state.pctile.text.pctlths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ESSHSPCT"/>
    <m/>
    <m/>
    <m/>
    <s v="S_T_LESSHSPCT"/>
    <s v="S_T_LESSHSPCT"/>
    <m/>
    <m/>
    <s v="State Map popup text for % less than high school education"/>
    <m/>
    <m/>
    <m/>
    <m/>
    <m/>
    <m/>
    <m/>
    <m/>
    <s v="82 %ile"/>
    <s v="S_T_LESSHSPCT"/>
    <m/>
    <m/>
    <m/>
    <m/>
    <m/>
    <m/>
    <m/>
  </r>
  <r>
    <s v="x"/>
    <s v="state.pctile.text.pctmin"/>
    <s v="state.pctile.text.pctmin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PEOPCOLORPCT"/>
    <m/>
    <m/>
    <m/>
    <s v="S_T_PEOPCOLORPCT"/>
    <s v="S_T_PEOPCOLORPCT"/>
    <m/>
    <m/>
    <s v="State Map popup text for % people of color"/>
    <m/>
    <m/>
    <m/>
    <m/>
    <m/>
    <m/>
    <m/>
    <m/>
    <s v="31 %ile"/>
    <s v="S_T_PEOPCOLORPCT"/>
    <m/>
    <m/>
    <m/>
    <m/>
    <m/>
    <m/>
    <m/>
  </r>
  <r>
    <s v="x"/>
    <s v="state.pctile.text.pctover64"/>
    <s v="state.pctile.text.pctover64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OVER64PCT"/>
    <m/>
    <m/>
    <m/>
    <s v="S_T_OVER64PCT"/>
    <s v="S_T_OVER64PCT"/>
    <m/>
    <m/>
    <s v="State Map popup text for % over age 64"/>
    <m/>
    <m/>
    <m/>
    <m/>
    <m/>
    <m/>
    <m/>
    <m/>
    <s v="58 %ile"/>
    <s v="S_T_OVER64PCT"/>
    <m/>
    <m/>
    <m/>
    <m/>
    <m/>
    <m/>
    <m/>
  </r>
  <r>
    <s v="x"/>
    <s v="state.pctile.text.pctpre1960"/>
    <s v="state.pctile.text.pctpre1960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LDPNT"/>
    <m/>
    <m/>
    <m/>
    <s v="S_T_LDPNT"/>
    <s v="S_T_LDPNT"/>
    <m/>
    <m/>
    <s v="State Map popup text for Lead paint"/>
    <m/>
    <m/>
    <m/>
    <m/>
    <m/>
    <m/>
    <m/>
    <m/>
    <s v="54 %ile"/>
    <s v="S_T_LDPNT"/>
    <m/>
    <m/>
    <m/>
    <m/>
    <m/>
    <m/>
    <m/>
  </r>
  <r>
    <s v="x"/>
    <s v="state.pctile.text.pctunder5"/>
    <s v="state.pctile.text.pctunder5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DER5PCT"/>
    <m/>
    <m/>
    <m/>
    <s v="S_T_UNDER5PCT"/>
    <s v="S_T_UNDER5PCT"/>
    <m/>
    <m/>
    <s v="State Map popup text for % under age 5"/>
    <m/>
    <m/>
    <m/>
    <m/>
    <m/>
    <m/>
    <m/>
    <m/>
    <s v="29 %ile"/>
    <s v="S_T_UNDER5PCT"/>
    <m/>
    <m/>
    <m/>
    <m/>
    <m/>
    <m/>
    <m/>
  </r>
  <r>
    <s v="x"/>
    <s v="state.pctile.text.pm"/>
    <s v="state.pctile.text.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M25"/>
    <m/>
    <m/>
    <m/>
    <s v="S_T_PM25"/>
    <s v="S_T_PM25"/>
    <m/>
    <m/>
    <s v="State Map popup text for Particulate Matter 2.5"/>
    <m/>
    <m/>
    <m/>
    <m/>
    <m/>
    <m/>
    <m/>
    <m/>
    <s v="86 %ile"/>
    <s v="S_T_PM25"/>
    <m/>
    <m/>
    <m/>
    <m/>
    <m/>
    <m/>
    <m/>
  </r>
  <r>
    <s v="x"/>
    <s v="state.pctile.text.proximity.npdes"/>
    <s v="state.pctile.text.proximity.npdes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WDIS"/>
    <m/>
    <m/>
    <m/>
    <s v="S_T_PWDIS"/>
    <s v="S_T_PWDIS"/>
    <m/>
    <m/>
    <s v="State Map popup text for Wastewater discharge"/>
    <m/>
    <m/>
    <m/>
    <m/>
    <m/>
    <m/>
    <m/>
    <m/>
    <s v="82 %ile"/>
    <s v="S_T_PWDIS"/>
    <m/>
    <m/>
    <m/>
    <m/>
    <m/>
    <m/>
    <m/>
  </r>
  <r>
    <s v="x"/>
    <s v="state.pctile.text.proximity.npl"/>
    <s v="state.pctile.text.proximity.npl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NPL"/>
    <m/>
    <m/>
    <m/>
    <s v="S_T_PNPL"/>
    <s v="S_T_PNPL"/>
    <m/>
    <m/>
    <s v="State Map popup text for Superfund proximity"/>
    <m/>
    <m/>
    <m/>
    <m/>
    <m/>
    <m/>
    <m/>
    <m/>
    <s v="55 %ile"/>
    <s v="S_T_PNPL"/>
    <m/>
    <m/>
    <m/>
    <m/>
    <m/>
    <m/>
    <m/>
  </r>
  <r>
    <s v="x"/>
    <s v="state.pctile.text.proximity.rmp"/>
    <s v="state.pctile.text.proximity.rm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RMP"/>
    <m/>
    <m/>
    <m/>
    <s v="S_T_PRMP"/>
    <s v="S_T_PRMP"/>
    <m/>
    <m/>
    <s v="State Map popup text for RMP facility proximity"/>
    <m/>
    <m/>
    <m/>
    <m/>
    <m/>
    <m/>
    <m/>
    <m/>
    <s v="24 %ile"/>
    <s v="S_T_PRMP"/>
    <m/>
    <m/>
    <m/>
    <m/>
    <m/>
    <m/>
    <m/>
  </r>
  <r>
    <s v="x"/>
    <s v="state.pctile.text.proximity.tsdf"/>
    <s v="state.pctile.text.proximity.tsdf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SDF"/>
    <m/>
    <m/>
    <m/>
    <s v="S_T_PTSDF"/>
    <s v="S_T_PTSDF"/>
    <m/>
    <m/>
    <s v="State Map popup text for Hazardous waste proximity"/>
    <m/>
    <m/>
    <m/>
    <m/>
    <m/>
    <m/>
    <m/>
    <m/>
    <s v="13 %ile"/>
    <s v="S_T_PTSDF"/>
    <m/>
    <m/>
    <m/>
    <m/>
    <m/>
    <m/>
    <m/>
  </r>
  <r>
    <s v="x"/>
    <s v="state.pctile.text.resp"/>
    <s v="state.pctile.text.res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ESP"/>
    <m/>
    <m/>
    <m/>
    <s v="S_T_RESP"/>
    <s v="S_T_RESP"/>
    <m/>
    <m/>
    <s v="State Map popup text for  Air toxics respiratory HI"/>
    <m/>
    <m/>
    <m/>
    <m/>
    <m/>
    <m/>
    <m/>
    <m/>
    <s v="92 %ile"/>
    <s v="S_T_RESP"/>
    <m/>
    <m/>
    <m/>
    <m/>
    <m/>
    <m/>
    <m/>
  </r>
  <r>
    <s v="x"/>
    <s v="state.pctile.text.rsei"/>
    <s v="state.pctile.text.rsei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SEI_AIR"/>
    <m/>
    <m/>
    <m/>
    <s v="S_T_RSEI_AIR"/>
    <s v="S_T_RSEI_AIR"/>
    <m/>
    <m/>
    <s v="State Map popup text for Toxic Releases to Air"/>
    <m/>
    <m/>
    <m/>
    <m/>
    <m/>
    <m/>
    <m/>
    <m/>
    <s v="65 %ile"/>
    <s v="S_T_RSEI_AIR"/>
    <s v="460"/>
    <m/>
    <m/>
    <m/>
    <m/>
    <m/>
    <m/>
  </r>
  <r>
    <s v="x"/>
    <s v="state.pctile.text.traffic.score"/>
    <s v="state.pctile.text.traffic.score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RAF"/>
    <m/>
    <m/>
    <m/>
    <s v="S_T_PTRAF"/>
    <s v="S_T_PTRAF"/>
    <m/>
    <m/>
    <s v="State Map popup text for Traffic proximity"/>
    <m/>
    <m/>
    <m/>
    <m/>
    <m/>
    <m/>
    <m/>
    <m/>
    <s v="32 %ile"/>
    <s v="S_T_PTRAF"/>
    <m/>
    <m/>
    <m/>
    <m/>
    <m/>
    <m/>
    <m/>
  </r>
  <r>
    <s v="x"/>
    <s v="state.pctile.text.unemployed"/>
    <s v="state.pctile.text.unemployed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EMPPCT"/>
    <m/>
    <m/>
    <m/>
    <s v="S_T_UNEMPPCT"/>
    <s v="S_T_UNEMPPCT"/>
    <m/>
    <m/>
    <s v="State Map popup text for Unemployed"/>
    <m/>
    <m/>
    <m/>
    <m/>
    <m/>
    <m/>
    <m/>
    <m/>
    <s v="35 %ile"/>
    <s v="S_T_UNEMPPCT"/>
    <m/>
    <m/>
    <m/>
    <m/>
    <m/>
    <m/>
    <m/>
  </r>
  <r>
    <s v="x"/>
    <s v="state.pctile.text.ust"/>
    <s v="state.pctile.text.ust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UST"/>
    <m/>
    <m/>
    <m/>
    <s v="S_T_UST"/>
    <s v="S_T_UST"/>
    <m/>
    <m/>
    <s v="State Map popup text for Underground storage tanks"/>
    <m/>
    <m/>
    <m/>
    <m/>
    <m/>
    <m/>
    <m/>
    <m/>
    <s v="48 %ile"/>
    <s v="S_T_UST"/>
    <m/>
    <m/>
    <m/>
    <m/>
    <m/>
    <m/>
    <m/>
  </r>
  <r>
    <s v="x"/>
    <s v="statename"/>
    <s v="statename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atename"/>
    <m/>
    <s v="misc"/>
    <s v="misc"/>
    <s v="State"/>
    <s v="State"/>
    <s v="state"/>
    <s v="99"/>
    <s v="99"/>
    <s v="3"/>
    <s v="stateName"/>
    <s v="stateName"/>
    <s v="stateName"/>
    <m/>
    <s v="STATE_NAME"/>
    <s v="STATE_NAME"/>
    <s v="State"/>
    <s v="State Name"/>
    <s v="Name of state"/>
    <s v="State Name"/>
    <m/>
    <m/>
    <m/>
    <m/>
    <m/>
    <m/>
    <s v="OKLAHOMA"/>
    <s v="Alabama"/>
    <s v="STATE_NAME"/>
    <s v="451"/>
    <s v="statename"/>
    <s v="Name of state"/>
    <s v="General information"/>
    <m/>
    <s v="FALSE"/>
    <m/>
  </r>
  <r>
    <s v="x"/>
    <s v="statlevel"/>
    <s v="statlevel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statlevel"/>
    <m/>
    <s v="misc"/>
    <s v="misc"/>
    <s v="buffer"/>
    <s v="buffer"/>
    <s v="buffer"/>
    <s v="99"/>
    <s v="99"/>
    <s v="0"/>
    <s v="statlevel"/>
    <s v="statlevel"/>
    <s v="statlevel"/>
    <m/>
    <m/>
    <m/>
    <m/>
    <s v="Resolution of Census Units for Indicators"/>
    <s v="Resolution of Census Units for Indicators"/>
    <s v="for internal use only"/>
    <m/>
    <m/>
    <m/>
    <m/>
    <m/>
    <m/>
    <s v="blockgroup"/>
    <m/>
    <m/>
    <s v="428"/>
    <s v="statlevel"/>
    <m/>
    <s v="not documented"/>
    <m/>
    <s v="FALSE"/>
    <m/>
  </r>
  <r>
    <s v="x"/>
    <s v="timeSeconds"/>
    <s v="timeSeconds"/>
    <n v="0"/>
    <n v="0"/>
    <n v="0"/>
    <n v="0"/>
    <n v="0"/>
    <n v="0"/>
    <n v="0"/>
    <n v="0"/>
    <n v="0"/>
    <x v="32"/>
    <s v="other"/>
    <s v="raw"/>
    <s v="Raw data"/>
    <s v="misc"/>
    <s v="misc"/>
    <s v="na"/>
    <s v="main"/>
    <s v="General information"/>
    <s v="99999900"/>
    <s v="other"/>
    <s v="timeSeconds"/>
    <m/>
    <s v="misc"/>
    <s v="misc"/>
    <s v="buffer"/>
    <s v="buffer"/>
    <s v="buffer"/>
    <s v="99"/>
    <s v="99"/>
    <s v="0"/>
    <s v="timeSeconds"/>
    <s v="timeSeconds"/>
    <s v="timeSeconds"/>
    <m/>
    <m/>
    <m/>
    <m/>
    <s v="Seconds elapsed obtaining data"/>
    <s v="Seconds elapsed obtaining data"/>
    <s v="for internal use only"/>
    <m/>
    <m/>
    <m/>
    <m/>
    <m/>
    <m/>
    <s v="1.5150216999999999"/>
    <m/>
    <m/>
    <s v="433"/>
    <s v="timeSeconds"/>
    <m/>
    <s v="not documented"/>
    <m/>
    <s v="FALSE"/>
    <m/>
  </r>
  <r>
    <s v="x"/>
    <s v="unit"/>
    <s v="unit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unit"/>
    <m/>
    <s v="misc"/>
    <s v="misc"/>
    <s v="buffer"/>
    <s v="buffer"/>
    <s v="buffer"/>
    <s v="99"/>
    <s v="99"/>
    <s v="0"/>
    <s v="unit"/>
    <s v="unit"/>
    <s v="unit"/>
    <m/>
    <m/>
    <m/>
    <s v="Units on radius"/>
    <s v="Units on radius (Miles, etc)"/>
    <s v="Units on radius (Miles, etc)"/>
    <s v="for internal use only"/>
    <m/>
    <m/>
    <m/>
    <m/>
    <m/>
    <m/>
    <s v="9035"/>
    <m/>
    <m/>
    <s v="434"/>
    <s v="unit"/>
    <m/>
    <s v="not documented"/>
    <m/>
    <s v="FALSE"/>
    <m/>
  </r>
  <r>
    <s v="x"/>
    <s v="YESNO_AIRNONATT"/>
    <s v="YESNO_AIRNONATT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AIRNONATT"/>
    <s v="YESNO_AIRNONATT"/>
    <s v="YESNO_AIRNONATT"/>
    <m/>
    <m/>
    <m/>
    <m/>
    <m/>
    <m/>
    <s v="Flag for Overlapping with Non-Attainment Areas"/>
    <m/>
    <m/>
    <m/>
    <s v="212"/>
    <s v="Air Non-attainment"/>
    <m/>
    <s v="No"/>
    <m/>
    <m/>
    <m/>
    <m/>
    <m/>
    <m/>
    <m/>
    <m/>
    <m/>
  </r>
  <r>
    <s v="x"/>
    <s v="YESNO_CEJSTDIS"/>
    <s v="YESNO_CEJST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CEJSTDIS"/>
    <s v="YESNO_CEJSTDIS"/>
    <s v="YESNO_CEJSTDIS"/>
    <m/>
    <m/>
    <m/>
    <m/>
    <m/>
    <m/>
    <s v="Flag for Overlapping with CJEST Disadvantaged Communities"/>
    <m/>
    <m/>
    <m/>
    <s v="215"/>
    <s v="Selected location contains &quot;Justice40 defined&quot; disadvantaged community"/>
    <m/>
    <s v="No"/>
    <m/>
    <m/>
    <m/>
    <m/>
    <m/>
    <m/>
    <m/>
    <m/>
    <m/>
  </r>
  <r>
    <s v="x"/>
    <s v="YESNO_FOODDESERT"/>
    <s v="YESNO_FOODDESERT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FOODDESERT"/>
    <s v="YESNO_FOODDESERT"/>
    <s v="YESNO_FOODDESERT"/>
    <m/>
    <m/>
    <m/>
    <m/>
    <m/>
    <m/>
    <s v="Flag for Overlapping with Food Desert Areas"/>
    <m/>
    <m/>
    <m/>
    <s v="264"/>
    <s v="Food Desert"/>
    <s v="fixed apitype2.2 to Critical Service Gaps Indicator"/>
    <s v="No"/>
    <m/>
    <m/>
    <m/>
    <m/>
    <m/>
    <m/>
    <m/>
    <m/>
    <m/>
  </r>
  <r>
    <s v="x"/>
    <s v="YESNO_HOUSEBURDEN"/>
    <s v="YESNO_HOUSEBURDEN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HOUSEBURDEN"/>
    <s v="YESNO_HOUSEBURDEN"/>
    <s v="YESNO_HOUSEBURDEN"/>
    <m/>
    <m/>
    <m/>
    <m/>
    <m/>
    <m/>
    <s v="Flag for Overlapping with Housing Burden Communities"/>
    <m/>
    <m/>
    <m/>
    <s v="262"/>
    <s v="Housing Burden"/>
    <s v="fixed apitype2.2 to Critical Service Gaps Indicator"/>
    <s v="No"/>
    <m/>
    <m/>
    <m/>
    <m/>
    <m/>
    <m/>
    <m/>
    <m/>
    <m/>
  </r>
  <r>
    <s v="x"/>
    <s v="YESNO_IMPWATERS"/>
    <s v="YESNO_IMPWATER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MPWATERS"/>
    <s v="YESNO_IMPWATERS"/>
    <s v="YESNO_IMPWATERS"/>
    <m/>
    <m/>
    <m/>
    <m/>
    <m/>
    <m/>
    <s v="Flag for Overlapping with Impaired Waters"/>
    <m/>
    <m/>
    <m/>
    <s v="213"/>
    <s v="Impaired Waters"/>
    <m/>
    <s v="Yes"/>
    <m/>
    <m/>
    <m/>
    <m/>
    <m/>
    <m/>
    <m/>
    <m/>
    <m/>
  </r>
  <r>
    <s v="x"/>
    <s v="YESNO_IRADIS"/>
    <s v="YESNO_IRA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RADIS"/>
    <s v="YESNO_IRADIS"/>
    <s v="YESNO_IRADIS"/>
    <m/>
    <m/>
    <m/>
    <m/>
    <m/>
    <m/>
    <s v="Flag for Overlapping with EPA IRA Disadvantaged Communities"/>
    <m/>
    <m/>
    <m/>
    <s v="216"/>
    <s v="Selected location contains an EPA IRA disadvantaged community"/>
    <m/>
    <s v="No"/>
    <m/>
    <m/>
    <m/>
    <m/>
    <m/>
    <m/>
    <m/>
    <m/>
    <m/>
  </r>
  <r>
    <s v="x"/>
    <s v="YESNO_TRANSDIS"/>
    <s v="YESNO_TRANSDIS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TRANSDIS"/>
    <s v="YESNO_TRANSDIS"/>
    <s v="YESNO_TRANSDIS"/>
    <m/>
    <m/>
    <m/>
    <m/>
    <m/>
    <m/>
    <s v="Flag for Overlapping with Transportation Disadvantaged Communities"/>
    <m/>
    <m/>
    <m/>
    <s v="263"/>
    <s v="Transportation Access"/>
    <s v="fixed apitype2.2 to Critical Service Gaps Indicator"/>
    <s v="Yes"/>
    <m/>
    <m/>
    <m/>
    <m/>
    <m/>
    <m/>
    <m/>
    <m/>
    <m/>
  </r>
  <r>
    <s v="x"/>
    <s v="YESNO_TRIBAL"/>
    <s v="YESNO_TRIB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TRIBAL"/>
    <s v="YESNO_TRIBAL"/>
    <s v="YESNO_TRIBAL"/>
    <m/>
    <m/>
    <m/>
    <m/>
    <m/>
    <m/>
    <s v="Flag for Overlapping with Tribes"/>
    <m/>
    <m/>
    <m/>
    <s v="214"/>
    <s v="Selected location contains American Indian Reservation Lands"/>
    <m/>
    <s v="No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1D135-FE24-4F35-9DAA-091CEC689A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5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3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3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 t="grand">
      <x/>
    </i>
  </rowItems>
  <colItems count="1">
    <i/>
  </colItems>
  <dataFields count="1">
    <dataField name="Count of n" fld="0" subtotal="count" baseField="0" baseItem="0"/>
  </dataFields>
  <formats count="30">
    <format dxfId="29">
      <pivotArea collapsedLevelsAreSubtotals="1" fieldPosition="0">
        <references count="1">
          <reference field="12" count="1">
            <x v="30"/>
          </reference>
        </references>
      </pivotArea>
    </format>
    <format dxfId="28">
      <pivotArea collapsedLevelsAreSubtotals="1" fieldPosition="0">
        <references count="1">
          <reference field="12" count="1">
            <x v="19"/>
          </reference>
        </references>
      </pivotArea>
    </format>
    <format dxfId="27">
      <pivotArea dataOnly="0" labelOnly="1" fieldPosition="0">
        <references count="1">
          <reference field="12" count="1">
            <x v="19"/>
          </reference>
        </references>
      </pivotArea>
    </format>
    <format dxfId="26">
      <pivotArea dataOnly="0" labelOnly="1" fieldPosition="0">
        <references count="1">
          <reference field="12" count="1">
            <x v="30"/>
          </reference>
        </references>
      </pivotArea>
    </format>
    <format dxfId="25">
      <pivotArea collapsedLevelsAreSubtotals="1" fieldPosition="0">
        <references count="1">
          <reference field="12" count="1">
            <x v="12"/>
          </reference>
        </references>
      </pivotArea>
    </format>
    <format dxfId="24">
      <pivotArea dataOnly="0" labelOnly="1" fieldPosition="0">
        <references count="1">
          <reference field="12" count="1">
            <x v="12"/>
          </reference>
        </references>
      </pivotArea>
    </format>
    <format dxfId="23">
      <pivotArea collapsedLevelsAreSubtotals="1" fieldPosition="0">
        <references count="1">
          <reference field="12" count="1">
            <x v="11"/>
          </reference>
        </references>
      </pivotArea>
    </format>
    <format dxfId="22">
      <pivotArea dataOnly="0" labelOnly="1" fieldPosition="0">
        <references count="1">
          <reference field="12" count="1">
            <x v="11"/>
          </reference>
        </references>
      </pivotArea>
    </format>
    <format dxfId="21">
      <pivotArea collapsedLevelsAreSubtotals="1" fieldPosition="0">
        <references count="1">
          <reference field="12" count="1">
            <x v="33"/>
          </reference>
        </references>
      </pivotArea>
    </format>
    <format dxfId="20">
      <pivotArea dataOnly="0" labelOnly="1" fieldPosition="0">
        <references count="1">
          <reference field="12" count="1">
            <x v="33"/>
          </reference>
        </references>
      </pivotArea>
    </format>
    <format dxfId="19">
      <pivotArea collapsedLevelsAreSubtotals="1" fieldPosition="0">
        <references count="1">
          <reference field="12" count="2">
            <x v="9"/>
            <x v="16"/>
          </reference>
        </references>
      </pivotArea>
    </format>
    <format dxfId="18">
      <pivotArea dataOnly="0" labelOnly="1" fieldPosition="0">
        <references count="1">
          <reference field="12" count="2">
            <x v="9"/>
            <x v="16"/>
          </reference>
        </references>
      </pivotArea>
    </format>
    <format dxfId="17">
      <pivotArea collapsedLevelsAreSubtotals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6">
      <pivotArea dataOnly="0" labelOnly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5">
      <pivotArea collapsedLevelsAreSubtotals="1" fieldPosition="0">
        <references count="1">
          <reference field="12" count="1">
            <x v="2"/>
          </reference>
        </references>
      </pivotArea>
    </format>
    <format dxfId="14">
      <pivotArea dataOnly="0" labelOnly="1" fieldPosition="0">
        <references count="1">
          <reference field="12" count="1">
            <x v="2"/>
          </reference>
        </references>
      </pivotArea>
    </format>
    <format dxfId="13">
      <pivotArea collapsedLevelsAreSubtotals="1" fieldPosition="0">
        <references count="1">
          <reference field="12" count="1">
            <x v="33"/>
          </reference>
        </references>
      </pivotArea>
    </format>
    <format dxfId="12">
      <pivotArea dataOnly="0" labelOnly="1" fieldPosition="0">
        <references count="1">
          <reference field="12" count="1">
            <x v="33"/>
          </reference>
        </references>
      </pivotArea>
    </format>
    <format dxfId="11">
      <pivotArea collapsedLevelsAreSubtotals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10">
      <pivotArea dataOnly="0" labelOnly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9">
      <pivotArea collapsedLevelsAreSubtotals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8">
      <pivotArea dataOnly="0" labelOnly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7">
      <pivotArea collapsedLevelsAreSubtotals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6">
      <pivotArea dataOnly="0" labelOnly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5">
      <pivotArea collapsedLevelsAreSubtotals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4">
      <pivotArea dataOnly="0" labelOnly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3">
      <pivotArea collapsedLevelsAreSubtotals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2">
      <pivotArea dataOnly="0" labelOnly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1">
      <pivotArea field="12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jscreen.epa.gov/mapper/ejsoefielddesc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R827"/>
  <sheetViews>
    <sheetView tabSelected="1"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5" x14ac:dyDescent="0.35"/>
  <cols>
    <col min="1" max="1" width="5" customWidth="1"/>
    <col min="2" max="2" width="12.36328125" style="40" customWidth="1"/>
    <col min="3" max="3" width="10" style="40" customWidth="1"/>
    <col min="4" max="4" width="7.1796875" style="29" customWidth="1"/>
    <col min="5" max="5" width="8" style="29" customWidth="1"/>
    <col min="6" max="6" width="9" style="29" customWidth="1"/>
    <col min="7" max="7" width="12.90625" style="245" customWidth="1"/>
    <col min="8" max="8" width="17.81640625" customWidth="1"/>
    <col min="9" max="9" width="18.7265625" customWidth="1"/>
    <col min="10" max="10" width="18.26953125" customWidth="1"/>
    <col min="11" max="11" width="6.81640625" customWidth="1"/>
    <col min="12" max="12" width="18.54296875" customWidth="1"/>
    <col min="13" max="13" width="16.453125" customWidth="1"/>
    <col min="14" max="14" width="10.26953125" customWidth="1"/>
    <col min="15" max="15" width="31.453125" style="65" customWidth="1"/>
    <col min="16" max="16" width="24" customWidth="1"/>
    <col min="17" max="17" width="12.54296875" style="154" customWidth="1"/>
    <col min="18" max="18" width="9" style="155" customWidth="1"/>
    <col min="19" max="19" width="19.453125" style="131" customWidth="1"/>
    <col min="20" max="20" width="16.81640625" style="60" customWidth="1"/>
    <col min="21" max="21" width="9.81640625" style="148" customWidth="1"/>
    <col min="22" max="22" width="7.54296875" style="159" customWidth="1"/>
    <col min="23" max="23" width="34.81640625" style="22" customWidth="1"/>
    <col min="24" max="32" width="4.453125" style="147" customWidth="1"/>
    <col min="33" max="33" width="12.81640625" customWidth="1"/>
    <col min="34" max="34" width="16.453125" customWidth="1"/>
    <col min="35" max="35" width="10.81640625" customWidth="1"/>
    <col min="36" max="36" width="8.81640625" style="42" customWidth="1"/>
    <col min="37" max="37" width="8.54296875" style="224" customWidth="1"/>
    <col min="38" max="39" width="8.7265625" customWidth="1"/>
    <col min="40" max="40" width="10.81640625" customWidth="1"/>
    <col min="41" max="41" width="9.1796875" style="8" customWidth="1"/>
    <col min="42" max="42" width="10.54296875" customWidth="1"/>
    <col min="43" max="43" width="10.453125" customWidth="1"/>
    <col min="44" max="45" width="12.1796875" customWidth="1"/>
    <col min="46" max="46" width="7.453125" customWidth="1"/>
    <col min="47" max="47" width="13.90625" style="40" customWidth="1"/>
    <col min="48" max="48" width="16.26953125" style="147" bestFit="1" customWidth="1"/>
    <col min="49" max="49" width="15.26953125" style="247" customWidth="1"/>
    <col min="50" max="50" width="9.1796875" customWidth="1"/>
    <col min="51" max="51" width="12.81640625" customWidth="1"/>
    <col min="52" max="52" width="7.1796875" customWidth="1"/>
    <col min="53" max="55" width="17.7265625" customWidth="1"/>
    <col min="56" max="56" width="71" customWidth="1"/>
    <col min="57" max="57" width="60.54296875" customWidth="1"/>
    <col min="58" max="58" width="51.54296875" customWidth="1"/>
    <col min="59" max="59" width="17.1796875" customWidth="1"/>
    <col min="60" max="60" width="15.453125" customWidth="1"/>
    <col min="61" max="61" width="50" customWidth="1"/>
    <col min="62" max="62" width="18.81640625" customWidth="1"/>
    <col min="63" max="63" width="13.26953125" customWidth="1"/>
    <col min="64" max="64" width="11.81640625" style="232" customWidth="1"/>
    <col min="65" max="65" width="27.54296875" customWidth="1"/>
    <col min="66" max="66" width="6.453125" customWidth="1"/>
    <col min="67" max="67" width="12.1796875" customWidth="1"/>
    <col min="68" max="68" width="12.54296875" customWidth="1"/>
    <col min="69" max="69" width="10.81640625" customWidth="1"/>
    <col min="70" max="70" width="9.26953125" customWidth="1"/>
  </cols>
  <sheetData>
    <row r="1" spans="1:70" s="3" customFormat="1" ht="60.75" customHeight="1" x14ac:dyDescent="0.35">
      <c r="A1" s="51" t="s">
        <v>50</v>
      </c>
      <c r="B1" s="163" t="s">
        <v>27</v>
      </c>
      <c r="C1" s="163" t="s">
        <v>5012</v>
      </c>
      <c r="D1" s="4" t="s">
        <v>2859</v>
      </c>
      <c r="E1" s="242" t="s">
        <v>2860</v>
      </c>
      <c r="F1" s="238" t="s">
        <v>5693</v>
      </c>
      <c r="G1" s="244" t="s">
        <v>4880</v>
      </c>
      <c r="H1" s="243" t="s">
        <v>2</v>
      </c>
      <c r="I1" s="137" t="s">
        <v>3</v>
      </c>
      <c r="J1" s="243" t="s">
        <v>4</v>
      </c>
      <c r="K1" s="241" t="s">
        <v>5</v>
      </c>
      <c r="L1" s="238" t="s">
        <v>4895</v>
      </c>
      <c r="M1" s="239" t="s">
        <v>6</v>
      </c>
      <c r="N1" s="240" t="s">
        <v>7</v>
      </c>
      <c r="O1" s="138" t="s">
        <v>0</v>
      </c>
      <c r="P1" s="48" t="s">
        <v>1</v>
      </c>
      <c r="Q1" s="151" t="s">
        <v>5014</v>
      </c>
      <c r="R1" s="152" t="s">
        <v>2937</v>
      </c>
      <c r="S1" s="149" t="s">
        <v>31</v>
      </c>
      <c r="T1" s="59" t="s">
        <v>30</v>
      </c>
      <c r="U1" s="156" t="s">
        <v>5013</v>
      </c>
      <c r="V1" s="157" t="s">
        <v>2936</v>
      </c>
      <c r="W1" s="4" t="s">
        <v>8</v>
      </c>
      <c r="X1" s="160" t="s">
        <v>2835</v>
      </c>
      <c r="Y1" s="161" t="s">
        <v>2842</v>
      </c>
      <c r="Z1" s="160" t="s">
        <v>2841</v>
      </c>
      <c r="AA1" s="160" t="s">
        <v>2839</v>
      </c>
      <c r="AB1" s="160" t="s">
        <v>2840</v>
      </c>
      <c r="AC1" s="160" t="s">
        <v>2838</v>
      </c>
      <c r="AD1" s="162" t="s">
        <v>2833</v>
      </c>
      <c r="AE1" s="162" t="s">
        <v>2836</v>
      </c>
      <c r="AF1" s="162" t="s">
        <v>2837</v>
      </c>
      <c r="AG1" s="52" t="s">
        <v>13</v>
      </c>
      <c r="AH1" s="52" t="s">
        <v>14</v>
      </c>
      <c r="AI1" s="63" t="s">
        <v>10</v>
      </c>
      <c r="AJ1" s="217" t="s">
        <v>3076</v>
      </c>
      <c r="AK1" s="218" t="s">
        <v>37</v>
      </c>
      <c r="AL1" s="53" t="s">
        <v>34</v>
      </c>
      <c r="AM1" s="50" t="s">
        <v>35</v>
      </c>
      <c r="AN1" s="50" t="s">
        <v>36</v>
      </c>
      <c r="AO1" s="54" t="s">
        <v>38</v>
      </c>
      <c r="AP1" s="62" t="s">
        <v>9</v>
      </c>
      <c r="AQ1" s="55" t="s">
        <v>11</v>
      </c>
      <c r="AR1" s="56" t="s">
        <v>32</v>
      </c>
      <c r="AS1" s="55" t="s">
        <v>33</v>
      </c>
      <c r="AT1" s="57" t="s">
        <v>3081</v>
      </c>
      <c r="AU1" s="246" t="s">
        <v>2845</v>
      </c>
      <c r="AV1" s="246" t="s">
        <v>5694</v>
      </c>
      <c r="AW1" s="248" t="s">
        <v>12</v>
      </c>
      <c r="AX1" s="61" t="s">
        <v>19</v>
      </c>
      <c r="AY1" s="61" t="s">
        <v>3080</v>
      </c>
      <c r="AZ1" s="61" t="s">
        <v>20</v>
      </c>
      <c r="BA1" s="61" t="s">
        <v>5473</v>
      </c>
      <c r="BB1" s="61" t="s">
        <v>5474</v>
      </c>
      <c r="BC1" s="61" t="s">
        <v>5475</v>
      </c>
      <c r="BD1" s="165" t="s">
        <v>5038</v>
      </c>
      <c r="BE1" s="166" t="s">
        <v>15</v>
      </c>
      <c r="BF1" s="165" t="s">
        <v>16</v>
      </c>
      <c r="BG1" s="167" t="s">
        <v>17</v>
      </c>
      <c r="BH1" s="167" t="s">
        <v>29</v>
      </c>
      <c r="BI1" s="167" t="s">
        <v>18</v>
      </c>
      <c r="BJ1" s="50" t="s">
        <v>23</v>
      </c>
      <c r="BK1" s="50" t="s">
        <v>21</v>
      </c>
      <c r="BL1" s="229" t="s">
        <v>22</v>
      </c>
      <c r="BM1" s="50" t="s">
        <v>24</v>
      </c>
      <c r="BN1" s="5" t="s">
        <v>25</v>
      </c>
      <c r="BO1" s="5" t="s">
        <v>26</v>
      </c>
      <c r="BP1" s="5" t="s">
        <v>28</v>
      </c>
      <c r="BQ1" s="49" t="s">
        <v>39</v>
      </c>
      <c r="BR1" s="49" t="s">
        <v>40</v>
      </c>
    </row>
    <row r="2" spans="1:70" x14ac:dyDescent="0.35">
      <c r="A2">
        <v>1</v>
      </c>
      <c r="B2" s="164" t="str">
        <f>IFERROR(TEXT(AK2,"00"),"99")&amp;IFERROR(TEXT(V2,"00"),"99")&amp;IFERROR(TEXT(R2,"00"),"99")&amp;IFERROR(TEXT(BL2,"000"),"999")</f>
        <v>010117161</v>
      </c>
      <c r="C2" s="164" t="str">
        <f>IFERROR(TEXT(AK2,"00"),"99")&amp;IFERROR(TEXT(U2,"00"),"99")&amp;IFERROR(TEXT(Q2,"000"),"999")</f>
        <v>0101161</v>
      </c>
      <c r="D2" s="29">
        <v>1</v>
      </c>
      <c r="E2" s="29">
        <v>1</v>
      </c>
      <c r="F2" s="29">
        <v>0</v>
      </c>
      <c r="G2" s="29"/>
      <c r="H2" t="s">
        <v>1636</v>
      </c>
      <c r="I2" t="s">
        <v>1636</v>
      </c>
      <c r="J2" t="s">
        <v>1636</v>
      </c>
      <c r="M2" t="s">
        <v>1637</v>
      </c>
      <c r="N2" t="s">
        <v>1637</v>
      </c>
      <c r="O2" s="65" t="s">
        <v>189</v>
      </c>
      <c r="P2" t="s">
        <v>189</v>
      </c>
      <c r="Q2" s="153">
        <f>IFERROR(_xlfn.XLOOKUP(S2,sortorder!$E$62:$E$138,sortorder!$F$62:$F$138),999)</f>
        <v>161</v>
      </c>
      <c r="R2" s="153">
        <f>IFERROR(_xlfn.XLOOKUP(S2,sortorder!$E$62:$E$138,sortorder!$D$62:$D$138),99)</f>
        <v>17</v>
      </c>
      <c r="S2" s="131" t="s">
        <v>189</v>
      </c>
      <c r="T2" s="60" t="s">
        <v>189</v>
      </c>
      <c r="U2" s="158">
        <f>IFERROR(_xlfn.XLOOKUP(W2,sortorder!$E$4:$E$55,sortorder!$D$4:$D$55),99)</f>
        <v>1</v>
      </c>
      <c r="V2" s="158">
        <f>IFERROR(_xlfn.XLOOKUP(W2,sortorder!$E$4:$E$55,sortorder!$D$4:$D$55),99)</f>
        <v>1</v>
      </c>
      <c r="W2" s="22" t="s">
        <v>1638</v>
      </c>
      <c r="X2" s="147">
        <f>IF(ISERROR(SEARCH(X$1,$O2)),0,1)</f>
        <v>0</v>
      </c>
      <c r="Y2" s="147">
        <f>IF(ISERROR(SEARCH(Y$1,$O2)),0,1)</f>
        <v>0</v>
      </c>
      <c r="Z2" s="147">
        <f>IF(ISERROR(SEARCH(Z$1,$O2)),0,1)</f>
        <v>0</v>
      </c>
      <c r="AA2" s="147">
        <f>IF(ISERROR(SEARCH(AA$1,$O2)),0,1)</f>
        <v>0</v>
      </c>
      <c r="AB2" s="147">
        <f>IF(ISERROR(SEARCH(AB$1,$O2)),0,1)</f>
        <v>0</v>
      </c>
      <c r="AC2" s="147">
        <f>IF(ISERROR(SEARCH(AC$1,$O2)),0,1)</f>
        <v>0</v>
      </c>
      <c r="AD2" s="147">
        <f>IF(ISERROR(SEARCH(AD$1,$O2)),0,1)</f>
        <v>0</v>
      </c>
      <c r="AE2" s="147">
        <f>IF(ISERROR(SEARCH(AE$1,$O2)),0,1)</f>
        <v>0</v>
      </c>
      <c r="AF2" s="147">
        <f>IF(ISERROR(SEARCH(AF$1,$O2)),0,1)</f>
        <v>0</v>
      </c>
      <c r="AG2" t="s">
        <v>1075</v>
      </c>
      <c r="AH2" t="s">
        <v>1104</v>
      </c>
      <c r="AI2" t="s">
        <v>44</v>
      </c>
      <c r="AJ2" s="42" t="s">
        <v>44</v>
      </c>
      <c r="AK2" s="219">
        <f>_xlfn.XLOOKUP(AJ2,sortorder!$I$15:$I$20,sortorder!$J$15:$J$20)</f>
        <v>1</v>
      </c>
      <c r="AO2" s="30">
        <v>0</v>
      </c>
      <c r="AP2" t="s">
        <v>43</v>
      </c>
      <c r="AQ2" t="s">
        <v>43</v>
      </c>
      <c r="AR2" t="s">
        <v>286</v>
      </c>
      <c r="AS2" t="s">
        <v>43</v>
      </c>
      <c r="AT2">
        <v>1</v>
      </c>
      <c r="AU2" s="40" t="str">
        <f>IFERROR(_xlfn.XLOOKUP(O2,wtd!$B:$B,wtd!$C:$C),"")</f>
        <v>pop</v>
      </c>
      <c r="AV2" s="147" t="b">
        <f>IFERROR(O2=_xlfn.XLOOKUP(O2,wtd!$B:$B,wtd!$B:$B),FALSE)</f>
        <v>1</v>
      </c>
      <c r="AW2" s="247" t="s">
        <v>1639</v>
      </c>
      <c r="AX2">
        <v>2</v>
      </c>
      <c r="AY2">
        <v>0</v>
      </c>
      <c r="BA2" t="b">
        <v>0</v>
      </c>
      <c r="BB2" t="b">
        <v>1</v>
      </c>
      <c r="BC2" t="b">
        <v>1</v>
      </c>
      <c r="BD2" t="s">
        <v>1640</v>
      </c>
      <c r="BE2" t="s">
        <v>1109</v>
      </c>
      <c r="BF2" t="s">
        <v>1109</v>
      </c>
      <c r="BG2" t="s">
        <v>1109</v>
      </c>
      <c r="BH2" t="s">
        <v>1109</v>
      </c>
      <c r="BI2" t="s">
        <v>1109</v>
      </c>
      <c r="BJ2" t="s">
        <v>1109</v>
      </c>
      <c r="BL2" s="232">
        <v>161</v>
      </c>
      <c r="BN2" t="s">
        <v>1641</v>
      </c>
      <c r="BO2" t="s">
        <v>1642</v>
      </c>
      <c r="BP2" t="s">
        <v>1637</v>
      </c>
    </row>
    <row r="3" spans="1:70" x14ac:dyDescent="0.35">
      <c r="A3">
        <v>2</v>
      </c>
      <c r="B3" s="164" t="str">
        <f>IFERROR(TEXT(AK3,"00"),"99")&amp;IFERROR(TEXT(V3,"00"),"99")&amp;IFERROR(TEXT(R3,"00"),"99")&amp;IFERROR(TEXT(BL3,"000"),"999")</f>
        <v>010118162</v>
      </c>
      <c r="C3" s="164" t="str">
        <f>IFERROR(TEXT(AK3,"00"),"99")&amp;IFERROR(TEXT(U3,"00"),"99")&amp;IFERROR(TEXT(Q3,"000"),"999")</f>
        <v>0101162</v>
      </c>
      <c r="D3" s="29">
        <v>1</v>
      </c>
      <c r="E3" s="29">
        <v>1</v>
      </c>
      <c r="F3" s="29">
        <v>0</v>
      </c>
      <c r="G3" s="29"/>
      <c r="H3" t="s">
        <v>1643</v>
      </c>
      <c r="I3" t="s">
        <v>1643</v>
      </c>
      <c r="J3" t="s">
        <v>1643</v>
      </c>
      <c r="M3" t="s">
        <v>1644</v>
      </c>
      <c r="N3" t="s">
        <v>1644</v>
      </c>
      <c r="O3" s="65" t="s">
        <v>1121</v>
      </c>
      <c r="P3" t="s">
        <v>1121</v>
      </c>
      <c r="Q3" s="153">
        <f>IFERROR(_xlfn.XLOOKUP(S3,sortorder!$E$62:$E$138,sortorder!$F$62:$F$138),999)</f>
        <v>162</v>
      </c>
      <c r="R3" s="153">
        <f>IFERROR(_xlfn.XLOOKUP(S3,sortorder!$E$62:$E$138,sortorder!$D$62:$D$138),99)</f>
        <v>18</v>
      </c>
      <c r="S3" s="131" t="s">
        <v>1121</v>
      </c>
      <c r="T3" s="60" t="s">
        <v>1121</v>
      </c>
      <c r="U3" s="158">
        <f>IFERROR(_xlfn.XLOOKUP(W3,sortorder!$E$4:$E$55,sortorder!$D$4:$D$55),99)</f>
        <v>1</v>
      </c>
      <c r="V3" s="158">
        <f>IFERROR(_xlfn.XLOOKUP(W3,sortorder!$E$4:$E$55,sortorder!$D$4:$D$55),99)</f>
        <v>1</v>
      </c>
      <c r="W3" s="22" t="s">
        <v>1638</v>
      </c>
      <c r="X3" s="147">
        <f>IF(ISERROR(SEARCH(X$1,$O3)),0,1)</f>
        <v>0</v>
      </c>
      <c r="Y3" s="147">
        <f>IF(ISERROR(SEARCH(Y$1,$O3)),0,1)</f>
        <v>0</v>
      </c>
      <c r="Z3" s="147">
        <f>IF(ISERROR(SEARCH(Z$1,$O3)),0,1)</f>
        <v>0</v>
      </c>
      <c r="AA3" s="147">
        <f>IF(ISERROR(SEARCH(AA$1,$O3)),0,1)</f>
        <v>0</v>
      </c>
      <c r="AB3" s="147">
        <f>IF(ISERROR(SEARCH(AB$1,$O3)),0,1)</f>
        <v>0</v>
      </c>
      <c r="AC3" s="147">
        <f>IF(ISERROR(SEARCH(AC$1,$O3)),0,1)</f>
        <v>0</v>
      </c>
      <c r="AD3" s="147">
        <f>IF(ISERROR(SEARCH(AD$1,$O3)),0,1)</f>
        <v>0</v>
      </c>
      <c r="AE3" s="147">
        <f>IF(ISERROR(SEARCH(AE$1,$O3)),0,1)</f>
        <v>0</v>
      </c>
      <c r="AF3" s="147">
        <f>IF(ISERROR(SEARCH(AF$1,$O3)),0,1)</f>
        <v>1</v>
      </c>
      <c r="AG3" t="s">
        <v>1075</v>
      </c>
      <c r="AH3" t="s">
        <v>1104</v>
      </c>
      <c r="AI3" t="s">
        <v>44</v>
      </c>
      <c r="AJ3" s="42" t="s">
        <v>44</v>
      </c>
      <c r="AK3" s="219">
        <f>_xlfn.XLOOKUP(AJ3,sortorder!$I$15:$I$20,sortorder!$J$15:$J$20)</f>
        <v>1</v>
      </c>
      <c r="AO3" s="30">
        <v>0</v>
      </c>
      <c r="AP3" t="s">
        <v>43</v>
      </c>
      <c r="AQ3" t="s">
        <v>43</v>
      </c>
      <c r="AR3" t="s">
        <v>286</v>
      </c>
      <c r="AS3" t="s">
        <v>43</v>
      </c>
      <c r="AT3">
        <v>1</v>
      </c>
      <c r="AU3" s="40" t="str">
        <f>IFERROR(_xlfn.XLOOKUP(O3,wtd!$B:$B,wtd!$C:$C),"")</f>
        <v>pop</v>
      </c>
      <c r="AV3" s="147" t="b">
        <f>IFERROR(O3=_xlfn.XLOOKUP(O3,wtd!$B:$B,wtd!$B:$B),FALSE)</f>
        <v>1</v>
      </c>
      <c r="AW3" s="247" t="s">
        <v>1639</v>
      </c>
      <c r="AX3">
        <v>2</v>
      </c>
      <c r="AY3">
        <v>0</v>
      </c>
      <c r="BA3" t="b">
        <v>0</v>
      </c>
      <c r="BB3" t="b">
        <v>1</v>
      </c>
      <c r="BC3" t="b">
        <v>1</v>
      </c>
      <c r="BD3" t="s">
        <v>5043</v>
      </c>
      <c r="BE3" t="s">
        <v>1118</v>
      </c>
      <c r="BF3" t="s">
        <v>1118</v>
      </c>
      <c r="BG3" t="s">
        <v>1118</v>
      </c>
      <c r="BI3" t="s">
        <v>1118</v>
      </c>
      <c r="BJ3" t="s">
        <v>1118</v>
      </c>
      <c r="BL3" s="232">
        <v>162</v>
      </c>
      <c r="BN3" t="s">
        <v>1641</v>
      </c>
      <c r="BO3" t="s">
        <v>1645</v>
      </c>
      <c r="BP3" t="s">
        <v>1644</v>
      </c>
    </row>
    <row r="4" spans="1:70" x14ac:dyDescent="0.35">
      <c r="A4">
        <v>3</v>
      </c>
      <c r="B4" s="164" t="str">
        <f>IFERROR(TEXT(AK4,"00"),"99")&amp;IFERROR(TEXT(V4,"00"),"99")&amp;IFERROR(TEXT(R4,"00"),"99")&amp;IFERROR(TEXT(BL4,"000"),"999")</f>
        <v>010119164</v>
      </c>
      <c r="C4" s="164" t="str">
        <f>IFERROR(TEXT(AK4,"00"),"99")&amp;IFERROR(TEXT(U4,"00"),"99")&amp;IFERROR(TEXT(Q4,"000"),"999")</f>
        <v>0101164</v>
      </c>
      <c r="D4" s="29">
        <v>1</v>
      </c>
      <c r="E4" s="29">
        <v>1</v>
      </c>
      <c r="F4" s="29">
        <v>0</v>
      </c>
      <c r="G4" s="29"/>
      <c r="H4" t="s">
        <v>1646</v>
      </c>
      <c r="I4" t="s">
        <v>1646</v>
      </c>
      <c r="J4" t="s">
        <v>1646</v>
      </c>
      <c r="K4" t="s">
        <v>1647</v>
      </c>
      <c r="M4" t="s">
        <v>1648</v>
      </c>
      <c r="N4" t="s">
        <v>1648</v>
      </c>
      <c r="O4" s="65" t="s">
        <v>155</v>
      </c>
      <c r="P4" t="s">
        <v>155</v>
      </c>
      <c r="Q4" s="153">
        <f>IFERROR(_xlfn.XLOOKUP(S4,sortorder!$E$62:$E$138,sortorder!$F$62:$F$138),999)</f>
        <v>164</v>
      </c>
      <c r="R4" s="153">
        <f>IFERROR(_xlfn.XLOOKUP(S4,sortorder!$E$62:$E$138,sortorder!$D$62:$D$138),99)</f>
        <v>19</v>
      </c>
      <c r="S4" s="131" t="s">
        <v>155</v>
      </c>
      <c r="T4" s="60" t="s">
        <v>155</v>
      </c>
      <c r="U4" s="158">
        <f>IFERROR(_xlfn.XLOOKUP(W4,sortorder!$E$4:$E$55,sortorder!$D$4:$D$55),99)</f>
        <v>1</v>
      </c>
      <c r="V4" s="158">
        <f>IFERROR(_xlfn.XLOOKUP(W4,sortorder!$E$4:$E$55,sortorder!$D$4:$D$55),99)</f>
        <v>1</v>
      </c>
      <c r="W4" s="22" t="s">
        <v>1638</v>
      </c>
      <c r="X4" s="147">
        <f>IF(ISERROR(SEARCH(X$1,$O4)),0,1)</f>
        <v>0</v>
      </c>
      <c r="Y4" s="147">
        <f>IF(ISERROR(SEARCH(Y$1,$O4)),0,1)</f>
        <v>0</v>
      </c>
      <c r="Z4" s="147">
        <f>IF(ISERROR(SEARCH(Z$1,$O4)),0,1)</f>
        <v>0</v>
      </c>
      <c r="AA4" s="147">
        <f>IF(ISERROR(SEARCH(AA$1,$O4)),0,1)</f>
        <v>0</v>
      </c>
      <c r="AB4" s="147">
        <f>IF(ISERROR(SEARCH(AB$1,$O4)),0,1)</f>
        <v>0</v>
      </c>
      <c r="AC4" s="147">
        <f>IF(ISERROR(SEARCH(AC$1,$O4)),0,1)</f>
        <v>0</v>
      </c>
      <c r="AD4" s="147">
        <f>IF(ISERROR(SEARCH(AD$1,$O4)),0,1)</f>
        <v>0</v>
      </c>
      <c r="AE4" s="147">
        <f>IF(ISERROR(SEARCH(AE$1,$O4)),0,1)</f>
        <v>0</v>
      </c>
      <c r="AF4" s="147">
        <f>IF(ISERROR(SEARCH(AF$1,$O4)),0,1)</f>
        <v>0</v>
      </c>
      <c r="AG4" t="s">
        <v>1075</v>
      </c>
      <c r="AH4" t="s">
        <v>1104</v>
      </c>
      <c r="AI4" t="s">
        <v>44</v>
      </c>
      <c r="AJ4" s="42" t="s">
        <v>44</v>
      </c>
      <c r="AK4" s="219">
        <f>_xlfn.XLOOKUP(AJ4,sortorder!$I$15:$I$20,sortorder!$J$15:$J$20)</f>
        <v>1</v>
      </c>
      <c r="AO4" s="30">
        <v>0</v>
      </c>
      <c r="AP4" t="s">
        <v>43</v>
      </c>
      <c r="AQ4" t="s">
        <v>43</v>
      </c>
      <c r="AR4" t="s">
        <v>286</v>
      </c>
      <c r="AS4" t="s">
        <v>43</v>
      </c>
      <c r="AT4">
        <v>1</v>
      </c>
      <c r="AU4" s="40" t="str">
        <f>IFERROR(_xlfn.XLOOKUP(O4,wtd!$B:$B,wtd!$C:$C),"")</f>
        <v>povknownratio</v>
      </c>
      <c r="AV4" s="147" t="b">
        <f>IFERROR(O4=_xlfn.XLOOKUP(O4,wtd!$B:$B,wtd!$B:$B),FALSE)</f>
        <v>1</v>
      </c>
      <c r="AX4">
        <v>2</v>
      </c>
      <c r="AY4">
        <v>0</v>
      </c>
      <c r="BA4" t="b">
        <v>0</v>
      </c>
      <c r="BB4" t="b">
        <v>1</v>
      </c>
      <c r="BC4" t="b">
        <v>1</v>
      </c>
      <c r="BD4" t="s">
        <v>5106</v>
      </c>
      <c r="BE4" t="s">
        <v>1649</v>
      </c>
      <c r="BF4" t="s">
        <v>1649</v>
      </c>
      <c r="BG4" t="s">
        <v>1650</v>
      </c>
      <c r="BH4" t="s">
        <v>1650</v>
      </c>
      <c r="BI4" t="s">
        <v>1129</v>
      </c>
      <c r="BJ4" t="s">
        <v>1129</v>
      </c>
      <c r="BL4" s="232">
        <v>164</v>
      </c>
      <c r="BN4" t="s">
        <v>1651</v>
      </c>
      <c r="BO4" t="s">
        <v>1652</v>
      </c>
      <c r="BP4" t="s">
        <v>1648</v>
      </c>
    </row>
    <row r="5" spans="1:70" x14ac:dyDescent="0.35">
      <c r="A5">
        <v>4</v>
      </c>
      <c r="B5" s="164" t="str">
        <f>IFERROR(TEXT(AK5,"00"),"99")&amp;IFERROR(TEXT(V5,"00"),"99")&amp;IFERROR(TEXT(R5,"00"),"99")&amp;IFERROR(TEXT(BL5,"000"),"999")</f>
        <v>010120166</v>
      </c>
      <c r="C5" s="164" t="str">
        <f>IFERROR(TEXT(AK5,"00"),"99")&amp;IFERROR(TEXT(U5,"00"),"99")&amp;IFERROR(TEXT(Q5,"000"),"999")</f>
        <v>0101166</v>
      </c>
      <c r="D5" s="29">
        <v>1</v>
      </c>
      <c r="E5" s="29">
        <v>1</v>
      </c>
      <c r="F5" s="29">
        <v>0</v>
      </c>
      <c r="G5" s="29"/>
      <c r="H5" t="s">
        <v>1669</v>
      </c>
      <c r="I5" t="s">
        <v>1669</v>
      </c>
      <c r="J5" t="s">
        <v>1669</v>
      </c>
      <c r="K5" t="s">
        <v>1670</v>
      </c>
      <c r="M5" t="s">
        <v>1671</v>
      </c>
      <c r="N5" t="s">
        <v>1671</v>
      </c>
      <c r="O5" s="65" t="s">
        <v>150</v>
      </c>
      <c r="P5" t="s">
        <v>150</v>
      </c>
      <c r="Q5" s="153">
        <f>IFERROR(_xlfn.XLOOKUP(S5,sortorder!$E$62:$E$138,sortorder!$F$62:$F$138),999)</f>
        <v>166</v>
      </c>
      <c r="R5" s="153">
        <f>IFERROR(_xlfn.XLOOKUP(S5,sortorder!$E$62:$E$138,sortorder!$D$62:$D$138),99)</f>
        <v>20</v>
      </c>
      <c r="S5" s="131" t="s">
        <v>150</v>
      </c>
      <c r="T5" s="60" t="s">
        <v>150</v>
      </c>
      <c r="U5" s="158">
        <f>IFERROR(_xlfn.XLOOKUP(W5,sortorder!$E$4:$E$55,sortorder!$D$4:$D$55),99)</f>
        <v>1</v>
      </c>
      <c r="V5" s="158">
        <f>IFERROR(_xlfn.XLOOKUP(W5,sortorder!$E$4:$E$55,sortorder!$D$4:$D$55),99)</f>
        <v>1</v>
      </c>
      <c r="W5" s="22" t="s">
        <v>1638</v>
      </c>
      <c r="X5" s="147">
        <f>IF(ISERROR(SEARCH(X$1,$O5)),0,1)</f>
        <v>0</v>
      </c>
      <c r="Y5" s="147">
        <f>IF(ISERROR(SEARCH(Y$1,$O5)),0,1)</f>
        <v>0</v>
      </c>
      <c r="Z5" s="147">
        <f>IF(ISERROR(SEARCH(Z$1,$O5)),0,1)</f>
        <v>0</v>
      </c>
      <c r="AA5" s="147">
        <f>IF(ISERROR(SEARCH(AA$1,$O5)),0,1)</f>
        <v>0</v>
      </c>
      <c r="AB5" s="147">
        <f>IF(ISERROR(SEARCH(AB$1,$O5)),0,1)</f>
        <v>0</v>
      </c>
      <c r="AC5" s="147">
        <f>IF(ISERROR(SEARCH(AC$1,$O5)),0,1)</f>
        <v>0</v>
      </c>
      <c r="AD5" s="147">
        <f>IF(ISERROR(SEARCH(AD$1,$O5)),0,1)</f>
        <v>0</v>
      </c>
      <c r="AE5" s="147">
        <f>IF(ISERROR(SEARCH(AE$1,$O5)),0,1)</f>
        <v>0</v>
      </c>
      <c r="AF5" s="147">
        <f>IF(ISERROR(SEARCH(AF$1,$O5)),0,1)</f>
        <v>0</v>
      </c>
      <c r="AG5" t="s">
        <v>1075</v>
      </c>
      <c r="AH5" t="s">
        <v>1104</v>
      </c>
      <c r="AI5" t="s">
        <v>44</v>
      </c>
      <c r="AJ5" s="42" t="s">
        <v>44</v>
      </c>
      <c r="AK5" s="219">
        <f>_xlfn.XLOOKUP(AJ5,sortorder!$I$15:$I$20,sortorder!$J$15:$J$20)</f>
        <v>1</v>
      </c>
      <c r="AO5" s="30">
        <v>0</v>
      </c>
      <c r="AP5" t="s">
        <v>43</v>
      </c>
      <c r="AQ5" t="s">
        <v>43</v>
      </c>
      <c r="AR5" t="s">
        <v>286</v>
      </c>
      <c r="AS5" t="s">
        <v>43</v>
      </c>
      <c r="AT5">
        <v>1</v>
      </c>
      <c r="AU5" s="40" t="str">
        <f>IFERROR(_xlfn.XLOOKUP(O5,wtd!$B:$B,wtd!$C:$C),"")</f>
        <v>hhlds</v>
      </c>
      <c r="AV5" s="147" t="b">
        <f>IFERROR(O5=_xlfn.XLOOKUP(O5,wtd!$B:$B,wtd!$B:$B),FALSE)</f>
        <v>1</v>
      </c>
      <c r="AX5">
        <v>2</v>
      </c>
      <c r="AY5">
        <v>0</v>
      </c>
      <c r="BA5" t="b">
        <v>0</v>
      </c>
      <c r="BB5" t="b">
        <v>1</v>
      </c>
      <c r="BC5" t="b">
        <v>1</v>
      </c>
      <c r="BD5" t="s">
        <v>5107</v>
      </c>
      <c r="BE5" t="s">
        <v>1672</v>
      </c>
      <c r="BF5" t="s">
        <v>1672</v>
      </c>
      <c r="BG5" t="s">
        <v>1673</v>
      </c>
      <c r="BH5" t="s">
        <v>1673</v>
      </c>
      <c r="BI5" t="s">
        <v>1674</v>
      </c>
      <c r="BJ5" t="s">
        <v>1174</v>
      </c>
      <c r="BL5" s="232">
        <v>166</v>
      </c>
      <c r="BN5" t="s">
        <v>1675</v>
      </c>
      <c r="BO5" t="s">
        <v>55</v>
      </c>
      <c r="BP5" t="s">
        <v>1671</v>
      </c>
    </row>
    <row r="6" spans="1:70" x14ac:dyDescent="0.35">
      <c r="A6">
        <v>5</v>
      </c>
      <c r="B6" s="164" t="str">
        <f>IFERROR(TEXT(AK6,"00"),"99")&amp;IFERROR(TEXT(V6,"00"),"99")&amp;IFERROR(TEXT(R6,"00"),"99")&amp;IFERROR(TEXT(BL6,"000"),"999")</f>
        <v>010121165</v>
      </c>
      <c r="C6" s="164" t="str">
        <f>IFERROR(TEXT(AK6,"00"),"99")&amp;IFERROR(TEXT(U6,"00"),"99")&amp;IFERROR(TEXT(Q6,"000"),"999")</f>
        <v>0101165</v>
      </c>
      <c r="D6" s="29">
        <v>1</v>
      </c>
      <c r="E6" s="29">
        <v>1</v>
      </c>
      <c r="F6" s="29">
        <v>0</v>
      </c>
      <c r="G6" s="29"/>
      <c r="H6" t="s">
        <v>1698</v>
      </c>
      <c r="I6" t="s">
        <v>1698</v>
      </c>
      <c r="J6" t="s">
        <v>1698</v>
      </c>
      <c r="K6" t="s">
        <v>1699</v>
      </c>
      <c r="M6" t="s">
        <v>1700</v>
      </c>
      <c r="N6" t="s">
        <v>1700</v>
      </c>
      <c r="O6" s="65" t="s">
        <v>396</v>
      </c>
      <c r="P6" t="s">
        <v>396</v>
      </c>
      <c r="Q6" s="153">
        <f>IFERROR(_xlfn.XLOOKUP(S6,sortorder!$E$62:$E$138,sortorder!$F$62:$F$138),999)</f>
        <v>165</v>
      </c>
      <c r="R6" s="153">
        <f>IFERROR(_xlfn.XLOOKUP(S6,sortorder!$E$62:$E$138,sortorder!$D$62:$D$138),99)</f>
        <v>21</v>
      </c>
      <c r="S6" s="131" t="s">
        <v>396</v>
      </c>
      <c r="T6" s="60" t="s">
        <v>396</v>
      </c>
      <c r="U6" s="158">
        <f>IFERROR(_xlfn.XLOOKUP(W6,sortorder!$E$4:$E$55,sortorder!$D$4:$D$55),99)</f>
        <v>1</v>
      </c>
      <c r="V6" s="158">
        <f>IFERROR(_xlfn.XLOOKUP(W6,sortorder!$E$4:$E$55,sortorder!$D$4:$D$55),99)</f>
        <v>1</v>
      </c>
      <c r="W6" s="22" t="s">
        <v>1638</v>
      </c>
      <c r="X6" s="147">
        <f>IF(ISERROR(SEARCH(X$1,$O6)),0,1)</f>
        <v>0</v>
      </c>
      <c r="Y6" s="147">
        <f>IF(ISERROR(SEARCH(Y$1,$O6)),0,1)</f>
        <v>0</v>
      </c>
      <c r="Z6" s="147">
        <f>IF(ISERROR(SEARCH(Z$1,$O6)),0,1)</f>
        <v>0</v>
      </c>
      <c r="AA6" s="147">
        <f>IF(ISERROR(SEARCH(AA$1,$O6)),0,1)</f>
        <v>0</v>
      </c>
      <c r="AB6" s="147">
        <f>IF(ISERROR(SEARCH(AB$1,$O6)),0,1)</f>
        <v>0</v>
      </c>
      <c r="AC6" s="147">
        <f>IF(ISERROR(SEARCH(AC$1,$O6)),0,1)</f>
        <v>0</v>
      </c>
      <c r="AD6" s="147">
        <f>IF(ISERROR(SEARCH(AD$1,$O6)),0,1)</f>
        <v>0</v>
      </c>
      <c r="AE6" s="147">
        <f>IF(ISERROR(SEARCH(AE$1,$O6)),0,1)</f>
        <v>0</v>
      </c>
      <c r="AF6" s="147">
        <f>IF(ISERROR(SEARCH(AF$1,$O6)),0,1)</f>
        <v>0</v>
      </c>
      <c r="AG6" t="s">
        <v>1075</v>
      </c>
      <c r="AH6" t="s">
        <v>1104</v>
      </c>
      <c r="AI6" t="s">
        <v>44</v>
      </c>
      <c r="AJ6" s="42" t="s">
        <v>44</v>
      </c>
      <c r="AK6" s="219">
        <f>_xlfn.XLOOKUP(AJ6,sortorder!$I$15:$I$20,sortorder!$J$15:$J$20)</f>
        <v>1</v>
      </c>
      <c r="AO6" s="30">
        <v>0</v>
      </c>
      <c r="AP6" t="s">
        <v>43</v>
      </c>
      <c r="AQ6" t="s">
        <v>43</v>
      </c>
      <c r="AR6" t="s">
        <v>286</v>
      </c>
      <c r="AS6" t="s">
        <v>43</v>
      </c>
      <c r="AT6">
        <v>1</v>
      </c>
      <c r="AU6" s="40" t="str">
        <f>IFERROR(_xlfn.XLOOKUP(O6,wtd!$B:$B,wtd!$C:$C),"")</f>
        <v>unemployedbase</v>
      </c>
      <c r="AV6" s="147" t="b">
        <f>IFERROR(O6=_xlfn.XLOOKUP(O6,wtd!$B:$B,wtd!$B:$B),FALSE)</f>
        <v>1</v>
      </c>
      <c r="AX6">
        <v>2</v>
      </c>
      <c r="AY6">
        <v>0</v>
      </c>
      <c r="BA6" t="b">
        <v>0</v>
      </c>
      <c r="BB6" t="b">
        <v>1</v>
      </c>
      <c r="BC6" t="b">
        <v>1</v>
      </c>
      <c r="BD6" t="s">
        <v>5108</v>
      </c>
      <c r="BE6" t="s">
        <v>1701</v>
      </c>
      <c r="BF6" t="s">
        <v>1701</v>
      </c>
      <c r="BG6" t="s">
        <v>1702</v>
      </c>
      <c r="BH6" t="s">
        <v>1702</v>
      </c>
      <c r="BI6" t="s">
        <v>1223</v>
      </c>
      <c r="BJ6" t="s">
        <v>1223</v>
      </c>
      <c r="BL6" s="232">
        <v>165</v>
      </c>
      <c r="BN6" t="s">
        <v>1703</v>
      </c>
      <c r="BO6" t="s">
        <v>1704</v>
      </c>
      <c r="BP6" t="s">
        <v>1700</v>
      </c>
    </row>
    <row r="7" spans="1:70" x14ac:dyDescent="0.35">
      <c r="A7">
        <v>6</v>
      </c>
      <c r="B7" s="164" t="str">
        <f>IFERROR(TEXT(AK7,"00"),"99")&amp;IFERROR(TEXT(V7,"00"),"99")&amp;IFERROR(TEXT(R7,"00"),"99")&amp;IFERROR(TEXT(BL7,"000"),"999")</f>
        <v>010122167</v>
      </c>
      <c r="C7" s="164" t="str">
        <f>IFERROR(TEXT(AK7,"00"),"99")&amp;IFERROR(TEXT(U7,"00"),"99")&amp;IFERROR(TEXT(Q7,"000"),"999")</f>
        <v>0101167</v>
      </c>
      <c r="D7" s="29">
        <v>1</v>
      </c>
      <c r="E7" s="29">
        <v>1</v>
      </c>
      <c r="F7" s="29">
        <v>0</v>
      </c>
      <c r="G7" s="29"/>
      <c r="H7" t="s">
        <v>1654</v>
      </c>
      <c r="I7" t="s">
        <v>1654</v>
      </c>
      <c r="J7" t="s">
        <v>1654</v>
      </c>
      <c r="K7" t="s">
        <v>1655</v>
      </c>
      <c r="M7" t="s">
        <v>1656</v>
      </c>
      <c r="N7" t="s">
        <v>1656</v>
      </c>
      <c r="O7" s="65" t="s">
        <v>51</v>
      </c>
      <c r="P7" t="s">
        <v>51</v>
      </c>
      <c r="Q7" s="153">
        <f>IFERROR(_xlfn.XLOOKUP(S7,sortorder!$E$62:$E$138,sortorder!$F$62:$F$138),999)</f>
        <v>167</v>
      </c>
      <c r="R7" s="153">
        <f>IFERROR(_xlfn.XLOOKUP(S7,sortorder!$E$62:$E$138,sortorder!$D$62:$D$138),99)</f>
        <v>22</v>
      </c>
      <c r="S7" s="131" t="s">
        <v>51</v>
      </c>
      <c r="T7" s="60" t="s">
        <v>51</v>
      </c>
      <c r="U7" s="158">
        <f>IFERROR(_xlfn.XLOOKUP(W7,sortorder!$E$4:$E$55,sortorder!$D$4:$D$55),99)</f>
        <v>1</v>
      </c>
      <c r="V7" s="158">
        <f>IFERROR(_xlfn.XLOOKUP(W7,sortorder!$E$4:$E$55,sortorder!$D$4:$D$55),99)</f>
        <v>1</v>
      </c>
      <c r="W7" s="22" t="s">
        <v>1638</v>
      </c>
      <c r="X7" s="147">
        <f>IF(ISERROR(SEARCH(X$1,$O7)),0,1)</f>
        <v>0</v>
      </c>
      <c r="Y7" s="147">
        <f>IF(ISERROR(SEARCH(Y$1,$O7)),0,1)</f>
        <v>0</v>
      </c>
      <c r="Z7" s="147">
        <f>IF(ISERROR(SEARCH(Z$1,$O7)),0,1)</f>
        <v>0</v>
      </c>
      <c r="AA7" s="147">
        <f>IF(ISERROR(SEARCH(AA$1,$O7)),0,1)</f>
        <v>0</v>
      </c>
      <c r="AB7" s="147">
        <f>IF(ISERROR(SEARCH(AB$1,$O7)),0,1)</f>
        <v>0</v>
      </c>
      <c r="AC7" s="147">
        <f>IF(ISERROR(SEARCH(AC$1,$O7)),0,1)</f>
        <v>0</v>
      </c>
      <c r="AD7" s="147">
        <f>IF(ISERROR(SEARCH(AD$1,$O7)),0,1)</f>
        <v>0</v>
      </c>
      <c r="AE7" s="147">
        <f>IF(ISERROR(SEARCH(AE$1,$O7)),0,1)</f>
        <v>0</v>
      </c>
      <c r="AF7" s="147">
        <f>IF(ISERROR(SEARCH(AF$1,$O7)),0,1)</f>
        <v>0</v>
      </c>
      <c r="AG7" t="s">
        <v>1075</v>
      </c>
      <c r="AH7" t="s">
        <v>1104</v>
      </c>
      <c r="AI7" t="s">
        <v>44</v>
      </c>
      <c r="AJ7" s="42" t="s">
        <v>44</v>
      </c>
      <c r="AK7" s="219">
        <f>_xlfn.XLOOKUP(AJ7,sortorder!$I$15:$I$20,sortorder!$J$15:$J$20)</f>
        <v>1</v>
      </c>
      <c r="AO7" s="30">
        <v>0</v>
      </c>
      <c r="AP7" t="s">
        <v>43</v>
      </c>
      <c r="AQ7" t="s">
        <v>43</v>
      </c>
      <c r="AR7" t="s">
        <v>286</v>
      </c>
      <c r="AS7" t="s">
        <v>43</v>
      </c>
      <c r="AT7">
        <v>1</v>
      </c>
      <c r="AU7" s="40" t="str">
        <f>IFERROR(_xlfn.XLOOKUP(O7,wtd!$B:$B,wtd!$C:$C),"")</f>
        <v>age25up</v>
      </c>
      <c r="AV7" s="147" t="b">
        <f>IFERROR(O7=_xlfn.XLOOKUP(O7,wtd!$B:$B,wtd!$B:$B),FALSE)</f>
        <v>1</v>
      </c>
      <c r="AX7">
        <v>2</v>
      </c>
      <c r="AY7">
        <v>0</v>
      </c>
      <c r="BA7" t="b">
        <v>0</v>
      </c>
      <c r="BB7" t="b">
        <v>1</v>
      </c>
      <c r="BC7" t="b">
        <v>1</v>
      </c>
      <c r="BD7" t="s">
        <v>5109</v>
      </c>
      <c r="BE7" t="s">
        <v>1657</v>
      </c>
      <c r="BF7" t="s">
        <v>1657</v>
      </c>
      <c r="BG7" t="s">
        <v>1658</v>
      </c>
      <c r="BH7" t="s">
        <v>1658</v>
      </c>
      <c r="BI7" t="s">
        <v>1145</v>
      </c>
      <c r="BJ7" t="s">
        <v>1145</v>
      </c>
      <c r="BL7" s="232">
        <v>167</v>
      </c>
      <c r="BN7" t="s">
        <v>1659</v>
      </c>
      <c r="BO7" t="s">
        <v>1660</v>
      </c>
      <c r="BP7" t="s">
        <v>1656</v>
      </c>
    </row>
    <row r="8" spans="1:70" x14ac:dyDescent="0.35">
      <c r="A8">
        <v>7</v>
      </c>
      <c r="B8" s="164" t="str">
        <f>IFERROR(TEXT(AK8,"00"),"99")&amp;IFERROR(TEXT(V8,"00"),"99")&amp;IFERROR(TEXT(R8,"00"),"99")&amp;IFERROR(TEXT(BL8,"000"),"999")</f>
        <v>010123170</v>
      </c>
      <c r="C8" s="164" t="str">
        <f>IFERROR(TEXT(AK8,"00"),"99")&amp;IFERROR(TEXT(U8,"00"),"99")&amp;IFERROR(TEXT(Q8,"000"),"999")</f>
        <v>0101170</v>
      </c>
      <c r="D8" s="29">
        <v>1</v>
      </c>
      <c r="E8" s="29">
        <v>1</v>
      </c>
      <c r="F8" s="29">
        <v>0</v>
      </c>
      <c r="G8" s="29"/>
      <c r="H8" t="s">
        <v>1661</v>
      </c>
      <c r="I8" t="s">
        <v>1661</v>
      </c>
      <c r="J8" t="s">
        <v>1661</v>
      </c>
      <c r="K8" t="s">
        <v>1662</v>
      </c>
      <c r="L8" s="125"/>
      <c r="M8" t="s">
        <v>1663</v>
      </c>
      <c r="N8" t="s">
        <v>1663</v>
      </c>
      <c r="O8" s="126" t="s">
        <v>1169</v>
      </c>
      <c r="P8" s="125" t="s">
        <v>1169</v>
      </c>
      <c r="Q8" s="153">
        <f>IFERROR(_xlfn.XLOOKUP(S8,sortorder!$E$62:$E$138,sortorder!$F$62:$F$138),999)</f>
        <v>170</v>
      </c>
      <c r="R8" s="153">
        <f>IFERROR(_xlfn.XLOOKUP(S8,sortorder!$E$62:$E$138,sortorder!$D$62:$D$138),99)</f>
        <v>23</v>
      </c>
      <c r="S8" s="131" t="s">
        <v>1169</v>
      </c>
      <c r="T8" s="60" t="s">
        <v>1169</v>
      </c>
      <c r="U8" s="158">
        <f>IFERROR(_xlfn.XLOOKUP(W8,sortorder!$E$4:$E$55,sortorder!$D$4:$D$55),99)</f>
        <v>1</v>
      </c>
      <c r="V8" s="158">
        <f>IFERROR(_xlfn.XLOOKUP(W8,sortorder!$E$4:$E$55,sortorder!$D$4:$D$55),99)</f>
        <v>1</v>
      </c>
      <c r="W8" s="22" t="s">
        <v>1638</v>
      </c>
      <c r="X8" s="147">
        <f>IF(ISERROR(SEARCH(X$1,$O8)),0,1)</f>
        <v>0</v>
      </c>
      <c r="Y8" s="147">
        <f>IF(ISERROR(SEARCH(Y$1,$O8)),0,1)</f>
        <v>0</v>
      </c>
      <c r="Z8" s="147">
        <f>IF(ISERROR(SEARCH(Z$1,$O8)),0,1)</f>
        <v>0</v>
      </c>
      <c r="AA8" s="147">
        <f>IF(ISERROR(SEARCH(AA$1,$O8)),0,1)</f>
        <v>0</v>
      </c>
      <c r="AB8" s="147">
        <f>IF(ISERROR(SEARCH(AB$1,$O8)),0,1)</f>
        <v>0</v>
      </c>
      <c r="AC8" s="147">
        <f>IF(ISERROR(SEARCH(AC$1,$O8)),0,1)</f>
        <v>0</v>
      </c>
      <c r="AD8" s="147">
        <f>IF(ISERROR(SEARCH(AD$1,$O8)),0,1)</f>
        <v>0</v>
      </c>
      <c r="AE8" s="147">
        <f>IF(ISERROR(SEARCH(AE$1,$O8)),0,1)</f>
        <v>0</v>
      </c>
      <c r="AF8" s="147">
        <f>IF(ISERROR(SEARCH(AF$1,$O8)),0,1)</f>
        <v>0</v>
      </c>
      <c r="AG8" t="s">
        <v>1075</v>
      </c>
      <c r="AH8" s="125" t="s">
        <v>1104</v>
      </c>
      <c r="AI8" t="s">
        <v>44</v>
      </c>
      <c r="AJ8" s="42" t="s">
        <v>44</v>
      </c>
      <c r="AK8" s="219">
        <f>_xlfn.XLOOKUP(AJ8,sortorder!$I$15:$I$20,sortorder!$J$15:$J$20)</f>
        <v>1</v>
      </c>
      <c r="AO8" s="30">
        <v>0</v>
      </c>
      <c r="AP8" t="s">
        <v>43</v>
      </c>
      <c r="AQ8" t="s">
        <v>43</v>
      </c>
      <c r="AR8" t="s">
        <v>286</v>
      </c>
      <c r="AS8" t="s">
        <v>43</v>
      </c>
      <c r="AT8">
        <v>1</v>
      </c>
      <c r="AU8" s="40" t="str">
        <f>IFERROR(_xlfn.XLOOKUP(O8,wtd!$B:$B,wtd!$C:$C),"")</f>
        <v>pop</v>
      </c>
      <c r="AV8" s="147" t="b">
        <f>IFERROR(O8=_xlfn.XLOOKUP(O8,wtd!$B:$B,wtd!$B:$B),FALSE)</f>
        <v>1</v>
      </c>
      <c r="AW8" s="247" t="s">
        <v>1624</v>
      </c>
      <c r="AX8">
        <v>2</v>
      </c>
      <c r="AY8">
        <v>0</v>
      </c>
      <c r="BA8" t="b">
        <v>0</v>
      </c>
      <c r="BB8" t="b">
        <v>1</v>
      </c>
      <c r="BC8" t="b">
        <v>1</v>
      </c>
      <c r="BD8" t="s">
        <v>5110</v>
      </c>
      <c r="BE8" t="s">
        <v>1664</v>
      </c>
      <c r="BF8" t="s">
        <v>1664</v>
      </c>
      <c r="BG8" t="s">
        <v>1665</v>
      </c>
      <c r="BH8" t="s">
        <v>1665</v>
      </c>
      <c r="BI8" t="s">
        <v>1666</v>
      </c>
      <c r="BJ8" t="s">
        <v>1165</v>
      </c>
      <c r="BL8" s="232">
        <v>170</v>
      </c>
      <c r="BN8" t="s">
        <v>1667</v>
      </c>
      <c r="BO8" t="s">
        <v>1668</v>
      </c>
      <c r="BP8" t="s">
        <v>1663</v>
      </c>
    </row>
    <row r="9" spans="1:70" x14ac:dyDescent="0.35">
      <c r="A9">
        <v>8</v>
      </c>
      <c r="B9" s="164" t="str">
        <f>IFERROR(TEXT(AK9,"00"),"99")&amp;IFERROR(TEXT(V9,"00"),"99")&amp;IFERROR(TEXT(R9,"00"),"99")&amp;IFERROR(TEXT(BL9,"000"),"999")</f>
        <v>010124168</v>
      </c>
      <c r="C9" s="164" t="str">
        <f>IFERROR(TEXT(AK9,"00"),"99")&amp;IFERROR(TEXT(U9,"00"),"99")&amp;IFERROR(TEXT(Q9,"000"),"999")</f>
        <v>0101168</v>
      </c>
      <c r="D9" s="29">
        <v>1</v>
      </c>
      <c r="E9" s="29">
        <v>1</v>
      </c>
      <c r="F9" s="29">
        <v>0</v>
      </c>
      <c r="G9" s="29"/>
      <c r="H9" t="s">
        <v>1691</v>
      </c>
      <c r="I9" t="s">
        <v>1691</v>
      </c>
      <c r="J9" t="s">
        <v>1691</v>
      </c>
      <c r="K9" t="s">
        <v>1692</v>
      </c>
      <c r="M9" t="s">
        <v>1693</v>
      </c>
      <c r="N9" t="s">
        <v>1693</v>
      </c>
      <c r="O9" s="65" t="s">
        <v>176</v>
      </c>
      <c r="P9" t="s">
        <v>176</v>
      </c>
      <c r="Q9" s="153">
        <f>IFERROR(_xlfn.XLOOKUP(S9,sortorder!$E$62:$E$138,sortorder!$F$62:$F$138),999)</f>
        <v>168</v>
      </c>
      <c r="R9" s="153">
        <f>IFERROR(_xlfn.XLOOKUP(S9,sortorder!$E$62:$E$138,sortorder!$D$62:$D$138),99)</f>
        <v>24</v>
      </c>
      <c r="S9" s="131" t="s">
        <v>176</v>
      </c>
      <c r="T9" s="60" t="s">
        <v>176</v>
      </c>
      <c r="U9" s="158">
        <f>IFERROR(_xlfn.XLOOKUP(W9,sortorder!$E$4:$E$55,sortorder!$D$4:$D$55),99)</f>
        <v>1</v>
      </c>
      <c r="V9" s="158">
        <f>IFERROR(_xlfn.XLOOKUP(W9,sortorder!$E$4:$E$55,sortorder!$D$4:$D$55),99)</f>
        <v>1</v>
      </c>
      <c r="W9" s="22" t="s">
        <v>1638</v>
      </c>
      <c r="X9" s="147">
        <f>IF(ISERROR(SEARCH(X$1,$O9)),0,1)</f>
        <v>0</v>
      </c>
      <c r="Y9" s="147">
        <f>IF(ISERROR(SEARCH(Y$1,$O9)),0,1)</f>
        <v>0</v>
      </c>
      <c r="Z9" s="147">
        <f>IF(ISERROR(SEARCH(Z$1,$O9)),0,1)</f>
        <v>0</v>
      </c>
      <c r="AA9" s="147">
        <f>IF(ISERROR(SEARCH(AA$1,$O9)),0,1)</f>
        <v>0</v>
      </c>
      <c r="AB9" s="147">
        <f>IF(ISERROR(SEARCH(AB$1,$O9)),0,1)</f>
        <v>0</v>
      </c>
      <c r="AC9" s="147">
        <f>IF(ISERROR(SEARCH(AC$1,$O9)),0,1)</f>
        <v>0</v>
      </c>
      <c r="AD9" s="147">
        <f>IF(ISERROR(SEARCH(AD$1,$O9)),0,1)</f>
        <v>0</v>
      </c>
      <c r="AE9" s="147">
        <f>IF(ISERROR(SEARCH(AE$1,$O9)),0,1)</f>
        <v>0</v>
      </c>
      <c r="AF9" s="147">
        <f>IF(ISERROR(SEARCH(AF$1,$O9)),0,1)</f>
        <v>0</v>
      </c>
      <c r="AG9" t="s">
        <v>1075</v>
      </c>
      <c r="AH9" t="s">
        <v>1104</v>
      </c>
      <c r="AI9" t="s">
        <v>44</v>
      </c>
      <c r="AJ9" s="42" t="s">
        <v>44</v>
      </c>
      <c r="AK9" s="219">
        <f>_xlfn.XLOOKUP(AJ9,sortorder!$I$15:$I$20,sortorder!$J$15:$J$20)</f>
        <v>1</v>
      </c>
      <c r="AO9" s="30">
        <v>0</v>
      </c>
      <c r="AP9" t="s">
        <v>43</v>
      </c>
      <c r="AQ9" t="s">
        <v>43</v>
      </c>
      <c r="AR9" t="s">
        <v>286</v>
      </c>
      <c r="AS9" t="s">
        <v>43</v>
      </c>
      <c r="AT9">
        <v>1</v>
      </c>
      <c r="AU9" s="40" t="str">
        <f>IFERROR(_xlfn.XLOOKUP(O9,wtd!$B:$B,wtd!$C:$C),"")</f>
        <v>pop</v>
      </c>
      <c r="AV9" s="147" t="b">
        <f>IFERROR(O9=_xlfn.XLOOKUP(O9,wtd!$B:$B,wtd!$B:$B),FALSE)</f>
        <v>1</v>
      </c>
      <c r="AW9" s="247" t="s">
        <v>1624</v>
      </c>
      <c r="AX9">
        <v>2</v>
      </c>
      <c r="AY9">
        <v>0</v>
      </c>
      <c r="BA9" t="b">
        <v>0</v>
      </c>
      <c r="BB9" t="b">
        <v>1</v>
      </c>
      <c r="BC9" t="b">
        <v>1</v>
      </c>
      <c r="BD9" t="s">
        <v>5111</v>
      </c>
      <c r="BE9" t="s">
        <v>1694</v>
      </c>
      <c r="BF9" t="s">
        <v>1694</v>
      </c>
      <c r="BG9" t="s">
        <v>1695</v>
      </c>
      <c r="BH9" t="s">
        <v>1695</v>
      </c>
      <c r="BI9" t="s">
        <v>1210</v>
      </c>
      <c r="BJ9" t="s">
        <v>1210</v>
      </c>
      <c r="BL9" s="232">
        <v>168</v>
      </c>
      <c r="BN9" t="s">
        <v>1696</v>
      </c>
      <c r="BO9" t="s">
        <v>1697</v>
      </c>
      <c r="BP9" t="s">
        <v>1693</v>
      </c>
    </row>
    <row r="10" spans="1:70" x14ac:dyDescent="0.35">
      <c r="A10">
        <v>9</v>
      </c>
      <c r="B10" s="164" t="str">
        <f>IFERROR(TEXT(AK10,"00"),"99")&amp;IFERROR(TEXT(V10,"00"),"99")&amp;IFERROR(TEXT(R10,"00"),"99")&amp;IFERROR(TEXT(BL10,"000"),"999")</f>
        <v>010125169</v>
      </c>
      <c r="C10" s="164" t="str">
        <f>IFERROR(TEXT(AK10,"00"),"99")&amp;IFERROR(TEXT(U10,"00"),"99")&amp;IFERROR(TEXT(Q10,"000"),"999")</f>
        <v>0101169</v>
      </c>
      <c r="D10" s="29">
        <v>1</v>
      </c>
      <c r="E10" s="29">
        <v>1</v>
      </c>
      <c r="F10" s="29">
        <v>0</v>
      </c>
      <c r="G10" s="29"/>
      <c r="H10" t="s">
        <v>1676</v>
      </c>
      <c r="I10" t="s">
        <v>1676</v>
      </c>
      <c r="J10" t="s">
        <v>1676</v>
      </c>
      <c r="K10" t="s">
        <v>1677</v>
      </c>
      <c r="M10" t="s">
        <v>1678</v>
      </c>
      <c r="N10" t="s">
        <v>1678</v>
      </c>
      <c r="O10" s="65" t="s">
        <v>168</v>
      </c>
      <c r="P10" t="s">
        <v>168</v>
      </c>
      <c r="Q10" s="153">
        <f>IFERROR(_xlfn.XLOOKUP(S10,sortorder!$E$62:$E$138,sortorder!$F$62:$F$138),999)</f>
        <v>169</v>
      </c>
      <c r="R10" s="153">
        <f>IFERROR(_xlfn.XLOOKUP(S10,sortorder!$E$62:$E$138,sortorder!$D$62:$D$138),99)</f>
        <v>25</v>
      </c>
      <c r="S10" s="131" t="s">
        <v>168</v>
      </c>
      <c r="T10" s="60" t="s">
        <v>168</v>
      </c>
      <c r="U10" s="158">
        <f>IFERROR(_xlfn.XLOOKUP(W10,sortorder!$E$4:$E$55,sortorder!$D$4:$D$55),99)</f>
        <v>1</v>
      </c>
      <c r="V10" s="158">
        <f>IFERROR(_xlfn.XLOOKUP(W10,sortorder!$E$4:$E$55,sortorder!$D$4:$D$55),99)</f>
        <v>1</v>
      </c>
      <c r="W10" s="22" t="s">
        <v>1638</v>
      </c>
      <c r="X10" s="147">
        <f>IF(ISERROR(SEARCH(X$1,$O10)),0,1)</f>
        <v>0</v>
      </c>
      <c r="Y10" s="147">
        <f>IF(ISERROR(SEARCH(Y$1,$O10)),0,1)</f>
        <v>0</v>
      </c>
      <c r="Z10" s="147">
        <f>IF(ISERROR(SEARCH(Z$1,$O10)),0,1)</f>
        <v>0</v>
      </c>
      <c r="AA10" s="147">
        <f>IF(ISERROR(SEARCH(AA$1,$O10)),0,1)</f>
        <v>0</v>
      </c>
      <c r="AB10" s="147">
        <f>IF(ISERROR(SEARCH(AB$1,$O10)),0,1)</f>
        <v>0</v>
      </c>
      <c r="AC10" s="147">
        <f>IF(ISERROR(SEARCH(AC$1,$O10)),0,1)</f>
        <v>0</v>
      </c>
      <c r="AD10" s="147">
        <f>IF(ISERROR(SEARCH(AD$1,$O10)),0,1)</f>
        <v>0</v>
      </c>
      <c r="AE10" s="147">
        <f>IF(ISERROR(SEARCH(AE$1,$O10)),0,1)</f>
        <v>0</v>
      </c>
      <c r="AF10" s="147">
        <f>IF(ISERROR(SEARCH(AF$1,$O10)),0,1)</f>
        <v>0</v>
      </c>
      <c r="AG10" t="s">
        <v>1075</v>
      </c>
      <c r="AH10" t="s">
        <v>1104</v>
      </c>
      <c r="AI10" t="s">
        <v>44</v>
      </c>
      <c r="AJ10" s="42" t="s">
        <v>44</v>
      </c>
      <c r="AK10" s="219">
        <f>_xlfn.XLOOKUP(AJ10,sortorder!$I$15:$I$20,sortorder!$J$15:$J$20)</f>
        <v>1</v>
      </c>
      <c r="AO10" s="30">
        <v>0</v>
      </c>
      <c r="AP10" t="s">
        <v>43</v>
      </c>
      <c r="AQ10" t="s">
        <v>43</v>
      </c>
      <c r="AR10" t="s">
        <v>286</v>
      </c>
      <c r="AS10" t="s">
        <v>43</v>
      </c>
      <c r="AT10">
        <v>1</v>
      </c>
      <c r="AU10" s="40" t="str">
        <f>IFERROR(_xlfn.XLOOKUP(O10,wtd!$B:$B,wtd!$C:$C),"")</f>
        <v>pop</v>
      </c>
      <c r="AV10" s="147" t="b">
        <f>IFERROR(O10=_xlfn.XLOOKUP(O10,wtd!$B:$B,wtd!$B:$B),FALSE)</f>
        <v>1</v>
      </c>
      <c r="AW10" s="247" t="s">
        <v>1624</v>
      </c>
      <c r="AX10">
        <v>2</v>
      </c>
      <c r="AY10">
        <v>0</v>
      </c>
      <c r="BA10" t="b">
        <v>0</v>
      </c>
      <c r="BB10" t="b">
        <v>1</v>
      </c>
      <c r="BC10" t="b">
        <v>1</v>
      </c>
      <c r="BD10" t="s">
        <v>5112</v>
      </c>
      <c r="BE10" t="s">
        <v>1679</v>
      </c>
      <c r="BF10" t="s">
        <v>1679</v>
      </c>
      <c r="BG10" t="s">
        <v>1680</v>
      </c>
      <c r="BH10" t="s">
        <v>1680</v>
      </c>
      <c r="BI10" t="s">
        <v>1187</v>
      </c>
      <c r="BJ10" t="s">
        <v>1187</v>
      </c>
      <c r="BL10" s="232">
        <v>169</v>
      </c>
      <c r="BN10" t="s">
        <v>1681</v>
      </c>
      <c r="BO10" t="s">
        <v>1682</v>
      </c>
      <c r="BP10" t="s">
        <v>1678</v>
      </c>
    </row>
    <row r="11" spans="1:70" x14ac:dyDescent="0.35">
      <c r="A11">
        <v>10</v>
      </c>
      <c r="B11" s="164" t="str">
        <f>IFERROR(TEXT(AK11,"00"),"99")&amp;IFERROR(TEXT(V11,"00"),"99")&amp;IFERROR(TEXT(R11,"00"),"99")&amp;IFERROR(TEXT(BL11,"000"),"999")</f>
        <v>010126163</v>
      </c>
      <c r="C11" s="164" t="str">
        <f>IFERROR(TEXT(AK11,"00"),"99")&amp;IFERROR(TEXT(U11,"00"),"99")&amp;IFERROR(TEXT(Q11,"000"),"999")</f>
        <v>0101163</v>
      </c>
      <c r="D11" s="29">
        <v>1</v>
      </c>
      <c r="E11" s="29">
        <v>1</v>
      </c>
      <c r="F11" s="29">
        <v>0</v>
      </c>
      <c r="G11" s="29"/>
      <c r="H11" t="s">
        <v>1684</v>
      </c>
      <c r="I11" t="s">
        <v>1684</v>
      </c>
      <c r="J11" t="s">
        <v>1684</v>
      </c>
      <c r="K11" t="s">
        <v>1685</v>
      </c>
      <c r="L11" s="125"/>
      <c r="M11" t="s">
        <v>1686</v>
      </c>
      <c r="N11" t="s">
        <v>1686</v>
      </c>
      <c r="O11" s="65" t="s">
        <v>164</v>
      </c>
      <c r="P11" t="s">
        <v>164</v>
      </c>
      <c r="Q11" s="153">
        <f>IFERROR(_xlfn.XLOOKUP(S11,sortorder!$E$62:$E$138,sortorder!$F$62:$F$138),999)</f>
        <v>163</v>
      </c>
      <c r="R11" s="153">
        <f>IFERROR(_xlfn.XLOOKUP(S11,sortorder!$E$62:$E$138,sortorder!$D$62:$D$138),99)</f>
        <v>26</v>
      </c>
      <c r="S11" s="131" t="s">
        <v>164</v>
      </c>
      <c r="T11" s="60" t="s">
        <v>164</v>
      </c>
      <c r="U11" s="158">
        <f>IFERROR(_xlfn.XLOOKUP(W11,sortorder!$E$4:$E$55,sortorder!$D$4:$D$55),99)</f>
        <v>1</v>
      </c>
      <c r="V11" s="158">
        <f>IFERROR(_xlfn.XLOOKUP(W11,sortorder!$E$4:$E$55,sortorder!$D$4:$D$55),99)</f>
        <v>1</v>
      </c>
      <c r="W11" s="22" t="s">
        <v>1638</v>
      </c>
      <c r="X11" s="147">
        <f>IF(ISERROR(SEARCH(X$1,$O11)),0,1)</f>
        <v>0</v>
      </c>
      <c r="Y11" s="147">
        <f>IF(ISERROR(SEARCH(Y$1,$O11)),0,1)</f>
        <v>0</v>
      </c>
      <c r="Z11" s="147">
        <f>IF(ISERROR(SEARCH(Z$1,$O11)),0,1)</f>
        <v>0</v>
      </c>
      <c r="AA11" s="147">
        <f>IF(ISERROR(SEARCH(AA$1,$O11)),0,1)</f>
        <v>0</v>
      </c>
      <c r="AB11" s="147">
        <f>IF(ISERROR(SEARCH(AB$1,$O11)),0,1)</f>
        <v>0</v>
      </c>
      <c r="AC11" s="147">
        <f>IF(ISERROR(SEARCH(AC$1,$O11)),0,1)</f>
        <v>0</v>
      </c>
      <c r="AD11" s="147">
        <f>IF(ISERROR(SEARCH(AD$1,$O11)),0,1)</f>
        <v>0</v>
      </c>
      <c r="AE11" s="147">
        <f>IF(ISERROR(SEARCH(AE$1,$O11)),0,1)</f>
        <v>0</v>
      </c>
      <c r="AF11" s="147">
        <f>IF(ISERROR(SEARCH(AF$1,$O11)),0,1)</f>
        <v>0</v>
      </c>
      <c r="AG11" t="s">
        <v>1075</v>
      </c>
      <c r="AH11" t="s">
        <v>1104</v>
      </c>
      <c r="AI11" t="s">
        <v>44</v>
      </c>
      <c r="AJ11" s="42" t="s">
        <v>44</v>
      </c>
      <c r="AK11" s="219">
        <f>_xlfn.XLOOKUP(AJ11,sortorder!$I$15:$I$20,sortorder!$J$15:$J$20)</f>
        <v>1</v>
      </c>
      <c r="AO11" s="30">
        <v>0</v>
      </c>
      <c r="AP11" t="s">
        <v>43</v>
      </c>
      <c r="AQ11" t="s">
        <v>43</v>
      </c>
      <c r="AR11" t="s">
        <v>286</v>
      </c>
      <c r="AS11" t="s">
        <v>43</v>
      </c>
      <c r="AT11">
        <v>1</v>
      </c>
      <c r="AU11" s="40" t="str">
        <f>IFERROR(_xlfn.XLOOKUP(O11,wtd!$B:$B,wtd!$C:$C),"")</f>
        <v>pop</v>
      </c>
      <c r="AV11" s="147" t="b">
        <f>IFERROR(O11=_xlfn.XLOOKUP(O11,wtd!$B:$B,wtd!$B:$B),FALSE)</f>
        <v>1</v>
      </c>
      <c r="AW11" s="247" t="s">
        <v>1624</v>
      </c>
      <c r="AX11">
        <v>2</v>
      </c>
      <c r="AY11">
        <v>0</v>
      </c>
      <c r="BA11" t="b">
        <v>0</v>
      </c>
      <c r="BB11" t="b">
        <v>1</v>
      </c>
      <c r="BC11" t="b">
        <v>1</v>
      </c>
      <c r="BD11" t="s">
        <v>5285</v>
      </c>
      <c r="BE11" t="s">
        <v>1687</v>
      </c>
      <c r="BF11" t="s">
        <v>1687</v>
      </c>
      <c r="BG11" t="s">
        <v>1688</v>
      </c>
      <c r="BH11" t="s">
        <v>1688</v>
      </c>
      <c r="BI11" t="s">
        <v>1203</v>
      </c>
      <c r="BJ11" t="s">
        <v>1203</v>
      </c>
      <c r="BL11" s="232">
        <v>163</v>
      </c>
      <c r="BN11" t="s">
        <v>1689</v>
      </c>
      <c r="BO11" t="s">
        <v>1690</v>
      </c>
      <c r="BP11" t="s">
        <v>1686</v>
      </c>
    </row>
    <row r="12" spans="1:70" x14ac:dyDescent="0.35">
      <c r="A12">
        <v>11</v>
      </c>
      <c r="B12" s="164" t="str">
        <f>IFERROR(TEXT(AK12,"00"),"99")&amp;IFERROR(TEXT(V12,"00"),"99")&amp;IFERROR(TEXT(R12,"00"),"99")&amp;IFERROR(TEXT(BL12,"000"),"999")</f>
        <v>010217999</v>
      </c>
      <c r="C12" s="164" t="str">
        <f>IFERROR(TEXT(AK12,"00"),"99")&amp;IFERROR(TEXT(U12,"00"),"99")&amp;IFERROR(TEXT(Q12,"000"),"999")</f>
        <v>0102161</v>
      </c>
      <c r="D12" s="29">
        <v>0</v>
      </c>
      <c r="E12" s="29">
        <v>0</v>
      </c>
      <c r="F12" s="29">
        <v>0</v>
      </c>
      <c r="O12" s="65" t="s">
        <v>2452</v>
      </c>
      <c r="P12" t="s">
        <v>2452</v>
      </c>
      <c r="Q12" s="153">
        <f>IFERROR(_xlfn.XLOOKUP(S12,sortorder!$E$62:$E$138,sortorder!$F$62:$F$138),999)</f>
        <v>161</v>
      </c>
      <c r="R12" s="153">
        <f>IFERROR(_xlfn.XLOOKUP(S12,sortorder!$E$62:$E$138,sortorder!$D$62:$D$138),99)</f>
        <v>17</v>
      </c>
      <c r="S12" s="131" t="s">
        <v>189</v>
      </c>
      <c r="T12" s="60" t="s">
        <v>189</v>
      </c>
      <c r="U12" s="158">
        <f>IFERROR(_xlfn.XLOOKUP(W12,sortorder!$E$4:$E$55,sortorder!$D$4:$D$55),99)</f>
        <v>2</v>
      </c>
      <c r="V12" s="158">
        <f>IFERROR(_xlfn.XLOOKUP(W12,sortorder!$E$4:$E$55,sortorder!$D$4:$D$55),99)</f>
        <v>2</v>
      </c>
      <c r="W12" s="22" t="s">
        <v>2453</v>
      </c>
      <c r="X12" s="147">
        <f>IF(ISERROR(SEARCH(X$1,$O12)),0,1)</f>
        <v>1</v>
      </c>
      <c r="Y12" s="147">
        <f>IF(ISERROR(SEARCH(Y$1,$O12)),0,1)</f>
        <v>0</v>
      </c>
      <c r="Z12" s="147">
        <f>IF(ISERROR(SEARCH(Z$1,$O12)),0,1)</f>
        <v>0</v>
      </c>
      <c r="AA12" s="147">
        <f>IF(ISERROR(SEARCH(AA$1,$O12)),0,1)</f>
        <v>0</v>
      </c>
      <c r="AB12" s="147">
        <f>IF(ISERROR(SEARCH(AB$1,$O12)),0,1)</f>
        <v>1</v>
      </c>
      <c r="AC12" s="147">
        <f>IF(ISERROR(SEARCH(AC$1,$O12)),0,1)</f>
        <v>0</v>
      </c>
      <c r="AD12" s="147">
        <f>IF(ISERROR(SEARCH(AD$1,$O12)),0,1)</f>
        <v>0</v>
      </c>
      <c r="AE12" s="147">
        <f>IF(ISERROR(SEARCH(AE$1,$O12)),0,1)</f>
        <v>0</v>
      </c>
      <c r="AF12" s="147">
        <f>IF(ISERROR(SEARCH(AF$1,$O12)),0,1)</f>
        <v>0</v>
      </c>
      <c r="AI12" t="s">
        <v>44</v>
      </c>
      <c r="AJ12" s="42" t="s">
        <v>44</v>
      </c>
      <c r="AK12" s="219">
        <f>_xlfn.XLOOKUP(AJ12,sortorder!$I$15:$I$20,sortorder!$J$15:$J$20)</f>
        <v>1</v>
      </c>
      <c r="AL12" t="s">
        <v>423</v>
      </c>
      <c r="AM12" t="s">
        <v>423</v>
      </c>
      <c r="AN12" t="s">
        <v>424</v>
      </c>
      <c r="AO12" s="32">
        <v>1</v>
      </c>
      <c r="AP12" t="s">
        <v>2454</v>
      </c>
      <c r="AQ12" t="s">
        <v>1758</v>
      </c>
      <c r="AR12" t="s">
        <v>1758</v>
      </c>
      <c r="AS12" t="s">
        <v>1758</v>
      </c>
      <c r="AU12" s="40" t="str">
        <f>IFERROR(_xlfn.XLOOKUP(O12,wtd!$B:$B,wtd!$C:$C),"")</f>
        <v/>
      </c>
      <c r="AV12" s="147" t="b">
        <f>IFERROR(O12=_xlfn.XLOOKUP(O12,wtd!$B:$B,wtd!$B:$B),FALSE)</f>
        <v>0</v>
      </c>
      <c r="AW12" t="s">
        <v>3084</v>
      </c>
      <c r="AX12">
        <v>2</v>
      </c>
      <c r="AY12">
        <v>1</v>
      </c>
      <c r="BA12" t="b">
        <v>0</v>
      </c>
      <c r="BB12" t="b">
        <v>0</v>
      </c>
      <c r="BC12" t="b">
        <v>0</v>
      </c>
      <c r="BD12" t="s">
        <v>5044</v>
      </c>
      <c r="BE12" t="s">
        <v>2455</v>
      </c>
      <c r="BF12" t="s">
        <v>2455</v>
      </c>
      <c r="BL12" s="235">
        <v>999</v>
      </c>
      <c r="BQ12" t="s">
        <v>411</v>
      </c>
      <c r="BR12" t="s">
        <v>55</v>
      </c>
    </row>
    <row r="13" spans="1:70" x14ac:dyDescent="0.35">
      <c r="A13">
        <v>12</v>
      </c>
      <c r="B13" s="164" t="str">
        <f>IFERROR(TEXT(AK13,"00"),"99")&amp;IFERROR(TEXT(V13,"00"),"99")&amp;IFERROR(TEXT(R13,"00"),"99")&amp;IFERROR(TEXT(BL13,"000"),"999")</f>
        <v>010218999</v>
      </c>
      <c r="C13" s="164" t="str">
        <f>IFERROR(TEXT(AK13,"00"),"99")&amp;IFERROR(TEXT(U13,"00"),"99")&amp;IFERROR(TEXT(Q13,"000"),"999")</f>
        <v>0102162</v>
      </c>
      <c r="D13" s="29">
        <v>0</v>
      </c>
      <c r="E13" s="29">
        <v>0</v>
      </c>
      <c r="F13" s="29">
        <v>0</v>
      </c>
      <c r="O13" s="65" t="s">
        <v>2456</v>
      </c>
      <c r="P13" t="s">
        <v>2456</v>
      </c>
      <c r="Q13" s="153">
        <f>IFERROR(_xlfn.XLOOKUP(S13,sortorder!$E$62:$E$138,sortorder!$F$62:$F$138),999)</f>
        <v>162</v>
      </c>
      <c r="R13" s="153">
        <f>IFERROR(_xlfn.XLOOKUP(S13,sortorder!$E$62:$E$138,sortorder!$D$62:$D$138),99)</f>
        <v>18</v>
      </c>
      <c r="S13" s="131" t="s">
        <v>1121</v>
      </c>
      <c r="T13" s="60" t="s">
        <v>1121</v>
      </c>
      <c r="U13" s="158">
        <f>IFERROR(_xlfn.XLOOKUP(W13,sortorder!$E$4:$E$55,sortorder!$D$4:$D$55),99)</f>
        <v>2</v>
      </c>
      <c r="V13" s="158">
        <f>IFERROR(_xlfn.XLOOKUP(W13,sortorder!$E$4:$E$55,sortorder!$D$4:$D$55),99)</f>
        <v>2</v>
      </c>
      <c r="W13" s="22" t="s">
        <v>2453</v>
      </c>
      <c r="X13" s="147">
        <f>IF(ISERROR(SEARCH(X$1,$O13)),0,1)</f>
        <v>1</v>
      </c>
      <c r="Y13" s="147">
        <f>IF(ISERROR(SEARCH(Y$1,$O13)),0,1)</f>
        <v>0</v>
      </c>
      <c r="Z13" s="147">
        <f>IF(ISERROR(SEARCH(Z$1,$O13)),0,1)</f>
        <v>0</v>
      </c>
      <c r="AA13" s="147">
        <f>IF(ISERROR(SEARCH(AA$1,$O13)),0,1)</f>
        <v>0</v>
      </c>
      <c r="AB13" s="147">
        <f>IF(ISERROR(SEARCH(AB$1,$O13)),0,1)</f>
        <v>1</v>
      </c>
      <c r="AC13" s="147">
        <f>IF(ISERROR(SEARCH(AC$1,$O13)),0,1)</f>
        <v>0</v>
      </c>
      <c r="AD13" s="147">
        <f>IF(ISERROR(SEARCH(AD$1,$O13)),0,1)</f>
        <v>0</v>
      </c>
      <c r="AE13" s="147">
        <f>IF(ISERROR(SEARCH(AE$1,$O13)),0,1)</f>
        <v>0</v>
      </c>
      <c r="AF13" s="147">
        <f>IF(ISERROR(SEARCH(AF$1,$O13)),0,1)</f>
        <v>1</v>
      </c>
      <c r="AI13" t="s">
        <v>44</v>
      </c>
      <c r="AJ13" s="42" t="s">
        <v>44</v>
      </c>
      <c r="AK13" s="219">
        <f>_xlfn.XLOOKUP(AJ13,sortorder!$I$15:$I$20,sortorder!$J$15:$J$20)</f>
        <v>1</v>
      </c>
      <c r="AL13" t="s">
        <v>423</v>
      </c>
      <c r="AM13" t="s">
        <v>423</v>
      </c>
      <c r="AN13" t="s">
        <v>424</v>
      </c>
      <c r="AO13" s="32">
        <v>1</v>
      </c>
      <c r="AP13" t="s">
        <v>2454</v>
      </c>
      <c r="AQ13" t="s">
        <v>1758</v>
      </c>
      <c r="AR13" t="s">
        <v>1758</v>
      </c>
      <c r="AS13" t="s">
        <v>1758</v>
      </c>
      <c r="AU13" s="40" t="str">
        <f>IFERROR(_xlfn.XLOOKUP(O13,wtd!$B:$B,wtd!$C:$C),"")</f>
        <v/>
      </c>
      <c r="AV13" s="147" t="b">
        <f>IFERROR(O13=_xlfn.XLOOKUP(O13,wtd!$B:$B,wtd!$B:$B),FALSE)</f>
        <v>0</v>
      </c>
      <c r="AW13" t="s">
        <v>3084</v>
      </c>
      <c r="AX13">
        <v>2</v>
      </c>
      <c r="AY13">
        <v>1</v>
      </c>
      <c r="BA13" t="b">
        <v>0</v>
      </c>
      <c r="BB13" t="b">
        <v>0</v>
      </c>
      <c r="BC13" t="b">
        <v>0</v>
      </c>
      <c r="BD13" t="s">
        <v>5045</v>
      </c>
      <c r="BE13" t="s">
        <v>2457</v>
      </c>
      <c r="BF13" t="s">
        <v>2457</v>
      </c>
      <c r="BL13" s="235">
        <v>999</v>
      </c>
      <c r="BQ13" t="s">
        <v>411</v>
      </c>
      <c r="BR13" t="s">
        <v>55</v>
      </c>
    </row>
    <row r="14" spans="1:70" x14ac:dyDescent="0.35">
      <c r="A14">
        <v>13</v>
      </c>
      <c r="B14" s="164" t="str">
        <f>IFERROR(TEXT(AK14,"00"),"99")&amp;IFERROR(TEXT(V14,"00"),"99")&amp;IFERROR(TEXT(R14,"00"),"99")&amp;IFERROR(TEXT(BL14,"000"),"999")</f>
        <v>010219999</v>
      </c>
      <c r="C14" s="164" t="str">
        <f>IFERROR(TEXT(AK14,"00"),"99")&amp;IFERROR(TEXT(U14,"00"),"99")&amp;IFERROR(TEXT(Q14,"000"),"999")</f>
        <v>0102164</v>
      </c>
      <c r="D14" s="29">
        <v>0</v>
      </c>
      <c r="E14" s="29">
        <v>0</v>
      </c>
      <c r="F14" s="29">
        <v>0</v>
      </c>
      <c r="O14" s="65" t="s">
        <v>2458</v>
      </c>
      <c r="P14" t="s">
        <v>2458</v>
      </c>
      <c r="Q14" s="153">
        <f>IFERROR(_xlfn.XLOOKUP(S14,sortorder!$E$62:$E$138,sortorder!$F$62:$F$138),999)</f>
        <v>164</v>
      </c>
      <c r="R14" s="153">
        <f>IFERROR(_xlfn.XLOOKUP(S14,sortorder!$E$62:$E$138,sortorder!$D$62:$D$138),99)</f>
        <v>19</v>
      </c>
      <c r="S14" s="131" t="s">
        <v>155</v>
      </c>
      <c r="T14" s="60" t="s">
        <v>155</v>
      </c>
      <c r="U14" s="158">
        <f>IFERROR(_xlfn.XLOOKUP(W14,sortorder!$E$4:$E$55,sortorder!$D$4:$D$55),99)</f>
        <v>2</v>
      </c>
      <c r="V14" s="158">
        <f>IFERROR(_xlfn.XLOOKUP(W14,sortorder!$E$4:$E$55,sortorder!$D$4:$D$55),99)</f>
        <v>2</v>
      </c>
      <c r="W14" s="22" t="s">
        <v>2453</v>
      </c>
      <c r="X14" s="147">
        <f>IF(ISERROR(SEARCH(X$1,$O14)),0,1)</f>
        <v>1</v>
      </c>
      <c r="Y14" s="147">
        <f>IF(ISERROR(SEARCH(Y$1,$O14)),0,1)</f>
        <v>0</v>
      </c>
      <c r="Z14" s="147">
        <f>IF(ISERROR(SEARCH(Z$1,$O14)),0,1)</f>
        <v>0</v>
      </c>
      <c r="AA14" s="147">
        <f>IF(ISERROR(SEARCH(AA$1,$O14)),0,1)</f>
        <v>0</v>
      </c>
      <c r="AB14" s="147">
        <f>IF(ISERROR(SEARCH(AB$1,$O14)),0,1)</f>
        <v>1</v>
      </c>
      <c r="AC14" s="147">
        <f>IF(ISERROR(SEARCH(AC$1,$O14)),0,1)</f>
        <v>0</v>
      </c>
      <c r="AD14" s="147">
        <f>IF(ISERROR(SEARCH(AD$1,$O14)),0,1)</f>
        <v>0</v>
      </c>
      <c r="AE14" s="147">
        <f>IF(ISERROR(SEARCH(AE$1,$O14)),0,1)</f>
        <v>0</v>
      </c>
      <c r="AF14" s="147">
        <f>IF(ISERROR(SEARCH(AF$1,$O14)),0,1)</f>
        <v>0</v>
      </c>
      <c r="AI14" t="s">
        <v>44</v>
      </c>
      <c r="AJ14" s="42" t="s">
        <v>44</v>
      </c>
      <c r="AK14" s="219">
        <f>_xlfn.XLOOKUP(AJ14,sortorder!$I$15:$I$20,sortorder!$J$15:$J$20)</f>
        <v>1</v>
      </c>
      <c r="AL14" t="s">
        <v>423</v>
      </c>
      <c r="AM14" t="s">
        <v>423</v>
      </c>
      <c r="AN14" t="s">
        <v>424</v>
      </c>
      <c r="AO14" s="32">
        <v>1</v>
      </c>
      <c r="AP14" t="s">
        <v>2454</v>
      </c>
      <c r="AQ14" t="s">
        <v>1758</v>
      </c>
      <c r="AR14" t="s">
        <v>1758</v>
      </c>
      <c r="AS14" t="s">
        <v>1758</v>
      </c>
      <c r="AU14" s="40" t="str">
        <f>IFERROR(_xlfn.XLOOKUP(O14,wtd!$B:$B,wtd!$C:$C),"")</f>
        <v/>
      </c>
      <c r="AV14" s="147" t="b">
        <f>IFERROR(O14=_xlfn.XLOOKUP(O14,wtd!$B:$B,wtd!$B:$B),FALSE)</f>
        <v>0</v>
      </c>
      <c r="AW14" t="s">
        <v>3084</v>
      </c>
      <c r="AX14">
        <v>2</v>
      </c>
      <c r="AY14">
        <v>1</v>
      </c>
      <c r="BA14" t="b">
        <v>0</v>
      </c>
      <c r="BB14" t="b">
        <v>0</v>
      </c>
      <c r="BC14" t="b">
        <v>0</v>
      </c>
      <c r="BD14" t="s">
        <v>5113</v>
      </c>
      <c r="BE14" t="s">
        <v>2459</v>
      </c>
      <c r="BF14" t="s">
        <v>2459</v>
      </c>
      <c r="BL14" s="235">
        <v>999</v>
      </c>
      <c r="BQ14" t="s">
        <v>411</v>
      </c>
      <c r="BR14" t="s">
        <v>55</v>
      </c>
    </row>
    <row r="15" spans="1:70" x14ac:dyDescent="0.35">
      <c r="A15">
        <v>14</v>
      </c>
      <c r="B15" s="164" t="str">
        <f>IFERROR(TEXT(AK15,"00"),"99")&amp;IFERROR(TEXT(V15,"00"),"99")&amp;IFERROR(TEXT(R15,"00"),"99")&amp;IFERROR(TEXT(BL15,"000"),"999")</f>
        <v>010220999</v>
      </c>
      <c r="C15" s="164" t="str">
        <f>IFERROR(TEXT(AK15,"00"),"99")&amp;IFERROR(TEXT(U15,"00"),"99")&amp;IFERROR(TEXT(Q15,"000"),"999")</f>
        <v>0102166</v>
      </c>
      <c r="D15" s="29">
        <v>0</v>
      </c>
      <c r="E15" s="29">
        <v>0</v>
      </c>
      <c r="F15" s="29">
        <v>0</v>
      </c>
      <c r="O15" s="65" t="s">
        <v>2460</v>
      </c>
      <c r="P15" t="s">
        <v>2460</v>
      </c>
      <c r="Q15" s="153">
        <f>IFERROR(_xlfn.XLOOKUP(S15,sortorder!$E$62:$E$138,sortorder!$F$62:$F$138),999)</f>
        <v>166</v>
      </c>
      <c r="R15" s="153">
        <f>IFERROR(_xlfn.XLOOKUP(S15,sortorder!$E$62:$E$138,sortorder!$D$62:$D$138),99)</f>
        <v>20</v>
      </c>
      <c r="S15" s="131" t="s">
        <v>150</v>
      </c>
      <c r="T15" s="60" t="s">
        <v>150</v>
      </c>
      <c r="U15" s="158">
        <f>IFERROR(_xlfn.XLOOKUP(W15,sortorder!$E$4:$E$55,sortorder!$D$4:$D$55),99)</f>
        <v>2</v>
      </c>
      <c r="V15" s="158">
        <f>IFERROR(_xlfn.XLOOKUP(W15,sortorder!$E$4:$E$55,sortorder!$D$4:$D$55),99)</f>
        <v>2</v>
      </c>
      <c r="W15" s="22" t="s">
        <v>2453</v>
      </c>
      <c r="X15" s="147">
        <f>IF(ISERROR(SEARCH(X$1,$O15)),0,1)</f>
        <v>1</v>
      </c>
      <c r="Y15" s="147">
        <f>IF(ISERROR(SEARCH(Y$1,$O15)),0,1)</f>
        <v>0</v>
      </c>
      <c r="Z15" s="147">
        <f>IF(ISERROR(SEARCH(Z$1,$O15)),0,1)</f>
        <v>0</v>
      </c>
      <c r="AA15" s="147">
        <f>IF(ISERROR(SEARCH(AA$1,$O15)),0,1)</f>
        <v>0</v>
      </c>
      <c r="AB15" s="147">
        <f>IF(ISERROR(SEARCH(AB$1,$O15)),0,1)</f>
        <v>1</v>
      </c>
      <c r="AC15" s="147">
        <f>IF(ISERROR(SEARCH(AC$1,$O15)),0,1)</f>
        <v>0</v>
      </c>
      <c r="AD15" s="147">
        <f>IF(ISERROR(SEARCH(AD$1,$O15)),0,1)</f>
        <v>0</v>
      </c>
      <c r="AE15" s="147">
        <f>IF(ISERROR(SEARCH(AE$1,$O15)),0,1)</f>
        <v>0</v>
      </c>
      <c r="AF15" s="147">
        <f>IF(ISERROR(SEARCH(AF$1,$O15)),0,1)</f>
        <v>0</v>
      </c>
      <c r="AI15" t="s">
        <v>44</v>
      </c>
      <c r="AJ15" s="42" t="s">
        <v>44</v>
      </c>
      <c r="AK15" s="219">
        <f>_xlfn.XLOOKUP(AJ15,sortorder!$I$15:$I$20,sortorder!$J$15:$J$20)</f>
        <v>1</v>
      </c>
      <c r="AL15" t="s">
        <v>423</v>
      </c>
      <c r="AM15" t="s">
        <v>423</v>
      </c>
      <c r="AN15" t="s">
        <v>424</v>
      </c>
      <c r="AO15" s="32">
        <v>1</v>
      </c>
      <c r="AP15" t="s">
        <v>2454</v>
      </c>
      <c r="AQ15" t="s">
        <v>1758</v>
      </c>
      <c r="AR15" t="s">
        <v>1758</v>
      </c>
      <c r="AS15" t="s">
        <v>1758</v>
      </c>
      <c r="AU15" s="40" t="str">
        <f>IFERROR(_xlfn.XLOOKUP(O15,wtd!$B:$B,wtd!$C:$C),"")</f>
        <v/>
      </c>
      <c r="AV15" s="147" t="b">
        <f>IFERROR(O15=_xlfn.XLOOKUP(O15,wtd!$B:$B,wtd!$B:$B),FALSE)</f>
        <v>0</v>
      </c>
      <c r="AW15" t="s">
        <v>3084</v>
      </c>
      <c r="AX15">
        <v>2</v>
      </c>
      <c r="AY15">
        <v>1</v>
      </c>
      <c r="BA15" t="b">
        <v>0</v>
      </c>
      <c r="BB15" t="b">
        <v>0</v>
      </c>
      <c r="BC15" t="b">
        <v>0</v>
      </c>
      <c r="BD15" t="s">
        <v>5114</v>
      </c>
      <c r="BE15" t="s">
        <v>2461</v>
      </c>
      <c r="BF15" t="s">
        <v>2461</v>
      </c>
      <c r="BL15" s="235">
        <v>999</v>
      </c>
      <c r="BQ15" t="s">
        <v>411</v>
      </c>
      <c r="BR15" t="s">
        <v>55</v>
      </c>
    </row>
    <row r="16" spans="1:70" x14ac:dyDescent="0.35">
      <c r="A16">
        <v>15</v>
      </c>
      <c r="B16" s="164" t="str">
        <f>IFERROR(TEXT(AK16,"00"),"99")&amp;IFERROR(TEXT(V16,"00"),"99")&amp;IFERROR(TEXT(R16,"00"),"99")&amp;IFERROR(TEXT(BL16,"000"),"999")</f>
        <v>010221999</v>
      </c>
      <c r="C16" s="164" t="str">
        <f>IFERROR(TEXT(AK16,"00"),"99")&amp;IFERROR(TEXT(U16,"00"),"99")&amp;IFERROR(TEXT(Q16,"000"),"999")</f>
        <v>0102165</v>
      </c>
      <c r="D16" s="29">
        <v>0</v>
      </c>
      <c r="E16" s="29">
        <v>0</v>
      </c>
      <c r="F16" s="29">
        <v>0</v>
      </c>
      <c r="O16" s="65" t="s">
        <v>2462</v>
      </c>
      <c r="P16" t="s">
        <v>2462</v>
      </c>
      <c r="Q16" s="153">
        <f>IFERROR(_xlfn.XLOOKUP(S16,sortorder!$E$62:$E$138,sortorder!$F$62:$F$138),999)</f>
        <v>165</v>
      </c>
      <c r="R16" s="153">
        <f>IFERROR(_xlfn.XLOOKUP(S16,sortorder!$E$62:$E$138,sortorder!$D$62:$D$138),99)</f>
        <v>21</v>
      </c>
      <c r="S16" s="131" t="s">
        <v>396</v>
      </c>
      <c r="T16" s="60" t="s">
        <v>396</v>
      </c>
      <c r="U16" s="158">
        <f>IFERROR(_xlfn.XLOOKUP(W16,sortorder!$E$4:$E$55,sortorder!$D$4:$D$55),99)</f>
        <v>2</v>
      </c>
      <c r="V16" s="158">
        <f>IFERROR(_xlfn.XLOOKUP(W16,sortorder!$E$4:$E$55,sortorder!$D$4:$D$55),99)</f>
        <v>2</v>
      </c>
      <c r="W16" s="22" t="s">
        <v>2453</v>
      </c>
      <c r="X16" s="147">
        <f>IF(ISERROR(SEARCH(X$1,$O16)),0,1)</f>
        <v>1</v>
      </c>
      <c r="Y16" s="147">
        <f>IF(ISERROR(SEARCH(Y$1,$O16)),0,1)</f>
        <v>0</v>
      </c>
      <c r="Z16" s="147">
        <f>IF(ISERROR(SEARCH(Z$1,$O16)),0,1)</f>
        <v>0</v>
      </c>
      <c r="AA16" s="147">
        <f>IF(ISERROR(SEARCH(AA$1,$O16)),0,1)</f>
        <v>0</v>
      </c>
      <c r="AB16" s="147">
        <f>IF(ISERROR(SEARCH(AB$1,$O16)),0,1)</f>
        <v>1</v>
      </c>
      <c r="AC16" s="147">
        <f>IF(ISERROR(SEARCH(AC$1,$O16)),0,1)</f>
        <v>0</v>
      </c>
      <c r="AD16" s="147">
        <f>IF(ISERROR(SEARCH(AD$1,$O16)),0,1)</f>
        <v>0</v>
      </c>
      <c r="AE16" s="147">
        <f>IF(ISERROR(SEARCH(AE$1,$O16)),0,1)</f>
        <v>0</v>
      </c>
      <c r="AF16" s="147">
        <f>IF(ISERROR(SEARCH(AF$1,$O16)),0,1)</f>
        <v>0</v>
      </c>
      <c r="AI16" t="s">
        <v>44</v>
      </c>
      <c r="AJ16" s="42" t="s">
        <v>44</v>
      </c>
      <c r="AK16" s="219">
        <f>_xlfn.XLOOKUP(AJ16,sortorder!$I$15:$I$20,sortorder!$J$15:$J$20)</f>
        <v>1</v>
      </c>
      <c r="AL16" t="s">
        <v>423</v>
      </c>
      <c r="AM16" t="s">
        <v>423</v>
      </c>
      <c r="AN16" t="s">
        <v>424</v>
      </c>
      <c r="AO16" s="32">
        <v>1</v>
      </c>
      <c r="AP16" t="s">
        <v>2454</v>
      </c>
      <c r="AQ16" t="s">
        <v>1758</v>
      </c>
      <c r="AR16" t="s">
        <v>1758</v>
      </c>
      <c r="AS16" t="s">
        <v>1758</v>
      </c>
      <c r="AU16" s="40" t="str">
        <f>IFERROR(_xlfn.XLOOKUP(O16,wtd!$B:$B,wtd!$C:$C),"")</f>
        <v/>
      </c>
      <c r="AV16" s="147" t="b">
        <f>IFERROR(O16=_xlfn.XLOOKUP(O16,wtd!$B:$B,wtd!$B:$B),FALSE)</f>
        <v>0</v>
      </c>
      <c r="AW16" t="s">
        <v>3084</v>
      </c>
      <c r="AX16">
        <v>2</v>
      </c>
      <c r="AY16">
        <v>1</v>
      </c>
      <c r="BA16" t="b">
        <v>0</v>
      </c>
      <c r="BB16" t="b">
        <v>0</v>
      </c>
      <c r="BC16" t="b">
        <v>0</v>
      </c>
      <c r="BD16" t="s">
        <v>5115</v>
      </c>
      <c r="BE16" t="s">
        <v>2463</v>
      </c>
      <c r="BF16" t="s">
        <v>2463</v>
      </c>
      <c r="BL16" s="235">
        <v>999</v>
      </c>
      <c r="BQ16" t="s">
        <v>411</v>
      </c>
      <c r="BR16" t="s">
        <v>55</v>
      </c>
    </row>
    <row r="17" spans="1:70" x14ac:dyDescent="0.35">
      <c r="A17">
        <v>16</v>
      </c>
      <c r="B17" s="164" t="str">
        <f>IFERROR(TEXT(AK17,"00"),"99")&amp;IFERROR(TEXT(V17,"00"),"99")&amp;IFERROR(TEXT(R17,"00"),"99")&amp;IFERROR(TEXT(BL17,"000"),"999")</f>
        <v>010222999</v>
      </c>
      <c r="C17" s="164" t="str">
        <f>IFERROR(TEXT(AK17,"00"),"99")&amp;IFERROR(TEXT(U17,"00"),"99")&amp;IFERROR(TEXT(Q17,"000"),"999")</f>
        <v>0102167</v>
      </c>
      <c r="D17" s="29">
        <v>0</v>
      </c>
      <c r="E17" s="29">
        <v>0</v>
      </c>
      <c r="F17" s="29">
        <v>0</v>
      </c>
      <c r="O17" s="65" t="s">
        <v>2464</v>
      </c>
      <c r="P17" t="s">
        <v>2464</v>
      </c>
      <c r="Q17" s="153">
        <f>IFERROR(_xlfn.XLOOKUP(S17,sortorder!$E$62:$E$138,sortorder!$F$62:$F$138),999)</f>
        <v>167</v>
      </c>
      <c r="R17" s="153">
        <f>IFERROR(_xlfn.XLOOKUP(S17,sortorder!$E$62:$E$138,sortorder!$D$62:$D$138),99)</f>
        <v>22</v>
      </c>
      <c r="S17" s="131" t="s">
        <v>51</v>
      </c>
      <c r="T17" s="60" t="s">
        <v>51</v>
      </c>
      <c r="U17" s="158">
        <f>IFERROR(_xlfn.XLOOKUP(W17,sortorder!$E$4:$E$55,sortorder!$D$4:$D$55),99)</f>
        <v>2</v>
      </c>
      <c r="V17" s="158">
        <f>IFERROR(_xlfn.XLOOKUP(W17,sortorder!$E$4:$E$55,sortorder!$D$4:$D$55),99)</f>
        <v>2</v>
      </c>
      <c r="W17" s="22" t="s">
        <v>2453</v>
      </c>
      <c r="X17" s="147">
        <f>IF(ISERROR(SEARCH(X$1,$O17)),0,1)</f>
        <v>1</v>
      </c>
      <c r="Y17" s="147">
        <f>IF(ISERROR(SEARCH(Y$1,$O17)),0,1)</f>
        <v>0</v>
      </c>
      <c r="Z17" s="147">
        <f>IF(ISERROR(SEARCH(Z$1,$O17)),0,1)</f>
        <v>0</v>
      </c>
      <c r="AA17" s="147">
        <f>IF(ISERROR(SEARCH(AA$1,$O17)),0,1)</f>
        <v>0</v>
      </c>
      <c r="AB17" s="147">
        <f>IF(ISERROR(SEARCH(AB$1,$O17)),0,1)</f>
        <v>1</v>
      </c>
      <c r="AC17" s="147">
        <f>IF(ISERROR(SEARCH(AC$1,$O17)),0,1)</f>
        <v>0</v>
      </c>
      <c r="AD17" s="147">
        <f>IF(ISERROR(SEARCH(AD$1,$O17)),0,1)</f>
        <v>0</v>
      </c>
      <c r="AE17" s="147">
        <f>IF(ISERROR(SEARCH(AE$1,$O17)),0,1)</f>
        <v>0</v>
      </c>
      <c r="AF17" s="147">
        <f>IF(ISERROR(SEARCH(AF$1,$O17)),0,1)</f>
        <v>0</v>
      </c>
      <c r="AI17" t="s">
        <v>44</v>
      </c>
      <c r="AJ17" s="42" t="s">
        <v>44</v>
      </c>
      <c r="AK17" s="219">
        <f>_xlfn.XLOOKUP(AJ17,sortorder!$I$15:$I$20,sortorder!$J$15:$J$20)</f>
        <v>1</v>
      </c>
      <c r="AL17" t="s">
        <v>423</v>
      </c>
      <c r="AM17" t="s">
        <v>423</v>
      </c>
      <c r="AN17" t="s">
        <v>424</v>
      </c>
      <c r="AO17" s="32">
        <v>1</v>
      </c>
      <c r="AP17" t="s">
        <v>2454</v>
      </c>
      <c r="AQ17" t="s">
        <v>1758</v>
      </c>
      <c r="AR17" t="s">
        <v>1758</v>
      </c>
      <c r="AS17" t="s">
        <v>1758</v>
      </c>
      <c r="AU17" s="40" t="str">
        <f>IFERROR(_xlfn.XLOOKUP(O17,wtd!$B:$B,wtd!$C:$C),"")</f>
        <v/>
      </c>
      <c r="AV17" s="147" t="b">
        <f>IFERROR(O17=_xlfn.XLOOKUP(O17,wtd!$B:$B,wtd!$B:$B),FALSE)</f>
        <v>0</v>
      </c>
      <c r="AW17" t="s">
        <v>3084</v>
      </c>
      <c r="AX17">
        <v>2</v>
      </c>
      <c r="AY17">
        <v>1</v>
      </c>
      <c r="BA17" t="b">
        <v>0</v>
      </c>
      <c r="BB17" t="b">
        <v>0</v>
      </c>
      <c r="BC17" t="b">
        <v>0</v>
      </c>
      <c r="BD17" t="s">
        <v>5116</v>
      </c>
      <c r="BE17" t="s">
        <v>2465</v>
      </c>
      <c r="BF17" t="s">
        <v>2465</v>
      </c>
      <c r="BL17" s="235">
        <v>999</v>
      </c>
      <c r="BQ17" t="s">
        <v>411</v>
      </c>
      <c r="BR17" t="s">
        <v>55</v>
      </c>
    </row>
    <row r="18" spans="1:70" x14ac:dyDescent="0.35">
      <c r="A18">
        <v>17</v>
      </c>
      <c r="B18" s="164" t="str">
        <f>IFERROR(TEXT(AK18,"00"),"99")&amp;IFERROR(TEXT(V18,"00"),"99")&amp;IFERROR(TEXT(R18,"00"),"99")&amp;IFERROR(TEXT(BL18,"000"),"999")</f>
        <v>010223999</v>
      </c>
      <c r="C18" s="164" t="str">
        <f>IFERROR(TEXT(AK18,"00"),"99")&amp;IFERROR(TEXT(U18,"00"),"99")&amp;IFERROR(TEXT(Q18,"000"),"999")</f>
        <v>0102170</v>
      </c>
      <c r="D18" s="29">
        <v>0</v>
      </c>
      <c r="E18" s="29">
        <v>0</v>
      </c>
      <c r="F18" s="29">
        <v>0</v>
      </c>
      <c r="L18" s="125"/>
      <c r="O18" s="126" t="s">
        <v>2466</v>
      </c>
      <c r="P18" s="125" t="s">
        <v>2466</v>
      </c>
      <c r="Q18" s="153">
        <f>IFERROR(_xlfn.XLOOKUP(S18,sortorder!$E$62:$E$138,sortorder!$F$62:$F$138),999)</f>
        <v>170</v>
      </c>
      <c r="R18" s="153">
        <f>IFERROR(_xlfn.XLOOKUP(S18,sortorder!$E$62:$E$138,sortorder!$D$62:$D$138),99)</f>
        <v>23</v>
      </c>
      <c r="S18" s="131" t="s">
        <v>1169</v>
      </c>
      <c r="T18" s="60" t="s">
        <v>1169</v>
      </c>
      <c r="U18" s="158">
        <f>IFERROR(_xlfn.XLOOKUP(W18,sortorder!$E$4:$E$55,sortorder!$D$4:$D$55),99)</f>
        <v>2</v>
      </c>
      <c r="V18" s="158">
        <f>IFERROR(_xlfn.XLOOKUP(W18,sortorder!$E$4:$E$55,sortorder!$D$4:$D$55),99)</f>
        <v>2</v>
      </c>
      <c r="W18" s="22" t="s">
        <v>2453</v>
      </c>
      <c r="X18" s="147">
        <f>IF(ISERROR(SEARCH(X$1,$O18)),0,1)</f>
        <v>1</v>
      </c>
      <c r="Y18" s="147">
        <f>IF(ISERROR(SEARCH(Y$1,$O18)),0,1)</f>
        <v>0</v>
      </c>
      <c r="Z18" s="147">
        <f>IF(ISERROR(SEARCH(Z$1,$O18)),0,1)</f>
        <v>0</v>
      </c>
      <c r="AA18" s="147">
        <f>IF(ISERROR(SEARCH(AA$1,$O18)),0,1)</f>
        <v>0</v>
      </c>
      <c r="AB18" s="147">
        <f>IF(ISERROR(SEARCH(AB$1,$O18)),0,1)</f>
        <v>1</v>
      </c>
      <c r="AC18" s="147">
        <f>IF(ISERROR(SEARCH(AC$1,$O18)),0,1)</f>
        <v>0</v>
      </c>
      <c r="AD18" s="147">
        <f>IF(ISERROR(SEARCH(AD$1,$O18)),0,1)</f>
        <v>0</v>
      </c>
      <c r="AE18" s="147">
        <f>IF(ISERROR(SEARCH(AE$1,$O18)),0,1)</f>
        <v>0</v>
      </c>
      <c r="AF18" s="147">
        <f>IF(ISERROR(SEARCH(AF$1,$O18)),0,1)</f>
        <v>0</v>
      </c>
      <c r="AH18" s="125"/>
      <c r="AI18" t="s">
        <v>44</v>
      </c>
      <c r="AJ18" s="42" t="s">
        <v>44</v>
      </c>
      <c r="AK18" s="219">
        <f>_xlfn.XLOOKUP(AJ18,sortorder!$I$15:$I$20,sortorder!$J$15:$J$20)</f>
        <v>1</v>
      </c>
      <c r="AL18" t="s">
        <v>423</v>
      </c>
      <c r="AM18" t="s">
        <v>423</v>
      </c>
      <c r="AN18" t="s">
        <v>424</v>
      </c>
      <c r="AO18" s="32">
        <v>1</v>
      </c>
      <c r="AP18" t="s">
        <v>2454</v>
      </c>
      <c r="AQ18" t="s">
        <v>1758</v>
      </c>
      <c r="AR18" t="s">
        <v>1758</v>
      </c>
      <c r="AS18" t="s">
        <v>1758</v>
      </c>
      <c r="AU18" s="40" t="str">
        <f>IFERROR(_xlfn.XLOOKUP(O18,wtd!$B:$B,wtd!$C:$C),"")</f>
        <v/>
      </c>
      <c r="AV18" s="147" t="b">
        <f>IFERROR(O18=_xlfn.XLOOKUP(O18,wtd!$B:$B,wtd!$B:$B),FALSE)</f>
        <v>0</v>
      </c>
      <c r="AW18" t="s">
        <v>3084</v>
      </c>
      <c r="AX18">
        <v>2</v>
      </c>
      <c r="AY18">
        <v>1</v>
      </c>
      <c r="BA18" t="b">
        <v>0</v>
      </c>
      <c r="BB18" t="b">
        <v>0</v>
      </c>
      <c r="BC18" t="b">
        <v>0</v>
      </c>
      <c r="BD18" t="s">
        <v>2467</v>
      </c>
      <c r="BE18" t="s">
        <v>2467</v>
      </c>
      <c r="BF18" t="s">
        <v>2467</v>
      </c>
      <c r="BL18" s="235">
        <v>999</v>
      </c>
      <c r="BQ18" t="s">
        <v>411</v>
      </c>
      <c r="BR18" t="s">
        <v>55</v>
      </c>
    </row>
    <row r="19" spans="1:70" x14ac:dyDescent="0.35">
      <c r="A19">
        <v>18</v>
      </c>
      <c r="B19" s="164" t="str">
        <f>IFERROR(TEXT(AK19,"00"),"99")&amp;IFERROR(TEXT(V19,"00"),"99")&amp;IFERROR(TEXT(R19,"00"),"99")&amp;IFERROR(TEXT(BL19,"000"),"999")</f>
        <v>010224999</v>
      </c>
      <c r="C19" s="164" t="str">
        <f>IFERROR(TEXT(AK19,"00"),"99")&amp;IFERROR(TEXT(U19,"00"),"99")&amp;IFERROR(TEXT(Q19,"000"),"999")</f>
        <v>0102168</v>
      </c>
      <c r="D19" s="29">
        <v>0</v>
      </c>
      <c r="E19" s="29">
        <v>0</v>
      </c>
      <c r="F19" s="29">
        <v>0</v>
      </c>
      <c r="O19" s="65" t="s">
        <v>2468</v>
      </c>
      <c r="P19" t="s">
        <v>2468</v>
      </c>
      <c r="Q19" s="153">
        <f>IFERROR(_xlfn.XLOOKUP(S19,sortorder!$E$62:$E$138,sortorder!$F$62:$F$138),999)</f>
        <v>168</v>
      </c>
      <c r="R19" s="153">
        <f>IFERROR(_xlfn.XLOOKUP(S19,sortorder!$E$62:$E$138,sortorder!$D$62:$D$138),99)</f>
        <v>24</v>
      </c>
      <c r="S19" s="131" t="s">
        <v>176</v>
      </c>
      <c r="T19" s="60" t="s">
        <v>176</v>
      </c>
      <c r="U19" s="158">
        <f>IFERROR(_xlfn.XLOOKUP(W19,sortorder!$E$4:$E$55,sortorder!$D$4:$D$55),99)</f>
        <v>2</v>
      </c>
      <c r="V19" s="158">
        <f>IFERROR(_xlfn.XLOOKUP(W19,sortorder!$E$4:$E$55,sortorder!$D$4:$D$55),99)</f>
        <v>2</v>
      </c>
      <c r="W19" s="22" t="s">
        <v>2453</v>
      </c>
      <c r="X19" s="147">
        <f>IF(ISERROR(SEARCH(X$1,$O19)),0,1)</f>
        <v>1</v>
      </c>
      <c r="Y19" s="147">
        <f>IF(ISERROR(SEARCH(Y$1,$O19)),0,1)</f>
        <v>0</v>
      </c>
      <c r="Z19" s="147">
        <f>IF(ISERROR(SEARCH(Z$1,$O19)),0,1)</f>
        <v>0</v>
      </c>
      <c r="AA19" s="147">
        <f>IF(ISERROR(SEARCH(AA$1,$O19)),0,1)</f>
        <v>0</v>
      </c>
      <c r="AB19" s="147">
        <f>IF(ISERROR(SEARCH(AB$1,$O19)),0,1)</f>
        <v>1</v>
      </c>
      <c r="AC19" s="147">
        <f>IF(ISERROR(SEARCH(AC$1,$O19)),0,1)</f>
        <v>0</v>
      </c>
      <c r="AD19" s="147">
        <f>IF(ISERROR(SEARCH(AD$1,$O19)),0,1)</f>
        <v>0</v>
      </c>
      <c r="AE19" s="147">
        <f>IF(ISERROR(SEARCH(AE$1,$O19)),0,1)</f>
        <v>0</v>
      </c>
      <c r="AF19" s="147">
        <f>IF(ISERROR(SEARCH(AF$1,$O19)),0,1)</f>
        <v>0</v>
      </c>
      <c r="AI19" t="s">
        <v>44</v>
      </c>
      <c r="AJ19" s="42" t="s">
        <v>44</v>
      </c>
      <c r="AK19" s="219">
        <f>_xlfn.XLOOKUP(AJ19,sortorder!$I$15:$I$20,sortorder!$J$15:$J$20)</f>
        <v>1</v>
      </c>
      <c r="AL19" t="s">
        <v>423</v>
      </c>
      <c r="AM19" t="s">
        <v>423</v>
      </c>
      <c r="AN19" t="s">
        <v>424</v>
      </c>
      <c r="AO19" s="32">
        <v>1</v>
      </c>
      <c r="AP19" t="s">
        <v>2454</v>
      </c>
      <c r="AQ19" t="s">
        <v>1758</v>
      </c>
      <c r="AR19" t="s">
        <v>1758</v>
      </c>
      <c r="AS19" t="s">
        <v>1758</v>
      </c>
      <c r="AU19" s="40" t="str">
        <f>IFERROR(_xlfn.XLOOKUP(O19,wtd!$B:$B,wtd!$C:$C),"")</f>
        <v/>
      </c>
      <c r="AV19" s="147" t="b">
        <f>IFERROR(O19=_xlfn.XLOOKUP(O19,wtd!$B:$B,wtd!$B:$B),FALSE)</f>
        <v>0</v>
      </c>
      <c r="AW19" t="s">
        <v>3084</v>
      </c>
      <c r="AX19">
        <v>2</v>
      </c>
      <c r="AY19">
        <v>1</v>
      </c>
      <c r="BA19" t="b">
        <v>0</v>
      </c>
      <c r="BB19" t="b">
        <v>0</v>
      </c>
      <c r="BC19" t="b">
        <v>0</v>
      </c>
      <c r="BD19" t="s">
        <v>5117</v>
      </c>
      <c r="BE19" t="s">
        <v>2469</v>
      </c>
      <c r="BF19" t="s">
        <v>2469</v>
      </c>
      <c r="BL19" s="235">
        <v>999</v>
      </c>
      <c r="BQ19" t="s">
        <v>411</v>
      </c>
      <c r="BR19" t="s">
        <v>55</v>
      </c>
    </row>
    <row r="20" spans="1:70" x14ac:dyDescent="0.35">
      <c r="A20">
        <v>19</v>
      </c>
      <c r="B20" s="164" t="str">
        <f>IFERROR(TEXT(AK20,"00"),"99")&amp;IFERROR(TEXT(V20,"00"),"99")&amp;IFERROR(TEXT(R20,"00"),"99")&amp;IFERROR(TEXT(BL20,"000"),"999")</f>
        <v>010225999</v>
      </c>
      <c r="C20" s="164" t="str">
        <f>IFERROR(TEXT(AK20,"00"),"99")&amp;IFERROR(TEXT(U20,"00"),"99")&amp;IFERROR(TEXT(Q20,"000"),"999")</f>
        <v>0102169</v>
      </c>
      <c r="D20" s="29">
        <v>0</v>
      </c>
      <c r="E20" s="29">
        <v>0</v>
      </c>
      <c r="F20" s="29">
        <v>0</v>
      </c>
      <c r="L20" s="125"/>
      <c r="O20" s="126" t="s">
        <v>2470</v>
      </c>
      <c r="P20" s="125" t="s">
        <v>2470</v>
      </c>
      <c r="Q20" s="153">
        <f>IFERROR(_xlfn.XLOOKUP(S20,sortorder!$E$62:$E$138,sortorder!$F$62:$F$138),999)</f>
        <v>169</v>
      </c>
      <c r="R20" s="153">
        <f>IFERROR(_xlfn.XLOOKUP(S20,sortorder!$E$62:$E$138,sortorder!$D$62:$D$138),99)</f>
        <v>25</v>
      </c>
      <c r="S20" s="131" t="s">
        <v>168</v>
      </c>
      <c r="T20" s="60" t="s">
        <v>168</v>
      </c>
      <c r="U20" s="158">
        <f>IFERROR(_xlfn.XLOOKUP(W20,sortorder!$E$4:$E$55,sortorder!$D$4:$D$55),99)</f>
        <v>2</v>
      </c>
      <c r="V20" s="158">
        <f>IFERROR(_xlfn.XLOOKUP(W20,sortorder!$E$4:$E$55,sortorder!$D$4:$D$55),99)</f>
        <v>2</v>
      </c>
      <c r="W20" s="22" t="s">
        <v>2453</v>
      </c>
      <c r="X20" s="147">
        <f>IF(ISERROR(SEARCH(X$1,$O20)),0,1)</f>
        <v>1</v>
      </c>
      <c r="Y20" s="147">
        <f>IF(ISERROR(SEARCH(Y$1,$O20)),0,1)</f>
        <v>0</v>
      </c>
      <c r="Z20" s="147">
        <f>IF(ISERROR(SEARCH(Z$1,$O20)),0,1)</f>
        <v>0</v>
      </c>
      <c r="AA20" s="147">
        <f>IF(ISERROR(SEARCH(AA$1,$O20)),0,1)</f>
        <v>0</v>
      </c>
      <c r="AB20" s="147">
        <f>IF(ISERROR(SEARCH(AB$1,$O20)),0,1)</f>
        <v>1</v>
      </c>
      <c r="AC20" s="147">
        <f>IF(ISERROR(SEARCH(AC$1,$O20)),0,1)</f>
        <v>0</v>
      </c>
      <c r="AD20" s="147">
        <f>IF(ISERROR(SEARCH(AD$1,$O20)),0,1)</f>
        <v>0</v>
      </c>
      <c r="AE20" s="147">
        <f>IF(ISERROR(SEARCH(AE$1,$O20)),0,1)</f>
        <v>0</v>
      </c>
      <c r="AF20" s="147">
        <f>IF(ISERROR(SEARCH(AF$1,$O20)),0,1)</f>
        <v>0</v>
      </c>
      <c r="AH20" s="125"/>
      <c r="AI20" t="s">
        <v>44</v>
      </c>
      <c r="AJ20" s="42" t="s">
        <v>44</v>
      </c>
      <c r="AK20" s="219">
        <f>_xlfn.XLOOKUP(AJ20,sortorder!$I$15:$I$20,sortorder!$J$15:$J$20)</f>
        <v>1</v>
      </c>
      <c r="AL20" t="s">
        <v>423</v>
      </c>
      <c r="AM20" t="s">
        <v>423</v>
      </c>
      <c r="AN20" t="s">
        <v>424</v>
      </c>
      <c r="AO20" s="32">
        <v>1</v>
      </c>
      <c r="AP20" t="s">
        <v>2454</v>
      </c>
      <c r="AQ20" t="s">
        <v>1758</v>
      </c>
      <c r="AR20" t="s">
        <v>1758</v>
      </c>
      <c r="AS20" t="s">
        <v>1758</v>
      </c>
      <c r="AU20" s="40" t="str">
        <f>IFERROR(_xlfn.XLOOKUP(O20,wtd!$B:$B,wtd!$C:$C),"")</f>
        <v/>
      </c>
      <c r="AV20" s="147" t="b">
        <f>IFERROR(O20=_xlfn.XLOOKUP(O20,wtd!$B:$B,wtd!$B:$B),FALSE)</f>
        <v>0</v>
      </c>
      <c r="AW20" t="s">
        <v>3084</v>
      </c>
      <c r="AX20">
        <v>2</v>
      </c>
      <c r="AY20">
        <v>1</v>
      </c>
      <c r="BA20" t="b">
        <v>0</v>
      </c>
      <c r="BB20" t="b">
        <v>0</v>
      </c>
      <c r="BC20" t="b">
        <v>0</v>
      </c>
      <c r="BD20" t="s">
        <v>5118</v>
      </c>
      <c r="BE20" t="s">
        <v>2471</v>
      </c>
      <c r="BF20" t="s">
        <v>2471</v>
      </c>
      <c r="BL20" s="235">
        <v>999</v>
      </c>
      <c r="BQ20" t="s">
        <v>411</v>
      </c>
      <c r="BR20" t="s">
        <v>55</v>
      </c>
    </row>
    <row r="21" spans="1:70" x14ac:dyDescent="0.35">
      <c r="A21">
        <v>20</v>
      </c>
      <c r="B21" s="164" t="str">
        <f>IFERROR(TEXT(AK21,"00"),"99")&amp;IFERROR(TEXT(V21,"00"),"99")&amp;IFERROR(TEXT(R21,"00"),"99")&amp;IFERROR(TEXT(BL21,"000"),"999")</f>
        <v>010226999</v>
      </c>
      <c r="C21" s="164" t="str">
        <f>IFERROR(TEXT(AK21,"00"),"99")&amp;IFERROR(TEXT(U21,"00"),"99")&amp;IFERROR(TEXT(Q21,"000"),"999")</f>
        <v>0102163</v>
      </c>
      <c r="D21" s="29">
        <v>0</v>
      </c>
      <c r="E21" s="29">
        <v>0</v>
      </c>
      <c r="F21" s="29">
        <v>0</v>
      </c>
      <c r="O21" s="65" t="s">
        <v>2472</v>
      </c>
      <c r="P21" t="s">
        <v>2472</v>
      </c>
      <c r="Q21" s="153">
        <f>IFERROR(_xlfn.XLOOKUP(S21,sortorder!$E$62:$E$138,sortorder!$F$62:$F$138),999)</f>
        <v>163</v>
      </c>
      <c r="R21" s="153">
        <f>IFERROR(_xlfn.XLOOKUP(S21,sortorder!$E$62:$E$138,sortorder!$D$62:$D$138),99)</f>
        <v>26</v>
      </c>
      <c r="S21" s="131" t="s">
        <v>164</v>
      </c>
      <c r="T21" s="60" t="s">
        <v>164</v>
      </c>
      <c r="U21" s="158">
        <f>IFERROR(_xlfn.XLOOKUP(W21,sortorder!$E$4:$E$55,sortorder!$D$4:$D$55),99)</f>
        <v>2</v>
      </c>
      <c r="V21" s="158">
        <f>IFERROR(_xlfn.XLOOKUP(W21,sortorder!$E$4:$E$55,sortorder!$D$4:$D$55),99)</f>
        <v>2</v>
      </c>
      <c r="W21" s="22" t="s">
        <v>2453</v>
      </c>
      <c r="X21" s="147">
        <f>IF(ISERROR(SEARCH(X$1,$O21)),0,1)</f>
        <v>1</v>
      </c>
      <c r="Y21" s="147">
        <f>IF(ISERROR(SEARCH(Y$1,$O21)),0,1)</f>
        <v>0</v>
      </c>
      <c r="Z21" s="147">
        <f>IF(ISERROR(SEARCH(Z$1,$O21)),0,1)</f>
        <v>0</v>
      </c>
      <c r="AA21" s="147">
        <f>IF(ISERROR(SEARCH(AA$1,$O21)),0,1)</f>
        <v>0</v>
      </c>
      <c r="AB21" s="147">
        <f>IF(ISERROR(SEARCH(AB$1,$O21)),0,1)</f>
        <v>1</v>
      </c>
      <c r="AC21" s="147">
        <f>IF(ISERROR(SEARCH(AC$1,$O21)),0,1)</f>
        <v>0</v>
      </c>
      <c r="AD21" s="147">
        <f>IF(ISERROR(SEARCH(AD$1,$O21)),0,1)</f>
        <v>0</v>
      </c>
      <c r="AE21" s="147">
        <f>IF(ISERROR(SEARCH(AE$1,$O21)),0,1)</f>
        <v>0</v>
      </c>
      <c r="AF21" s="147">
        <f>IF(ISERROR(SEARCH(AF$1,$O21)),0,1)</f>
        <v>0</v>
      </c>
      <c r="AI21" t="s">
        <v>44</v>
      </c>
      <c r="AJ21" s="42" t="s">
        <v>44</v>
      </c>
      <c r="AK21" s="219">
        <f>_xlfn.XLOOKUP(AJ21,sortorder!$I$15:$I$20,sortorder!$J$15:$J$20)</f>
        <v>1</v>
      </c>
      <c r="AL21" t="s">
        <v>423</v>
      </c>
      <c r="AM21" t="s">
        <v>423</v>
      </c>
      <c r="AN21" t="s">
        <v>424</v>
      </c>
      <c r="AO21" s="32">
        <v>1</v>
      </c>
      <c r="AP21" t="s">
        <v>2454</v>
      </c>
      <c r="AQ21" t="s">
        <v>1758</v>
      </c>
      <c r="AR21" t="s">
        <v>1758</v>
      </c>
      <c r="AS21" t="s">
        <v>1758</v>
      </c>
      <c r="AU21" s="40" t="str">
        <f>IFERROR(_xlfn.XLOOKUP(O21,wtd!$B:$B,wtd!$C:$C),"")</f>
        <v/>
      </c>
      <c r="AV21" s="147" t="b">
        <f>IFERROR(O21=_xlfn.XLOOKUP(O21,wtd!$B:$B,wtd!$B:$B),FALSE)</f>
        <v>0</v>
      </c>
      <c r="AW21" t="s">
        <v>3084</v>
      </c>
      <c r="AX21">
        <v>2</v>
      </c>
      <c r="AY21">
        <v>1</v>
      </c>
      <c r="BA21" t="b">
        <v>0</v>
      </c>
      <c r="BB21" t="b">
        <v>0</v>
      </c>
      <c r="BC21" t="b">
        <v>0</v>
      </c>
      <c r="BD21" t="s">
        <v>5286</v>
      </c>
      <c r="BE21" t="s">
        <v>2473</v>
      </c>
      <c r="BF21" t="s">
        <v>2473</v>
      </c>
      <c r="BL21" s="235">
        <v>999</v>
      </c>
      <c r="BQ21" t="s">
        <v>411</v>
      </c>
      <c r="BR21" t="s">
        <v>55</v>
      </c>
    </row>
    <row r="22" spans="1:70" x14ac:dyDescent="0.35">
      <c r="A22">
        <v>21</v>
      </c>
      <c r="B22" s="164" t="str">
        <f>IFERROR(TEXT(AK22,"00"),"99")&amp;IFERROR(TEXT(V22,"00"),"99")&amp;IFERROR(TEXT(R22,"00"),"99")&amp;IFERROR(TEXT(BL22,"000"),"999")</f>
        <v>010317999</v>
      </c>
      <c r="C22" s="164" t="str">
        <f>IFERROR(TEXT(AK22,"00"),"99")&amp;IFERROR(TEXT(U22,"00"),"99")&amp;IFERROR(TEXT(Q22,"000"),"999")</f>
        <v>0103161</v>
      </c>
      <c r="D22" s="29">
        <v>0</v>
      </c>
      <c r="E22" s="29">
        <v>0</v>
      </c>
      <c r="F22" s="29">
        <v>0</v>
      </c>
      <c r="O22" s="65" t="s">
        <v>2510</v>
      </c>
      <c r="P22" t="s">
        <v>2510</v>
      </c>
      <c r="Q22" s="153">
        <f>IFERROR(_xlfn.XLOOKUP(S22,sortorder!$E$62:$E$138,sortorder!$F$62:$F$138),999)</f>
        <v>161</v>
      </c>
      <c r="R22" s="153">
        <f>IFERROR(_xlfn.XLOOKUP(S22,sortorder!$E$62:$E$138,sortorder!$D$62:$D$138),99)</f>
        <v>17</v>
      </c>
      <c r="S22" s="131" t="s">
        <v>189</v>
      </c>
      <c r="T22" s="60" t="s">
        <v>189</v>
      </c>
      <c r="U22" s="158">
        <f>IFERROR(_xlfn.XLOOKUP(W22,sortorder!$E$4:$E$55,sortorder!$D$4:$D$55),99)</f>
        <v>3</v>
      </c>
      <c r="V22" s="158">
        <f>IFERROR(_xlfn.XLOOKUP(W22,sortorder!$E$4:$E$55,sortorder!$D$4:$D$55),99)</f>
        <v>3</v>
      </c>
      <c r="W22" s="22" t="s">
        <v>2511</v>
      </c>
      <c r="X22" s="147">
        <f>IF(ISERROR(SEARCH(X$1,$O22)),0,1)</f>
        <v>1</v>
      </c>
      <c r="Y22" s="147">
        <f>IF(ISERROR(SEARCH(Y$1,$O22)),0,1)</f>
        <v>1</v>
      </c>
      <c r="Z22" s="147">
        <f>IF(ISERROR(SEARCH(Z$1,$O22)),0,1)</f>
        <v>0</v>
      </c>
      <c r="AA22" s="147">
        <f>IF(ISERROR(SEARCH(AA$1,$O22)),0,1)</f>
        <v>0</v>
      </c>
      <c r="AB22" s="147">
        <f>IF(ISERROR(SEARCH(AB$1,$O22)),0,1)</f>
        <v>1</v>
      </c>
      <c r="AC22" s="147">
        <f>IF(ISERROR(SEARCH(AC$1,$O22)),0,1)</f>
        <v>0</v>
      </c>
      <c r="AD22" s="147">
        <f>IF(ISERROR(SEARCH(AD$1,$O22)),0,1)</f>
        <v>0</v>
      </c>
      <c r="AE22" s="147">
        <f>IF(ISERROR(SEARCH(AE$1,$O22)),0,1)</f>
        <v>0</v>
      </c>
      <c r="AF22" s="147">
        <f>IF(ISERROR(SEARCH(AF$1,$O22)),0,1)</f>
        <v>0</v>
      </c>
      <c r="AI22" t="s">
        <v>44</v>
      </c>
      <c r="AJ22" s="42" t="s">
        <v>44</v>
      </c>
      <c r="AK22" s="219">
        <f>_xlfn.XLOOKUP(AJ22,sortorder!$I$15:$I$20,sortorder!$J$15:$J$20)</f>
        <v>1</v>
      </c>
      <c r="AL22" t="s">
        <v>1805</v>
      </c>
      <c r="AM22" t="s">
        <v>1805</v>
      </c>
      <c r="AN22" t="s">
        <v>1806</v>
      </c>
      <c r="AO22" s="32">
        <v>3</v>
      </c>
      <c r="AP22" t="s">
        <v>2512</v>
      </c>
      <c r="AQ22" t="s">
        <v>1758</v>
      </c>
      <c r="AR22" t="s">
        <v>1758</v>
      </c>
      <c r="AS22" t="s">
        <v>1758</v>
      </c>
      <c r="AU22" s="40" t="str">
        <f>IFERROR(_xlfn.XLOOKUP(O22,wtd!$B:$B,wtd!$C:$C),"")</f>
        <v/>
      </c>
      <c r="AV22" s="147" t="b">
        <f>IFERROR(O22=_xlfn.XLOOKUP(O22,wtd!$B:$B,wtd!$B:$B),FALSE)</f>
        <v>0</v>
      </c>
      <c r="AW22" t="s">
        <v>3084</v>
      </c>
      <c r="AX22">
        <v>2</v>
      </c>
      <c r="AY22">
        <v>1</v>
      </c>
      <c r="BA22" t="b">
        <v>0</v>
      </c>
      <c r="BB22" t="b">
        <v>0</v>
      </c>
      <c r="BC22" t="b">
        <v>0</v>
      </c>
      <c r="BD22" t="s">
        <v>2513</v>
      </c>
      <c r="BE22" t="s">
        <v>2513</v>
      </c>
      <c r="BF22" t="s">
        <v>2513</v>
      </c>
      <c r="BL22" s="235">
        <v>999</v>
      </c>
      <c r="BQ22" t="s">
        <v>411</v>
      </c>
      <c r="BR22" t="s">
        <v>55</v>
      </c>
    </row>
    <row r="23" spans="1:70" x14ac:dyDescent="0.35">
      <c r="A23">
        <v>22</v>
      </c>
      <c r="B23" s="164" t="str">
        <f>IFERROR(TEXT(AK23,"00"),"99")&amp;IFERROR(TEXT(V23,"00"),"99")&amp;IFERROR(TEXT(R23,"00"),"99")&amp;IFERROR(TEXT(BL23,"000"),"999")</f>
        <v>010318999</v>
      </c>
      <c r="C23" s="164" t="str">
        <f>IFERROR(TEXT(AK23,"00"),"99")&amp;IFERROR(TEXT(U23,"00"),"99")&amp;IFERROR(TEXT(Q23,"000"),"999")</f>
        <v>0103162</v>
      </c>
      <c r="D23" s="29">
        <v>0</v>
      </c>
      <c r="E23" s="29">
        <v>0</v>
      </c>
      <c r="F23" s="29">
        <v>0</v>
      </c>
      <c r="O23" s="65" t="s">
        <v>2514</v>
      </c>
      <c r="P23" t="s">
        <v>2514</v>
      </c>
      <c r="Q23" s="153">
        <f>IFERROR(_xlfn.XLOOKUP(S23,sortorder!$E$62:$E$138,sortorder!$F$62:$F$138),999)</f>
        <v>162</v>
      </c>
      <c r="R23" s="153">
        <f>IFERROR(_xlfn.XLOOKUP(S23,sortorder!$E$62:$E$138,sortorder!$D$62:$D$138),99)</f>
        <v>18</v>
      </c>
      <c r="S23" s="131" t="s">
        <v>1121</v>
      </c>
      <c r="T23" s="60" t="s">
        <v>1121</v>
      </c>
      <c r="U23" s="158">
        <f>IFERROR(_xlfn.XLOOKUP(W23,sortorder!$E$4:$E$55,sortorder!$D$4:$D$55),99)</f>
        <v>3</v>
      </c>
      <c r="V23" s="158">
        <f>IFERROR(_xlfn.XLOOKUP(W23,sortorder!$E$4:$E$55,sortorder!$D$4:$D$55),99)</f>
        <v>3</v>
      </c>
      <c r="W23" s="22" t="s">
        <v>2511</v>
      </c>
      <c r="X23" s="147">
        <f>IF(ISERROR(SEARCH(X$1,$O23)),0,1)</f>
        <v>1</v>
      </c>
      <c r="Y23" s="147">
        <f>IF(ISERROR(SEARCH(Y$1,$O23)),0,1)</f>
        <v>1</v>
      </c>
      <c r="Z23" s="147">
        <f>IF(ISERROR(SEARCH(Z$1,$O23)),0,1)</f>
        <v>0</v>
      </c>
      <c r="AA23" s="147">
        <f>IF(ISERROR(SEARCH(AA$1,$O23)),0,1)</f>
        <v>0</v>
      </c>
      <c r="AB23" s="147">
        <f>IF(ISERROR(SEARCH(AB$1,$O23)),0,1)</f>
        <v>1</v>
      </c>
      <c r="AC23" s="147">
        <f>IF(ISERROR(SEARCH(AC$1,$O23)),0,1)</f>
        <v>0</v>
      </c>
      <c r="AD23" s="147">
        <f>IF(ISERROR(SEARCH(AD$1,$O23)),0,1)</f>
        <v>0</v>
      </c>
      <c r="AE23" s="147">
        <f>IF(ISERROR(SEARCH(AE$1,$O23)),0,1)</f>
        <v>0</v>
      </c>
      <c r="AF23" s="147">
        <f>IF(ISERROR(SEARCH(AF$1,$O23)),0,1)</f>
        <v>1</v>
      </c>
      <c r="AI23" t="s">
        <v>44</v>
      </c>
      <c r="AJ23" s="42" t="s">
        <v>44</v>
      </c>
      <c r="AK23" s="219">
        <f>_xlfn.XLOOKUP(AJ23,sortorder!$I$15:$I$20,sortorder!$J$15:$J$20)</f>
        <v>1</v>
      </c>
      <c r="AL23" t="s">
        <v>1805</v>
      </c>
      <c r="AM23" t="s">
        <v>1805</v>
      </c>
      <c r="AN23" t="s">
        <v>1806</v>
      </c>
      <c r="AO23" s="32">
        <v>3</v>
      </c>
      <c r="AP23" t="s">
        <v>2512</v>
      </c>
      <c r="AQ23" t="s">
        <v>1758</v>
      </c>
      <c r="AR23" t="s">
        <v>1758</v>
      </c>
      <c r="AS23" t="s">
        <v>1758</v>
      </c>
      <c r="AU23" s="40" t="str">
        <f>IFERROR(_xlfn.XLOOKUP(O23,wtd!$B:$B,wtd!$C:$C),"")</f>
        <v/>
      </c>
      <c r="AV23" s="147" t="b">
        <f>IFERROR(O23=_xlfn.XLOOKUP(O23,wtd!$B:$B,wtd!$B:$B),FALSE)</f>
        <v>0</v>
      </c>
      <c r="AW23" t="s">
        <v>3084</v>
      </c>
      <c r="AX23">
        <v>2</v>
      </c>
      <c r="AY23">
        <v>1</v>
      </c>
      <c r="BA23" t="b">
        <v>0</v>
      </c>
      <c r="BB23" t="b">
        <v>0</v>
      </c>
      <c r="BC23" t="b">
        <v>0</v>
      </c>
      <c r="BD23" t="s">
        <v>5046</v>
      </c>
      <c r="BE23" t="s">
        <v>2515</v>
      </c>
      <c r="BF23" t="s">
        <v>2515</v>
      </c>
      <c r="BL23" s="235">
        <v>999</v>
      </c>
      <c r="BQ23" t="s">
        <v>411</v>
      </c>
      <c r="BR23" t="s">
        <v>55</v>
      </c>
    </row>
    <row r="24" spans="1:70" x14ac:dyDescent="0.35">
      <c r="A24">
        <v>23</v>
      </c>
      <c r="B24" s="164" t="str">
        <f>IFERROR(TEXT(AK24,"00"),"99")&amp;IFERROR(TEXT(V24,"00"),"99")&amp;IFERROR(TEXT(R24,"00"),"99")&amp;IFERROR(TEXT(BL24,"000"),"999")</f>
        <v>010319999</v>
      </c>
      <c r="C24" s="164" t="str">
        <f>IFERROR(TEXT(AK24,"00"),"99")&amp;IFERROR(TEXT(U24,"00"),"99")&amp;IFERROR(TEXT(Q24,"000"),"999")</f>
        <v>0103164</v>
      </c>
      <c r="D24" s="29">
        <v>0</v>
      </c>
      <c r="E24" s="29">
        <v>0</v>
      </c>
      <c r="F24" s="29">
        <v>0</v>
      </c>
      <c r="O24" s="65" t="s">
        <v>2516</v>
      </c>
      <c r="P24" t="s">
        <v>2516</v>
      </c>
      <c r="Q24" s="153">
        <f>IFERROR(_xlfn.XLOOKUP(S24,sortorder!$E$62:$E$138,sortorder!$F$62:$F$138),999)</f>
        <v>164</v>
      </c>
      <c r="R24" s="153">
        <f>IFERROR(_xlfn.XLOOKUP(S24,sortorder!$E$62:$E$138,sortorder!$D$62:$D$138),99)</f>
        <v>19</v>
      </c>
      <c r="S24" s="131" t="s">
        <v>155</v>
      </c>
      <c r="T24" s="60" t="s">
        <v>155</v>
      </c>
      <c r="U24" s="158">
        <f>IFERROR(_xlfn.XLOOKUP(W24,sortorder!$E$4:$E$55,sortorder!$D$4:$D$55),99)</f>
        <v>3</v>
      </c>
      <c r="V24" s="158">
        <f>IFERROR(_xlfn.XLOOKUP(W24,sortorder!$E$4:$E$55,sortorder!$D$4:$D$55),99)</f>
        <v>3</v>
      </c>
      <c r="W24" s="22" t="s">
        <v>2511</v>
      </c>
      <c r="X24" s="147">
        <f>IF(ISERROR(SEARCH(X$1,$O24)),0,1)</f>
        <v>1</v>
      </c>
      <c r="Y24" s="147">
        <f>IF(ISERROR(SEARCH(Y$1,$O24)),0,1)</f>
        <v>1</v>
      </c>
      <c r="Z24" s="147">
        <f>IF(ISERROR(SEARCH(Z$1,$O24)),0,1)</f>
        <v>0</v>
      </c>
      <c r="AA24" s="147">
        <f>IF(ISERROR(SEARCH(AA$1,$O24)),0,1)</f>
        <v>0</v>
      </c>
      <c r="AB24" s="147">
        <f>IF(ISERROR(SEARCH(AB$1,$O24)),0,1)</f>
        <v>1</v>
      </c>
      <c r="AC24" s="147">
        <f>IF(ISERROR(SEARCH(AC$1,$O24)),0,1)</f>
        <v>0</v>
      </c>
      <c r="AD24" s="147">
        <f>IF(ISERROR(SEARCH(AD$1,$O24)),0,1)</f>
        <v>0</v>
      </c>
      <c r="AE24" s="147">
        <f>IF(ISERROR(SEARCH(AE$1,$O24)),0,1)</f>
        <v>0</v>
      </c>
      <c r="AF24" s="147">
        <f>IF(ISERROR(SEARCH(AF$1,$O24)),0,1)</f>
        <v>0</v>
      </c>
      <c r="AI24" t="s">
        <v>44</v>
      </c>
      <c r="AJ24" s="42" t="s">
        <v>44</v>
      </c>
      <c r="AK24" s="219">
        <f>_xlfn.XLOOKUP(AJ24,sortorder!$I$15:$I$20,sortorder!$J$15:$J$20)</f>
        <v>1</v>
      </c>
      <c r="AL24" t="s">
        <v>1805</v>
      </c>
      <c r="AM24" t="s">
        <v>1805</v>
      </c>
      <c r="AN24" t="s">
        <v>1806</v>
      </c>
      <c r="AO24" s="32">
        <v>3</v>
      </c>
      <c r="AP24" t="s">
        <v>2512</v>
      </c>
      <c r="AQ24" t="s">
        <v>1758</v>
      </c>
      <c r="AR24" t="s">
        <v>1758</v>
      </c>
      <c r="AS24" t="s">
        <v>1758</v>
      </c>
      <c r="AU24" s="40" t="str">
        <f>IFERROR(_xlfn.XLOOKUP(O24,wtd!$B:$B,wtd!$C:$C),"")</f>
        <v/>
      </c>
      <c r="AV24" s="147" t="b">
        <f>IFERROR(O24=_xlfn.XLOOKUP(O24,wtd!$B:$B,wtd!$B:$B),FALSE)</f>
        <v>0</v>
      </c>
      <c r="AW24" t="s">
        <v>3084</v>
      </c>
      <c r="AX24">
        <v>2</v>
      </c>
      <c r="AY24">
        <v>1</v>
      </c>
      <c r="BA24" t="b">
        <v>0</v>
      </c>
      <c r="BB24" t="b">
        <v>0</v>
      </c>
      <c r="BC24" t="b">
        <v>0</v>
      </c>
      <c r="BD24" t="s">
        <v>5119</v>
      </c>
      <c r="BE24" t="s">
        <v>2517</v>
      </c>
      <c r="BF24" t="s">
        <v>2517</v>
      </c>
      <c r="BL24" s="235">
        <v>999</v>
      </c>
      <c r="BQ24" t="s">
        <v>411</v>
      </c>
      <c r="BR24" t="s">
        <v>55</v>
      </c>
    </row>
    <row r="25" spans="1:70" x14ac:dyDescent="0.35">
      <c r="A25">
        <v>24</v>
      </c>
      <c r="B25" s="164" t="str">
        <f>IFERROR(TEXT(AK25,"00"),"99")&amp;IFERROR(TEXT(V25,"00"),"99")&amp;IFERROR(TEXT(R25,"00"),"99")&amp;IFERROR(TEXT(BL25,"000"),"999")</f>
        <v>010320999</v>
      </c>
      <c r="C25" s="164" t="str">
        <f>IFERROR(TEXT(AK25,"00"),"99")&amp;IFERROR(TEXT(U25,"00"),"99")&amp;IFERROR(TEXT(Q25,"000"),"999")</f>
        <v>0103166</v>
      </c>
      <c r="D25" s="29">
        <v>0</v>
      </c>
      <c r="E25" s="29">
        <v>0</v>
      </c>
      <c r="F25" s="29">
        <v>0</v>
      </c>
      <c r="O25" s="65" t="s">
        <v>2518</v>
      </c>
      <c r="P25" t="s">
        <v>2518</v>
      </c>
      <c r="Q25" s="153">
        <f>IFERROR(_xlfn.XLOOKUP(S25,sortorder!$E$62:$E$138,sortorder!$F$62:$F$138),999)</f>
        <v>166</v>
      </c>
      <c r="R25" s="153">
        <f>IFERROR(_xlfn.XLOOKUP(S25,sortorder!$E$62:$E$138,sortorder!$D$62:$D$138),99)</f>
        <v>20</v>
      </c>
      <c r="S25" s="131" t="s">
        <v>150</v>
      </c>
      <c r="T25" s="60" t="s">
        <v>150</v>
      </c>
      <c r="U25" s="158">
        <f>IFERROR(_xlfn.XLOOKUP(W25,sortorder!$E$4:$E$55,sortorder!$D$4:$D$55),99)</f>
        <v>3</v>
      </c>
      <c r="V25" s="158">
        <f>IFERROR(_xlfn.XLOOKUP(W25,sortorder!$E$4:$E$55,sortorder!$D$4:$D$55),99)</f>
        <v>3</v>
      </c>
      <c r="W25" s="22" t="s">
        <v>2511</v>
      </c>
      <c r="X25" s="147">
        <f>IF(ISERROR(SEARCH(X$1,$O25)),0,1)</f>
        <v>1</v>
      </c>
      <c r="Y25" s="147">
        <f>IF(ISERROR(SEARCH(Y$1,$O25)),0,1)</f>
        <v>1</v>
      </c>
      <c r="Z25" s="147">
        <f>IF(ISERROR(SEARCH(Z$1,$O25)),0,1)</f>
        <v>0</v>
      </c>
      <c r="AA25" s="147">
        <f>IF(ISERROR(SEARCH(AA$1,$O25)),0,1)</f>
        <v>0</v>
      </c>
      <c r="AB25" s="147">
        <f>IF(ISERROR(SEARCH(AB$1,$O25)),0,1)</f>
        <v>1</v>
      </c>
      <c r="AC25" s="147">
        <f>IF(ISERROR(SEARCH(AC$1,$O25)),0,1)</f>
        <v>0</v>
      </c>
      <c r="AD25" s="147">
        <f>IF(ISERROR(SEARCH(AD$1,$O25)),0,1)</f>
        <v>0</v>
      </c>
      <c r="AE25" s="147">
        <f>IF(ISERROR(SEARCH(AE$1,$O25)),0,1)</f>
        <v>0</v>
      </c>
      <c r="AF25" s="147">
        <f>IF(ISERROR(SEARCH(AF$1,$O25)),0,1)</f>
        <v>0</v>
      </c>
      <c r="AI25" t="s">
        <v>44</v>
      </c>
      <c r="AJ25" s="42" t="s">
        <v>44</v>
      </c>
      <c r="AK25" s="219">
        <f>_xlfn.XLOOKUP(AJ25,sortorder!$I$15:$I$20,sortorder!$J$15:$J$20)</f>
        <v>1</v>
      </c>
      <c r="AL25" t="s">
        <v>1805</v>
      </c>
      <c r="AM25" t="s">
        <v>1805</v>
      </c>
      <c r="AN25" t="s">
        <v>1806</v>
      </c>
      <c r="AO25" s="32">
        <v>3</v>
      </c>
      <c r="AP25" t="s">
        <v>2512</v>
      </c>
      <c r="AQ25" t="s">
        <v>1758</v>
      </c>
      <c r="AR25" t="s">
        <v>1758</v>
      </c>
      <c r="AS25" t="s">
        <v>1758</v>
      </c>
      <c r="AU25" s="40" t="str">
        <f>IFERROR(_xlfn.XLOOKUP(O25,wtd!$B:$B,wtd!$C:$C),"")</f>
        <v/>
      </c>
      <c r="AV25" s="147" t="b">
        <f>IFERROR(O25=_xlfn.XLOOKUP(O25,wtd!$B:$B,wtd!$B:$B),FALSE)</f>
        <v>0</v>
      </c>
      <c r="AW25" t="s">
        <v>3084</v>
      </c>
      <c r="AX25">
        <v>2</v>
      </c>
      <c r="AY25">
        <v>1</v>
      </c>
      <c r="BA25" t="b">
        <v>0</v>
      </c>
      <c r="BB25" t="b">
        <v>0</v>
      </c>
      <c r="BC25" t="b">
        <v>0</v>
      </c>
      <c r="BD25" t="s">
        <v>5120</v>
      </c>
      <c r="BE25" t="s">
        <v>2519</v>
      </c>
      <c r="BF25" t="s">
        <v>2519</v>
      </c>
      <c r="BL25" s="235">
        <v>999</v>
      </c>
      <c r="BQ25" t="s">
        <v>411</v>
      </c>
      <c r="BR25" t="s">
        <v>55</v>
      </c>
    </row>
    <row r="26" spans="1:70" x14ac:dyDescent="0.35">
      <c r="A26">
        <v>25</v>
      </c>
      <c r="B26" s="164" t="str">
        <f>IFERROR(TEXT(AK26,"00"),"99")&amp;IFERROR(TEXT(V26,"00"),"99")&amp;IFERROR(TEXT(R26,"00"),"99")&amp;IFERROR(TEXT(BL26,"000"),"999")</f>
        <v>010321999</v>
      </c>
      <c r="C26" s="164" t="str">
        <f>IFERROR(TEXT(AK26,"00"),"99")&amp;IFERROR(TEXT(U26,"00"),"99")&amp;IFERROR(TEXT(Q26,"000"),"999")</f>
        <v>0103165</v>
      </c>
      <c r="D26" s="29">
        <v>0</v>
      </c>
      <c r="E26" s="29">
        <v>0</v>
      </c>
      <c r="F26" s="29">
        <v>0</v>
      </c>
      <c r="O26" s="65" t="s">
        <v>2520</v>
      </c>
      <c r="P26" t="s">
        <v>2520</v>
      </c>
      <c r="Q26" s="153">
        <f>IFERROR(_xlfn.XLOOKUP(S26,sortorder!$E$62:$E$138,sortorder!$F$62:$F$138),999)</f>
        <v>165</v>
      </c>
      <c r="R26" s="153">
        <f>IFERROR(_xlfn.XLOOKUP(S26,sortorder!$E$62:$E$138,sortorder!$D$62:$D$138),99)</f>
        <v>21</v>
      </c>
      <c r="S26" s="131" t="s">
        <v>396</v>
      </c>
      <c r="T26" s="60" t="s">
        <v>396</v>
      </c>
      <c r="U26" s="158">
        <f>IFERROR(_xlfn.XLOOKUP(W26,sortorder!$E$4:$E$55,sortorder!$D$4:$D$55),99)</f>
        <v>3</v>
      </c>
      <c r="V26" s="158">
        <f>IFERROR(_xlfn.XLOOKUP(W26,sortorder!$E$4:$E$55,sortorder!$D$4:$D$55),99)</f>
        <v>3</v>
      </c>
      <c r="W26" s="22" t="s">
        <v>2511</v>
      </c>
      <c r="X26" s="147">
        <f>IF(ISERROR(SEARCH(X$1,$O26)),0,1)</f>
        <v>1</v>
      </c>
      <c r="Y26" s="147">
        <f>IF(ISERROR(SEARCH(Y$1,$O26)),0,1)</f>
        <v>1</v>
      </c>
      <c r="Z26" s="147">
        <f>IF(ISERROR(SEARCH(Z$1,$O26)),0,1)</f>
        <v>0</v>
      </c>
      <c r="AA26" s="147">
        <f>IF(ISERROR(SEARCH(AA$1,$O26)),0,1)</f>
        <v>0</v>
      </c>
      <c r="AB26" s="147">
        <f>IF(ISERROR(SEARCH(AB$1,$O26)),0,1)</f>
        <v>1</v>
      </c>
      <c r="AC26" s="147">
        <f>IF(ISERROR(SEARCH(AC$1,$O26)),0,1)</f>
        <v>0</v>
      </c>
      <c r="AD26" s="147">
        <f>IF(ISERROR(SEARCH(AD$1,$O26)),0,1)</f>
        <v>0</v>
      </c>
      <c r="AE26" s="147">
        <f>IF(ISERROR(SEARCH(AE$1,$O26)),0,1)</f>
        <v>0</v>
      </c>
      <c r="AF26" s="147">
        <f>IF(ISERROR(SEARCH(AF$1,$O26)),0,1)</f>
        <v>0</v>
      </c>
      <c r="AI26" t="s">
        <v>44</v>
      </c>
      <c r="AJ26" s="42" t="s">
        <v>44</v>
      </c>
      <c r="AK26" s="219">
        <f>_xlfn.XLOOKUP(AJ26,sortorder!$I$15:$I$20,sortorder!$J$15:$J$20)</f>
        <v>1</v>
      </c>
      <c r="AL26" t="s">
        <v>1805</v>
      </c>
      <c r="AM26" t="s">
        <v>1805</v>
      </c>
      <c r="AN26" t="s">
        <v>1806</v>
      </c>
      <c r="AO26" s="32">
        <v>3</v>
      </c>
      <c r="AP26" t="s">
        <v>2512</v>
      </c>
      <c r="AQ26" t="s">
        <v>1758</v>
      </c>
      <c r="AR26" t="s">
        <v>1758</v>
      </c>
      <c r="AS26" t="s">
        <v>1758</v>
      </c>
      <c r="AU26" s="40" t="str">
        <f>IFERROR(_xlfn.XLOOKUP(O26,wtd!$B:$B,wtd!$C:$C),"")</f>
        <v/>
      </c>
      <c r="AV26" s="147" t="b">
        <f>IFERROR(O26=_xlfn.XLOOKUP(O26,wtd!$B:$B,wtd!$B:$B),FALSE)</f>
        <v>0</v>
      </c>
      <c r="AW26" t="s">
        <v>3084</v>
      </c>
      <c r="AX26">
        <v>2</v>
      </c>
      <c r="AY26">
        <v>1</v>
      </c>
      <c r="BA26" t="b">
        <v>0</v>
      </c>
      <c r="BB26" t="b">
        <v>0</v>
      </c>
      <c r="BC26" t="b">
        <v>0</v>
      </c>
      <c r="BD26" t="s">
        <v>5121</v>
      </c>
      <c r="BE26" t="s">
        <v>2521</v>
      </c>
      <c r="BF26" t="s">
        <v>2521</v>
      </c>
      <c r="BL26" s="235">
        <v>999</v>
      </c>
      <c r="BQ26" t="s">
        <v>411</v>
      </c>
      <c r="BR26" t="s">
        <v>55</v>
      </c>
    </row>
    <row r="27" spans="1:70" x14ac:dyDescent="0.35">
      <c r="A27">
        <v>26</v>
      </c>
      <c r="B27" s="164" t="str">
        <f>IFERROR(TEXT(AK27,"00"),"99")&amp;IFERROR(TEXT(V27,"00"),"99")&amp;IFERROR(TEXT(R27,"00"),"99")&amp;IFERROR(TEXT(BL27,"000"),"999")</f>
        <v>010322999</v>
      </c>
      <c r="C27" s="164" t="str">
        <f>IFERROR(TEXT(AK27,"00"),"99")&amp;IFERROR(TEXT(U27,"00"),"99")&amp;IFERROR(TEXT(Q27,"000"),"999")</f>
        <v>0103167</v>
      </c>
      <c r="D27" s="29">
        <v>0</v>
      </c>
      <c r="E27" s="29">
        <v>0</v>
      </c>
      <c r="F27" s="29">
        <v>0</v>
      </c>
      <c r="O27" s="65" t="s">
        <v>2522</v>
      </c>
      <c r="P27" t="s">
        <v>2522</v>
      </c>
      <c r="Q27" s="153">
        <f>IFERROR(_xlfn.XLOOKUP(S27,sortorder!$E$62:$E$138,sortorder!$F$62:$F$138),999)</f>
        <v>167</v>
      </c>
      <c r="R27" s="153">
        <f>IFERROR(_xlfn.XLOOKUP(S27,sortorder!$E$62:$E$138,sortorder!$D$62:$D$138),99)</f>
        <v>22</v>
      </c>
      <c r="S27" s="131" t="s">
        <v>51</v>
      </c>
      <c r="T27" s="60" t="s">
        <v>51</v>
      </c>
      <c r="U27" s="158">
        <f>IFERROR(_xlfn.XLOOKUP(W27,sortorder!$E$4:$E$55,sortorder!$D$4:$D$55),99)</f>
        <v>3</v>
      </c>
      <c r="V27" s="158">
        <f>IFERROR(_xlfn.XLOOKUP(W27,sortorder!$E$4:$E$55,sortorder!$D$4:$D$55),99)</f>
        <v>3</v>
      </c>
      <c r="W27" s="22" t="s">
        <v>2511</v>
      </c>
      <c r="X27" s="147">
        <f>IF(ISERROR(SEARCH(X$1,$O27)),0,1)</f>
        <v>1</v>
      </c>
      <c r="Y27" s="147">
        <f>IF(ISERROR(SEARCH(Y$1,$O27)),0,1)</f>
        <v>1</v>
      </c>
      <c r="Z27" s="147">
        <f>IF(ISERROR(SEARCH(Z$1,$O27)),0,1)</f>
        <v>0</v>
      </c>
      <c r="AA27" s="147">
        <f>IF(ISERROR(SEARCH(AA$1,$O27)),0,1)</f>
        <v>0</v>
      </c>
      <c r="AB27" s="147">
        <f>IF(ISERROR(SEARCH(AB$1,$O27)),0,1)</f>
        <v>1</v>
      </c>
      <c r="AC27" s="147">
        <f>IF(ISERROR(SEARCH(AC$1,$O27)),0,1)</f>
        <v>0</v>
      </c>
      <c r="AD27" s="147">
        <f>IF(ISERROR(SEARCH(AD$1,$O27)),0,1)</f>
        <v>0</v>
      </c>
      <c r="AE27" s="147">
        <f>IF(ISERROR(SEARCH(AE$1,$O27)),0,1)</f>
        <v>0</v>
      </c>
      <c r="AF27" s="147">
        <f>IF(ISERROR(SEARCH(AF$1,$O27)),0,1)</f>
        <v>0</v>
      </c>
      <c r="AI27" t="s">
        <v>44</v>
      </c>
      <c r="AJ27" s="42" t="s">
        <v>44</v>
      </c>
      <c r="AK27" s="219">
        <f>_xlfn.XLOOKUP(AJ27,sortorder!$I$15:$I$20,sortorder!$J$15:$J$20)</f>
        <v>1</v>
      </c>
      <c r="AL27" t="s">
        <v>1805</v>
      </c>
      <c r="AM27" t="s">
        <v>1805</v>
      </c>
      <c r="AN27" t="s">
        <v>1806</v>
      </c>
      <c r="AO27" s="32">
        <v>3</v>
      </c>
      <c r="AP27" t="s">
        <v>2512</v>
      </c>
      <c r="AQ27" t="s">
        <v>1758</v>
      </c>
      <c r="AR27" t="s">
        <v>1758</v>
      </c>
      <c r="AS27" t="s">
        <v>1758</v>
      </c>
      <c r="AU27" s="40" t="str">
        <f>IFERROR(_xlfn.XLOOKUP(O27,wtd!$B:$B,wtd!$C:$C),"")</f>
        <v/>
      </c>
      <c r="AV27" s="147" t="b">
        <f>IFERROR(O27=_xlfn.XLOOKUP(O27,wtd!$B:$B,wtd!$B:$B),FALSE)</f>
        <v>0</v>
      </c>
      <c r="AW27" t="s">
        <v>3084</v>
      </c>
      <c r="AX27">
        <v>2</v>
      </c>
      <c r="AY27">
        <v>1</v>
      </c>
      <c r="BA27" t="b">
        <v>0</v>
      </c>
      <c r="BB27" t="b">
        <v>0</v>
      </c>
      <c r="BC27" t="b">
        <v>0</v>
      </c>
      <c r="BD27" t="s">
        <v>5122</v>
      </c>
      <c r="BE27" t="s">
        <v>2523</v>
      </c>
      <c r="BF27" t="s">
        <v>2523</v>
      </c>
      <c r="BL27" s="235">
        <v>999</v>
      </c>
      <c r="BQ27" t="s">
        <v>411</v>
      </c>
      <c r="BR27" t="s">
        <v>55</v>
      </c>
    </row>
    <row r="28" spans="1:70" x14ac:dyDescent="0.35">
      <c r="A28">
        <v>27</v>
      </c>
      <c r="B28" s="164" t="str">
        <f>IFERROR(TEXT(AK28,"00"),"99")&amp;IFERROR(TEXT(V28,"00"),"99")&amp;IFERROR(TEXT(R28,"00"),"99")&amp;IFERROR(TEXT(BL28,"000"),"999")</f>
        <v>010323999</v>
      </c>
      <c r="C28" s="164" t="str">
        <f>IFERROR(TEXT(AK28,"00"),"99")&amp;IFERROR(TEXT(U28,"00"),"99")&amp;IFERROR(TEXT(Q28,"000"),"999")</f>
        <v>0103170</v>
      </c>
      <c r="D28" s="29">
        <v>0</v>
      </c>
      <c r="E28" s="29">
        <v>0</v>
      </c>
      <c r="F28" s="29">
        <v>0</v>
      </c>
      <c r="L28" s="125"/>
      <c r="O28" s="126" t="s">
        <v>2524</v>
      </c>
      <c r="P28" s="125" t="s">
        <v>2524</v>
      </c>
      <c r="Q28" s="153">
        <f>IFERROR(_xlfn.XLOOKUP(S28,sortorder!$E$62:$E$138,sortorder!$F$62:$F$138),999)</f>
        <v>170</v>
      </c>
      <c r="R28" s="153">
        <f>IFERROR(_xlfn.XLOOKUP(S28,sortorder!$E$62:$E$138,sortorder!$D$62:$D$138),99)</f>
        <v>23</v>
      </c>
      <c r="S28" s="131" t="s">
        <v>1169</v>
      </c>
      <c r="T28" s="60" t="s">
        <v>1169</v>
      </c>
      <c r="U28" s="158">
        <f>IFERROR(_xlfn.XLOOKUP(W28,sortorder!$E$4:$E$55,sortorder!$D$4:$D$55),99)</f>
        <v>3</v>
      </c>
      <c r="V28" s="158">
        <f>IFERROR(_xlfn.XLOOKUP(W28,sortorder!$E$4:$E$55,sortorder!$D$4:$D$55),99)</f>
        <v>3</v>
      </c>
      <c r="W28" s="22" t="s">
        <v>2511</v>
      </c>
      <c r="X28" s="147">
        <f>IF(ISERROR(SEARCH(X$1,$O28)),0,1)</f>
        <v>1</v>
      </c>
      <c r="Y28" s="147">
        <f>IF(ISERROR(SEARCH(Y$1,$O28)),0,1)</f>
        <v>1</v>
      </c>
      <c r="Z28" s="147">
        <f>IF(ISERROR(SEARCH(Z$1,$O28)),0,1)</f>
        <v>0</v>
      </c>
      <c r="AA28" s="147">
        <f>IF(ISERROR(SEARCH(AA$1,$O28)),0,1)</f>
        <v>0</v>
      </c>
      <c r="AB28" s="147">
        <f>IF(ISERROR(SEARCH(AB$1,$O28)),0,1)</f>
        <v>1</v>
      </c>
      <c r="AC28" s="147">
        <f>IF(ISERROR(SEARCH(AC$1,$O28)),0,1)</f>
        <v>0</v>
      </c>
      <c r="AD28" s="147">
        <f>IF(ISERROR(SEARCH(AD$1,$O28)),0,1)</f>
        <v>0</v>
      </c>
      <c r="AE28" s="147">
        <f>IF(ISERROR(SEARCH(AE$1,$O28)),0,1)</f>
        <v>0</v>
      </c>
      <c r="AF28" s="147">
        <f>IF(ISERROR(SEARCH(AF$1,$O28)),0,1)</f>
        <v>0</v>
      </c>
      <c r="AH28" s="125"/>
      <c r="AI28" t="s">
        <v>44</v>
      </c>
      <c r="AJ28" s="42" t="s">
        <v>44</v>
      </c>
      <c r="AK28" s="219">
        <f>_xlfn.XLOOKUP(AJ28,sortorder!$I$15:$I$20,sortorder!$J$15:$J$20)</f>
        <v>1</v>
      </c>
      <c r="AL28" t="s">
        <v>1805</v>
      </c>
      <c r="AM28" t="s">
        <v>1805</v>
      </c>
      <c r="AN28" t="s">
        <v>1806</v>
      </c>
      <c r="AO28" s="32">
        <v>3</v>
      </c>
      <c r="AP28" t="s">
        <v>2512</v>
      </c>
      <c r="AQ28" t="s">
        <v>1758</v>
      </c>
      <c r="AR28" t="s">
        <v>1758</v>
      </c>
      <c r="AS28" t="s">
        <v>1758</v>
      </c>
      <c r="AU28" s="40" t="str">
        <f>IFERROR(_xlfn.XLOOKUP(O28,wtd!$B:$B,wtd!$C:$C),"")</f>
        <v/>
      </c>
      <c r="AV28" s="147" t="b">
        <f>IFERROR(O28=_xlfn.XLOOKUP(O28,wtd!$B:$B,wtd!$B:$B),FALSE)</f>
        <v>0</v>
      </c>
      <c r="AW28" t="s">
        <v>3084</v>
      </c>
      <c r="AX28">
        <v>2</v>
      </c>
      <c r="AY28">
        <v>1</v>
      </c>
      <c r="BA28" t="b">
        <v>0</v>
      </c>
      <c r="BB28" t="b">
        <v>0</v>
      </c>
      <c r="BC28" t="b">
        <v>0</v>
      </c>
      <c r="BD28" t="s">
        <v>2525</v>
      </c>
      <c r="BE28" t="s">
        <v>2525</v>
      </c>
      <c r="BF28" t="s">
        <v>2525</v>
      </c>
      <c r="BL28" s="235">
        <v>999</v>
      </c>
      <c r="BQ28" t="s">
        <v>411</v>
      </c>
      <c r="BR28" t="s">
        <v>55</v>
      </c>
    </row>
    <row r="29" spans="1:70" x14ac:dyDescent="0.35">
      <c r="A29">
        <v>28</v>
      </c>
      <c r="B29" s="164" t="str">
        <f>IFERROR(TEXT(AK29,"00"),"99")&amp;IFERROR(TEXT(V29,"00"),"99")&amp;IFERROR(TEXT(R29,"00"),"99")&amp;IFERROR(TEXT(BL29,"000"),"999")</f>
        <v>010324999</v>
      </c>
      <c r="C29" s="164" t="str">
        <f>IFERROR(TEXT(AK29,"00"),"99")&amp;IFERROR(TEXT(U29,"00"),"99")&amp;IFERROR(TEXT(Q29,"000"),"999")</f>
        <v>0103168</v>
      </c>
      <c r="D29" s="29">
        <v>0</v>
      </c>
      <c r="E29" s="29">
        <v>0</v>
      </c>
      <c r="F29" s="29">
        <v>0</v>
      </c>
      <c r="L29" s="125"/>
      <c r="O29" s="126" t="s">
        <v>2526</v>
      </c>
      <c r="P29" s="125" t="s">
        <v>2526</v>
      </c>
      <c r="Q29" s="153">
        <f>IFERROR(_xlfn.XLOOKUP(S29,sortorder!$E$62:$E$138,sortorder!$F$62:$F$138),999)</f>
        <v>168</v>
      </c>
      <c r="R29" s="153">
        <f>IFERROR(_xlfn.XLOOKUP(S29,sortorder!$E$62:$E$138,sortorder!$D$62:$D$138),99)</f>
        <v>24</v>
      </c>
      <c r="S29" s="131" t="s">
        <v>176</v>
      </c>
      <c r="T29" s="60" t="s">
        <v>176</v>
      </c>
      <c r="U29" s="158">
        <f>IFERROR(_xlfn.XLOOKUP(W29,sortorder!$E$4:$E$55,sortorder!$D$4:$D$55),99)</f>
        <v>3</v>
      </c>
      <c r="V29" s="158">
        <f>IFERROR(_xlfn.XLOOKUP(W29,sortorder!$E$4:$E$55,sortorder!$D$4:$D$55),99)</f>
        <v>3</v>
      </c>
      <c r="W29" s="22" t="s">
        <v>2511</v>
      </c>
      <c r="X29" s="147">
        <f>IF(ISERROR(SEARCH(X$1,$O29)),0,1)</f>
        <v>1</v>
      </c>
      <c r="Y29" s="147">
        <f>IF(ISERROR(SEARCH(Y$1,$O29)),0,1)</f>
        <v>1</v>
      </c>
      <c r="Z29" s="147">
        <f>IF(ISERROR(SEARCH(Z$1,$O29)),0,1)</f>
        <v>0</v>
      </c>
      <c r="AA29" s="147">
        <f>IF(ISERROR(SEARCH(AA$1,$O29)),0,1)</f>
        <v>0</v>
      </c>
      <c r="AB29" s="147">
        <f>IF(ISERROR(SEARCH(AB$1,$O29)),0,1)</f>
        <v>1</v>
      </c>
      <c r="AC29" s="147">
        <f>IF(ISERROR(SEARCH(AC$1,$O29)),0,1)</f>
        <v>0</v>
      </c>
      <c r="AD29" s="147">
        <f>IF(ISERROR(SEARCH(AD$1,$O29)),0,1)</f>
        <v>0</v>
      </c>
      <c r="AE29" s="147">
        <f>IF(ISERROR(SEARCH(AE$1,$O29)),0,1)</f>
        <v>0</v>
      </c>
      <c r="AF29" s="147">
        <f>IF(ISERROR(SEARCH(AF$1,$O29)),0,1)</f>
        <v>0</v>
      </c>
      <c r="AH29" s="125"/>
      <c r="AI29" t="s">
        <v>44</v>
      </c>
      <c r="AJ29" s="42" t="s">
        <v>44</v>
      </c>
      <c r="AK29" s="219">
        <f>_xlfn.XLOOKUP(AJ29,sortorder!$I$15:$I$20,sortorder!$J$15:$J$20)</f>
        <v>1</v>
      </c>
      <c r="AL29" t="s">
        <v>1805</v>
      </c>
      <c r="AM29" t="s">
        <v>1805</v>
      </c>
      <c r="AN29" t="s">
        <v>1806</v>
      </c>
      <c r="AO29" s="32">
        <v>3</v>
      </c>
      <c r="AP29" t="s">
        <v>2512</v>
      </c>
      <c r="AQ29" t="s">
        <v>1758</v>
      </c>
      <c r="AR29" t="s">
        <v>1758</v>
      </c>
      <c r="AS29" t="s">
        <v>1758</v>
      </c>
      <c r="AU29" s="40" t="str">
        <f>IFERROR(_xlfn.XLOOKUP(O29,wtd!$B:$B,wtd!$C:$C),"")</f>
        <v/>
      </c>
      <c r="AV29" s="147" t="b">
        <f>IFERROR(O29=_xlfn.XLOOKUP(O29,wtd!$B:$B,wtd!$B:$B),FALSE)</f>
        <v>0</v>
      </c>
      <c r="AW29" t="s">
        <v>3084</v>
      </c>
      <c r="AX29">
        <v>2</v>
      </c>
      <c r="AY29">
        <v>1</v>
      </c>
      <c r="BA29" t="b">
        <v>0</v>
      </c>
      <c r="BB29" t="b">
        <v>0</v>
      </c>
      <c r="BC29" t="b">
        <v>0</v>
      </c>
      <c r="BD29" t="s">
        <v>5123</v>
      </c>
      <c r="BE29" t="s">
        <v>2527</v>
      </c>
      <c r="BF29" t="s">
        <v>2527</v>
      </c>
      <c r="BL29" s="235">
        <v>999</v>
      </c>
      <c r="BQ29" t="s">
        <v>411</v>
      </c>
      <c r="BR29" t="s">
        <v>55</v>
      </c>
    </row>
    <row r="30" spans="1:70" x14ac:dyDescent="0.35">
      <c r="A30">
        <v>29</v>
      </c>
      <c r="B30" s="164" t="str">
        <f>IFERROR(TEXT(AK30,"00"),"99")&amp;IFERROR(TEXT(V30,"00"),"99")&amp;IFERROR(TEXT(R30,"00"),"99")&amp;IFERROR(TEXT(BL30,"000"),"999")</f>
        <v>010325999</v>
      </c>
      <c r="C30" s="164" t="str">
        <f>IFERROR(TEXT(AK30,"00"),"99")&amp;IFERROR(TEXT(U30,"00"),"99")&amp;IFERROR(TEXT(Q30,"000"),"999")</f>
        <v>0103169</v>
      </c>
      <c r="D30" s="29">
        <v>0</v>
      </c>
      <c r="E30" s="29">
        <v>0</v>
      </c>
      <c r="F30" s="29">
        <v>0</v>
      </c>
      <c r="L30" s="125"/>
      <c r="O30" s="126" t="s">
        <v>2528</v>
      </c>
      <c r="P30" s="125" t="s">
        <v>2528</v>
      </c>
      <c r="Q30" s="153">
        <f>IFERROR(_xlfn.XLOOKUP(S30,sortorder!$E$62:$E$138,sortorder!$F$62:$F$138),999)</f>
        <v>169</v>
      </c>
      <c r="R30" s="153">
        <f>IFERROR(_xlfn.XLOOKUP(S30,sortorder!$E$62:$E$138,sortorder!$D$62:$D$138),99)</f>
        <v>25</v>
      </c>
      <c r="S30" s="131" t="s">
        <v>168</v>
      </c>
      <c r="T30" s="60" t="s">
        <v>168</v>
      </c>
      <c r="U30" s="158">
        <f>IFERROR(_xlfn.XLOOKUP(W30,sortorder!$E$4:$E$55,sortorder!$D$4:$D$55),99)</f>
        <v>3</v>
      </c>
      <c r="V30" s="158">
        <f>IFERROR(_xlfn.XLOOKUP(W30,sortorder!$E$4:$E$55,sortorder!$D$4:$D$55),99)</f>
        <v>3</v>
      </c>
      <c r="W30" s="22" t="s">
        <v>2511</v>
      </c>
      <c r="X30" s="147">
        <f>IF(ISERROR(SEARCH(X$1,$O30)),0,1)</f>
        <v>1</v>
      </c>
      <c r="Y30" s="147">
        <f>IF(ISERROR(SEARCH(Y$1,$O30)),0,1)</f>
        <v>1</v>
      </c>
      <c r="Z30" s="147">
        <f>IF(ISERROR(SEARCH(Z$1,$O30)),0,1)</f>
        <v>0</v>
      </c>
      <c r="AA30" s="147">
        <f>IF(ISERROR(SEARCH(AA$1,$O30)),0,1)</f>
        <v>0</v>
      </c>
      <c r="AB30" s="147">
        <f>IF(ISERROR(SEARCH(AB$1,$O30)),0,1)</f>
        <v>1</v>
      </c>
      <c r="AC30" s="147">
        <f>IF(ISERROR(SEARCH(AC$1,$O30)),0,1)</f>
        <v>0</v>
      </c>
      <c r="AD30" s="147">
        <f>IF(ISERROR(SEARCH(AD$1,$O30)),0,1)</f>
        <v>0</v>
      </c>
      <c r="AE30" s="147">
        <f>IF(ISERROR(SEARCH(AE$1,$O30)),0,1)</f>
        <v>0</v>
      </c>
      <c r="AF30" s="147">
        <f>IF(ISERROR(SEARCH(AF$1,$O30)),0,1)</f>
        <v>0</v>
      </c>
      <c r="AH30" s="125"/>
      <c r="AI30" t="s">
        <v>44</v>
      </c>
      <c r="AJ30" s="42" t="s">
        <v>44</v>
      </c>
      <c r="AK30" s="219">
        <f>_xlfn.XLOOKUP(AJ30,sortorder!$I$15:$I$20,sortorder!$J$15:$J$20)</f>
        <v>1</v>
      </c>
      <c r="AL30" t="s">
        <v>1805</v>
      </c>
      <c r="AM30" t="s">
        <v>1805</v>
      </c>
      <c r="AN30" t="s">
        <v>1806</v>
      </c>
      <c r="AO30" s="32">
        <v>3</v>
      </c>
      <c r="AP30" t="s">
        <v>2512</v>
      </c>
      <c r="AQ30" t="s">
        <v>1758</v>
      </c>
      <c r="AR30" t="s">
        <v>1758</v>
      </c>
      <c r="AS30" t="s">
        <v>1758</v>
      </c>
      <c r="AU30" s="40" t="str">
        <f>IFERROR(_xlfn.XLOOKUP(O30,wtd!$B:$B,wtd!$C:$C),"")</f>
        <v/>
      </c>
      <c r="AV30" s="147" t="b">
        <f>IFERROR(O30=_xlfn.XLOOKUP(O30,wtd!$B:$B,wtd!$B:$B),FALSE)</f>
        <v>0</v>
      </c>
      <c r="AW30" t="s">
        <v>3084</v>
      </c>
      <c r="AX30">
        <v>2</v>
      </c>
      <c r="AY30">
        <v>1</v>
      </c>
      <c r="BA30" t="b">
        <v>0</v>
      </c>
      <c r="BB30" t="b">
        <v>0</v>
      </c>
      <c r="BC30" t="b">
        <v>0</v>
      </c>
      <c r="BD30" t="s">
        <v>5124</v>
      </c>
      <c r="BE30" t="s">
        <v>2529</v>
      </c>
      <c r="BF30" t="s">
        <v>2529</v>
      </c>
      <c r="BL30" s="235">
        <v>999</v>
      </c>
      <c r="BQ30" t="s">
        <v>411</v>
      </c>
      <c r="BR30" t="s">
        <v>55</v>
      </c>
    </row>
    <row r="31" spans="1:70" x14ac:dyDescent="0.35">
      <c r="A31">
        <v>30</v>
      </c>
      <c r="B31" s="164" t="str">
        <f>IFERROR(TEXT(AK31,"00"),"99")&amp;IFERROR(TEXT(V31,"00"),"99")&amp;IFERROR(TEXT(R31,"00"),"99")&amp;IFERROR(TEXT(BL31,"000"),"999")</f>
        <v>010326999</v>
      </c>
      <c r="C31" s="164" t="str">
        <f>IFERROR(TEXT(AK31,"00"),"99")&amp;IFERROR(TEXT(U31,"00"),"99")&amp;IFERROR(TEXT(Q31,"000"),"999")</f>
        <v>0103163</v>
      </c>
      <c r="D31" s="29">
        <v>0</v>
      </c>
      <c r="E31" s="29">
        <v>0</v>
      </c>
      <c r="F31" s="29">
        <v>0</v>
      </c>
      <c r="O31" s="65" t="s">
        <v>2530</v>
      </c>
      <c r="P31" t="s">
        <v>2530</v>
      </c>
      <c r="Q31" s="153">
        <f>IFERROR(_xlfn.XLOOKUP(S31,sortorder!$E$62:$E$138,sortorder!$F$62:$F$138),999)</f>
        <v>163</v>
      </c>
      <c r="R31" s="153">
        <f>IFERROR(_xlfn.XLOOKUP(S31,sortorder!$E$62:$E$138,sortorder!$D$62:$D$138),99)</f>
        <v>26</v>
      </c>
      <c r="S31" s="131" t="s">
        <v>164</v>
      </c>
      <c r="T31" s="60" t="s">
        <v>164</v>
      </c>
      <c r="U31" s="158">
        <f>IFERROR(_xlfn.XLOOKUP(W31,sortorder!$E$4:$E$55,sortorder!$D$4:$D$55),99)</f>
        <v>3</v>
      </c>
      <c r="V31" s="158">
        <f>IFERROR(_xlfn.XLOOKUP(W31,sortorder!$E$4:$E$55,sortorder!$D$4:$D$55),99)</f>
        <v>3</v>
      </c>
      <c r="W31" s="22" t="s">
        <v>2511</v>
      </c>
      <c r="X31" s="147">
        <f>IF(ISERROR(SEARCH(X$1,$O31)),0,1)</f>
        <v>1</v>
      </c>
      <c r="Y31" s="147">
        <f>IF(ISERROR(SEARCH(Y$1,$O31)),0,1)</f>
        <v>1</v>
      </c>
      <c r="Z31" s="147">
        <f>IF(ISERROR(SEARCH(Z$1,$O31)),0,1)</f>
        <v>0</v>
      </c>
      <c r="AA31" s="147">
        <f>IF(ISERROR(SEARCH(AA$1,$O31)),0,1)</f>
        <v>0</v>
      </c>
      <c r="AB31" s="147">
        <f>IF(ISERROR(SEARCH(AB$1,$O31)),0,1)</f>
        <v>1</v>
      </c>
      <c r="AC31" s="147">
        <f>IF(ISERROR(SEARCH(AC$1,$O31)),0,1)</f>
        <v>0</v>
      </c>
      <c r="AD31" s="147">
        <f>IF(ISERROR(SEARCH(AD$1,$O31)),0,1)</f>
        <v>0</v>
      </c>
      <c r="AE31" s="147">
        <f>IF(ISERROR(SEARCH(AE$1,$O31)),0,1)</f>
        <v>0</v>
      </c>
      <c r="AF31" s="147">
        <f>IF(ISERROR(SEARCH(AF$1,$O31)),0,1)</f>
        <v>0</v>
      </c>
      <c r="AI31" t="s">
        <v>44</v>
      </c>
      <c r="AJ31" s="42" t="s">
        <v>44</v>
      </c>
      <c r="AK31" s="219">
        <f>_xlfn.XLOOKUP(AJ31,sortorder!$I$15:$I$20,sortorder!$J$15:$J$20)</f>
        <v>1</v>
      </c>
      <c r="AL31" t="s">
        <v>1805</v>
      </c>
      <c r="AM31" t="s">
        <v>1805</v>
      </c>
      <c r="AN31" t="s">
        <v>1806</v>
      </c>
      <c r="AO31" s="32">
        <v>3</v>
      </c>
      <c r="AP31" t="s">
        <v>2512</v>
      </c>
      <c r="AQ31" t="s">
        <v>1758</v>
      </c>
      <c r="AR31" t="s">
        <v>1758</v>
      </c>
      <c r="AS31" t="s">
        <v>1758</v>
      </c>
      <c r="AU31" s="40" t="str">
        <f>IFERROR(_xlfn.XLOOKUP(O31,wtd!$B:$B,wtd!$C:$C),"")</f>
        <v/>
      </c>
      <c r="AV31" s="147" t="b">
        <f>IFERROR(O31=_xlfn.XLOOKUP(O31,wtd!$B:$B,wtd!$B:$B),FALSE)</f>
        <v>0</v>
      </c>
      <c r="AW31" t="s">
        <v>3084</v>
      </c>
      <c r="AX31">
        <v>2</v>
      </c>
      <c r="AY31">
        <v>1</v>
      </c>
      <c r="BA31" t="b">
        <v>0</v>
      </c>
      <c r="BB31" t="b">
        <v>0</v>
      </c>
      <c r="BC31" t="b">
        <v>0</v>
      </c>
      <c r="BD31" t="s">
        <v>5287</v>
      </c>
      <c r="BE31" t="s">
        <v>2531</v>
      </c>
      <c r="BF31" t="s">
        <v>2531</v>
      </c>
      <c r="BL31" s="235">
        <v>999</v>
      </c>
      <c r="BQ31" t="s">
        <v>411</v>
      </c>
      <c r="BR31" t="s">
        <v>55</v>
      </c>
    </row>
    <row r="32" spans="1:70" x14ac:dyDescent="0.35">
      <c r="A32">
        <v>31</v>
      </c>
      <c r="B32" s="164" t="str">
        <f>IFERROR(TEXT(AK32,"00"),"99")&amp;IFERROR(TEXT(V32,"00"),"99")&amp;IFERROR(TEXT(R32,"00"),"99")&amp;IFERROR(TEXT(BL32,"000"),"999")</f>
        <v>010417193</v>
      </c>
      <c r="C32" s="164" t="str">
        <f>IFERROR(TEXT(AK32,"00"),"99")&amp;IFERROR(TEXT(U32,"00"),"99")&amp;IFERROR(TEXT(Q32,"000"),"999")</f>
        <v>0104161</v>
      </c>
      <c r="D32" s="29">
        <v>1</v>
      </c>
      <c r="E32" s="29">
        <v>1</v>
      </c>
      <c r="F32" s="29">
        <v>0</v>
      </c>
      <c r="G32" s="29"/>
      <c r="H32" t="s">
        <v>1098</v>
      </c>
      <c r="I32" t="s">
        <v>1098</v>
      </c>
      <c r="J32" t="s">
        <v>1098</v>
      </c>
      <c r="M32" t="s">
        <v>1099</v>
      </c>
      <c r="N32" t="s">
        <v>1099</v>
      </c>
      <c r="O32" s="65" t="s">
        <v>1097</v>
      </c>
      <c r="P32" t="s">
        <v>1097</v>
      </c>
      <c r="Q32" s="153">
        <f>IFERROR(_xlfn.XLOOKUP(S32,sortorder!$E$62:$E$138,sortorder!$F$62:$F$138),999)</f>
        <v>161</v>
      </c>
      <c r="R32" s="153">
        <f>IFERROR(_xlfn.XLOOKUP(S32,sortorder!$E$62:$E$138,sortorder!$D$62:$D$138),99)</f>
        <v>17</v>
      </c>
      <c r="S32" s="131" t="s">
        <v>189</v>
      </c>
      <c r="T32" s="60" t="s">
        <v>189</v>
      </c>
      <c r="U32" s="158">
        <f>IFERROR(_xlfn.XLOOKUP(W32,sortorder!$E$4:$E$55,sortorder!$D$4:$D$55),99)</f>
        <v>4</v>
      </c>
      <c r="V32" s="158">
        <f>IFERROR(_xlfn.XLOOKUP(W32,sortorder!$E$4:$E$55,sortorder!$D$4:$D$55),99)</f>
        <v>4</v>
      </c>
      <c r="W32" s="22" t="s">
        <v>1100</v>
      </c>
      <c r="X32" s="147">
        <f>IF(ISERROR(SEARCH(X$1,$O32)),0,1)</f>
        <v>0</v>
      </c>
      <c r="Y32" s="147">
        <f>IF(ISERROR(SEARCH(Y$1,$O32)),0,1)</f>
        <v>0</v>
      </c>
      <c r="Z32" s="147">
        <f>IF(ISERROR(SEARCH(Z$1,$O32)),0,1)</f>
        <v>1</v>
      </c>
      <c r="AA32" s="147">
        <f>IF(ISERROR(SEARCH(AA$1,$O32)),0,1)</f>
        <v>0</v>
      </c>
      <c r="AB32" s="147">
        <f>IF(ISERROR(SEARCH(AB$1,$O32)),0,1)</f>
        <v>0</v>
      </c>
      <c r="AC32" s="147">
        <f>IF(ISERROR(SEARCH(AC$1,$O32)),0,1)</f>
        <v>0</v>
      </c>
      <c r="AD32" s="147">
        <f>IF(ISERROR(SEARCH(AD$1,$O32)),0,1)</f>
        <v>0</v>
      </c>
      <c r="AE32" s="147">
        <f>IF(ISERROR(SEARCH(AE$1,$O32)),0,1)</f>
        <v>0</v>
      </c>
      <c r="AF32" s="147">
        <f>IF(ISERROR(SEARCH(AF$1,$O32)),0,1)</f>
        <v>0</v>
      </c>
      <c r="AG32" t="s">
        <v>1075</v>
      </c>
      <c r="AH32" t="s">
        <v>1104</v>
      </c>
      <c r="AI32" t="s">
        <v>44</v>
      </c>
      <c r="AJ32" s="42" t="s">
        <v>44</v>
      </c>
      <c r="AK32" s="219">
        <f>_xlfn.XLOOKUP(AJ32,sortorder!$I$15:$I$20,sortorder!$J$15:$J$20)</f>
        <v>1</v>
      </c>
      <c r="AL32" t="s">
        <v>423</v>
      </c>
      <c r="AM32" t="s">
        <v>423</v>
      </c>
      <c r="AN32" t="s">
        <v>424</v>
      </c>
      <c r="AO32" s="32">
        <v>1</v>
      </c>
      <c r="AP32" t="s">
        <v>1101</v>
      </c>
      <c r="AQ32" t="s">
        <v>1111</v>
      </c>
      <c r="AR32" t="s">
        <v>1102</v>
      </c>
      <c r="AS32" t="s">
        <v>1111</v>
      </c>
      <c r="AU32" s="40" t="str">
        <f>IFERROR(_xlfn.XLOOKUP(O32,wtd!$B:$B,wtd!$C:$C),"")</f>
        <v/>
      </c>
      <c r="AV32" s="147" t="b">
        <f>IFERROR(O32=_xlfn.XLOOKUP(O32,wtd!$B:$B,wtd!$B:$B),FALSE)</f>
        <v>0</v>
      </c>
      <c r="AW32" t="s">
        <v>1103</v>
      </c>
      <c r="AX32">
        <v>2</v>
      </c>
      <c r="AY32">
        <v>0</v>
      </c>
      <c r="BA32" t="b">
        <v>0</v>
      </c>
      <c r="BB32" t="b">
        <v>0</v>
      </c>
      <c r="BC32" t="b">
        <v>0</v>
      </c>
      <c r="BD32" t="s">
        <v>1105</v>
      </c>
      <c r="BE32" t="s">
        <v>1106</v>
      </c>
      <c r="BF32" t="s">
        <v>1106</v>
      </c>
      <c r="BG32" t="s">
        <v>1107</v>
      </c>
      <c r="BI32" t="s">
        <v>1108</v>
      </c>
      <c r="BJ32" t="s">
        <v>1109</v>
      </c>
      <c r="BL32" s="232">
        <v>193</v>
      </c>
      <c r="BN32" t="s">
        <v>1110</v>
      </c>
      <c r="BO32" t="s">
        <v>394</v>
      </c>
      <c r="BP32" t="s">
        <v>1099</v>
      </c>
      <c r="BQ32" t="s">
        <v>411</v>
      </c>
    </row>
    <row r="33" spans="1:70" x14ac:dyDescent="0.35">
      <c r="A33">
        <v>32</v>
      </c>
      <c r="B33" s="164" t="str">
        <f>IFERROR(TEXT(AK33,"00"),"99")&amp;IFERROR(TEXT(V33,"00"),"99")&amp;IFERROR(TEXT(R33,"00"),"99")&amp;IFERROR(TEXT(BL33,"000"),"999")</f>
        <v>010418194</v>
      </c>
      <c r="C33" s="164" t="str">
        <f>IFERROR(TEXT(AK33,"00"),"99")&amp;IFERROR(TEXT(U33,"00"),"99")&amp;IFERROR(TEXT(Q33,"000"),"999")</f>
        <v>0104162</v>
      </c>
      <c r="D33" s="29">
        <v>1</v>
      </c>
      <c r="E33" s="29">
        <v>1</v>
      </c>
      <c r="F33" s="29">
        <v>0</v>
      </c>
      <c r="G33" s="29"/>
      <c r="H33" t="s">
        <v>1113</v>
      </c>
      <c r="I33" t="s">
        <v>1113</v>
      </c>
      <c r="J33" t="s">
        <v>1113</v>
      </c>
      <c r="M33" t="s">
        <v>1114</v>
      </c>
      <c r="N33" t="s">
        <v>1114</v>
      </c>
      <c r="O33" s="65" t="s">
        <v>1112</v>
      </c>
      <c r="P33" t="s">
        <v>1112</v>
      </c>
      <c r="Q33" s="153">
        <f>IFERROR(_xlfn.XLOOKUP(S33,sortorder!$E$62:$E$138,sortorder!$F$62:$F$138),999)</f>
        <v>162</v>
      </c>
      <c r="R33" s="153">
        <f>IFERROR(_xlfn.XLOOKUP(S33,sortorder!$E$62:$E$138,sortorder!$D$62:$D$138),99)</f>
        <v>18</v>
      </c>
      <c r="S33" s="131" t="s">
        <v>1121</v>
      </c>
      <c r="T33" s="60" t="s">
        <v>1121</v>
      </c>
      <c r="U33" s="158">
        <f>IFERROR(_xlfn.XLOOKUP(W33,sortorder!$E$4:$E$55,sortorder!$D$4:$D$55),99)</f>
        <v>4</v>
      </c>
      <c r="V33" s="158">
        <f>IFERROR(_xlfn.XLOOKUP(W33,sortorder!$E$4:$E$55,sortorder!$D$4:$D$55),99)</f>
        <v>4</v>
      </c>
      <c r="W33" s="22" t="s">
        <v>1100</v>
      </c>
      <c r="X33" s="147">
        <f>IF(ISERROR(SEARCH(X$1,$O33)),0,1)</f>
        <v>0</v>
      </c>
      <c r="Y33" s="147">
        <f>IF(ISERROR(SEARCH(Y$1,$O33)),0,1)</f>
        <v>0</v>
      </c>
      <c r="Z33" s="147">
        <f>IF(ISERROR(SEARCH(Z$1,$O33)),0,1)</f>
        <v>1</v>
      </c>
      <c r="AA33" s="147">
        <f>IF(ISERROR(SEARCH(AA$1,$O33)),0,1)</f>
        <v>0</v>
      </c>
      <c r="AB33" s="147">
        <f>IF(ISERROR(SEARCH(AB$1,$O33)),0,1)</f>
        <v>0</v>
      </c>
      <c r="AC33" s="147">
        <f>IF(ISERROR(SEARCH(AC$1,$O33)),0,1)</f>
        <v>0</v>
      </c>
      <c r="AD33" s="147">
        <f>IF(ISERROR(SEARCH(AD$1,$O33)),0,1)</f>
        <v>0</v>
      </c>
      <c r="AE33" s="147">
        <f>IF(ISERROR(SEARCH(AE$1,$O33)),0,1)</f>
        <v>0</v>
      </c>
      <c r="AF33" s="147">
        <f>IF(ISERROR(SEARCH(AF$1,$O33)),0,1)</f>
        <v>1</v>
      </c>
      <c r="AG33" t="s">
        <v>1075</v>
      </c>
      <c r="AH33" t="s">
        <v>1104</v>
      </c>
      <c r="AI33" t="s">
        <v>44</v>
      </c>
      <c r="AJ33" s="42" t="s">
        <v>44</v>
      </c>
      <c r="AK33" s="219">
        <f>_xlfn.XLOOKUP(AJ33,sortorder!$I$15:$I$20,sortorder!$J$15:$J$20)</f>
        <v>1</v>
      </c>
      <c r="AL33" t="s">
        <v>423</v>
      </c>
      <c r="AM33" t="s">
        <v>423</v>
      </c>
      <c r="AN33" t="s">
        <v>424</v>
      </c>
      <c r="AO33" s="32">
        <v>1</v>
      </c>
      <c r="AP33" t="s">
        <v>1101</v>
      </c>
      <c r="AQ33" t="s">
        <v>1111</v>
      </c>
      <c r="AR33" t="s">
        <v>1102</v>
      </c>
      <c r="AS33" t="s">
        <v>1111</v>
      </c>
      <c r="AU33" s="40" t="str">
        <f>IFERROR(_xlfn.XLOOKUP(O33,wtd!$B:$B,wtd!$C:$C),"")</f>
        <v/>
      </c>
      <c r="AV33" s="147" t="b">
        <f>IFERROR(O33=_xlfn.XLOOKUP(O33,wtd!$B:$B,wtd!$B:$B),FALSE)</f>
        <v>0</v>
      </c>
      <c r="AW33" t="s">
        <v>1103</v>
      </c>
      <c r="AX33">
        <v>2</v>
      </c>
      <c r="AY33">
        <v>0</v>
      </c>
      <c r="BA33" t="b">
        <v>0</v>
      </c>
      <c r="BB33" t="b">
        <v>0</v>
      </c>
      <c r="BC33" t="b">
        <v>0</v>
      </c>
      <c r="BD33" t="s">
        <v>5047</v>
      </c>
      <c r="BE33" t="s">
        <v>1115</v>
      </c>
      <c r="BF33" t="s">
        <v>1115</v>
      </c>
      <c r="BG33" t="s">
        <v>1116</v>
      </c>
      <c r="BI33" t="s">
        <v>1117</v>
      </c>
      <c r="BJ33" t="s">
        <v>1118</v>
      </c>
      <c r="BL33" s="232">
        <v>194</v>
      </c>
      <c r="BN33" t="s">
        <v>1119</v>
      </c>
      <c r="BO33" t="s">
        <v>1120</v>
      </c>
      <c r="BP33" t="s">
        <v>1114</v>
      </c>
      <c r="BQ33" t="s">
        <v>411</v>
      </c>
    </row>
    <row r="34" spans="1:70" x14ac:dyDescent="0.35">
      <c r="A34">
        <v>33</v>
      </c>
      <c r="B34" s="164" t="str">
        <f>IFERROR(TEXT(AK34,"00"),"99")&amp;IFERROR(TEXT(V34,"00"),"99")&amp;IFERROR(TEXT(R34,"00"),"99")&amp;IFERROR(TEXT(BL34,"000"),"999")</f>
        <v>010419196</v>
      </c>
      <c r="C34" s="164" t="str">
        <f>IFERROR(TEXT(AK34,"00"),"99")&amp;IFERROR(TEXT(U34,"00"),"99")&amp;IFERROR(TEXT(Q34,"000"),"999")</f>
        <v>0104164</v>
      </c>
      <c r="D34" s="29">
        <v>1</v>
      </c>
      <c r="E34" s="29">
        <v>1</v>
      </c>
      <c r="F34" s="29">
        <v>0</v>
      </c>
      <c r="G34" s="29"/>
      <c r="H34" t="s">
        <v>1134</v>
      </c>
      <c r="I34" t="s">
        <v>1134</v>
      </c>
      <c r="J34" t="s">
        <v>1134</v>
      </c>
      <c r="M34" t="s">
        <v>1135</v>
      </c>
      <c r="N34" t="s">
        <v>1135</v>
      </c>
      <c r="O34" s="65" t="s">
        <v>1133</v>
      </c>
      <c r="P34" t="s">
        <v>1133</v>
      </c>
      <c r="Q34" s="153">
        <f>IFERROR(_xlfn.XLOOKUP(S34,sortorder!$E$62:$E$138,sortorder!$F$62:$F$138),999)</f>
        <v>164</v>
      </c>
      <c r="R34" s="153">
        <f>IFERROR(_xlfn.XLOOKUP(S34,sortorder!$E$62:$E$138,sortorder!$D$62:$D$138),99)</f>
        <v>19</v>
      </c>
      <c r="S34" s="131" t="s">
        <v>155</v>
      </c>
      <c r="T34" s="60" t="s">
        <v>155</v>
      </c>
      <c r="U34" s="158">
        <f>IFERROR(_xlfn.XLOOKUP(W34,sortorder!$E$4:$E$55,sortorder!$D$4:$D$55),99)</f>
        <v>4</v>
      </c>
      <c r="V34" s="158">
        <f>IFERROR(_xlfn.XLOOKUP(W34,sortorder!$E$4:$E$55,sortorder!$D$4:$D$55),99)</f>
        <v>4</v>
      </c>
      <c r="W34" s="22" t="s">
        <v>1100</v>
      </c>
      <c r="X34" s="147">
        <f>IF(ISERROR(SEARCH(X$1,$O34)),0,1)</f>
        <v>0</v>
      </c>
      <c r="Y34" s="147">
        <f>IF(ISERROR(SEARCH(Y$1,$O34)),0,1)</f>
        <v>0</v>
      </c>
      <c r="Z34" s="147">
        <f>IF(ISERROR(SEARCH(Z$1,$O34)),0,1)</f>
        <v>1</v>
      </c>
      <c r="AA34" s="147">
        <f>IF(ISERROR(SEARCH(AA$1,$O34)),0,1)</f>
        <v>0</v>
      </c>
      <c r="AB34" s="147">
        <f>IF(ISERROR(SEARCH(AB$1,$O34)),0,1)</f>
        <v>0</v>
      </c>
      <c r="AC34" s="147">
        <f>IF(ISERROR(SEARCH(AC$1,$O34)),0,1)</f>
        <v>0</v>
      </c>
      <c r="AD34" s="147">
        <f>IF(ISERROR(SEARCH(AD$1,$O34)),0,1)</f>
        <v>0</v>
      </c>
      <c r="AE34" s="147">
        <f>IF(ISERROR(SEARCH(AE$1,$O34)),0,1)</f>
        <v>0</v>
      </c>
      <c r="AF34" s="147">
        <f>IF(ISERROR(SEARCH(AF$1,$O34)),0,1)</f>
        <v>0</v>
      </c>
      <c r="AG34" t="s">
        <v>1075</v>
      </c>
      <c r="AH34" t="s">
        <v>1104</v>
      </c>
      <c r="AI34" t="s">
        <v>44</v>
      </c>
      <c r="AJ34" s="42" t="s">
        <v>44</v>
      </c>
      <c r="AK34" s="219">
        <f>_xlfn.XLOOKUP(AJ34,sortorder!$I$15:$I$20,sortorder!$J$15:$J$20)</f>
        <v>1</v>
      </c>
      <c r="AL34" t="s">
        <v>423</v>
      </c>
      <c r="AM34" t="s">
        <v>423</v>
      </c>
      <c r="AN34" t="s">
        <v>424</v>
      </c>
      <c r="AO34" s="32">
        <v>1</v>
      </c>
      <c r="AP34" t="s">
        <v>1101</v>
      </c>
      <c r="AQ34" t="s">
        <v>1111</v>
      </c>
      <c r="AR34" t="s">
        <v>1102</v>
      </c>
      <c r="AS34" t="s">
        <v>1111</v>
      </c>
      <c r="AU34" s="40" t="str">
        <f>IFERROR(_xlfn.XLOOKUP(O34,wtd!$B:$B,wtd!$C:$C),"")</f>
        <v/>
      </c>
      <c r="AV34" s="147" t="b">
        <f>IFERROR(O34=_xlfn.XLOOKUP(O34,wtd!$B:$B,wtd!$B:$B),FALSE)</f>
        <v>0</v>
      </c>
      <c r="AW34" t="s">
        <v>1103</v>
      </c>
      <c r="AX34">
        <v>2</v>
      </c>
      <c r="AY34">
        <v>0</v>
      </c>
      <c r="BA34" t="b">
        <v>0</v>
      </c>
      <c r="BB34" t="b">
        <v>0</v>
      </c>
      <c r="BC34" t="b">
        <v>0</v>
      </c>
      <c r="BD34" t="s">
        <v>5125</v>
      </c>
      <c r="BE34" t="s">
        <v>1136</v>
      </c>
      <c r="BF34" t="s">
        <v>1136</v>
      </c>
      <c r="BG34" t="s">
        <v>1137</v>
      </c>
      <c r="BH34" t="s">
        <v>1137</v>
      </c>
      <c r="BI34" t="s">
        <v>1138</v>
      </c>
      <c r="BJ34" t="s">
        <v>1129</v>
      </c>
      <c r="BL34" s="232">
        <v>196</v>
      </c>
      <c r="BN34" t="s">
        <v>1139</v>
      </c>
      <c r="BO34" t="s">
        <v>1140</v>
      </c>
      <c r="BP34" t="s">
        <v>1135</v>
      </c>
      <c r="BQ34" t="s">
        <v>411</v>
      </c>
    </row>
    <row r="35" spans="1:70" x14ac:dyDescent="0.35">
      <c r="A35">
        <v>34</v>
      </c>
      <c r="B35" s="164" t="str">
        <f>IFERROR(TEXT(AK35,"00"),"99")&amp;IFERROR(TEXT(V35,"00"),"99")&amp;IFERROR(TEXT(R35,"00"),"99")&amp;IFERROR(TEXT(BL35,"000"),"999")</f>
        <v>010420198</v>
      </c>
      <c r="C35" s="164" t="str">
        <f>IFERROR(TEXT(AK35,"00"),"99")&amp;IFERROR(TEXT(U35,"00"),"99")&amp;IFERROR(TEXT(Q35,"000"),"999")</f>
        <v>0104166</v>
      </c>
      <c r="D35" s="29">
        <v>1</v>
      </c>
      <c r="E35" s="29">
        <v>1</v>
      </c>
      <c r="F35" s="29">
        <v>0</v>
      </c>
      <c r="G35" s="29"/>
      <c r="H35" t="s">
        <v>1178</v>
      </c>
      <c r="I35" t="s">
        <v>1178</v>
      </c>
      <c r="J35" t="s">
        <v>1178</v>
      </c>
      <c r="M35" t="s">
        <v>1179</v>
      </c>
      <c r="N35" t="s">
        <v>1179</v>
      </c>
      <c r="O35" s="65" t="s">
        <v>1177</v>
      </c>
      <c r="P35" t="s">
        <v>1177</v>
      </c>
      <c r="Q35" s="153">
        <f>IFERROR(_xlfn.XLOOKUP(S35,sortorder!$E$62:$E$138,sortorder!$F$62:$F$138),999)</f>
        <v>166</v>
      </c>
      <c r="R35" s="153">
        <f>IFERROR(_xlfn.XLOOKUP(S35,sortorder!$E$62:$E$138,sortorder!$D$62:$D$138),99)</f>
        <v>20</v>
      </c>
      <c r="S35" s="131" t="s">
        <v>150</v>
      </c>
      <c r="T35" s="60" t="s">
        <v>150</v>
      </c>
      <c r="U35" s="158">
        <f>IFERROR(_xlfn.XLOOKUP(W35,sortorder!$E$4:$E$55,sortorder!$D$4:$D$55),99)</f>
        <v>4</v>
      </c>
      <c r="V35" s="158">
        <f>IFERROR(_xlfn.XLOOKUP(W35,sortorder!$E$4:$E$55,sortorder!$D$4:$D$55),99)</f>
        <v>4</v>
      </c>
      <c r="W35" s="22" t="s">
        <v>1100</v>
      </c>
      <c r="X35" s="147">
        <f>IF(ISERROR(SEARCH(X$1,$O35)),0,1)</f>
        <v>0</v>
      </c>
      <c r="Y35" s="147">
        <f>IF(ISERROR(SEARCH(Y$1,$O35)),0,1)</f>
        <v>0</v>
      </c>
      <c r="Z35" s="147">
        <f>IF(ISERROR(SEARCH(Z$1,$O35)),0,1)</f>
        <v>1</v>
      </c>
      <c r="AA35" s="147">
        <f>IF(ISERROR(SEARCH(AA$1,$O35)),0,1)</f>
        <v>0</v>
      </c>
      <c r="AB35" s="147">
        <f>IF(ISERROR(SEARCH(AB$1,$O35)),0,1)</f>
        <v>0</v>
      </c>
      <c r="AC35" s="147">
        <f>IF(ISERROR(SEARCH(AC$1,$O35)),0,1)</f>
        <v>0</v>
      </c>
      <c r="AD35" s="147">
        <f>IF(ISERROR(SEARCH(AD$1,$O35)),0,1)</f>
        <v>0</v>
      </c>
      <c r="AE35" s="147">
        <f>IF(ISERROR(SEARCH(AE$1,$O35)),0,1)</f>
        <v>0</v>
      </c>
      <c r="AF35" s="147">
        <f>IF(ISERROR(SEARCH(AF$1,$O35)),0,1)</f>
        <v>0</v>
      </c>
      <c r="AG35" t="s">
        <v>1075</v>
      </c>
      <c r="AH35" t="s">
        <v>1104</v>
      </c>
      <c r="AI35" t="s">
        <v>44</v>
      </c>
      <c r="AJ35" s="42" t="s">
        <v>44</v>
      </c>
      <c r="AK35" s="219">
        <f>_xlfn.XLOOKUP(AJ35,sortorder!$I$15:$I$20,sortorder!$J$15:$J$20)</f>
        <v>1</v>
      </c>
      <c r="AL35" t="s">
        <v>423</v>
      </c>
      <c r="AM35" t="s">
        <v>423</v>
      </c>
      <c r="AN35" t="s">
        <v>424</v>
      </c>
      <c r="AO35" s="32">
        <v>1</v>
      </c>
      <c r="AP35" t="s">
        <v>1101</v>
      </c>
      <c r="AQ35" t="s">
        <v>1111</v>
      </c>
      <c r="AR35" t="s">
        <v>1102</v>
      </c>
      <c r="AS35" t="s">
        <v>1111</v>
      </c>
      <c r="AU35" s="40" t="str">
        <f>IFERROR(_xlfn.XLOOKUP(O35,wtd!$B:$B,wtd!$C:$C),"")</f>
        <v/>
      </c>
      <c r="AV35" s="147" t="b">
        <f>IFERROR(O35=_xlfn.XLOOKUP(O35,wtd!$B:$B,wtd!$B:$B),FALSE)</f>
        <v>0</v>
      </c>
      <c r="AW35" t="s">
        <v>1103</v>
      </c>
      <c r="AX35">
        <v>2</v>
      </c>
      <c r="AY35">
        <v>0</v>
      </c>
      <c r="BA35" t="b">
        <v>0</v>
      </c>
      <c r="BB35" t="b">
        <v>0</v>
      </c>
      <c r="BC35" t="b">
        <v>0</v>
      </c>
      <c r="BD35" t="s">
        <v>5126</v>
      </c>
      <c r="BE35" t="s">
        <v>1180</v>
      </c>
      <c r="BF35" t="s">
        <v>1180</v>
      </c>
      <c r="BG35" t="s">
        <v>1181</v>
      </c>
      <c r="BH35" t="s">
        <v>1181</v>
      </c>
      <c r="BI35" t="s">
        <v>1182</v>
      </c>
      <c r="BJ35" t="s">
        <v>1174</v>
      </c>
      <c r="BL35" s="232">
        <v>198</v>
      </c>
      <c r="BN35" t="s">
        <v>1154</v>
      </c>
      <c r="BO35" t="s">
        <v>55</v>
      </c>
      <c r="BP35" t="s">
        <v>1179</v>
      </c>
      <c r="BQ35" t="s">
        <v>411</v>
      </c>
    </row>
    <row r="36" spans="1:70" x14ac:dyDescent="0.35">
      <c r="A36">
        <v>35</v>
      </c>
      <c r="B36" s="164" t="str">
        <f>IFERROR(TEXT(AK36,"00"),"99")&amp;IFERROR(TEXT(V36,"00"),"99")&amp;IFERROR(TEXT(R36,"00"),"99")&amp;IFERROR(TEXT(BL36,"000"),"999")</f>
        <v>010421197</v>
      </c>
      <c r="C36" s="164" t="str">
        <f>IFERROR(TEXT(AK36,"00"),"99")&amp;IFERROR(TEXT(U36,"00"),"99")&amp;IFERROR(TEXT(Q36,"000"),"999")</f>
        <v>0104165</v>
      </c>
      <c r="D36" s="29">
        <v>1</v>
      </c>
      <c r="E36" s="29">
        <v>1</v>
      </c>
      <c r="F36" s="29">
        <v>0</v>
      </c>
      <c r="G36" s="29"/>
      <c r="H36" t="s">
        <v>1226</v>
      </c>
      <c r="I36" t="s">
        <v>1226</v>
      </c>
      <c r="J36" t="s">
        <v>1226</v>
      </c>
      <c r="M36" t="s">
        <v>1227</v>
      </c>
      <c r="N36" t="s">
        <v>1227</v>
      </c>
      <c r="O36" s="65" t="s">
        <v>1225</v>
      </c>
      <c r="P36" t="s">
        <v>1225</v>
      </c>
      <c r="Q36" s="153">
        <f>IFERROR(_xlfn.XLOOKUP(S36,sortorder!$E$62:$E$138,sortorder!$F$62:$F$138),999)</f>
        <v>165</v>
      </c>
      <c r="R36" s="153">
        <f>IFERROR(_xlfn.XLOOKUP(S36,sortorder!$E$62:$E$138,sortorder!$D$62:$D$138),99)</f>
        <v>21</v>
      </c>
      <c r="S36" s="131" t="s">
        <v>396</v>
      </c>
      <c r="T36" s="60" t="s">
        <v>396</v>
      </c>
      <c r="U36" s="158">
        <f>IFERROR(_xlfn.XLOOKUP(W36,sortorder!$E$4:$E$55,sortorder!$D$4:$D$55),99)</f>
        <v>4</v>
      </c>
      <c r="V36" s="158">
        <f>IFERROR(_xlfn.XLOOKUP(W36,sortorder!$E$4:$E$55,sortorder!$D$4:$D$55),99)</f>
        <v>4</v>
      </c>
      <c r="W36" s="22" t="s">
        <v>1100</v>
      </c>
      <c r="X36" s="147">
        <f>IF(ISERROR(SEARCH(X$1,$O36)),0,1)</f>
        <v>0</v>
      </c>
      <c r="Y36" s="147">
        <f>IF(ISERROR(SEARCH(Y$1,$O36)),0,1)</f>
        <v>0</v>
      </c>
      <c r="Z36" s="147">
        <f>IF(ISERROR(SEARCH(Z$1,$O36)),0,1)</f>
        <v>1</v>
      </c>
      <c r="AA36" s="147">
        <f>IF(ISERROR(SEARCH(AA$1,$O36)),0,1)</f>
        <v>0</v>
      </c>
      <c r="AB36" s="147">
        <f>IF(ISERROR(SEARCH(AB$1,$O36)),0,1)</f>
        <v>0</v>
      </c>
      <c r="AC36" s="147">
        <f>IF(ISERROR(SEARCH(AC$1,$O36)),0,1)</f>
        <v>0</v>
      </c>
      <c r="AD36" s="147">
        <f>IF(ISERROR(SEARCH(AD$1,$O36)),0,1)</f>
        <v>0</v>
      </c>
      <c r="AE36" s="147">
        <f>IF(ISERROR(SEARCH(AE$1,$O36)),0,1)</f>
        <v>0</v>
      </c>
      <c r="AF36" s="147">
        <f>IF(ISERROR(SEARCH(AF$1,$O36)),0,1)</f>
        <v>0</v>
      </c>
      <c r="AG36" t="s">
        <v>1075</v>
      </c>
      <c r="AH36" t="s">
        <v>1104</v>
      </c>
      <c r="AI36" t="s">
        <v>44</v>
      </c>
      <c r="AJ36" s="42" t="s">
        <v>44</v>
      </c>
      <c r="AK36" s="219">
        <f>_xlfn.XLOOKUP(AJ36,sortorder!$I$15:$I$20,sortorder!$J$15:$J$20)</f>
        <v>1</v>
      </c>
      <c r="AL36" t="s">
        <v>423</v>
      </c>
      <c r="AM36" t="s">
        <v>423</v>
      </c>
      <c r="AN36" t="s">
        <v>424</v>
      </c>
      <c r="AO36" s="32">
        <v>1</v>
      </c>
      <c r="AP36" t="s">
        <v>1101</v>
      </c>
      <c r="AQ36" t="s">
        <v>1111</v>
      </c>
      <c r="AR36" t="s">
        <v>1102</v>
      </c>
      <c r="AS36" t="s">
        <v>1111</v>
      </c>
      <c r="AU36" s="40" t="str">
        <f>IFERROR(_xlfn.XLOOKUP(O36,wtd!$B:$B,wtd!$C:$C),"")</f>
        <v/>
      </c>
      <c r="AV36" s="147" t="b">
        <f>IFERROR(O36=_xlfn.XLOOKUP(O36,wtd!$B:$B,wtd!$B:$B),FALSE)</f>
        <v>0</v>
      </c>
      <c r="AW36" t="s">
        <v>1103</v>
      </c>
      <c r="AX36">
        <v>2</v>
      </c>
      <c r="AY36">
        <v>0</v>
      </c>
      <c r="BA36" t="b">
        <v>0</v>
      </c>
      <c r="BB36" t="b">
        <v>0</v>
      </c>
      <c r="BC36" t="b">
        <v>0</v>
      </c>
      <c r="BD36" t="s">
        <v>5127</v>
      </c>
      <c r="BE36" t="s">
        <v>1228</v>
      </c>
      <c r="BF36" t="s">
        <v>1228</v>
      </c>
      <c r="BG36" t="s">
        <v>1229</v>
      </c>
      <c r="BH36" t="s">
        <v>1229</v>
      </c>
      <c r="BI36" t="s">
        <v>1230</v>
      </c>
      <c r="BJ36" t="s">
        <v>1223</v>
      </c>
      <c r="BL36" s="232">
        <v>197</v>
      </c>
      <c r="BN36" t="s">
        <v>1224</v>
      </c>
      <c r="BO36" t="s">
        <v>1231</v>
      </c>
      <c r="BP36" t="s">
        <v>1227</v>
      </c>
      <c r="BQ36" t="s">
        <v>411</v>
      </c>
    </row>
    <row r="37" spans="1:70" x14ac:dyDescent="0.35">
      <c r="A37">
        <v>36</v>
      </c>
      <c r="B37" s="164" t="str">
        <f>IFERROR(TEXT(AK37,"00"),"99")&amp;IFERROR(TEXT(V37,"00"),"99")&amp;IFERROR(TEXT(R37,"00"),"99")&amp;IFERROR(TEXT(BL37,"000"),"999")</f>
        <v>010422199</v>
      </c>
      <c r="C37" s="164" t="str">
        <f>IFERROR(TEXT(AK37,"00"),"99")&amp;IFERROR(TEXT(U37,"00"),"99")&amp;IFERROR(TEXT(Q37,"000"),"999")</f>
        <v>0104167</v>
      </c>
      <c r="D37" s="29">
        <v>1</v>
      </c>
      <c r="E37" s="29">
        <v>1</v>
      </c>
      <c r="F37" s="29">
        <v>0</v>
      </c>
      <c r="G37" s="29"/>
      <c r="H37" t="s">
        <v>1149</v>
      </c>
      <c r="I37" t="s">
        <v>1149</v>
      </c>
      <c r="J37" t="s">
        <v>1149</v>
      </c>
      <c r="M37" t="s">
        <v>1150</v>
      </c>
      <c r="N37" t="s">
        <v>1150</v>
      </c>
      <c r="O37" s="65" t="s">
        <v>1148</v>
      </c>
      <c r="P37" t="s">
        <v>1148</v>
      </c>
      <c r="Q37" s="153">
        <f>IFERROR(_xlfn.XLOOKUP(S37,sortorder!$E$62:$E$138,sortorder!$F$62:$F$138),999)</f>
        <v>167</v>
      </c>
      <c r="R37" s="153">
        <f>IFERROR(_xlfn.XLOOKUP(S37,sortorder!$E$62:$E$138,sortorder!$D$62:$D$138),99)</f>
        <v>22</v>
      </c>
      <c r="S37" s="131" t="s">
        <v>51</v>
      </c>
      <c r="T37" s="60" t="s">
        <v>51</v>
      </c>
      <c r="U37" s="158">
        <f>IFERROR(_xlfn.XLOOKUP(W37,sortorder!$E$4:$E$55,sortorder!$D$4:$D$55),99)</f>
        <v>4</v>
      </c>
      <c r="V37" s="158">
        <f>IFERROR(_xlfn.XLOOKUP(W37,sortorder!$E$4:$E$55,sortorder!$D$4:$D$55),99)</f>
        <v>4</v>
      </c>
      <c r="W37" s="22" t="s">
        <v>1100</v>
      </c>
      <c r="X37" s="147">
        <f>IF(ISERROR(SEARCH(X$1,$O37)),0,1)</f>
        <v>0</v>
      </c>
      <c r="Y37" s="147">
        <f>IF(ISERROR(SEARCH(Y$1,$O37)),0,1)</f>
        <v>0</v>
      </c>
      <c r="Z37" s="147">
        <f>IF(ISERROR(SEARCH(Z$1,$O37)),0,1)</f>
        <v>1</v>
      </c>
      <c r="AA37" s="147">
        <f>IF(ISERROR(SEARCH(AA$1,$O37)),0,1)</f>
        <v>0</v>
      </c>
      <c r="AB37" s="147">
        <f>IF(ISERROR(SEARCH(AB$1,$O37)),0,1)</f>
        <v>0</v>
      </c>
      <c r="AC37" s="147">
        <f>IF(ISERROR(SEARCH(AC$1,$O37)),0,1)</f>
        <v>0</v>
      </c>
      <c r="AD37" s="147">
        <f>IF(ISERROR(SEARCH(AD$1,$O37)),0,1)</f>
        <v>0</v>
      </c>
      <c r="AE37" s="147">
        <f>IF(ISERROR(SEARCH(AE$1,$O37)),0,1)</f>
        <v>0</v>
      </c>
      <c r="AF37" s="147">
        <f>IF(ISERROR(SEARCH(AF$1,$O37)),0,1)</f>
        <v>0</v>
      </c>
      <c r="AG37" t="s">
        <v>1075</v>
      </c>
      <c r="AH37" t="s">
        <v>1104</v>
      </c>
      <c r="AI37" t="s">
        <v>44</v>
      </c>
      <c r="AJ37" s="42" t="s">
        <v>44</v>
      </c>
      <c r="AK37" s="219">
        <f>_xlfn.XLOOKUP(AJ37,sortorder!$I$15:$I$20,sortorder!$J$15:$J$20)</f>
        <v>1</v>
      </c>
      <c r="AL37" t="s">
        <v>423</v>
      </c>
      <c r="AM37" t="s">
        <v>423</v>
      </c>
      <c r="AN37" t="s">
        <v>424</v>
      </c>
      <c r="AO37" s="32">
        <v>1</v>
      </c>
      <c r="AP37" t="s">
        <v>1101</v>
      </c>
      <c r="AQ37" t="s">
        <v>1111</v>
      </c>
      <c r="AR37" t="s">
        <v>1102</v>
      </c>
      <c r="AS37" t="s">
        <v>1111</v>
      </c>
      <c r="AU37" s="40" t="str">
        <f>IFERROR(_xlfn.XLOOKUP(O37,wtd!$B:$B,wtd!$C:$C),"")</f>
        <v/>
      </c>
      <c r="AV37" s="147" t="b">
        <f>IFERROR(O37=_xlfn.XLOOKUP(O37,wtd!$B:$B,wtd!$B:$B),FALSE)</f>
        <v>0</v>
      </c>
      <c r="AW37" t="s">
        <v>1103</v>
      </c>
      <c r="AX37">
        <v>2</v>
      </c>
      <c r="AY37">
        <v>0</v>
      </c>
      <c r="BA37" t="b">
        <v>0</v>
      </c>
      <c r="BB37" t="b">
        <v>0</v>
      </c>
      <c r="BC37" t="b">
        <v>0</v>
      </c>
      <c r="BD37" t="s">
        <v>5128</v>
      </c>
      <c r="BE37" t="s">
        <v>1151</v>
      </c>
      <c r="BF37" t="s">
        <v>1151</v>
      </c>
      <c r="BG37" t="s">
        <v>1152</v>
      </c>
      <c r="BH37" t="s">
        <v>1152</v>
      </c>
      <c r="BI37" t="s">
        <v>1153</v>
      </c>
      <c r="BJ37" t="s">
        <v>1145</v>
      </c>
      <c r="BL37" s="232">
        <v>199</v>
      </c>
      <c r="BN37" t="s">
        <v>1154</v>
      </c>
      <c r="BO37" t="s">
        <v>1155</v>
      </c>
      <c r="BP37" t="s">
        <v>1150</v>
      </c>
      <c r="BQ37" t="s">
        <v>411</v>
      </c>
    </row>
    <row r="38" spans="1:70" x14ac:dyDescent="0.35">
      <c r="A38">
        <v>37</v>
      </c>
      <c r="B38" s="164" t="str">
        <f>IFERROR(TEXT(AK38,"00"),"99")&amp;IFERROR(TEXT(V38,"00"),"99")&amp;IFERROR(TEXT(R38,"00"),"99")&amp;IFERROR(TEXT(BL38,"000"),"999")</f>
        <v>010423202</v>
      </c>
      <c r="C38" s="164" t="str">
        <f>IFERROR(TEXT(AK38,"00"),"99")&amp;IFERROR(TEXT(U38,"00"),"99")&amp;IFERROR(TEXT(Q38,"000"),"999")</f>
        <v>0104170</v>
      </c>
      <c r="D38" s="29">
        <v>1</v>
      </c>
      <c r="E38" s="29">
        <v>1</v>
      </c>
      <c r="F38" s="29">
        <v>0</v>
      </c>
      <c r="G38" s="29"/>
      <c r="H38" t="s">
        <v>1158</v>
      </c>
      <c r="I38" t="s">
        <v>1158</v>
      </c>
      <c r="J38" t="s">
        <v>1158</v>
      </c>
      <c r="K38" t="s">
        <v>1159</v>
      </c>
      <c r="L38" s="125"/>
      <c r="M38" t="s">
        <v>1160</v>
      </c>
      <c r="N38" t="s">
        <v>1160</v>
      </c>
      <c r="O38" s="126" t="s">
        <v>1157</v>
      </c>
      <c r="P38" s="125" t="s">
        <v>1157</v>
      </c>
      <c r="Q38" s="153">
        <f>IFERROR(_xlfn.XLOOKUP(S38,sortorder!$E$62:$E$138,sortorder!$F$62:$F$138),999)</f>
        <v>170</v>
      </c>
      <c r="R38" s="153">
        <f>IFERROR(_xlfn.XLOOKUP(S38,sortorder!$E$62:$E$138,sortorder!$D$62:$D$138),99)</f>
        <v>23</v>
      </c>
      <c r="S38" s="131" t="s">
        <v>1169</v>
      </c>
      <c r="T38" s="60" t="s">
        <v>1169</v>
      </c>
      <c r="U38" s="158">
        <f>IFERROR(_xlfn.XLOOKUP(W38,sortorder!$E$4:$E$55,sortorder!$D$4:$D$55),99)</f>
        <v>4</v>
      </c>
      <c r="V38" s="158">
        <f>IFERROR(_xlfn.XLOOKUP(W38,sortorder!$E$4:$E$55,sortorder!$D$4:$D$55),99)</f>
        <v>4</v>
      </c>
      <c r="W38" s="22" t="s">
        <v>1100</v>
      </c>
      <c r="X38" s="147">
        <f>IF(ISERROR(SEARCH(X$1,$O38)),0,1)</f>
        <v>0</v>
      </c>
      <c r="Y38" s="147">
        <f>IF(ISERROR(SEARCH(Y$1,$O38)),0,1)</f>
        <v>0</v>
      </c>
      <c r="Z38" s="147">
        <f>IF(ISERROR(SEARCH(Z$1,$O38)),0,1)</f>
        <v>1</v>
      </c>
      <c r="AA38" s="147">
        <f>IF(ISERROR(SEARCH(AA$1,$O38)),0,1)</f>
        <v>0</v>
      </c>
      <c r="AB38" s="147">
        <f>IF(ISERROR(SEARCH(AB$1,$O38)),0,1)</f>
        <v>0</v>
      </c>
      <c r="AC38" s="147">
        <f>IF(ISERROR(SEARCH(AC$1,$O38)),0,1)</f>
        <v>0</v>
      </c>
      <c r="AD38" s="147">
        <f>IF(ISERROR(SEARCH(AD$1,$O38)),0,1)</f>
        <v>0</v>
      </c>
      <c r="AE38" s="147">
        <f>IF(ISERROR(SEARCH(AE$1,$O38)),0,1)</f>
        <v>0</v>
      </c>
      <c r="AF38" s="147">
        <f>IF(ISERROR(SEARCH(AF$1,$O38)),0,1)</f>
        <v>0</v>
      </c>
      <c r="AG38" t="s">
        <v>1075</v>
      </c>
      <c r="AH38" s="125" t="s">
        <v>1104</v>
      </c>
      <c r="AI38" t="s">
        <v>44</v>
      </c>
      <c r="AJ38" s="42" t="s">
        <v>44</v>
      </c>
      <c r="AK38" s="219">
        <f>_xlfn.XLOOKUP(AJ38,sortorder!$I$15:$I$20,sortorder!$J$15:$J$20)</f>
        <v>1</v>
      </c>
      <c r="AL38" t="s">
        <v>423</v>
      </c>
      <c r="AM38" t="s">
        <v>423</v>
      </c>
      <c r="AN38" t="s">
        <v>424</v>
      </c>
      <c r="AO38" s="32">
        <v>1</v>
      </c>
      <c r="AP38" t="s">
        <v>1101</v>
      </c>
      <c r="AQ38" t="s">
        <v>1111</v>
      </c>
      <c r="AR38" t="s">
        <v>1102</v>
      </c>
      <c r="AS38" t="s">
        <v>1111</v>
      </c>
      <c r="AU38" s="40" t="str">
        <f>IFERROR(_xlfn.XLOOKUP(O38,wtd!$B:$B,wtd!$C:$C),"")</f>
        <v/>
      </c>
      <c r="AV38" s="147" t="b">
        <f>IFERROR(O38=_xlfn.XLOOKUP(O38,wtd!$B:$B,wtd!$B:$B),FALSE)</f>
        <v>0</v>
      </c>
      <c r="AW38" t="s">
        <v>1103</v>
      </c>
      <c r="AX38">
        <v>2</v>
      </c>
      <c r="AY38">
        <v>0</v>
      </c>
      <c r="BA38" t="b">
        <v>0</v>
      </c>
      <c r="BB38" t="b">
        <v>0</v>
      </c>
      <c r="BC38" t="b">
        <v>0</v>
      </c>
      <c r="BD38" t="s">
        <v>1161</v>
      </c>
      <c r="BE38" t="s">
        <v>1162</v>
      </c>
      <c r="BF38" t="s">
        <v>1162</v>
      </c>
      <c r="BG38" t="s">
        <v>1163</v>
      </c>
      <c r="BH38" t="s">
        <v>1163</v>
      </c>
      <c r="BI38" t="s">
        <v>1164</v>
      </c>
      <c r="BJ38" t="s">
        <v>1165</v>
      </c>
      <c r="BL38" s="232">
        <v>202</v>
      </c>
      <c r="BN38" t="s">
        <v>1166</v>
      </c>
      <c r="BO38" t="s">
        <v>1167</v>
      </c>
      <c r="BP38" t="s">
        <v>1160</v>
      </c>
      <c r="BQ38" t="s">
        <v>411</v>
      </c>
    </row>
    <row r="39" spans="1:70" x14ac:dyDescent="0.35">
      <c r="A39">
        <v>38</v>
      </c>
      <c r="B39" s="164" t="str">
        <f>IFERROR(TEXT(AK39,"00"),"99")&amp;IFERROR(TEXT(V39,"00"),"99")&amp;IFERROR(TEXT(R39,"00"),"99")&amp;IFERROR(TEXT(BL39,"000"),"999")</f>
        <v>010424200</v>
      </c>
      <c r="C39" s="164" t="str">
        <f>IFERROR(TEXT(AK39,"00"),"99")&amp;IFERROR(TEXT(U39,"00"),"99")&amp;IFERROR(TEXT(Q39,"000"),"999")</f>
        <v>0104168</v>
      </c>
      <c r="D39" s="29">
        <v>1</v>
      </c>
      <c r="E39" s="29">
        <v>1</v>
      </c>
      <c r="F39" s="29">
        <v>0</v>
      </c>
      <c r="G39" s="29"/>
      <c r="H39" t="s">
        <v>1214</v>
      </c>
      <c r="I39" t="s">
        <v>1214</v>
      </c>
      <c r="J39" t="s">
        <v>1214</v>
      </c>
      <c r="M39" t="s">
        <v>1215</v>
      </c>
      <c r="N39" t="s">
        <v>1215</v>
      </c>
      <c r="O39" s="65" t="s">
        <v>1213</v>
      </c>
      <c r="P39" t="s">
        <v>1213</v>
      </c>
      <c r="Q39" s="153">
        <f>IFERROR(_xlfn.XLOOKUP(S39,sortorder!$E$62:$E$138,sortorder!$F$62:$F$138),999)</f>
        <v>168</v>
      </c>
      <c r="R39" s="153">
        <f>IFERROR(_xlfn.XLOOKUP(S39,sortorder!$E$62:$E$138,sortorder!$D$62:$D$138),99)</f>
        <v>24</v>
      </c>
      <c r="S39" s="131" t="s">
        <v>176</v>
      </c>
      <c r="T39" s="60" t="s">
        <v>176</v>
      </c>
      <c r="U39" s="158">
        <f>IFERROR(_xlfn.XLOOKUP(W39,sortorder!$E$4:$E$55,sortorder!$D$4:$D$55),99)</f>
        <v>4</v>
      </c>
      <c r="V39" s="158">
        <f>IFERROR(_xlfn.XLOOKUP(W39,sortorder!$E$4:$E$55,sortorder!$D$4:$D$55),99)</f>
        <v>4</v>
      </c>
      <c r="W39" s="22" t="s">
        <v>1100</v>
      </c>
      <c r="X39" s="147">
        <f>IF(ISERROR(SEARCH(X$1,$O39)),0,1)</f>
        <v>0</v>
      </c>
      <c r="Y39" s="147">
        <f>IF(ISERROR(SEARCH(Y$1,$O39)),0,1)</f>
        <v>0</v>
      </c>
      <c r="Z39" s="147">
        <f>IF(ISERROR(SEARCH(Z$1,$O39)),0,1)</f>
        <v>1</v>
      </c>
      <c r="AA39" s="147">
        <f>IF(ISERROR(SEARCH(AA$1,$O39)),0,1)</f>
        <v>0</v>
      </c>
      <c r="AB39" s="147">
        <f>IF(ISERROR(SEARCH(AB$1,$O39)),0,1)</f>
        <v>0</v>
      </c>
      <c r="AC39" s="147">
        <f>IF(ISERROR(SEARCH(AC$1,$O39)),0,1)</f>
        <v>0</v>
      </c>
      <c r="AD39" s="147">
        <f>IF(ISERROR(SEARCH(AD$1,$O39)),0,1)</f>
        <v>0</v>
      </c>
      <c r="AE39" s="147">
        <f>IF(ISERROR(SEARCH(AE$1,$O39)),0,1)</f>
        <v>0</v>
      </c>
      <c r="AF39" s="147">
        <f>IF(ISERROR(SEARCH(AF$1,$O39)),0,1)</f>
        <v>0</v>
      </c>
      <c r="AG39" t="s">
        <v>1075</v>
      </c>
      <c r="AH39" t="s">
        <v>1104</v>
      </c>
      <c r="AI39" t="s">
        <v>44</v>
      </c>
      <c r="AJ39" s="42" t="s">
        <v>44</v>
      </c>
      <c r="AK39" s="219">
        <f>_xlfn.XLOOKUP(AJ39,sortorder!$I$15:$I$20,sortorder!$J$15:$J$20)</f>
        <v>1</v>
      </c>
      <c r="AL39" t="s">
        <v>423</v>
      </c>
      <c r="AM39" t="s">
        <v>423</v>
      </c>
      <c r="AN39" t="s">
        <v>424</v>
      </c>
      <c r="AO39" s="32">
        <v>1</v>
      </c>
      <c r="AP39" t="s">
        <v>1101</v>
      </c>
      <c r="AQ39" t="s">
        <v>1111</v>
      </c>
      <c r="AR39" t="s">
        <v>1102</v>
      </c>
      <c r="AS39" t="s">
        <v>1111</v>
      </c>
      <c r="AU39" s="40" t="str">
        <f>IFERROR(_xlfn.XLOOKUP(O39,wtd!$B:$B,wtd!$C:$C),"")</f>
        <v/>
      </c>
      <c r="AV39" s="147" t="b">
        <f>IFERROR(O39=_xlfn.XLOOKUP(O39,wtd!$B:$B,wtd!$B:$B),FALSE)</f>
        <v>0</v>
      </c>
      <c r="AW39" t="s">
        <v>1103</v>
      </c>
      <c r="AX39">
        <v>2</v>
      </c>
      <c r="AY39">
        <v>0</v>
      </c>
      <c r="BA39" t="b">
        <v>0</v>
      </c>
      <c r="BB39" t="b">
        <v>0</v>
      </c>
      <c r="BC39" t="b">
        <v>0</v>
      </c>
      <c r="BD39" t="s">
        <v>5129</v>
      </c>
      <c r="BE39" t="s">
        <v>1216</v>
      </c>
      <c r="BF39" t="s">
        <v>1216</v>
      </c>
      <c r="BG39" t="s">
        <v>1217</v>
      </c>
      <c r="BH39" t="s">
        <v>1217</v>
      </c>
      <c r="BI39" t="s">
        <v>1218</v>
      </c>
      <c r="BJ39" t="s">
        <v>1210</v>
      </c>
      <c r="BL39" s="232">
        <v>200</v>
      </c>
      <c r="BN39" t="s">
        <v>55</v>
      </c>
      <c r="BO39" t="s">
        <v>1139</v>
      </c>
      <c r="BP39" t="s">
        <v>1215</v>
      </c>
      <c r="BQ39" t="s">
        <v>411</v>
      </c>
    </row>
    <row r="40" spans="1:70" x14ac:dyDescent="0.35">
      <c r="A40">
        <v>39</v>
      </c>
      <c r="B40" s="164" t="str">
        <f>IFERROR(TEXT(AK40,"00"),"99")&amp;IFERROR(TEXT(V40,"00"),"99")&amp;IFERROR(TEXT(R40,"00"),"99")&amp;IFERROR(TEXT(BL40,"000"),"999")</f>
        <v>010425201</v>
      </c>
      <c r="C40" s="164" t="str">
        <f>IFERROR(TEXT(AK40,"00"),"99")&amp;IFERROR(TEXT(U40,"00"),"99")&amp;IFERROR(TEXT(Q40,"000"),"999")</f>
        <v>0104169</v>
      </c>
      <c r="D40" s="29">
        <v>1</v>
      </c>
      <c r="E40" s="29">
        <v>1</v>
      </c>
      <c r="F40" s="29">
        <v>0</v>
      </c>
      <c r="G40" s="29"/>
      <c r="H40" t="s">
        <v>1191</v>
      </c>
      <c r="I40" t="s">
        <v>1191</v>
      </c>
      <c r="J40" t="s">
        <v>1191</v>
      </c>
      <c r="M40" t="s">
        <v>1192</v>
      </c>
      <c r="N40" t="s">
        <v>1192</v>
      </c>
      <c r="O40" s="65" t="s">
        <v>1190</v>
      </c>
      <c r="P40" t="s">
        <v>1190</v>
      </c>
      <c r="Q40" s="153">
        <f>IFERROR(_xlfn.XLOOKUP(S40,sortorder!$E$62:$E$138,sortorder!$F$62:$F$138),999)</f>
        <v>169</v>
      </c>
      <c r="R40" s="153">
        <f>IFERROR(_xlfn.XLOOKUP(S40,sortorder!$E$62:$E$138,sortorder!$D$62:$D$138),99)</f>
        <v>25</v>
      </c>
      <c r="S40" s="131" t="s">
        <v>168</v>
      </c>
      <c r="T40" s="60" t="s">
        <v>168</v>
      </c>
      <c r="U40" s="158">
        <f>IFERROR(_xlfn.XLOOKUP(W40,sortorder!$E$4:$E$55,sortorder!$D$4:$D$55),99)</f>
        <v>4</v>
      </c>
      <c r="V40" s="158">
        <f>IFERROR(_xlfn.XLOOKUP(W40,sortorder!$E$4:$E$55,sortorder!$D$4:$D$55),99)</f>
        <v>4</v>
      </c>
      <c r="W40" s="22" t="s">
        <v>1100</v>
      </c>
      <c r="X40" s="147">
        <f>IF(ISERROR(SEARCH(X$1,$O40)),0,1)</f>
        <v>0</v>
      </c>
      <c r="Y40" s="147">
        <f>IF(ISERROR(SEARCH(Y$1,$O40)),0,1)</f>
        <v>0</v>
      </c>
      <c r="Z40" s="147">
        <f>IF(ISERROR(SEARCH(Z$1,$O40)),0,1)</f>
        <v>1</v>
      </c>
      <c r="AA40" s="147">
        <f>IF(ISERROR(SEARCH(AA$1,$O40)),0,1)</f>
        <v>0</v>
      </c>
      <c r="AB40" s="147">
        <f>IF(ISERROR(SEARCH(AB$1,$O40)),0,1)</f>
        <v>0</v>
      </c>
      <c r="AC40" s="147">
        <f>IF(ISERROR(SEARCH(AC$1,$O40)),0,1)</f>
        <v>0</v>
      </c>
      <c r="AD40" s="147">
        <f>IF(ISERROR(SEARCH(AD$1,$O40)),0,1)</f>
        <v>0</v>
      </c>
      <c r="AE40" s="147">
        <f>IF(ISERROR(SEARCH(AE$1,$O40)),0,1)</f>
        <v>0</v>
      </c>
      <c r="AF40" s="147">
        <f>IF(ISERROR(SEARCH(AF$1,$O40)),0,1)</f>
        <v>0</v>
      </c>
      <c r="AG40" t="s">
        <v>1075</v>
      </c>
      <c r="AH40" t="s">
        <v>1104</v>
      </c>
      <c r="AI40" t="s">
        <v>44</v>
      </c>
      <c r="AJ40" s="42" t="s">
        <v>44</v>
      </c>
      <c r="AK40" s="219">
        <f>_xlfn.XLOOKUP(AJ40,sortorder!$I$15:$I$20,sortorder!$J$15:$J$20)</f>
        <v>1</v>
      </c>
      <c r="AL40" t="s">
        <v>423</v>
      </c>
      <c r="AM40" t="s">
        <v>423</v>
      </c>
      <c r="AN40" t="s">
        <v>424</v>
      </c>
      <c r="AO40" s="32">
        <v>1</v>
      </c>
      <c r="AP40" t="s">
        <v>1101</v>
      </c>
      <c r="AQ40" t="s">
        <v>1111</v>
      </c>
      <c r="AR40" t="s">
        <v>1102</v>
      </c>
      <c r="AS40" t="s">
        <v>1111</v>
      </c>
      <c r="AU40" s="40" t="str">
        <f>IFERROR(_xlfn.XLOOKUP(O40,wtd!$B:$B,wtd!$C:$C),"")</f>
        <v/>
      </c>
      <c r="AV40" s="147" t="b">
        <f>IFERROR(O40=_xlfn.XLOOKUP(O40,wtd!$B:$B,wtd!$B:$B),FALSE)</f>
        <v>0</v>
      </c>
      <c r="AW40" t="s">
        <v>1103</v>
      </c>
      <c r="AX40">
        <v>2</v>
      </c>
      <c r="AY40">
        <v>0</v>
      </c>
      <c r="BA40" t="b">
        <v>0</v>
      </c>
      <c r="BB40" t="b">
        <v>0</v>
      </c>
      <c r="BC40" t="b">
        <v>0</v>
      </c>
      <c r="BD40" t="s">
        <v>5130</v>
      </c>
      <c r="BE40" t="s">
        <v>1193</v>
      </c>
      <c r="BF40" t="s">
        <v>1193</v>
      </c>
      <c r="BG40" t="s">
        <v>1194</v>
      </c>
      <c r="BH40" t="s">
        <v>1194</v>
      </c>
      <c r="BI40" t="s">
        <v>1195</v>
      </c>
      <c r="BJ40" t="s">
        <v>1187</v>
      </c>
      <c r="BL40" s="232">
        <v>201</v>
      </c>
      <c r="BN40" t="s">
        <v>1155</v>
      </c>
      <c r="BO40" t="s">
        <v>589</v>
      </c>
      <c r="BP40" t="s">
        <v>1192</v>
      </c>
      <c r="BQ40" t="s">
        <v>411</v>
      </c>
    </row>
    <row r="41" spans="1:70" x14ac:dyDescent="0.35">
      <c r="A41">
        <v>40</v>
      </c>
      <c r="B41" s="164" t="str">
        <f>IFERROR(TEXT(AK41,"00"),"99")&amp;IFERROR(TEXT(V41,"00"),"99")&amp;IFERROR(TEXT(R41,"00"),"99")&amp;IFERROR(TEXT(BL41,"000"),"999")</f>
        <v>010426195</v>
      </c>
      <c r="C41" s="164" t="str">
        <f>IFERROR(TEXT(AK41,"00"),"99")&amp;IFERROR(TEXT(U41,"00"),"99")&amp;IFERROR(TEXT(Q41,"000"),"999")</f>
        <v>0104163</v>
      </c>
      <c r="D41" s="29">
        <v>1</v>
      </c>
      <c r="E41" s="29">
        <v>1</v>
      </c>
      <c r="F41" s="29">
        <v>0</v>
      </c>
      <c r="G41" s="29"/>
      <c r="H41" t="s">
        <v>1198</v>
      </c>
      <c r="I41" t="s">
        <v>1198</v>
      </c>
      <c r="J41" t="s">
        <v>1198</v>
      </c>
      <c r="M41" t="s">
        <v>1199</v>
      </c>
      <c r="N41" t="s">
        <v>1199</v>
      </c>
      <c r="O41" s="65" t="s">
        <v>1197</v>
      </c>
      <c r="P41" t="s">
        <v>1197</v>
      </c>
      <c r="Q41" s="153">
        <f>IFERROR(_xlfn.XLOOKUP(S41,sortorder!$E$62:$E$138,sortorder!$F$62:$F$138),999)</f>
        <v>163</v>
      </c>
      <c r="R41" s="153">
        <f>IFERROR(_xlfn.XLOOKUP(S41,sortorder!$E$62:$E$138,sortorder!$D$62:$D$138),99)</f>
        <v>26</v>
      </c>
      <c r="S41" s="131" t="s">
        <v>164</v>
      </c>
      <c r="T41" s="60" t="s">
        <v>164</v>
      </c>
      <c r="U41" s="158">
        <f>IFERROR(_xlfn.XLOOKUP(W41,sortorder!$E$4:$E$55,sortorder!$D$4:$D$55),99)</f>
        <v>4</v>
      </c>
      <c r="V41" s="158">
        <f>IFERROR(_xlfn.XLOOKUP(W41,sortorder!$E$4:$E$55,sortorder!$D$4:$D$55),99)</f>
        <v>4</v>
      </c>
      <c r="W41" s="22" t="s">
        <v>1100</v>
      </c>
      <c r="X41" s="147">
        <f>IF(ISERROR(SEARCH(X$1,$O41)),0,1)</f>
        <v>0</v>
      </c>
      <c r="Y41" s="147">
        <f>IF(ISERROR(SEARCH(Y$1,$O41)),0,1)</f>
        <v>0</v>
      </c>
      <c r="Z41" s="147">
        <f>IF(ISERROR(SEARCH(Z$1,$O41)),0,1)</f>
        <v>1</v>
      </c>
      <c r="AA41" s="147">
        <f>IF(ISERROR(SEARCH(AA$1,$O41)),0,1)</f>
        <v>0</v>
      </c>
      <c r="AB41" s="147">
        <f>IF(ISERROR(SEARCH(AB$1,$O41)),0,1)</f>
        <v>0</v>
      </c>
      <c r="AC41" s="147">
        <f>IF(ISERROR(SEARCH(AC$1,$O41)),0,1)</f>
        <v>0</v>
      </c>
      <c r="AD41" s="147">
        <f>IF(ISERROR(SEARCH(AD$1,$O41)),0,1)</f>
        <v>0</v>
      </c>
      <c r="AE41" s="147">
        <f>IF(ISERROR(SEARCH(AE$1,$O41)),0,1)</f>
        <v>0</v>
      </c>
      <c r="AF41" s="147">
        <f>IF(ISERROR(SEARCH(AF$1,$O41)),0,1)</f>
        <v>0</v>
      </c>
      <c r="AG41" t="s">
        <v>1075</v>
      </c>
      <c r="AH41" t="s">
        <v>1104</v>
      </c>
      <c r="AI41" t="s">
        <v>44</v>
      </c>
      <c r="AJ41" s="42" t="s">
        <v>44</v>
      </c>
      <c r="AK41" s="219">
        <f>_xlfn.XLOOKUP(AJ41,sortorder!$I$15:$I$20,sortorder!$J$15:$J$20)</f>
        <v>1</v>
      </c>
      <c r="AL41" t="s">
        <v>423</v>
      </c>
      <c r="AM41" t="s">
        <v>423</v>
      </c>
      <c r="AN41" t="s">
        <v>424</v>
      </c>
      <c r="AO41" s="32">
        <v>1</v>
      </c>
      <c r="AP41" t="s">
        <v>1101</v>
      </c>
      <c r="AQ41" t="s">
        <v>1111</v>
      </c>
      <c r="AR41" t="s">
        <v>1102</v>
      </c>
      <c r="AS41" t="s">
        <v>1111</v>
      </c>
      <c r="AU41" s="40" t="str">
        <f>IFERROR(_xlfn.XLOOKUP(O41,wtd!$B:$B,wtd!$C:$C),"")</f>
        <v/>
      </c>
      <c r="AV41" s="147" t="b">
        <f>IFERROR(O41=_xlfn.XLOOKUP(O41,wtd!$B:$B,wtd!$B:$B),FALSE)</f>
        <v>0</v>
      </c>
      <c r="AW41" t="s">
        <v>1103</v>
      </c>
      <c r="AX41">
        <v>2</v>
      </c>
      <c r="AY41">
        <v>0</v>
      </c>
      <c r="BA41" t="b">
        <v>0</v>
      </c>
      <c r="BB41" t="b">
        <v>0</v>
      </c>
      <c r="BC41" t="b">
        <v>0</v>
      </c>
      <c r="BD41" t="s">
        <v>5288</v>
      </c>
      <c r="BE41" t="s">
        <v>1200</v>
      </c>
      <c r="BF41" t="s">
        <v>1200</v>
      </c>
      <c r="BG41" t="s">
        <v>1201</v>
      </c>
      <c r="BH41" t="s">
        <v>1201</v>
      </c>
      <c r="BI41" t="s">
        <v>1202</v>
      </c>
      <c r="BJ41" t="s">
        <v>1203</v>
      </c>
      <c r="BL41" s="232">
        <v>195</v>
      </c>
      <c r="BN41" t="s">
        <v>1204</v>
      </c>
      <c r="BO41" t="s">
        <v>1176</v>
      </c>
      <c r="BP41" t="s">
        <v>1199</v>
      </c>
      <c r="BQ41" t="s">
        <v>411</v>
      </c>
    </row>
    <row r="42" spans="1:70" x14ac:dyDescent="0.35">
      <c r="A42">
        <v>41</v>
      </c>
      <c r="B42" s="164" t="str">
        <f>IFERROR(TEXT(AK42,"00"),"99")&amp;IFERROR(TEXT(V42,"00"),"99")&amp;IFERROR(TEXT(R42,"00"),"99")&amp;IFERROR(TEXT(BL42,"000"),"999")</f>
        <v>010517177</v>
      </c>
      <c r="C42" s="164" t="str">
        <f>IFERROR(TEXT(AK42,"00"),"99")&amp;IFERROR(TEXT(U42,"00"),"99")&amp;IFERROR(TEXT(Q42,"000"),"999")</f>
        <v>0105161</v>
      </c>
      <c r="D42" s="29">
        <v>1</v>
      </c>
      <c r="E42" s="29">
        <v>1</v>
      </c>
      <c r="F42" s="29">
        <v>0</v>
      </c>
      <c r="G42" s="29"/>
      <c r="H42" t="s">
        <v>1797</v>
      </c>
      <c r="I42" t="s">
        <v>1797</v>
      </c>
      <c r="J42" t="s">
        <v>1797</v>
      </c>
      <c r="M42" t="s">
        <v>1798</v>
      </c>
      <c r="N42" t="s">
        <v>1798</v>
      </c>
      <c r="O42" s="65" t="s">
        <v>1796</v>
      </c>
      <c r="P42" t="s">
        <v>1796</v>
      </c>
      <c r="Q42" s="153">
        <f>IFERROR(_xlfn.XLOOKUP(S42,sortorder!$E$62:$E$138,sortorder!$F$62:$F$138),999)</f>
        <v>161</v>
      </c>
      <c r="R42" s="153">
        <f>IFERROR(_xlfn.XLOOKUP(S42,sortorder!$E$62:$E$138,sortorder!$D$62:$D$138),99)</f>
        <v>17</v>
      </c>
      <c r="S42" s="131" t="s">
        <v>189</v>
      </c>
      <c r="T42" s="60" t="s">
        <v>189</v>
      </c>
      <c r="U42" s="158">
        <f>IFERROR(_xlfn.XLOOKUP(W42,sortorder!$E$4:$E$55,sortorder!$D$4:$D$55),99)</f>
        <v>5</v>
      </c>
      <c r="V42" s="158">
        <f>IFERROR(_xlfn.XLOOKUP(W42,sortorder!$E$4:$E$55,sortorder!$D$4:$D$55),99)</f>
        <v>5</v>
      </c>
      <c r="W42" s="22" t="s">
        <v>1799</v>
      </c>
      <c r="X42" s="147">
        <f>IF(ISERROR(SEARCH(X$1,$O42)),0,1)</f>
        <v>0</v>
      </c>
      <c r="Y42" s="147">
        <f>IF(ISERROR(SEARCH(Y$1,$O42)),0,1)</f>
        <v>1</v>
      </c>
      <c r="Z42" s="147">
        <f>IF(ISERROR(SEARCH(Z$1,$O42)),0,1)</f>
        <v>1</v>
      </c>
      <c r="AA42" s="147">
        <f>IF(ISERROR(SEARCH(AA$1,$O42)),0,1)</f>
        <v>0</v>
      </c>
      <c r="AB42" s="147">
        <f>IF(ISERROR(SEARCH(AB$1,$O42)),0,1)</f>
        <v>0</v>
      </c>
      <c r="AC42" s="147">
        <f>IF(ISERROR(SEARCH(AC$1,$O42)),0,1)</f>
        <v>0</v>
      </c>
      <c r="AD42" s="147">
        <f>IF(ISERROR(SEARCH(AD$1,$O42)),0,1)</f>
        <v>0</v>
      </c>
      <c r="AE42" s="147">
        <f>IF(ISERROR(SEARCH(AE$1,$O42)),0,1)</f>
        <v>0</v>
      </c>
      <c r="AF42" s="147">
        <f>IF(ISERROR(SEARCH(AF$1,$O42)),0,1)</f>
        <v>0</v>
      </c>
      <c r="AG42" t="s">
        <v>1075</v>
      </c>
      <c r="AH42" t="s">
        <v>1104</v>
      </c>
      <c r="AI42" t="s">
        <v>44</v>
      </c>
      <c r="AJ42" s="42" t="s">
        <v>44</v>
      </c>
      <c r="AK42" s="219">
        <f>_xlfn.XLOOKUP(AJ42,sortorder!$I$15:$I$20,sortorder!$J$15:$J$20)</f>
        <v>1</v>
      </c>
      <c r="AL42" t="s">
        <v>1805</v>
      </c>
      <c r="AM42" t="s">
        <v>1805</v>
      </c>
      <c r="AN42" t="s">
        <v>1806</v>
      </c>
      <c r="AO42" s="32">
        <v>3</v>
      </c>
      <c r="AP42" t="s">
        <v>1800</v>
      </c>
      <c r="AQ42" t="s">
        <v>1111</v>
      </c>
      <c r="AR42" t="s">
        <v>1102</v>
      </c>
      <c r="AS42" t="s">
        <v>1111</v>
      </c>
      <c r="AU42" s="40" t="str">
        <f>IFERROR(_xlfn.XLOOKUP(O42,wtd!$B:$B,wtd!$C:$C),"")</f>
        <v/>
      </c>
      <c r="AV42" s="147" t="b">
        <f>IFERROR(O42=_xlfn.XLOOKUP(O42,wtd!$B:$B,wtd!$B:$B),FALSE)</f>
        <v>0</v>
      </c>
      <c r="AW42" t="s">
        <v>1103</v>
      </c>
      <c r="AX42">
        <v>2</v>
      </c>
      <c r="AY42">
        <v>0</v>
      </c>
      <c r="BA42" t="b">
        <v>0</v>
      </c>
      <c r="BB42" t="b">
        <v>0</v>
      </c>
      <c r="BC42" t="b">
        <v>0</v>
      </c>
      <c r="BD42" t="s">
        <v>1801</v>
      </c>
      <c r="BE42" t="s">
        <v>1802</v>
      </c>
      <c r="BF42" t="s">
        <v>1802</v>
      </c>
      <c r="BG42" t="s">
        <v>1803</v>
      </c>
      <c r="BI42" t="s">
        <v>1804</v>
      </c>
      <c r="BJ42" t="s">
        <v>1109</v>
      </c>
      <c r="BL42" s="232">
        <v>177</v>
      </c>
      <c r="BN42" t="s">
        <v>117</v>
      </c>
      <c r="BO42" t="s">
        <v>394</v>
      </c>
      <c r="BP42" t="s">
        <v>1798</v>
      </c>
      <c r="BQ42" t="s">
        <v>411</v>
      </c>
      <c r="BR42" t="s">
        <v>55</v>
      </c>
    </row>
    <row r="43" spans="1:70" x14ac:dyDescent="0.35">
      <c r="A43">
        <v>42</v>
      </c>
      <c r="B43" s="164" t="str">
        <f>IFERROR(TEXT(AK43,"00"),"99")&amp;IFERROR(TEXT(V43,"00"),"99")&amp;IFERROR(TEXT(R43,"00"),"99")&amp;IFERROR(TEXT(BL43,"000"),"999")</f>
        <v>010518178</v>
      </c>
      <c r="C43" s="164" t="str">
        <f>IFERROR(TEXT(AK43,"00"),"99")&amp;IFERROR(TEXT(U43,"00"),"99")&amp;IFERROR(TEXT(Q43,"000"),"999")</f>
        <v>0105162</v>
      </c>
      <c r="D43" s="29">
        <v>1</v>
      </c>
      <c r="E43" s="29">
        <v>1</v>
      </c>
      <c r="F43" s="29">
        <v>0</v>
      </c>
      <c r="G43" s="29"/>
      <c r="H43" t="s">
        <v>1808</v>
      </c>
      <c r="I43" t="s">
        <v>1808</v>
      </c>
      <c r="J43" t="s">
        <v>1808</v>
      </c>
      <c r="M43" t="s">
        <v>1809</v>
      </c>
      <c r="N43" t="s">
        <v>1809</v>
      </c>
      <c r="O43" s="65" t="s">
        <v>1807</v>
      </c>
      <c r="P43" t="s">
        <v>1807</v>
      </c>
      <c r="Q43" s="153">
        <f>IFERROR(_xlfn.XLOOKUP(S43,sortorder!$E$62:$E$138,sortorder!$F$62:$F$138),999)</f>
        <v>162</v>
      </c>
      <c r="R43" s="153">
        <f>IFERROR(_xlfn.XLOOKUP(S43,sortorder!$E$62:$E$138,sortorder!$D$62:$D$138),99)</f>
        <v>18</v>
      </c>
      <c r="S43" s="131" t="s">
        <v>1121</v>
      </c>
      <c r="T43" s="60" t="s">
        <v>1121</v>
      </c>
      <c r="U43" s="158">
        <f>IFERROR(_xlfn.XLOOKUP(W43,sortorder!$E$4:$E$55,sortorder!$D$4:$D$55),99)</f>
        <v>5</v>
      </c>
      <c r="V43" s="158">
        <f>IFERROR(_xlfn.XLOOKUP(W43,sortorder!$E$4:$E$55,sortorder!$D$4:$D$55),99)</f>
        <v>5</v>
      </c>
      <c r="W43" s="22" t="s">
        <v>1799</v>
      </c>
      <c r="X43" s="147">
        <f>IF(ISERROR(SEARCH(X$1,$O43)),0,1)</f>
        <v>0</v>
      </c>
      <c r="Y43" s="147">
        <f>IF(ISERROR(SEARCH(Y$1,$O43)),0,1)</f>
        <v>1</v>
      </c>
      <c r="Z43" s="147">
        <f>IF(ISERROR(SEARCH(Z$1,$O43)),0,1)</f>
        <v>1</v>
      </c>
      <c r="AA43" s="147">
        <f>IF(ISERROR(SEARCH(AA$1,$O43)),0,1)</f>
        <v>0</v>
      </c>
      <c r="AB43" s="147">
        <f>IF(ISERROR(SEARCH(AB$1,$O43)),0,1)</f>
        <v>0</v>
      </c>
      <c r="AC43" s="147">
        <f>IF(ISERROR(SEARCH(AC$1,$O43)),0,1)</f>
        <v>0</v>
      </c>
      <c r="AD43" s="147">
        <f>IF(ISERROR(SEARCH(AD$1,$O43)),0,1)</f>
        <v>0</v>
      </c>
      <c r="AE43" s="147">
        <f>IF(ISERROR(SEARCH(AE$1,$O43)),0,1)</f>
        <v>0</v>
      </c>
      <c r="AF43" s="147">
        <f>IF(ISERROR(SEARCH(AF$1,$O43)),0,1)</f>
        <v>1</v>
      </c>
      <c r="AG43" t="s">
        <v>1075</v>
      </c>
      <c r="AH43" t="s">
        <v>1104</v>
      </c>
      <c r="AI43" t="s">
        <v>44</v>
      </c>
      <c r="AJ43" s="42" t="s">
        <v>44</v>
      </c>
      <c r="AK43" s="219">
        <f>_xlfn.XLOOKUP(AJ43,sortorder!$I$15:$I$20,sortorder!$J$15:$J$20)</f>
        <v>1</v>
      </c>
      <c r="AL43" t="s">
        <v>1805</v>
      </c>
      <c r="AM43" t="s">
        <v>1805</v>
      </c>
      <c r="AN43" t="s">
        <v>1806</v>
      </c>
      <c r="AO43" s="32">
        <v>3</v>
      </c>
      <c r="AP43" t="s">
        <v>1800</v>
      </c>
      <c r="AQ43" t="s">
        <v>1111</v>
      </c>
      <c r="AR43" t="s">
        <v>1102</v>
      </c>
      <c r="AS43" t="s">
        <v>1111</v>
      </c>
      <c r="AU43" s="40" t="str">
        <f>IFERROR(_xlfn.XLOOKUP(O43,wtd!$B:$B,wtd!$C:$C),"")</f>
        <v/>
      </c>
      <c r="AV43" s="147" t="b">
        <f>IFERROR(O43=_xlfn.XLOOKUP(O43,wtd!$B:$B,wtd!$B:$B),FALSE)</f>
        <v>0</v>
      </c>
      <c r="AW43" t="s">
        <v>1103</v>
      </c>
      <c r="AX43">
        <v>2</v>
      </c>
      <c r="AY43">
        <v>0</v>
      </c>
      <c r="BA43" t="b">
        <v>0</v>
      </c>
      <c r="BB43" t="b">
        <v>0</v>
      </c>
      <c r="BC43" t="b">
        <v>0</v>
      </c>
      <c r="BD43" t="s">
        <v>5048</v>
      </c>
      <c r="BE43" t="s">
        <v>1810</v>
      </c>
      <c r="BF43" t="s">
        <v>1810</v>
      </c>
      <c r="BG43" t="s">
        <v>1811</v>
      </c>
      <c r="BI43" t="s">
        <v>1812</v>
      </c>
      <c r="BJ43" t="s">
        <v>1118</v>
      </c>
      <c r="BL43" s="232">
        <v>178</v>
      </c>
      <c r="BN43" t="s">
        <v>1589</v>
      </c>
      <c r="BO43" t="s">
        <v>1120</v>
      </c>
      <c r="BP43" t="s">
        <v>1809</v>
      </c>
      <c r="BQ43" t="s">
        <v>411</v>
      </c>
      <c r="BR43" t="s">
        <v>55</v>
      </c>
    </row>
    <row r="44" spans="1:70" x14ac:dyDescent="0.35">
      <c r="A44">
        <v>43</v>
      </c>
      <c r="B44" s="164" t="str">
        <f>IFERROR(TEXT(AK44,"00"),"99")&amp;IFERROR(TEXT(V44,"00"),"99")&amp;IFERROR(TEXT(R44,"00"),"99")&amp;IFERROR(TEXT(BL44,"000"),"999")</f>
        <v>010519180</v>
      </c>
      <c r="C44" s="164" t="str">
        <f>IFERROR(TEXT(AK44,"00"),"99")&amp;IFERROR(TEXT(U44,"00"),"99")&amp;IFERROR(TEXT(Q44,"000"),"999")</f>
        <v>0105164</v>
      </c>
      <c r="D44" s="29">
        <v>1</v>
      </c>
      <c r="E44" s="29">
        <v>1</v>
      </c>
      <c r="F44" s="29">
        <v>0</v>
      </c>
      <c r="G44" s="29"/>
      <c r="H44" t="s">
        <v>1822</v>
      </c>
      <c r="I44" t="s">
        <v>1822</v>
      </c>
      <c r="J44" t="s">
        <v>1822</v>
      </c>
      <c r="M44" t="s">
        <v>1823</v>
      </c>
      <c r="N44" t="s">
        <v>1823</v>
      </c>
      <c r="O44" s="65" t="s">
        <v>1821</v>
      </c>
      <c r="P44" t="s">
        <v>1821</v>
      </c>
      <c r="Q44" s="153">
        <f>IFERROR(_xlfn.XLOOKUP(S44,sortorder!$E$62:$E$138,sortorder!$F$62:$F$138),999)</f>
        <v>164</v>
      </c>
      <c r="R44" s="153">
        <f>IFERROR(_xlfn.XLOOKUP(S44,sortorder!$E$62:$E$138,sortorder!$D$62:$D$138),99)</f>
        <v>19</v>
      </c>
      <c r="S44" s="131" t="s">
        <v>155</v>
      </c>
      <c r="T44" s="60" t="s">
        <v>155</v>
      </c>
      <c r="U44" s="158">
        <f>IFERROR(_xlfn.XLOOKUP(W44,sortorder!$E$4:$E$55,sortorder!$D$4:$D$55),99)</f>
        <v>5</v>
      </c>
      <c r="V44" s="158">
        <f>IFERROR(_xlfn.XLOOKUP(W44,sortorder!$E$4:$E$55,sortorder!$D$4:$D$55),99)</f>
        <v>5</v>
      </c>
      <c r="W44" s="22" t="s">
        <v>1799</v>
      </c>
      <c r="X44" s="147">
        <f>IF(ISERROR(SEARCH(X$1,$O44)),0,1)</f>
        <v>0</v>
      </c>
      <c r="Y44" s="147">
        <f>IF(ISERROR(SEARCH(Y$1,$O44)),0,1)</f>
        <v>1</v>
      </c>
      <c r="Z44" s="147">
        <f>IF(ISERROR(SEARCH(Z$1,$O44)),0,1)</f>
        <v>1</v>
      </c>
      <c r="AA44" s="147">
        <f>IF(ISERROR(SEARCH(AA$1,$O44)),0,1)</f>
        <v>0</v>
      </c>
      <c r="AB44" s="147">
        <f>IF(ISERROR(SEARCH(AB$1,$O44)),0,1)</f>
        <v>0</v>
      </c>
      <c r="AC44" s="147">
        <f>IF(ISERROR(SEARCH(AC$1,$O44)),0,1)</f>
        <v>0</v>
      </c>
      <c r="AD44" s="147">
        <f>IF(ISERROR(SEARCH(AD$1,$O44)),0,1)</f>
        <v>0</v>
      </c>
      <c r="AE44" s="147">
        <f>IF(ISERROR(SEARCH(AE$1,$O44)),0,1)</f>
        <v>0</v>
      </c>
      <c r="AF44" s="147">
        <f>IF(ISERROR(SEARCH(AF$1,$O44)),0,1)</f>
        <v>0</v>
      </c>
      <c r="AG44" t="s">
        <v>1075</v>
      </c>
      <c r="AH44" t="s">
        <v>1104</v>
      </c>
      <c r="AI44" t="s">
        <v>44</v>
      </c>
      <c r="AJ44" s="42" t="s">
        <v>44</v>
      </c>
      <c r="AK44" s="219">
        <f>_xlfn.XLOOKUP(AJ44,sortorder!$I$15:$I$20,sortorder!$J$15:$J$20)</f>
        <v>1</v>
      </c>
      <c r="AL44" t="s">
        <v>1805</v>
      </c>
      <c r="AM44" t="s">
        <v>1805</v>
      </c>
      <c r="AN44" t="s">
        <v>1806</v>
      </c>
      <c r="AO44" s="32">
        <v>3</v>
      </c>
      <c r="AP44" t="s">
        <v>1800</v>
      </c>
      <c r="AQ44" t="s">
        <v>1111</v>
      </c>
      <c r="AR44" t="s">
        <v>1102</v>
      </c>
      <c r="AS44" t="s">
        <v>1111</v>
      </c>
      <c r="AU44" s="40" t="str">
        <f>IFERROR(_xlfn.XLOOKUP(O44,wtd!$B:$B,wtd!$C:$C),"")</f>
        <v/>
      </c>
      <c r="AV44" s="147" t="b">
        <f>IFERROR(O44=_xlfn.XLOOKUP(O44,wtd!$B:$B,wtd!$B:$B),FALSE)</f>
        <v>0</v>
      </c>
      <c r="AW44" t="s">
        <v>1103</v>
      </c>
      <c r="AX44">
        <v>2</v>
      </c>
      <c r="AY44">
        <v>0</v>
      </c>
      <c r="BA44" t="b">
        <v>0</v>
      </c>
      <c r="BB44" t="b">
        <v>0</v>
      </c>
      <c r="BC44" t="b">
        <v>0</v>
      </c>
      <c r="BD44" t="s">
        <v>5131</v>
      </c>
      <c r="BE44" t="s">
        <v>1824</v>
      </c>
      <c r="BF44" t="s">
        <v>1824</v>
      </c>
      <c r="BG44" t="s">
        <v>1825</v>
      </c>
      <c r="BI44" t="s">
        <v>1826</v>
      </c>
      <c r="BJ44" t="s">
        <v>1129</v>
      </c>
      <c r="BL44" s="232">
        <v>180</v>
      </c>
      <c r="BN44" t="s">
        <v>1110</v>
      </c>
      <c r="BO44" t="s">
        <v>1140</v>
      </c>
      <c r="BP44" t="s">
        <v>1823</v>
      </c>
      <c r="BQ44" t="s">
        <v>411</v>
      </c>
      <c r="BR44" t="s">
        <v>55</v>
      </c>
    </row>
    <row r="45" spans="1:70" x14ac:dyDescent="0.35">
      <c r="A45">
        <v>44</v>
      </c>
      <c r="B45" s="164" t="str">
        <f>IFERROR(TEXT(AK45,"00"),"99")&amp;IFERROR(TEXT(V45,"00"),"99")&amp;IFERROR(TEXT(R45,"00"),"99")&amp;IFERROR(TEXT(BL45,"000"),"999")</f>
        <v>010520182</v>
      </c>
      <c r="C45" s="164" t="str">
        <f>IFERROR(TEXT(AK45,"00"),"99")&amp;IFERROR(TEXT(U45,"00"),"99")&amp;IFERROR(TEXT(Q45,"000"),"999")</f>
        <v>0105166</v>
      </c>
      <c r="D45" s="29">
        <v>1</v>
      </c>
      <c r="E45" s="29">
        <v>1</v>
      </c>
      <c r="F45" s="29">
        <v>0</v>
      </c>
      <c r="G45" s="29"/>
      <c r="H45" t="s">
        <v>1851</v>
      </c>
      <c r="I45" t="s">
        <v>1851</v>
      </c>
      <c r="J45" t="s">
        <v>1851</v>
      </c>
      <c r="M45" t="s">
        <v>1852</v>
      </c>
      <c r="N45" t="s">
        <v>1852</v>
      </c>
      <c r="O45" s="65" t="s">
        <v>1850</v>
      </c>
      <c r="P45" t="s">
        <v>1850</v>
      </c>
      <c r="Q45" s="153">
        <f>IFERROR(_xlfn.XLOOKUP(S45,sortorder!$E$62:$E$138,sortorder!$F$62:$F$138),999)</f>
        <v>166</v>
      </c>
      <c r="R45" s="153">
        <f>IFERROR(_xlfn.XLOOKUP(S45,sortorder!$E$62:$E$138,sortorder!$D$62:$D$138),99)</f>
        <v>20</v>
      </c>
      <c r="S45" s="131" t="s">
        <v>150</v>
      </c>
      <c r="T45" s="60" t="s">
        <v>150</v>
      </c>
      <c r="U45" s="158">
        <f>IFERROR(_xlfn.XLOOKUP(W45,sortorder!$E$4:$E$55,sortorder!$D$4:$D$55),99)</f>
        <v>5</v>
      </c>
      <c r="V45" s="158">
        <f>IFERROR(_xlfn.XLOOKUP(W45,sortorder!$E$4:$E$55,sortorder!$D$4:$D$55),99)</f>
        <v>5</v>
      </c>
      <c r="W45" s="22" t="s">
        <v>1799</v>
      </c>
      <c r="X45" s="147">
        <f>IF(ISERROR(SEARCH(X$1,$O45)),0,1)</f>
        <v>0</v>
      </c>
      <c r="Y45" s="147">
        <f>IF(ISERROR(SEARCH(Y$1,$O45)),0,1)</f>
        <v>1</v>
      </c>
      <c r="Z45" s="147">
        <f>IF(ISERROR(SEARCH(Z$1,$O45)),0,1)</f>
        <v>1</v>
      </c>
      <c r="AA45" s="147">
        <f>IF(ISERROR(SEARCH(AA$1,$O45)),0,1)</f>
        <v>0</v>
      </c>
      <c r="AB45" s="147">
        <f>IF(ISERROR(SEARCH(AB$1,$O45)),0,1)</f>
        <v>0</v>
      </c>
      <c r="AC45" s="147">
        <f>IF(ISERROR(SEARCH(AC$1,$O45)),0,1)</f>
        <v>0</v>
      </c>
      <c r="AD45" s="147">
        <f>IF(ISERROR(SEARCH(AD$1,$O45)),0,1)</f>
        <v>0</v>
      </c>
      <c r="AE45" s="147">
        <f>IF(ISERROR(SEARCH(AE$1,$O45)),0,1)</f>
        <v>0</v>
      </c>
      <c r="AF45" s="147">
        <f>IF(ISERROR(SEARCH(AF$1,$O45)),0,1)</f>
        <v>0</v>
      </c>
      <c r="AG45" t="s">
        <v>1075</v>
      </c>
      <c r="AH45" t="s">
        <v>1104</v>
      </c>
      <c r="AI45" t="s">
        <v>44</v>
      </c>
      <c r="AJ45" s="42" t="s">
        <v>44</v>
      </c>
      <c r="AK45" s="219">
        <f>_xlfn.XLOOKUP(AJ45,sortorder!$I$15:$I$20,sortorder!$J$15:$J$20)</f>
        <v>1</v>
      </c>
      <c r="AL45" t="s">
        <v>1805</v>
      </c>
      <c r="AM45" t="s">
        <v>1805</v>
      </c>
      <c r="AN45" t="s">
        <v>1806</v>
      </c>
      <c r="AO45" s="32">
        <v>3</v>
      </c>
      <c r="AP45" t="s">
        <v>1800</v>
      </c>
      <c r="AQ45" t="s">
        <v>1111</v>
      </c>
      <c r="AR45" t="s">
        <v>1102</v>
      </c>
      <c r="AS45" t="s">
        <v>1111</v>
      </c>
      <c r="AU45" s="40" t="str">
        <f>IFERROR(_xlfn.XLOOKUP(O45,wtd!$B:$B,wtd!$C:$C),"")</f>
        <v/>
      </c>
      <c r="AV45" s="147" t="b">
        <f>IFERROR(O45=_xlfn.XLOOKUP(O45,wtd!$B:$B,wtd!$B:$B),FALSE)</f>
        <v>0</v>
      </c>
      <c r="AW45" t="s">
        <v>1103</v>
      </c>
      <c r="AX45">
        <v>2</v>
      </c>
      <c r="AY45">
        <v>0</v>
      </c>
      <c r="BA45" t="b">
        <v>0</v>
      </c>
      <c r="BB45" t="b">
        <v>0</v>
      </c>
      <c r="BC45" t="b">
        <v>0</v>
      </c>
      <c r="BD45" t="s">
        <v>5132</v>
      </c>
      <c r="BE45" t="s">
        <v>1853</v>
      </c>
      <c r="BF45" t="s">
        <v>1853</v>
      </c>
      <c r="BG45" t="s">
        <v>1854</v>
      </c>
      <c r="BI45" t="s">
        <v>1855</v>
      </c>
      <c r="BJ45" t="s">
        <v>1174</v>
      </c>
      <c r="BL45" s="232">
        <v>182</v>
      </c>
      <c r="BN45" t="s">
        <v>1536</v>
      </c>
      <c r="BO45" t="s">
        <v>55</v>
      </c>
      <c r="BP45" t="s">
        <v>1852</v>
      </c>
      <c r="BQ45" t="s">
        <v>411</v>
      </c>
      <c r="BR45" t="s">
        <v>55</v>
      </c>
    </row>
    <row r="46" spans="1:70" x14ac:dyDescent="0.35">
      <c r="A46">
        <v>45</v>
      </c>
      <c r="B46" s="164" t="str">
        <f>IFERROR(TEXT(AK46,"00"),"99")&amp;IFERROR(TEXT(V46,"00"),"99")&amp;IFERROR(TEXT(R46,"00"),"99")&amp;IFERROR(TEXT(BL46,"000"),"999")</f>
        <v>010521181</v>
      </c>
      <c r="C46" s="164" t="str">
        <f>IFERROR(TEXT(AK46,"00"),"99")&amp;IFERROR(TEXT(U46,"00"),"99")&amp;IFERROR(TEXT(Q46,"000"),"999")</f>
        <v>0105165</v>
      </c>
      <c r="D46" s="29">
        <v>1</v>
      </c>
      <c r="E46" s="29">
        <v>1</v>
      </c>
      <c r="F46" s="29">
        <v>0</v>
      </c>
      <c r="G46" s="29"/>
      <c r="H46" t="s">
        <v>1888</v>
      </c>
      <c r="I46" t="s">
        <v>1888</v>
      </c>
      <c r="J46" t="s">
        <v>1888</v>
      </c>
      <c r="M46" t="s">
        <v>1889</v>
      </c>
      <c r="N46" t="s">
        <v>1889</v>
      </c>
      <c r="O46" s="65" t="s">
        <v>1887</v>
      </c>
      <c r="P46" t="s">
        <v>1887</v>
      </c>
      <c r="Q46" s="153">
        <f>IFERROR(_xlfn.XLOOKUP(S46,sortorder!$E$62:$E$138,sortorder!$F$62:$F$138),999)</f>
        <v>165</v>
      </c>
      <c r="R46" s="153">
        <f>IFERROR(_xlfn.XLOOKUP(S46,sortorder!$E$62:$E$138,sortorder!$D$62:$D$138),99)</f>
        <v>21</v>
      </c>
      <c r="S46" s="131" t="s">
        <v>396</v>
      </c>
      <c r="T46" s="60" t="s">
        <v>396</v>
      </c>
      <c r="U46" s="158">
        <f>IFERROR(_xlfn.XLOOKUP(W46,sortorder!$E$4:$E$55,sortorder!$D$4:$D$55),99)</f>
        <v>5</v>
      </c>
      <c r="V46" s="158">
        <f>IFERROR(_xlfn.XLOOKUP(W46,sortorder!$E$4:$E$55,sortorder!$D$4:$D$55),99)</f>
        <v>5</v>
      </c>
      <c r="W46" s="22" t="s">
        <v>1799</v>
      </c>
      <c r="X46" s="147">
        <f>IF(ISERROR(SEARCH(X$1,$O46)),0,1)</f>
        <v>0</v>
      </c>
      <c r="Y46" s="147">
        <f>IF(ISERROR(SEARCH(Y$1,$O46)),0,1)</f>
        <v>1</v>
      </c>
      <c r="Z46" s="147">
        <f>IF(ISERROR(SEARCH(Z$1,$O46)),0,1)</f>
        <v>1</v>
      </c>
      <c r="AA46" s="147">
        <f>IF(ISERROR(SEARCH(AA$1,$O46)),0,1)</f>
        <v>0</v>
      </c>
      <c r="AB46" s="147">
        <f>IF(ISERROR(SEARCH(AB$1,$O46)),0,1)</f>
        <v>0</v>
      </c>
      <c r="AC46" s="147">
        <f>IF(ISERROR(SEARCH(AC$1,$O46)),0,1)</f>
        <v>0</v>
      </c>
      <c r="AD46" s="147">
        <f>IF(ISERROR(SEARCH(AD$1,$O46)),0,1)</f>
        <v>0</v>
      </c>
      <c r="AE46" s="147">
        <f>IF(ISERROR(SEARCH(AE$1,$O46)),0,1)</f>
        <v>0</v>
      </c>
      <c r="AF46" s="147">
        <f>IF(ISERROR(SEARCH(AF$1,$O46)),0,1)</f>
        <v>0</v>
      </c>
      <c r="AG46" t="s">
        <v>1075</v>
      </c>
      <c r="AH46" t="s">
        <v>1104</v>
      </c>
      <c r="AI46" t="s">
        <v>44</v>
      </c>
      <c r="AJ46" s="42" t="s">
        <v>44</v>
      </c>
      <c r="AK46" s="219">
        <f>_xlfn.XLOOKUP(AJ46,sortorder!$I$15:$I$20,sortorder!$J$15:$J$20)</f>
        <v>1</v>
      </c>
      <c r="AL46" t="s">
        <v>1805</v>
      </c>
      <c r="AM46" t="s">
        <v>1805</v>
      </c>
      <c r="AN46" t="s">
        <v>1806</v>
      </c>
      <c r="AO46" s="32">
        <v>3</v>
      </c>
      <c r="AP46" t="s">
        <v>1800</v>
      </c>
      <c r="AQ46" t="s">
        <v>1111</v>
      </c>
      <c r="AR46" t="s">
        <v>1102</v>
      </c>
      <c r="AS46" t="s">
        <v>1111</v>
      </c>
      <c r="AU46" s="40" t="str">
        <f>IFERROR(_xlfn.XLOOKUP(O46,wtd!$B:$B,wtd!$C:$C),"")</f>
        <v/>
      </c>
      <c r="AV46" s="147" t="b">
        <f>IFERROR(O46=_xlfn.XLOOKUP(O46,wtd!$B:$B,wtd!$B:$B),FALSE)</f>
        <v>0</v>
      </c>
      <c r="AW46" t="s">
        <v>1103</v>
      </c>
      <c r="AX46">
        <v>2</v>
      </c>
      <c r="AY46">
        <v>0</v>
      </c>
      <c r="BA46" t="b">
        <v>0</v>
      </c>
      <c r="BB46" t="b">
        <v>0</v>
      </c>
      <c r="BC46" t="b">
        <v>0</v>
      </c>
      <c r="BD46" t="s">
        <v>5133</v>
      </c>
      <c r="BE46" t="s">
        <v>1890</v>
      </c>
      <c r="BF46" t="s">
        <v>1890</v>
      </c>
      <c r="BG46" t="s">
        <v>1891</v>
      </c>
      <c r="BI46" t="s">
        <v>1892</v>
      </c>
      <c r="BJ46" t="s">
        <v>1223</v>
      </c>
      <c r="BL46" s="232">
        <v>181</v>
      </c>
      <c r="BN46" t="s">
        <v>1283</v>
      </c>
      <c r="BO46" t="s">
        <v>1231</v>
      </c>
      <c r="BP46" t="s">
        <v>1889</v>
      </c>
      <c r="BQ46" t="s">
        <v>411</v>
      </c>
      <c r="BR46" t="s">
        <v>55</v>
      </c>
    </row>
    <row r="47" spans="1:70" x14ac:dyDescent="0.35">
      <c r="A47">
        <v>46</v>
      </c>
      <c r="B47" s="164" t="str">
        <f>IFERROR(TEXT(AK47,"00"),"99")&amp;IFERROR(TEXT(V47,"00"),"99")&amp;IFERROR(TEXT(R47,"00"),"99")&amp;IFERROR(TEXT(BL47,"000"),"999")</f>
        <v>010522183</v>
      </c>
      <c r="C47" s="164" t="str">
        <f>IFERROR(TEXT(AK47,"00"),"99")&amp;IFERROR(TEXT(U47,"00"),"99")&amp;IFERROR(TEXT(Q47,"000"),"999")</f>
        <v>0105167</v>
      </c>
      <c r="D47" s="29">
        <v>1</v>
      </c>
      <c r="E47" s="29">
        <v>1</v>
      </c>
      <c r="F47" s="29">
        <v>0</v>
      </c>
      <c r="G47" s="29"/>
      <c r="H47" t="s">
        <v>1832</v>
      </c>
      <c r="I47" t="s">
        <v>1832</v>
      </c>
      <c r="J47" t="s">
        <v>1832</v>
      </c>
      <c r="M47" t="s">
        <v>1833</v>
      </c>
      <c r="N47" t="s">
        <v>1833</v>
      </c>
      <c r="O47" s="65" t="s">
        <v>1831</v>
      </c>
      <c r="P47" t="s">
        <v>1831</v>
      </c>
      <c r="Q47" s="153">
        <f>IFERROR(_xlfn.XLOOKUP(S47,sortorder!$E$62:$E$138,sortorder!$F$62:$F$138),999)</f>
        <v>167</v>
      </c>
      <c r="R47" s="153">
        <f>IFERROR(_xlfn.XLOOKUP(S47,sortorder!$E$62:$E$138,sortorder!$D$62:$D$138),99)</f>
        <v>22</v>
      </c>
      <c r="S47" s="131" t="s">
        <v>51</v>
      </c>
      <c r="T47" s="60" t="s">
        <v>51</v>
      </c>
      <c r="U47" s="158">
        <f>IFERROR(_xlfn.XLOOKUP(W47,sortorder!$E$4:$E$55,sortorder!$D$4:$D$55),99)</f>
        <v>5</v>
      </c>
      <c r="V47" s="158">
        <f>IFERROR(_xlfn.XLOOKUP(W47,sortorder!$E$4:$E$55,sortorder!$D$4:$D$55),99)</f>
        <v>5</v>
      </c>
      <c r="W47" s="22" t="s">
        <v>1799</v>
      </c>
      <c r="X47" s="147">
        <f>IF(ISERROR(SEARCH(X$1,$O47)),0,1)</f>
        <v>0</v>
      </c>
      <c r="Y47" s="147">
        <f>IF(ISERROR(SEARCH(Y$1,$O47)),0,1)</f>
        <v>1</v>
      </c>
      <c r="Z47" s="147">
        <f>IF(ISERROR(SEARCH(Z$1,$O47)),0,1)</f>
        <v>1</v>
      </c>
      <c r="AA47" s="147">
        <f>IF(ISERROR(SEARCH(AA$1,$O47)),0,1)</f>
        <v>0</v>
      </c>
      <c r="AB47" s="147">
        <f>IF(ISERROR(SEARCH(AB$1,$O47)),0,1)</f>
        <v>0</v>
      </c>
      <c r="AC47" s="147">
        <f>IF(ISERROR(SEARCH(AC$1,$O47)),0,1)</f>
        <v>0</v>
      </c>
      <c r="AD47" s="147">
        <f>IF(ISERROR(SEARCH(AD$1,$O47)),0,1)</f>
        <v>0</v>
      </c>
      <c r="AE47" s="147">
        <f>IF(ISERROR(SEARCH(AE$1,$O47)),0,1)</f>
        <v>0</v>
      </c>
      <c r="AF47" s="147">
        <f>IF(ISERROR(SEARCH(AF$1,$O47)),0,1)</f>
        <v>0</v>
      </c>
      <c r="AG47" t="s">
        <v>1075</v>
      </c>
      <c r="AH47" t="s">
        <v>1104</v>
      </c>
      <c r="AI47" t="s">
        <v>44</v>
      </c>
      <c r="AJ47" s="42" t="s">
        <v>44</v>
      </c>
      <c r="AK47" s="219">
        <f>_xlfn.XLOOKUP(AJ47,sortorder!$I$15:$I$20,sortorder!$J$15:$J$20)</f>
        <v>1</v>
      </c>
      <c r="AL47" t="s">
        <v>1805</v>
      </c>
      <c r="AM47" t="s">
        <v>1805</v>
      </c>
      <c r="AN47" t="s">
        <v>1806</v>
      </c>
      <c r="AO47" s="32">
        <v>3</v>
      </c>
      <c r="AP47" t="s">
        <v>1800</v>
      </c>
      <c r="AQ47" t="s">
        <v>1111</v>
      </c>
      <c r="AR47" t="s">
        <v>1102</v>
      </c>
      <c r="AS47" t="s">
        <v>1111</v>
      </c>
      <c r="AU47" s="40" t="str">
        <f>IFERROR(_xlfn.XLOOKUP(O47,wtd!$B:$B,wtd!$C:$C),"")</f>
        <v/>
      </c>
      <c r="AV47" s="147" t="b">
        <f>IFERROR(O47=_xlfn.XLOOKUP(O47,wtd!$B:$B,wtd!$B:$B),FALSE)</f>
        <v>0</v>
      </c>
      <c r="AW47" t="s">
        <v>1103</v>
      </c>
      <c r="AX47">
        <v>2</v>
      </c>
      <c r="AY47">
        <v>0</v>
      </c>
      <c r="BA47" t="b">
        <v>0</v>
      </c>
      <c r="BB47" t="b">
        <v>0</v>
      </c>
      <c r="BC47" t="b">
        <v>0</v>
      </c>
      <c r="BD47" t="s">
        <v>5134</v>
      </c>
      <c r="BE47" t="s">
        <v>1834</v>
      </c>
      <c r="BF47" t="s">
        <v>1834</v>
      </c>
      <c r="BG47" t="s">
        <v>1835</v>
      </c>
      <c r="BI47" t="s">
        <v>1836</v>
      </c>
      <c r="BJ47" t="s">
        <v>1145</v>
      </c>
      <c r="BL47" s="232">
        <v>183</v>
      </c>
      <c r="BN47" t="s">
        <v>1325</v>
      </c>
      <c r="BO47" t="s">
        <v>1155</v>
      </c>
      <c r="BP47" t="s">
        <v>1833</v>
      </c>
      <c r="BQ47" t="s">
        <v>411</v>
      </c>
      <c r="BR47" t="s">
        <v>55</v>
      </c>
    </row>
    <row r="48" spans="1:70" x14ac:dyDescent="0.35">
      <c r="A48">
        <v>47</v>
      </c>
      <c r="B48" s="164" t="str">
        <f>IFERROR(TEXT(AK48,"00"),"99")&amp;IFERROR(TEXT(V48,"00"),"99")&amp;IFERROR(TEXT(R48,"00"),"99")&amp;IFERROR(TEXT(BL48,"000"),"999")</f>
        <v>010523186</v>
      </c>
      <c r="C48" s="164" t="str">
        <f>IFERROR(TEXT(AK48,"00"),"99")&amp;IFERROR(TEXT(U48,"00"),"99")&amp;IFERROR(TEXT(Q48,"000"),"999")</f>
        <v>0105170</v>
      </c>
      <c r="D48" s="29">
        <v>1</v>
      </c>
      <c r="E48" s="29">
        <v>1</v>
      </c>
      <c r="F48" s="29">
        <v>0</v>
      </c>
      <c r="G48" s="29"/>
      <c r="H48" t="s">
        <v>1838</v>
      </c>
      <c r="I48" t="s">
        <v>1838</v>
      </c>
      <c r="J48" t="s">
        <v>1838</v>
      </c>
      <c r="L48" s="125"/>
      <c r="M48" t="s">
        <v>1839</v>
      </c>
      <c r="N48" t="s">
        <v>1839</v>
      </c>
      <c r="O48" s="126" t="s">
        <v>1837</v>
      </c>
      <c r="P48" s="125" t="s">
        <v>1837</v>
      </c>
      <c r="Q48" s="153">
        <f>IFERROR(_xlfn.XLOOKUP(S48,sortorder!$E$62:$E$138,sortorder!$F$62:$F$138),999)</f>
        <v>170</v>
      </c>
      <c r="R48" s="153">
        <f>IFERROR(_xlfn.XLOOKUP(S48,sortorder!$E$62:$E$138,sortorder!$D$62:$D$138),99)</f>
        <v>23</v>
      </c>
      <c r="S48" s="131" t="s">
        <v>1169</v>
      </c>
      <c r="T48" s="60" t="s">
        <v>1169</v>
      </c>
      <c r="U48" s="158">
        <f>IFERROR(_xlfn.XLOOKUP(W48,sortorder!$E$4:$E$55,sortorder!$D$4:$D$55),99)</f>
        <v>5</v>
      </c>
      <c r="V48" s="158">
        <f>IFERROR(_xlfn.XLOOKUP(W48,sortorder!$E$4:$E$55,sortorder!$D$4:$D$55),99)</f>
        <v>5</v>
      </c>
      <c r="W48" s="22" t="s">
        <v>1799</v>
      </c>
      <c r="X48" s="147">
        <f>IF(ISERROR(SEARCH(X$1,$O48)),0,1)</f>
        <v>0</v>
      </c>
      <c r="Y48" s="147">
        <f>IF(ISERROR(SEARCH(Y$1,$O48)),0,1)</f>
        <v>1</v>
      </c>
      <c r="Z48" s="147">
        <f>IF(ISERROR(SEARCH(Z$1,$O48)),0,1)</f>
        <v>1</v>
      </c>
      <c r="AA48" s="147">
        <f>IF(ISERROR(SEARCH(AA$1,$O48)),0,1)</f>
        <v>0</v>
      </c>
      <c r="AB48" s="147">
        <f>IF(ISERROR(SEARCH(AB$1,$O48)),0,1)</f>
        <v>0</v>
      </c>
      <c r="AC48" s="147">
        <f>IF(ISERROR(SEARCH(AC$1,$O48)),0,1)</f>
        <v>0</v>
      </c>
      <c r="AD48" s="147">
        <f>IF(ISERROR(SEARCH(AD$1,$O48)),0,1)</f>
        <v>0</v>
      </c>
      <c r="AE48" s="147">
        <f>IF(ISERROR(SEARCH(AE$1,$O48)),0,1)</f>
        <v>0</v>
      </c>
      <c r="AF48" s="147">
        <f>IF(ISERROR(SEARCH(AF$1,$O48)),0,1)</f>
        <v>0</v>
      </c>
      <c r="AG48" t="s">
        <v>1075</v>
      </c>
      <c r="AH48" s="125" t="s">
        <v>1104</v>
      </c>
      <c r="AI48" t="s">
        <v>44</v>
      </c>
      <c r="AJ48" s="42" t="s">
        <v>44</v>
      </c>
      <c r="AK48" s="219">
        <f>_xlfn.XLOOKUP(AJ48,sortorder!$I$15:$I$20,sortorder!$J$15:$J$20)</f>
        <v>1</v>
      </c>
      <c r="AL48" t="s">
        <v>1805</v>
      </c>
      <c r="AM48" t="s">
        <v>1805</v>
      </c>
      <c r="AN48" t="s">
        <v>1806</v>
      </c>
      <c r="AO48" s="32">
        <v>3</v>
      </c>
      <c r="AP48" t="s">
        <v>1800</v>
      </c>
      <c r="AQ48" t="s">
        <v>1111</v>
      </c>
      <c r="AR48" t="s">
        <v>1102</v>
      </c>
      <c r="AS48" t="s">
        <v>1111</v>
      </c>
      <c r="AU48" s="40" t="str">
        <f>IFERROR(_xlfn.XLOOKUP(O48,wtd!$B:$B,wtd!$C:$C),"")</f>
        <v/>
      </c>
      <c r="AV48" s="147" t="b">
        <f>IFERROR(O48=_xlfn.XLOOKUP(O48,wtd!$B:$B,wtd!$B:$B),FALSE)</f>
        <v>0</v>
      </c>
      <c r="AW48" t="s">
        <v>1103</v>
      </c>
      <c r="AX48">
        <v>2</v>
      </c>
      <c r="AY48">
        <v>0</v>
      </c>
      <c r="BA48" t="b">
        <v>0</v>
      </c>
      <c r="BB48" t="b">
        <v>0</v>
      </c>
      <c r="BC48" t="b">
        <v>0</v>
      </c>
      <c r="BD48" t="s">
        <v>1840</v>
      </c>
      <c r="BE48" t="s">
        <v>1841</v>
      </c>
      <c r="BF48" t="s">
        <v>1841</v>
      </c>
      <c r="BG48" t="s">
        <v>1842</v>
      </c>
      <c r="BH48" t="s">
        <v>1844</v>
      </c>
      <c r="BI48" t="s">
        <v>1843</v>
      </c>
      <c r="BJ48" t="s">
        <v>1165</v>
      </c>
      <c r="BL48" s="232">
        <v>186</v>
      </c>
      <c r="BN48" t="s">
        <v>1561</v>
      </c>
      <c r="BO48" t="s">
        <v>1167</v>
      </c>
      <c r="BP48" t="s">
        <v>1839</v>
      </c>
      <c r="BQ48" t="s">
        <v>411</v>
      </c>
    </row>
    <row r="49" spans="1:70" x14ac:dyDescent="0.35">
      <c r="A49">
        <v>48</v>
      </c>
      <c r="B49" s="164" t="str">
        <f>IFERROR(TEXT(AK49,"00"),"99")&amp;IFERROR(TEXT(V49,"00"),"99")&amp;IFERROR(TEXT(R49,"00"),"99")&amp;IFERROR(TEXT(BL49,"000"),"999")</f>
        <v>010524184</v>
      </c>
      <c r="C49" s="164" t="str">
        <f>IFERROR(TEXT(AK49,"00"),"99")&amp;IFERROR(TEXT(U49,"00"),"99")&amp;IFERROR(TEXT(Q49,"000"),"999")</f>
        <v>0105168</v>
      </c>
      <c r="D49" s="29">
        <v>1</v>
      </c>
      <c r="E49" s="29">
        <v>1</v>
      </c>
      <c r="F49" s="29">
        <v>0</v>
      </c>
      <c r="G49" s="29"/>
      <c r="H49" t="s">
        <v>1878</v>
      </c>
      <c r="I49" t="s">
        <v>1878</v>
      </c>
      <c r="J49" t="s">
        <v>1878</v>
      </c>
      <c r="M49" t="s">
        <v>1879</v>
      </c>
      <c r="N49" t="s">
        <v>1879</v>
      </c>
      <c r="O49" s="65" t="s">
        <v>1877</v>
      </c>
      <c r="P49" t="s">
        <v>1877</v>
      </c>
      <c r="Q49" s="153">
        <f>IFERROR(_xlfn.XLOOKUP(S49,sortorder!$E$62:$E$138,sortorder!$F$62:$F$138),999)</f>
        <v>168</v>
      </c>
      <c r="R49" s="153">
        <f>IFERROR(_xlfn.XLOOKUP(S49,sortorder!$E$62:$E$138,sortorder!$D$62:$D$138),99)</f>
        <v>24</v>
      </c>
      <c r="S49" s="131" t="s">
        <v>176</v>
      </c>
      <c r="T49" s="60" t="s">
        <v>176</v>
      </c>
      <c r="U49" s="158">
        <f>IFERROR(_xlfn.XLOOKUP(W49,sortorder!$E$4:$E$55,sortorder!$D$4:$D$55),99)</f>
        <v>5</v>
      </c>
      <c r="V49" s="158">
        <f>IFERROR(_xlfn.XLOOKUP(W49,sortorder!$E$4:$E$55,sortorder!$D$4:$D$55),99)</f>
        <v>5</v>
      </c>
      <c r="W49" s="22" t="s">
        <v>1799</v>
      </c>
      <c r="X49" s="147">
        <f>IF(ISERROR(SEARCH(X$1,$O49)),0,1)</f>
        <v>0</v>
      </c>
      <c r="Y49" s="147">
        <f>IF(ISERROR(SEARCH(Y$1,$O49)),0,1)</f>
        <v>1</v>
      </c>
      <c r="Z49" s="147">
        <f>IF(ISERROR(SEARCH(Z$1,$O49)),0,1)</f>
        <v>1</v>
      </c>
      <c r="AA49" s="147">
        <f>IF(ISERROR(SEARCH(AA$1,$O49)),0,1)</f>
        <v>0</v>
      </c>
      <c r="AB49" s="147">
        <f>IF(ISERROR(SEARCH(AB$1,$O49)),0,1)</f>
        <v>0</v>
      </c>
      <c r="AC49" s="147">
        <f>IF(ISERROR(SEARCH(AC$1,$O49)),0,1)</f>
        <v>0</v>
      </c>
      <c r="AD49" s="147">
        <f>IF(ISERROR(SEARCH(AD$1,$O49)),0,1)</f>
        <v>0</v>
      </c>
      <c r="AE49" s="147">
        <f>IF(ISERROR(SEARCH(AE$1,$O49)),0,1)</f>
        <v>0</v>
      </c>
      <c r="AF49" s="147">
        <f>IF(ISERROR(SEARCH(AF$1,$O49)),0,1)</f>
        <v>0</v>
      </c>
      <c r="AG49" t="s">
        <v>1075</v>
      </c>
      <c r="AH49" t="s">
        <v>1104</v>
      </c>
      <c r="AI49" t="s">
        <v>44</v>
      </c>
      <c r="AJ49" s="42" t="s">
        <v>44</v>
      </c>
      <c r="AK49" s="219">
        <f>_xlfn.XLOOKUP(AJ49,sortorder!$I$15:$I$20,sortorder!$J$15:$J$20)</f>
        <v>1</v>
      </c>
      <c r="AL49" t="s">
        <v>1805</v>
      </c>
      <c r="AM49" t="s">
        <v>1805</v>
      </c>
      <c r="AN49" t="s">
        <v>1806</v>
      </c>
      <c r="AO49" s="32">
        <v>3</v>
      </c>
      <c r="AP49" t="s">
        <v>1800</v>
      </c>
      <c r="AQ49" t="s">
        <v>1111</v>
      </c>
      <c r="AR49" t="s">
        <v>1102</v>
      </c>
      <c r="AS49" t="s">
        <v>1111</v>
      </c>
      <c r="AU49" s="40" t="str">
        <f>IFERROR(_xlfn.XLOOKUP(O49,wtd!$B:$B,wtd!$C:$C),"")</f>
        <v/>
      </c>
      <c r="AV49" s="147" t="b">
        <f>IFERROR(O49=_xlfn.XLOOKUP(O49,wtd!$B:$B,wtd!$B:$B),FALSE)</f>
        <v>0</v>
      </c>
      <c r="AW49" t="s">
        <v>1103</v>
      </c>
      <c r="AX49">
        <v>2</v>
      </c>
      <c r="AY49">
        <v>0</v>
      </c>
      <c r="BA49" t="b">
        <v>0</v>
      </c>
      <c r="BB49" t="b">
        <v>0</v>
      </c>
      <c r="BC49" t="b">
        <v>0</v>
      </c>
      <c r="BD49" t="s">
        <v>5135</v>
      </c>
      <c r="BE49" t="s">
        <v>1880</v>
      </c>
      <c r="BF49" t="s">
        <v>1880</v>
      </c>
      <c r="BG49" t="s">
        <v>1881</v>
      </c>
      <c r="BI49" t="s">
        <v>1882</v>
      </c>
      <c r="BJ49" t="s">
        <v>1210</v>
      </c>
      <c r="BL49" s="232">
        <v>184</v>
      </c>
      <c r="BN49" t="s">
        <v>55</v>
      </c>
      <c r="BO49" t="s">
        <v>1139</v>
      </c>
      <c r="BP49" t="s">
        <v>1879</v>
      </c>
      <c r="BQ49" t="s">
        <v>411</v>
      </c>
      <c r="BR49" t="s">
        <v>55</v>
      </c>
    </row>
    <row r="50" spans="1:70" x14ac:dyDescent="0.35">
      <c r="A50">
        <v>49</v>
      </c>
      <c r="B50" s="164" t="str">
        <f>IFERROR(TEXT(AK50,"00"),"99")&amp;IFERROR(TEXT(V50,"00"),"99")&amp;IFERROR(TEXT(R50,"00"),"99")&amp;IFERROR(TEXT(BL50,"000"),"999")</f>
        <v>010525185</v>
      </c>
      <c r="C50" s="164" t="str">
        <f>IFERROR(TEXT(AK50,"00"),"99")&amp;IFERROR(TEXT(U50,"00"),"99")&amp;IFERROR(TEXT(Q50,"000"),"999")</f>
        <v>0105169</v>
      </c>
      <c r="D50" s="29">
        <v>1</v>
      </c>
      <c r="E50" s="29">
        <v>1</v>
      </c>
      <c r="F50" s="29">
        <v>0</v>
      </c>
      <c r="G50" s="29"/>
      <c r="H50" t="s">
        <v>1861</v>
      </c>
      <c r="I50" t="s">
        <v>1861</v>
      </c>
      <c r="J50" t="s">
        <v>1861</v>
      </c>
      <c r="M50" t="s">
        <v>1862</v>
      </c>
      <c r="N50" t="s">
        <v>1862</v>
      </c>
      <c r="O50" s="65" t="s">
        <v>1860</v>
      </c>
      <c r="P50" t="s">
        <v>1860</v>
      </c>
      <c r="Q50" s="153">
        <f>IFERROR(_xlfn.XLOOKUP(S50,sortorder!$E$62:$E$138,sortorder!$F$62:$F$138),999)</f>
        <v>169</v>
      </c>
      <c r="R50" s="153">
        <f>IFERROR(_xlfn.XLOOKUP(S50,sortorder!$E$62:$E$138,sortorder!$D$62:$D$138),99)</f>
        <v>25</v>
      </c>
      <c r="S50" s="131" t="s">
        <v>168</v>
      </c>
      <c r="T50" s="60" t="s">
        <v>168</v>
      </c>
      <c r="U50" s="158">
        <f>IFERROR(_xlfn.XLOOKUP(W50,sortorder!$E$4:$E$55,sortorder!$D$4:$D$55),99)</f>
        <v>5</v>
      </c>
      <c r="V50" s="158">
        <f>IFERROR(_xlfn.XLOOKUP(W50,sortorder!$E$4:$E$55,sortorder!$D$4:$D$55),99)</f>
        <v>5</v>
      </c>
      <c r="W50" s="22" t="s">
        <v>1799</v>
      </c>
      <c r="X50" s="147">
        <f>IF(ISERROR(SEARCH(X$1,$O50)),0,1)</f>
        <v>0</v>
      </c>
      <c r="Y50" s="147">
        <f>IF(ISERROR(SEARCH(Y$1,$O50)),0,1)</f>
        <v>1</v>
      </c>
      <c r="Z50" s="147">
        <f>IF(ISERROR(SEARCH(Z$1,$O50)),0,1)</f>
        <v>1</v>
      </c>
      <c r="AA50" s="147">
        <f>IF(ISERROR(SEARCH(AA$1,$O50)),0,1)</f>
        <v>0</v>
      </c>
      <c r="AB50" s="147">
        <f>IF(ISERROR(SEARCH(AB$1,$O50)),0,1)</f>
        <v>0</v>
      </c>
      <c r="AC50" s="147">
        <f>IF(ISERROR(SEARCH(AC$1,$O50)),0,1)</f>
        <v>0</v>
      </c>
      <c r="AD50" s="147">
        <f>IF(ISERROR(SEARCH(AD$1,$O50)),0,1)</f>
        <v>0</v>
      </c>
      <c r="AE50" s="147">
        <f>IF(ISERROR(SEARCH(AE$1,$O50)),0,1)</f>
        <v>0</v>
      </c>
      <c r="AF50" s="147">
        <f>IF(ISERROR(SEARCH(AF$1,$O50)),0,1)</f>
        <v>0</v>
      </c>
      <c r="AG50" t="s">
        <v>1075</v>
      </c>
      <c r="AH50" t="s">
        <v>1104</v>
      </c>
      <c r="AI50" t="s">
        <v>44</v>
      </c>
      <c r="AJ50" s="42" t="s">
        <v>44</v>
      </c>
      <c r="AK50" s="219">
        <f>_xlfn.XLOOKUP(AJ50,sortorder!$I$15:$I$20,sortorder!$J$15:$J$20)</f>
        <v>1</v>
      </c>
      <c r="AL50" t="s">
        <v>1805</v>
      </c>
      <c r="AM50" t="s">
        <v>1805</v>
      </c>
      <c r="AN50" t="s">
        <v>1806</v>
      </c>
      <c r="AO50" s="32">
        <v>3</v>
      </c>
      <c r="AP50" t="s">
        <v>1800</v>
      </c>
      <c r="AQ50" t="s">
        <v>1111</v>
      </c>
      <c r="AR50" t="s">
        <v>1102</v>
      </c>
      <c r="AS50" t="s">
        <v>1111</v>
      </c>
      <c r="AU50" s="40" t="str">
        <f>IFERROR(_xlfn.XLOOKUP(O50,wtd!$B:$B,wtd!$C:$C),"")</f>
        <v/>
      </c>
      <c r="AV50" s="147" t="b">
        <f>IFERROR(O50=_xlfn.XLOOKUP(O50,wtd!$B:$B,wtd!$B:$B),FALSE)</f>
        <v>0</v>
      </c>
      <c r="AW50" t="s">
        <v>1103</v>
      </c>
      <c r="AX50">
        <v>2</v>
      </c>
      <c r="AY50">
        <v>0</v>
      </c>
      <c r="BA50" t="b">
        <v>0</v>
      </c>
      <c r="BB50" t="b">
        <v>0</v>
      </c>
      <c r="BC50" t="b">
        <v>0</v>
      </c>
      <c r="BD50" t="s">
        <v>5136</v>
      </c>
      <c r="BE50" t="s">
        <v>1863</v>
      </c>
      <c r="BF50" t="s">
        <v>1863</v>
      </c>
      <c r="BG50" t="s">
        <v>1864</v>
      </c>
      <c r="BI50" t="s">
        <v>1865</v>
      </c>
      <c r="BJ50" t="s">
        <v>1187</v>
      </c>
      <c r="BL50" s="232">
        <v>185</v>
      </c>
      <c r="BN50" t="s">
        <v>1325</v>
      </c>
      <c r="BO50" t="s">
        <v>589</v>
      </c>
      <c r="BP50" t="s">
        <v>1862</v>
      </c>
      <c r="BQ50" t="s">
        <v>411</v>
      </c>
      <c r="BR50" t="s">
        <v>55</v>
      </c>
    </row>
    <row r="51" spans="1:70" x14ac:dyDescent="0.35">
      <c r="A51">
        <v>50</v>
      </c>
      <c r="B51" s="164" t="str">
        <f>IFERROR(TEXT(AK51,"00"),"99")&amp;IFERROR(TEXT(V51,"00"),"99")&amp;IFERROR(TEXT(R51,"00"),"99")&amp;IFERROR(TEXT(BL51,"000"),"999")</f>
        <v>010526179</v>
      </c>
      <c r="C51" s="164" t="str">
        <f>IFERROR(TEXT(AK51,"00"),"99")&amp;IFERROR(TEXT(U51,"00"),"99")&amp;IFERROR(TEXT(Q51,"000"),"999")</f>
        <v>0105163</v>
      </c>
      <c r="D51" s="29">
        <v>1</v>
      </c>
      <c r="E51" s="29">
        <v>1</v>
      </c>
      <c r="F51" s="29">
        <v>0</v>
      </c>
      <c r="G51" s="29"/>
      <c r="H51" t="s">
        <v>1867</v>
      </c>
      <c r="I51" t="s">
        <v>1867</v>
      </c>
      <c r="J51" t="s">
        <v>1867</v>
      </c>
      <c r="M51" t="s">
        <v>1868</v>
      </c>
      <c r="N51" t="s">
        <v>1868</v>
      </c>
      <c r="O51" s="65" t="s">
        <v>1866</v>
      </c>
      <c r="P51" t="s">
        <v>1866</v>
      </c>
      <c r="Q51" s="153">
        <f>IFERROR(_xlfn.XLOOKUP(S51,sortorder!$E$62:$E$138,sortorder!$F$62:$F$138),999)</f>
        <v>163</v>
      </c>
      <c r="R51" s="153">
        <f>IFERROR(_xlfn.XLOOKUP(S51,sortorder!$E$62:$E$138,sortorder!$D$62:$D$138),99)</f>
        <v>26</v>
      </c>
      <c r="S51" s="131" t="s">
        <v>164</v>
      </c>
      <c r="T51" s="60" t="s">
        <v>164</v>
      </c>
      <c r="U51" s="158">
        <f>IFERROR(_xlfn.XLOOKUP(W51,sortorder!$E$4:$E$55,sortorder!$D$4:$D$55),99)</f>
        <v>5</v>
      </c>
      <c r="V51" s="158">
        <f>IFERROR(_xlfn.XLOOKUP(W51,sortorder!$E$4:$E$55,sortorder!$D$4:$D$55),99)</f>
        <v>5</v>
      </c>
      <c r="W51" s="22" t="s">
        <v>1799</v>
      </c>
      <c r="X51" s="147">
        <f>IF(ISERROR(SEARCH(X$1,$O51)),0,1)</f>
        <v>0</v>
      </c>
      <c r="Y51" s="147">
        <f>IF(ISERROR(SEARCH(Y$1,$O51)),0,1)</f>
        <v>1</v>
      </c>
      <c r="Z51" s="147">
        <f>IF(ISERROR(SEARCH(Z$1,$O51)),0,1)</f>
        <v>1</v>
      </c>
      <c r="AA51" s="147">
        <f>IF(ISERROR(SEARCH(AA$1,$O51)),0,1)</f>
        <v>0</v>
      </c>
      <c r="AB51" s="147">
        <f>IF(ISERROR(SEARCH(AB$1,$O51)),0,1)</f>
        <v>0</v>
      </c>
      <c r="AC51" s="147">
        <f>IF(ISERROR(SEARCH(AC$1,$O51)),0,1)</f>
        <v>0</v>
      </c>
      <c r="AD51" s="147">
        <f>IF(ISERROR(SEARCH(AD$1,$O51)),0,1)</f>
        <v>0</v>
      </c>
      <c r="AE51" s="147">
        <f>IF(ISERROR(SEARCH(AE$1,$O51)),0,1)</f>
        <v>0</v>
      </c>
      <c r="AF51" s="147">
        <f>IF(ISERROR(SEARCH(AF$1,$O51)),0,1)</f>
        <v>0</v>
      </c>
      <c r="AG51" t="s">
        <v>1075</v>
      </c>
      <c r="AH51" t="s">
        <v>1104</v>
      </c>
      <c r="AI51" t="s">
        <v>44</v>
      </c>
      <c r="AJ51" s="42" t="s">
        <v>44</v>
      </c>
      <c r="AK51" s="219">
        <f>_xlfn.XLOOKUP(AJ51,sortorder!$I$15:$I$20,sortorder!$J$15:$J$20)</f>
        <v>1</v>
      </c>
      <c r="AL51" t="s">
        <v>1805</v>
      </c>
      <c r="AM51" t="s">
        <v>1805</v>
      </c>
      <c r="AN51" t="s">
        <v>1806</v>
      </c>
      <c r="AO51" s="32">
        <v>3</v>
      </c>
      <c r="AP51" t="s">
        <v>1800</v>
      </c>
      <c r="AQ51" t="s">
        <v>1111</v>
      </c>
      <c r="AR51" t="s">
        <v>1102</v>
      </c>
      <c r="AS51" t="s">
        <v>1111</v>
      </c>
      <c r="AU51" s="40" t="str">
        <f>IFERROR(_xlfn.XLOOKUP(O51,wtd!$B:$B,wtd!$C:$C),"")</f>
        <v/>
      </c>
      <c r="AV51" s="147" t="b">
        <f>IFERROR(O51=_xlfn.XLOOKUP(O51,wtd!$B:$B,wtd!$B:$B),FALSE)</f>
        <v>0</v>
      </c>
      <c r="AW51" t="s">
        <v>1103</v>
      </c>
      <c r="AX51">
        <v>2</v>
      </c>
      <c r="AY51">
        <v>0</v>
      </c>
      <c r="BA51" t="b">
        <v>0</v>
      </c>
      <c r="BB51" t="b">
        <v>0</v>
      </c>
      <c r="BC51" t="b">
        <v>0</v>
      </c>
      <c r="BD51" t="s">
        <v>5289</v>
      </c>
      <c r="BE51" t="s">
        <v>1869</v>
      </c>
      <c r="BF51" t="s">
        <v>1869</v>
      </c>
      <c r="BG51" t="s">
        <v>1870</v>
      </c>
      <c r="BI51" t="s">
        <v>1871</v>
      </c>
      <c r="BJ51" t="s">
        <v>1203</v>
      </c>
      <c r="BL51" s="232">
        <v>179</v>
      </c>
      <c r="BN51" t="s">
        <v>113</v>
      </c>
      <c r="BO51" t="s">
        <v>1176</v>
      </c>
      <c r="BP51" t="s">
        <v>1868</v>
      </c>
      <c r="BQ51" t="s">
        <v>411</v>
      </c>
      <c r="BR51" t="s">
        <v>55</v>
      </c>
    </row>
    <row r="52" spans="1:70" x14ac:dyDescent="0.35">
      <c r="A52">
        <v>51</v>
      </c>
      <c r="B52" s="164" t="str">
        <f>IFERROR(TEXT(AK52,"00"),"99")&amp;IFERROR(TEXT(V52,"00"),"99")&amp;IFERROR(TEXT(R52,"00"),"99")&amp;IFERROR(TEXT(BL52,"000"),"999")</f>
        <v>010617185</v>
      </c>
      <c r="C52" s="164" t="str">
        <f>IFERROR(TEXT(AK52,"00"),"99")&amp;IFERROR(TEXT(U52,"00"),"99")&amp;IFERROR(TEXT(Q52,"000"),"999")</f>
        <v>0106161</v>
      </c>
      <c r="D52" s="29">
        <v>1</v>
      </c>
      <c r="E52" s="29">
        <v>0</v>
      </c>
      <c r="F52" s="29">
        <v>0</v>
      </c>
      <c r="G52" s="29"/>
      <c r="H52" t="s">
        <v>2267</v>
      </c>
      <c r="I52" t="s">
        <v>2267</v>
      </c>
      <c r="J52" t="s">
        <v>2267</v>
      </c>
      <c r="O52" s="65" t="s">
        <v>2266</v>
      </c>
      <c r="P52" t="s">
        <v>2266</v>
      </c>
      <c r="Q52" s="153">
        <f>IFERROR(_xlfn.XLOOKUP(S52,sortorder!$E$62:$E$138,sortorder!$F$62:$F$138),999)</f>
        <v>161</v>
      </c>
      <c r="R52" s="153">
        <f>IFERROR(_xlfn.XLOOKUP(S52,sortorder!$E$62:$E$138,sortorder!$D$62:$D$138),99)</f>
        <v>17</v>
      </c>
      <c r="S52" s="131" t="s">
        <v>189</v>
      </c>
      <c r="T52" s="60" t="s">
        <v>189</v>
      </c>
      <c r="U52" s="158">
        <f>IFERROR(_xlfn.XLOOKUP(W52,sortorder!$E$4:$E$55,sortorder!$D$4:$D$55),99)</f>
        <v>6</v>
      </c>
      <c r="V52" s="158">
        <f>IFERROR(_xlfn.XLOOKUP(W52,sortorder!$E$4:$E$55,sortorder!$D$4:$D$55),99)</f>
        <v>6</v>
      </c>
      <c r="W52" s="22" t="s">
        <v>1124</v>
      </c>
      <c r="X52" s="147">
        <f>IF(ISERROR(SEARCH(X$1,$O52)),0,1)</f>
        <v>0</v>
      </c>
      <c r="Y52" s="147">
        <f>IF(ISERROR(SEARCH(Y$1,$O52)),0,1)</f>
        <v>0</v>
      </c>
      <c r="Z52" s="147">
        <f>IF(ISERROR(SEARCH(Z$1,$O52)),0,1)</f>
        <v>0</v>
      </c>
      <c r="AA52" s="147">
        <f>IF(ISERROR(SEARCH(AA$1,$O52)),0,1)</f>
        <v>0</v>
      </c>
      <c r="AB52" s="147">
        <f>IF(ISERROR(SEARCH(AB$1,$O52)),0,1)</f>
        <v>1</v>
      </c>
      <c r="AC52" s="147">
        <f>IF(ISERROR(SEARCH(AC$1,$O52)),0,1)</f>
        <v>0</v>
      </c>
      <c r="AD52" s="147">
        <f>IF(ISERROR(SEARCH(AD$1,$O52)),0,1)</f>
        <v>0</v>
      </c>
      <c r="AE52" s="147">
        <f>IF(ISERROR(SEARCH(AE$1,$O52)),0,1)</f>
        <v>0</v>
      </c>
      <c r="AF52" s="147">
        <f>IF(ISERROR(SEARCH(AF$1,$O52)),0,1)</f>
        <v>0</v>
      </c>
      <c r="AG52" t="s">
        <v>1075</v>
      </c>
      <c r="AH52" t="s">
        <v>1104</v>
      </c>
      <c r="AI52" t="s">
        <v>44</v>
      </c>
      <c r="AJ52" s="42" t="s">
        <v>44</v>
      </c>
      <c r="AK52" s="219">
        <f>_xlfn.XLOOKUP(AJ52,sortorder!$I$15:$I$20,sortorder!$J$15:$J$20)</f>
        <v>1</v>
      </c>
      <c r="AL52" t="s">
        <v>423</v>
      </c>
      <c r="AM52" t="s">
        <v>423</v>
      </c>
      <c r="AN52" t="s">
        <v>424</v>
      </c>
      <c r="AO52" s="32">
        <v>1</v>
      </c>
      <c r="AP52" t="s">
        <v>1125</v>
      </c>
      <c r="AQ52" t="s">
        <v>1132</v>
      </c>
      <c r="AR52" t="s">
        <v>1126</v>
      </c>
      <c r="AS52" t="s">
        <v>1132</v>
      </c>
      <c r="AT52">
        <v>1</v>
      </c>
      <c r="AU52" s="40" t="str">
        <f>IFERROR(_xlfn.XLOOKUP(O52,wtd!$B:$B,wtd!$C:$C),"")</f>
        <v/>
      </c>
      <c r="AV52" s="147" t="b">
        <f>IFERROR(O52=_xlfn.XLOOKUP(O52,wtd!$B:$B,wtd!$B:$B),FALSE)</f>
        <v>0</v>
      </c>
      <c r="AW52" t="s">
        <v>2831</v>
      </c>
      <c r="AX52">
        <v>2</v>
      </c>
      <c r="AY52">
        <v>0</v>
      </c>
      <c r="BA52" t="b">
        <v>0</v>
      </c>
      <c r="BB52" t="b">
        <v>1</v>
      </c>
      <c r="BC52" t="b">
        <v>0</v>
      </c>
      <c r="BD52" t="s">
        <v>5049</v>
      </c>
      <c r="BE52" t="s">
        <v>2857</v>
      </c>
      <c r="BF52" t="s">
        <v>2857</v>
      </c>
      <c r="BI52" t="s">
        <v>2268</v>
      </c>
      <c r="BJ52" t="s">
        <v>1109</v>
      </c>
      <c r="BL52" s="232">
        <v>185</v>
      </c>
      <c r="BN52" t="s">
        <v>2269</v>
      </c>
      <c r="BQ52" t="s">
        <v>411</v>
      </c>
    </row>
    <row r="53" spans="1:70" x14ac:dyDescent="0.35">
      <c r="A53">
        <v>52</v>
      </c>
      <c r="B53" s="164" t="str">
        <f>IFERROR(TEXT(AK53,"00"),"99")&amp;IFERROR(TEXT(V53,"00"),"99")&amp;IFERROR(TEXT(R53,"00"),"99")&amp;IFERROR(TEXT(BL53,"000"),"999")</f>
        <v>010618186</v>
      </c>
      <c r="C53" s="164" t="str">
        <f>IFERROR(TEXT(AK53,"00"),"99")&amp;IFERROR(TEXT(U53,"00"),"99")&amp;IFERROR(TEXT(Q53,"000"),"999")</f>
        <v>0106162</v>
      </c>
      <c r="D53" s="29">
        <v>1</v>
      </c>
      <c r="E53" s="29">
        <v>0</v>
      </c>
      <c r="F53" s="29">
        <v>0</v>
      </c>
      <c r="G53" s="29"/>
      <c r="H53" t="s">
        <v>2271</v>
      </c>
      <c r="I53" t="s">
        <v>2271</v>
      </c>
      <c r="J53" t="s">
        <v>2271</v>
      </c>
      <c r="L53" s="125"/>
      <c r="O53" s="65" t="s">
        <v>2270</v>
      </c>
      <c r="P53" t="s">
        <v>2270</v>
      </c>
      <c r="Q53" s="153">
        <f>IFERROR(_xlfn.XLOOKUP(S53,sortorder!$E$62:$E$138,sortorder!$F$62:$F$138),999)</f>
        <v>162</v>
      </c>
      <c r="R53" s="153">
        <f>IFERROR(_xlfn.XLOOKUP(S53,sortorder!$E$62:$E$138,sortorder!$D$62:$D$138),99)</f>
        <v>18</v>
      </c>
      <c r="S53" s="131" t="s">
        <v>1121</v>
      </c>
      <c r="T53" s="60" t="s">
        <v>1121</v>
      </c>
      <c r="U53" s="158">
        <f>IFERROR(_xlfn.XLOOKUP(W53,sortorder!$E$4:$E$55,sortorder!$D$4:$D$55),99)</f>
        <v>6</v>
      </c>
      <c r="V53" s="158">
        <f>IFERROR(_xlfn.XLOOKUP(W53,sortorder!$E$4:$E$55,sortorder!$D$4:$D$55),99)</f>
        <v>6</v>
      </c>
      <c r="W53" s="22" t="s">
        <v>1124</v>
      </c>
      <c r="X53" s="147">
        <f>IF(ISERROR(SEARCH(X$1,$O53)),0,1)</f>
        <v>0</v>
      </c>
      <c r="Y53" s="147">
        <f>IF(ISERROR(SEARCH(Y$1,$O53)),0,1)</f>
        <v>0</v>
      </c>
      <c r="Z53" s="147">
        <f>IF(ISERROR(SEARCH(Z$1,$O53)),0,1)</f>
        <v>0</v>
      </c>
      <c r="AA53" s="147">
        <f>IF(ISERROR(SEARCH(AA$1,$O53)),0,1)</f>
        <v>0</v>
      </c>
      <c r="AB53" s="147">
        <f>IF(ISERROR(SEARCH(AB$1,$O53)),0,1)</f>
        <v>1</v>
      </c>
      <c r="AC53" s="147">
        <f>IF(ISERROR(SEARCH(AC$1,$O53)),0,1)</f>
        <v>0</v>
      </c>
      <c r="AD53" s="147">
        <f>IF(ISERROR(SEARCH(AD$1,$O53)),0,1)</f>
        <v>0</v>
      </c>
      <c r="AE53" s="147">
        <f>IF(ISERROR(SEARCH(AE$1,$O53)),0,1)</f>
        <v>0</v>
      </c>
      <c r="AF53" s="147">
        <f>IF(ISERROR(SEARCH(AF$1,$O53)),0,1)</f>
        <v>1</v>
      </c>
      <c r="AG53" t="s">
        <v>1075</v>
      </c>
      <c r="AH53" t="s">
        <v>1104</v>
      </c>
      <c r="AI53" t="s">
        <v>44</v>
      </c>
      <c r="AJ53" s="42" t="s">
        <v>44</v>
      </c>
      <c r="AK53" s="219">
        <f>_xlfn.XLOOKUP(AJ53,sortorder!$I$15:$I$20,sortorder!$J$15:$J$20)</f>
        <v>1</v>
      </c>
      <c r="AL53" t="s">
        <v>423</v>
      </c>
      <c r="AM53" t="s">
        <v>423</v>
      </c>
      <c r="AN53" t="s">
        <v>424</v>
      </c>
      <c r="AO53" s="32">
        <v>1</v>
      </c>
      <c r="AP53" t="s">
        <v>1125</v>
      </c>
      <c r="AQ53" t="s">
        <v>1132</v>
      </c>
      <c r="AR53" t="s">
        <v>1126</v>
      </c>
      <c r="AS53" t="s">
        <v>1132</v>
      </c>
      <c r="AT53">
        <v>1</v>
      </c>
      <c r="AU53" s="40" t="str">
        <f>IFERROR(_xlfn.XLOOKUP(O53,wtd!$B:$B,wtd!$C:$C),"")</f>
        <v/>
      </c>
      <c r="AV53" s="147" t="b">
        <f>IFERROR(O53=_xlfn.XLOOKUP(O53,wtd!$B:$B,wtd!$B:$B),FALSE)</f>
        <v>0</v>
      </c>
      <c r="AW53" t="s">
        <v>2831</v>
      </c>
      <c r="AX53">
        <v>2</v>
      </c>
      <c r="AY53">
        <v>0</v>
      </c>
      <c r="BA53" t="b">
        <v>0</v>
      </c>
      <c r="BB53" t="b">
        <v>1</v>
      </c>
      <c r="BC53" t="b">
        <v>0</v>
      </c>
      <c r="BD53" t="s">
        <v>5050</v>
      </c>
      <c r="BE53" t="s">
        <v>2858</v>
      </c>
      <c r="BF53" t="s">
        <v>2858</v>
      </c>
      <c r="BI53" t="s">
        <v>2272</v>
      </c>
      <c r="BJ53" t="s">
        <v>1118</v>
      </c>
      <c r="BL53" s="232">
        <v>186</v>
      </c>
      <c r="BN53" t="s">
        <v>2273</v>
      </c>
      <c r="BQ53" t="s">
        <v>411</v>
      </c>
    </row>
    <row r="54" spans="1:70" x14ac:dyDescent="0.35">
      <c r="A54">
        <v>53</v>
      </c>
      <c r="B54" s="164" t="str">
        <f>IFERROR(TEXT(AK54,"00"),"99")&amp;IFERROR(TEXT(V54,"00"),"99")&amp;IFERROR(TEXT(R54,"00"),"99")&amp;IFERROR(TEXT(BL54,"000"),"999")</f>
        <v>010619188</v>
      </c>
      <c r="C54" s="164" t="str">
        <f>IFERROR(TEXT(AK54,"00"),"99")&amp;IFERROR(TEXT(U54,"00"),"99")&amp;IFERROR(TEXT(Q54,"000"),"999")</f>
        <v>0106164</v>
      </c>
      <c r="D54" s="29">
        <v>1</v>
      </c>
      <c r="E54" s="29">
        <v>0</v>
      </c>
      <c r="F54" s="29">
        <v>0</v>
      </c>
      <c r="G54" s="29"/>
      <c r="H54" t="s">
        <v>1123</v>
      </c>
      <c r="I54" t="s">
        <v>1123</v>
      </c>
      <c r="J54" t="s">
        <v>1123</v>
      </c>
      <c r="O54" s="65" t="s">
        <v>1122</v>
      </c>
      <c r="P54" t="s">
        <v>1122</v>
      </c>
      <c r="Q54" s="153">
        <f>IFERROR(_xlfn.XLOOKUP(S54,sortorder!$E$62:$E$138,sortorder!$F$62:$F$138),999)</f>
        <v>164</v>
      </c>
      <c r="R54" s="153">
        <f>IFERROR(_xlfn.XLOOKUP(S54,sortorder!$E$62:$E$138,sortorder!$D$62:$D$138),99)</f>
        <v>19</v>
      </c>
      <c r="S54" s="131" t="s">
        <v>155</v>
      </c>
      <c r="T54" s="60" t="s">
        <v>155</v>
      </c>
      <c r="U54" s="158">
        <f>IFERROR(_xlfn.XLOOKUP(W54,sortorder!$E$4:$E$55,sortorder!$D$4:$D$55),99)</f>
        <v>6</v>
      </c>
      <c r="V54" s="158">
        <f>IFERROR(_xlfn.XLOOKUP(W54,sortorder!$E$4:$E$55,sortorder!$D$4:$D$55),99)</f>
        <v>6</v>
      </c>
      <c r="W54" s="22" t="s">
        <v>1124</v>
      </c>
      <c r="X54" s="147">
        <f>IF(ISERROR(SEARCH(X$1,$O54)),0,1)</f>
        <v>0</v>
      </c>
      <c r="Y54" s="147">
        <f>IF(ISERROR(SEARCH(Y$1,$O54)),0,1)</f>
        <v>0</v>
      </c>
      <c r="Z54" s="147">
        <f>IF(ISERROR(SEARCH(Z$1,$O54)),0,1)</f>
        <v>0</v>
      </c>
      <c r="AA54" s="147">
        <f>IF(ISERROR(SEARCH(AA$1,$O54)),0,1)</f>
        <v>0</v>
      </c>
      <c r="AB54" s="147">
        <f>IF(ISERROR(SEARCH(AB$1,$O54)),0,1)</f>
        <v>1</v>
      </c>
      <c r="AC54" s="147">
        <f>IF(ISERROR(SEARCH(AC$1,$O54)),0,1)</f>
        <v>0</v>
      </c>
      <c r="AD54" s="147">
        <f>IF(ISERROR(SEARCH(AD$1,$O54)),0,1)</f>
        <v>0</v>
      </c>
      <c r="AE54" s="147">
        <f>IF(ISERROR(SEARCH(AE$1,$O54)),0,1)</f>
        <v>0</v>
      </c>
      <c r="AF54" s="147">
        <f>IF(ISERROR(SEARCH(AF$1,$O54)),0,1)</f>
        <v>0</v>
      </c>
      <c r="AG54" t="s">
        <v>1075</v>
      </c>
      <c r="AH54" t="s">
        <v>1104</v>
      </c>
      <c r="AI54" t="s">
        <v>44</v>
      </c>
      <c r="AJ54" s="42" t="s">
        <v>44</v>
      </c>
      <c r="AK54" s="219">
        <f>_xlfn.XLOOKUP(AJ54,sortorder!$I$15:$I$20,sortorder!$J$15:$J$20)</f>
        <v>1</v>
      </c>
      <c r="AL54" t="s">
        <v>423</v>
      </c>
      <c r="AM54" t="s">
        <v>423</v>
      </c>
      <c r="AN54" t="s">
        <v>424</v>
      </c>
      <c r="AO54" s="32">
        <v>1</v>
      </c>
      <c r="AP54" t="s">
        <v>1125</v>
      </c>
      <c r="AQ54" t="s">
        <v>1132</v>
      </c>
      <c r="AR54" t="s">
        <v>1126</v>
      </c>
      <c r="AS54" t="s">
        <v>1132</v>
      </c>
      <c r="AT54">
        <v>1</v>
      </c>
      <c r="AU54" s="40" t="str">
        <f>IFERROR(_xlfn.XLOOKUP(O54,wtd!$B:$B,wtd!$C:$C),"")</f>
        <v/>
      </c>
      <c r="AV54" s="147" t="b">
        <f>IFERROR(O54=_xlfn.XLOOKUP(O54,wtd!$B:$B,wtd!$B:$B),FALSE)</f>
        <v>0</v>
      </c>
      <c r="AW54" t="s">
        <v>2831</v>
      </c>
      <c r="AX54">
        <v>2</v>
      </c>
      <c r="AY54">
        <v>0</v>
      </c>
      <c r="BA54" t="b">
        <v>0</v>
      </c>
      <c r="BB54" t="b">
        <v>1</v>
      </c>
      <c r="BC54" t="b">
        <v>0</v>
      </c>
      <c r="BD54" t="s">
        <v>5137</v>
      </c>
      <c r="BE54" t="s">
        <v>1127</v>
      </c>
      <c r="BF54" t="s">
        <v>1127</v>
      </c>
      <c r="BI54" t="s">
        <v>1128</v>
      </c>
      <c r="BJ54" t="s">
        <v>1129</v>
      </c>
      <c r="BL54" s="232">
        <v>188</v>
      </c>
      <c r="BN54" t="s">
        <v>1130</v>
      </c>
      <c r="BQ54" t="s">
        <v>411</v>
      </c>
      <c r="BR54" t="s">
        <v>55</v>
      </c>
    </row>
    <row r="55" spans="1:70" x14ac:dyDescent="0.35">
      <c r="A55">
        <v>54</v>
      </c>
      <c r="B55" s="164" t="str">
        <f>IFERROR(TEXT(AK55,"00"),"99")&amp;IFERROR(TEXT(V55,"00"),"99")&amp;IFERROR(TEXT(R55,"00"),"99")&amp;IFERROR(TEXT(BL55,"000"),"999")</f>
        <v>010620190</v>
      </c>
      <c r="C55" s="164" t="str">
        <f>IFERROR(TEXT(AK55,"00"),"99")&amp;IFERROR(TEXT(U55,"00"),"99")&amp;IFERROR(TEXT(Q55,"000"),"999")</f>
        <v>0106166</v>
      </c>
      <c r="D55" s="29">
        <v>1</v>
      </c>
      <c r="E55" s="29">
        <v>0</v>
      </c>
      <c r="F55" s="29">
        <v>0</v>
      </c>
      <c r="G55" s="29"/>
      <c r="H55" t="s">
        <v>1171</v>
      </c>
      <c r="I55" t="s">
        <v>1171</v>
      </c>
      <c r="J55" t="s">
        <v>1171</v>
      </c>
      <c r="O55" s="65" t="s">
        <v>1170</v>
      </c>
      <c r="P55" t="s">
        <v>1170</v>
      </c>
      <c r="Q55" s="153">
        <f>IFERROR(_xlfn.XLOOKUP(S55,sortorder!$E$62:$E$138,sortorder!$F$62:$F$138),999)</f>
        <v>166</v>
      </c>
      <c r="R55" s="153">
        <f>IFERROR(_xlfn.XLOOKUP(S55,sortorder!$E$62:$E$138,sortorder!$D$62:$D$138),99)</f>
        <v>20</v>
      </c>
      <c r="S55" s="131" t="s">
        <v>150</v>
      </c>
      <c r="T55" s="60" t="s">
        <v>150</v>
      </c>
      <c r="U55" s="158">
        <f>IFERROR(_xlfn.XLOOKUP(W55,sortorder!$E$4:$E$55,sortorder!$D$4:$D$55),99)</f>
        <v>6</v>
      </c>
      <c r="V55" s="158">
        <f>IFERROR(_xlfn.XLOOKUP(W55,sortorder!$E$4:$E$55,sortorder!$D$4:$D$55),99)</f>
        <v>6</v>
      </c>
      <c r="W55" s="22" t="s">
        <v>1124</v>
      </c>
      <c r="X55" s="147">
        <f>IF(ISERROR(SEARCH(X$1,$O55)),0,1)</f>
        <v>0</v>
      </c>
      <c r="Y55" s="147">
        <f>IF(ISERROR(SEARCH(Y$1,$O55)),0,1)</f>
        <v>0</v>
      </c>
      <c r="Z55" s="147">
        <f>IF(ISERROR(SEARCH(Z$1,$O55)),0,1)</f>
        <v>0</v>
      </c>
      <c r="AA55" s="147">
        <f>IF(ISERROR(SEARCH(AA$1,$O55)),0,1)</f>
        <v>0</v>
      </c>
      <c r="AB55" s="147">
        <f>IF(ISERROR(SEARCH(AB$1,$O55)),0,1)</f>
        <v>1</v>
      </c>
      <c r="AC55" s="147">
        <f>IF(ISERROR(SEARCH(AC$1,$O55)),0,1)</f>
        <v>0</v>
      </c>
      <c r="AD55" s="147">
        <f>IF(ISERROR(SEARCH(AD$1,$O55)),0,1)</f>
        <v>0</v>
      </c>
      <c r="AE55" s="147">
        <f>IF(ISERROR(SEARCH(AE$1,$O55)),0,1)</f>
        <v>0</v>
      </c>
      <c r="AF55" s="147">
        <f>IF(ISERROR(SEARCH(AF$1,$O55)),0,1)</f>
        <v>0</v>
      </c>
      <c r="AG55" t="s">
        <v>1075</v>
      </c>
      <c r="AH55" t="s">
        <v>1104</v>
      </c>
      <c r="AI55" t="s">
        <v>44</v>
      </c>
      <c r="AJ55" s="42" t="s">
        <v>44</v>
      </c>
      <c r="AK55" s="219">
        <f>_xlfn.XLOOKUP(AJ55,sortorder!$I$15:$I$20,sortorder!$J$15:$J$20)</f>
        <v>1</v>
      </c>
      <c r="AL55" t="s">
        <v>423</v>
      </c>
      <c r="AM55" t="s">
        <v>423</v>
      </c>
      <c r="AN55" t="s">
        <v>424</v>
      </c>
      <c r="AO55" s="32">
        <v>1</v>
      </c>
      <c r="AP55" t="s">
        <v>1125</v>
      </c>
      <c r="AQ55" t="s">
        <v>1132</v>
      </c>
      <c r="AR55" t="s">
        <v>1126</v>
      </c>
      <c r="AS55" t="s">
        <v>1132</v>
      </c>
      <c r="AT55">
        <v>1</v>
      </c>
      <c r="AU55" s="40" t="str">
        <f>IFERROR(_xlfn.XLOOKUP(O55,wtd!$B:$B,wtd!$C:$C),"")</f>
        <v/>
      </c>
      <c r="AV55" s="147" t="b">
        <f>IFERROR(O55=_xlfn.XLOOKUP(O55,wtd!$B:$B,wtd!$B:$B),FALSE)</f>
        <v>0</v>
      </c>
      <c r="AW55" t="s">
        <v>2831</v>
      </c>
      <c r="AX55">
        <v>2</v>
      </c>
      <c r="AY55">
        <v>0</v>
      </c>
      <c r="BA55" t="b">
        <v>0</v>
      </c>
      <c r="BB55" t="b">
        <v>1</v>
      </c>
      <c r="BC55" t="b">
        <v>0</v>
      </c>
      <c r="BD55" t="s">
        <v>5138</v>
      </c>
      <c r="BE55" t="s">
        <v>1172</v>
      </c>
      <c r="BF55" t="s">
        <v>1172</v>
      </c>
      <c r="BI55" t="s">
        <v>1173</v>
      </c>
      <c r="BJ55" t="s">
        <v>1174</v>
      </c>
      <c r="BL55" s="232">
        <v>190</v>
      </c>
      <c r="BN55" t="s">
        <v>1175</v>
      </c>
      <c r="BQ55" t="s">
        <v>411</v>
      </c>
      <c r="BR55" t="s">
        <v>55</v>
      </c>
    </row>
    <row r="56" spans="1:70" x14ac:dyDescent="0.35">
      <c r="A56">
        <v>55</v>
      </c>
      <c r="B56" s="164" t="str">
        <f>IFERROR(TEXT(AK56,"00"),"99")&amp;IFERROR(TEXT(V56,"00"),"99")&amp;IFERROR(TEXT(R56,"00"),"99")&amp;IFERROR(TEXT(BL56,"000"),"999")</f>
        <v>010621189</v>
      </c>
      <c r="C56" s="164" t="str">
        <f>IFERROR(TEXT(AK56,"00"),"99")&amp;IFERROR(TEXT(U56,"00"),"99")&amp;IFERROR(TEXT(Q56,"000"),"999")</f>
        <v>0106165</v>
      </c>
      <c r="D56" s="29">
        <v>1</v>
      </c>
      <c r="E56" s="29">
        <v>0</v>
      </c>
      <c r="F56" s="29">
        <v>0</v>
      </c>
      <c r="G56" s="29"/>
      <c r="H56" t="s">
        <v>1220</v>
      </c>
      <c r="I56" t="s">
        <v>1220</v>
      </c>
      <c r="J56" t="s">
        <v>1220</v>
      </c>
      <c r="O56" s="65" t="s">
        <v>1219</v>
      </c>
      <c r="P56" t="s">
        <v>1219</v>
      </c>
      <c r="Q56" s="153">
        <f>IFERROR(_xlfn.XLOOKUP(S56,sortorder!$E$62:$E$138,sortorder!$F$62:$F$138),999)</f>
        <v>165</v>
      </c>
      <c r="R56" s="153">
        <f>IFERROR(_xlfn.XLOOKUP(S56,sortorder!$E$62:$E$138,sortorder!$D$62:$D$138),99)</f>
        <v>21</v>
      </c>
      <c r="S56" s="131" t="s">
        <v>396</v>
      </c>
      <c r="T56" s="60" t="s">
        <v>396</v>
      </c>
      <c r="U56" s="158">
        <f>IFERROR(_xlfn.XLOOKUP(W56,sortorder!$E$4:$E$55,sortorder!$D$4:$D$55),99)</f>
        <v>6</v>
      </c>
      <c r="V56" s="158">
        <f>IFERROR(_xlfn.XLOOKUP(W56,sortorder!$E$4:$E$55,sortorder!$D$4:$D$55),99)</f>
        <v>6</v>
      </c>
      <c r="W56" s="22" t="s">
        <v>1124</v>
      </c>
      <c r="X56" s="147">
        <f>IF(ISERROR(SEARCH(X$1,$O56)),0,1)</f>
        <v>0</v>
      </c>
      <c r="Y56" s="147">
        <f>IF(ISERROR(SEARCH(Y$1,$O56)),0,1)</f>
        <v>0</v>
      </c>
      <c r="Z56" s="147">
        <f>IF(ISERROR(SEARCH(Z$1,$O56)),0,1)</f>
        <v>0</v>
      </c>
      <c r="AA56" s="147">
        <f>IF(ISERROR(SEARCH(AA$1,$O56)),0,1)</f>
        <v>0</v>
      </c>
      <c r="AB56" s="147">
        <f>IF(ISERROR(SEARCH(AB$1,$O56)),0,1)</f>
        <v>1</v>
      </c>
      <c r="AC56" s="147">
        <f>IF(ISERROR(SEARCH(AC$1,$O56)),0,1)</f>
        <v>0</v>
      </c>
      <c r="AD56" s="147">
        <f>IF(ISERROR(SEARCH(AD$1,$O56)),0,1)</f>
        <v>0</v>
      </c>
      <c r="AE56" s="147">
        <f>IF(ISERROR(SEARCH(AE$1,$O56)),0,1)</f>
        <v>0</v>
      </c>
      <c r="AF56" s="147">
        <f>IF(ISERROR(SEARCH(AF$1,$O56)),0,1)</f>
        <v>0</v>
      </c>
      <c r="AG56" t="s">
        <v>1075</v>
      </c>
      <c r="AH56" t="s">
        <v>1104</v>
      </c>
      <c r="AI56" t="s">
        <v>44</v>
      </c>
      <c r="AJ56" s="42" t="s">
        <v>44</v>
      </c>
      <c r="AK56" s="219">
        <f>_xlfn.XLOOKUP(AJ56,sortorder!$I$15:$I$20,sortorder!$J$15:$J$20)</f>
        <v>1</v>
      </c>
      <c r="AL56" t="s">
        <v>423</v>
      </c>
      <c r="AM56" t="s">
        <v>423</v>
      </c>
      <c r="AN56" t="s">
        <v>424</v>
      </c>
      <c r="AO56" s="32">
        <v>1</v>
      </c>
      <c r="AP56" t="s">
        <v>1125</v>
      </c>
      <c r="AQ56" t="s">
        <v>1132</v>
      </c>
      <c r="AR56" t="s">
        <v>1126</v>
      </c>
      <c r="AS56" t="s">
        <v>1132</v>
      </c>
      <c r="AT56">
        <v>1</v>
      </c>
      <c r="AU56" s="40" t="str">
        <f>IFERROR(_xlfn.XLOOKUP(O56,wtd!$B:$B,wtd!$C:$C),"")</f>
        <v/>
      </c>
      <c r="AV56" s="147" t="b">
        <f>IFERROR(O56=_xlfn.XLOOKUP(O56,wtd!$B:$B,wtd!$B:$B),FALSE)</f>
        <v>0</v>
      </c>
      <c r="AW56" t="s">
        <v>2831</v>
      </c>
      <c r="AX56">
        <v>2</v>
      </c>
      <c r="AY56">
        <v>0</v>
      </c>
      <c r="BA56" t="b">
        <v>0</v>
      </c>
      <c r="BB56" t="b">
        <v>1</v>
      </c>
      <c r="BC56" t="b">
        <v>0</v>
      </c>
      <c r="BD56" t="s">
        <v>5139</v>
      </c>
      <c r="BE56" t="s">
        <v>1221</v>
      </c>
      <c r="BF56" t="s">
        <v>1221</v>
      </c>
      <c r="BI56" t="s">
        <v>1222</v>
      </c>
      <c r="BJ56" t="s">
        <v>1223</v>
      </c>
      <c r="BL56" s="232">
        <v>189</v>
      </c>
      <c r="BN56" t="s">
        <v>1211</v>
      </c>
      <c r="BQ56" t="s">
        <v>411</v>
      </c>
      <c r="BR56" t="s">
        <v>55</v>
      </c>
    </row>
    <row r="57" spans="1:70" x14ac:dyDescent="0.35">
      <c r="A57">
        <v>56</v>
      </c>
      <c r="B57" s="164" t="str">
        <f>IFERROR(TEXT(AK57,"00"),"99")&amp;IFERROR(TEXT(V57,"00"),"99")&amp;IFERROR(TEXT(R57,"00"),"99")&amp;IFERROR(TEXT(BL57,"000"),"999")</f>
        <v>010622191</v>
      </c>
      <c r="C57" s="164" t="str">
        <f>IFERROR(TEXT(AK57,"00"),"99")&amp;IFERROR(TEXT(U57,"00"),"99")&amp;IFERROR(TEXT(Q57,"000"),"999")</f>
        <v>0106167</v>
      </c>
      <c r="D57" s="29">
        <v>1</v>
      </c>
      <c r="E57" s="29">
        <v>0</v>
      </c>
      <c r="F57" s="29">
        <v>0</v>
      </c>
      <c r="G57" s="29"/>
      <c r="H57" t="s">
        <v>1142</v>
      </c>
      <c r="I57" t="s">
        <v>1142</v>
      </c>
      <c r="J57" t="s">
        <v>1142</v>
      </c>
      <c r="O57" s="65" t="s">
        <v>1141</v>
      </c>
      <c r="P57" t="s">
        <v>1141</v>
      </c>
      <c r="Q57" s="153">
        <f>IFERROR(_xlfn.XLOOKUP(S57,sortorder!$E$62:$E$138,sortorder!$F$62:$F$138),999)</f>
        <v>167</v>
      </c>
      <c r="R57" s="153">
        <f>IFERROR(_xlfn.XLOOKUP(S57,sortorder!$E$62:$E$138,sortorder!$D$62:$D$138),99)</f>
        <v>22</v>
      </c>
      <c r="S57" s="131" t="s">
        <v>51</v>
      </c>
      <c r="T57" s="60" t="s">
        <v>51</v>
      </c>
      <c r="U57" s="158">
        <f>IFERROR(_xlfn.XLOOKUP(W57,sortorder!$E$4:$E$55,sortorder!$D$4:$D$55),99)</f>
        <v>6</v>
      </c>
      <c r="V57" s="158">
        <f>IFERROR(_xlfn.XLOOKUP(W57,sortorder!$E$4:$E$55,sortorder!$D$4:$D$55),99)</f>
        <v>6</v>
      </c>
      <c r="W57" s="22" t="s">
        <v>1124</v>
      </c>
      <c r="X57" s="147">
        <f>IF(ISERROR(SEARCH(X$1,$O57)),0,1)</f>
        <v>0</v>
      </c>
      <c r="Y57" s="147">
        <f>IF(ISERROR(SEARCH(Y$1,$O57)),0,1)</f>
        <v>0</v>
      </c>
      <c r="Z57" s="147">
        <f>IF(ISERROR(SEARCH(Z$1,$O57)),0,1)</f>
        <v>0</v>
      </c>
      <c r="AA57" s="147">
        <f>IF(ISERROR(SEARCH(AA$1,$O57)),0,1)</f>
        <v>0</v>
      </c>
      <c r="AB57" s="147">
        <f>IF(ISERROR(SEARCH(AB$1,$O57)),0,1)</f>
        <v>1</v>
      </c>
      <c r="AC57" s="147">
        <f>IF(ISERROR(SEARCH(AC$1,$O57)),0,1)</f>
        <v>0</v>
      </c>
      <c r="AD57" s="147">
        <f>IF(ISERROR(SEARCH(AD$1,$O57)),0,1)</f>
        <v>0</v>
      </c>
      <c r="AE57" s="147">
        <f>IF(ISERROR(SEARCH(AE$1,$O57)),0,1)</f>
        <v>0</v>
      </c>
      <c r="AF57" s="147">
        <f>IF(ISERROR(SEARCH(AF$1,$O57)),0,1)</f>
        <v>0</v>
      </c>
      <c r="AG57" t="s">
        <v>1075</v>
      </c>
      <c r="AH57" t="s">
        <v>1104</v>
      </c>
      <c r="AI57" t="s">
        <v>44</v>
      </c>
      <c r="AJ57" s="42" t="s">
        <v>44</v>
      </c>
      <c r="AK57" s="219">
        <f>_xlfn.XLOOKUP(AJ57,sortorder!$I$15:$I$20,sortorder!$J$15:$J$20)</f>
        <v>1</v>
      </c>
      <c r="AL57" t="s">
        <v>423</v>
      </c>
      <c r="AM57" t="s">
        <v>423</v>
      </c>
      <c r="AN57" t="s">
        <v>424</v>
      </c>
      <c r="AO57" s="32">
        <v>1</v>
      </c>
      <c r="AP57" t="s">
        <v>1125</v>
      </c>
      <c r="AQ57" t="s">
        <v>1132</v>
      </c>
      <c r="AR57" t="s">
        <v>1126</v>
      </c>
      <c r="AS57" t="s">
        <v>1132</v>
      </c>
      <c r="AT57">
        <v>1</v>
      </c>
      <c r="AU57" s="40" t="str">
        <f>IFERROR(_xlfn.XLOOKUP(O57,wtd!$B:$B,wtd!$C:$C),"")</f>
        <v/>
      </c>
      <c r="AV57" s="147" t="b">
        <f>IFERROR(O57=_xlfn.XLOOKUP(O57,wtd!$B:$B,wtd!$B:$B),FALSE)</f>
        <v>0</v>
      </c>
      <c r="AW57" t="s">
        <v>2831</v>
      </c>
      <c r="AX57">
        <v>2</v>
      </c>
      <c r="AY57">
        <v>0</v>
      </c>
      <c r="BA57" t="b">
        <v>0</v>
      </c>
      <c r="BB57" t="b">
        <v>1</v>
      </c>
      <c r="BC57" t="b">
        <v>0</v>
      </c>
      <c r="BD57" t="s">
        <v>5140</v>
      </c>
      <c r="BE57" t="s">
        <v>1143</v>
      </c>
      <c r="BF57" t="s">
        <v>1143</v>
      </c>
      <c r="BI57" t="s">
        <v>1144</v>
      </c>
      <c r="BJ57" t="s">
        <v>1145</v>
      </c>
      <c r="BL57" s="232">
        <v>191</v>
      </c>
      <c r="BN57" t="s">
        <v>1146</v>
      </c>
      <c r="BQ57" t="s">
        <v>411</v>
      </c>
      <c r="BR57" t="s">
        <v>55</v>
      </c>
    </row>
    <row r="58" spans="1:70" x14ac:dyDescent="0.35">
      <c r="A58">
        <v>57</v>
      </c>
      <c r="B58" s="164" t="str">
        <f>IFERROR(TEXT(AK58,"00"),"99")&amp;IFERROR(TEXT(V58,"00"),"99")&amp;IFERROR(TEXT(R58,"00"),"99")&amp;IFERROR(TEXT(BL58,"000"),"999")</f>
        <v>010623194</v>
      </c>
      <c r="C58" s="164" t="str">
        <f>IFERROR(TEXT(AK58,"00"),"99")&amp;IFERROR(TEXT(U58,"00"),"99")&amp;IFERROR(TEXT(Q58,"000"),"999")</f>
        <v>0106170</v>
      </c>
      <c r="D58" s="29">
        <v>1</v>
      </c>
      <c r="E58" s="29">
        <v>0</v>
      </c>
      <c r="F58" s="29">
        <v>0</v>
      </c>
      <c r="G58" s="29"/>
      <c r="H58" t="s">
        <v>2344</v>
      </c>
      <c r="I58" t="s">
        <v>2344</v>
      </c>
      <c r="J58" t="s">
        <v>2344</v>
      </c>
      <c r="K58" t="s">
        <v>2345</v>
      </c>
      <c r="L58" s="125"/>
      <c r="O58" s="126" t="s">
        <v>2343</v>
      </c>
      <c r="P58" s="125" t="s">
        <v>2343</v>
      </c>
      <c r="Q58" s="153">
        <f>IFERROR(_xlfn.XLOOKUP(S58,sortorder!$E$62:$E$138,sortorder!$F$62:$F$138),999)</f>
        <v>170</v>
      </c>
      <c r="R58" s="153">
        <f>IFERROR(_xlfn.XLOOKUP(S58,sortorder!$E$62:$E$138,sortorder!$D$62:$D$138),99)</f>
        <v>23</v>
      </c>
      <c r="S58" s="131" t="s">
        <v>1169</v>
      </c>
      <c r="T58" s="60" t="s">
        <v>1169</v>
      </c>
      <c r="U58" s="158">
        <f>IFERROR(_xlfn.XLOOKUP(W58,sortorder!$E$4:$E$55,sortorder!$D$4:$D$55),99)</f>
        <v>6</v>
      </c>
      <c r="V58" s="158">
        <f>IFERROR(_xlfn.XLOOKUP(W58,sortorder!$E$4:$E$55,sortorder!$D$4:$D$55),99)</f>
        <v>6</v>
      </c>
      <c r="W58" s="22" t="s">
        <v>1124</v>
      </c>
      <c r="X58" s="147">
        <f>IF(ISERROR(SEARCH(X$1,$O58)),0,1)</f>
        <v>0</v>
      </c>
      <c r="Y58" s="147">
        <f>IF(ISERROR(SEARCH(Y$1,$O58)),0,1)</f>
        <v>0</v>
      </c>
      <c r="Z58" s="147">
        <f>IF(ISERROR(SEARCH(Z$1,$O58)),0,1)</f>
        <v>0</v>
      </c>
      <c r="AA58" s="147">
        <f>IF(ISERROR(SEARCH(AA$1,$O58)),0,1)</f>
        <v>0</v>
      </c>
      <c r="AB58" s="147">
        <f>IF(ISERROR(SEARCH(AB$1,$O58)),0,1)</f>
        <v>1</v>
      </c>
      <c r="AC58" s="147">
        <f>IF(ISERROR(SEARCH(AC$1,$O58)),0,1)</f>
        <v>0</v>
      </c>
      <c r="AD58" s="147">
        <f>IF(ISERROR(SEARCH(AD$1,$O58)),0,1)</f>
        <v>0</v>
      </c>
      <c r="AE58" s="147">
        <f>IF(ISERROR(SEARCH(AE$1,$O58)),0,1)</f>
        <v>0</v>
      </c>
      <c r="AF58" s="147">
        <f>IF(ISERROR(SEARCH(AF$1,$O58)),0,1)</f>
        <v>0</v>
      </c>
      <c r="AG58" t="s">
        <v>1075</v>
      </c>
      <c r="AH58" s="125" t="s">
        <v>1104</v>
      </c>
      <c r="AI58" t="s">
        <v>44</v>
      </c>
      <c r="AJ58" s="42" t="s">
        <v>44</v>
      </c>
      <c r="AK58" s="219">
        <f>_xlfn.XLOOKUP(AJ58,sortorder!$I$15:$I$20,sortorder!$J$15:$J$20)</f>
        <v>1</v>
      </c>
      <c r="AL58" t="s">
        <v>423</v>
      </c>
      <c r="AM58" t="s">
        <v>423</v>
      </c>
      <c r="AN58" t="s">
        <v>424</v>
      </c>
      <c r="AO58" s="32">
        <v>1</v>
      </c>
      <c r="AP58" t="s">
        <v>1125</v>
      </c>
      <c r="AQ58" t="s">
        <v>1132</v>
      </c>
      <c r="AR58" t="s">
        <v>1126</v>
      </c>
      <c r="AS58" t="s">
        <v>1132</v>
      </c>
      <c r="AT58">
        <v>1</v>
      </c>
      <c r="AU58" s="40" t="str">
        <f>IFERROR(_xlfn.XLOOKUP(O58,wtd!$B:$B,wtd!$C:$C),"")</f>
        <v/>
      </c>
      <c r="AV58" s="147" t="b">
        <f>IFERROR(O58=_xlfn.XLOOKUP(O58,wtd!$B:$B,wtd!$B:$B),FALSE)</f>
        <v>0</v>
      </c>
      <c r="AW58" t="s">
        <v>2831</v>
      </c>
      <c r="AX58">
        <v>2</v>
      </c>
      <c r="AY58">
        <v>0</v>
      </c>
      <c r="BA58" t="b">
        <v>0</v>
      </c>
      <c r="BB58" t="b">
        <v>1</v>
      </c>
      <c r="BC58" t="b">
        <v>0</v>
      </c>
      <c r="BD58" t="s">
        <v>5141</v>
      </c>
      <c r="BE58" t="s">
        <v>2346</v>
      </c>
      <c r="BF58" t="s">
        <v>2346</v>
      </c>
      <c r="BI58" t="s">
        <v>2347</v>
      </c>
      <c r="BJ58" t="s">
        <v>1165</v>
      </c>
      <c r="BL58" s="232">
        <v>194</v>
      </c>
      <c r="BN58" t="s">
        <v>2348</v>
      </c>
      <c r="BQ58" t="s">
        <v>411</v>
      </c>
      <c r="BR58" t="s">
        <v>55</v>
      </c>
    </row>
    <row r="59" spans="1:70" x14ac:dyDescent="0.35">
      <c r="A59">
        <v>58</v>
      </c>
      <c r="B59" s="164" t="str">
        <f>IFERROR(TEXT(AK59,"00"),"99")&amp;IFERROR(TEXT(V59,"00"),"99")&amp;IFERROR(TEXT(R59,"00"),"99")&amp;IFERROR(TEXT(BL59,"000"),"999")</f>
        <v>010624192</v>
      </c>
      <c r="C59" s="164" t="str">
        <f>IFERROR(TEXT(AK59,"00"),"99")&amp;IFERROR(TEXT(U59,"00"),"99")&amp;IFERROR(TEXT(Q59,"000"),"999")</f>
        <v>0106168</v>
      </c>
      <c r="D59" s="29">
        <v>1</v>
      </c>
      <c r="E59" s="29">
        <v>0</v>
      </c>
      <c r="F59" s="29">
        <v>0</v>
      </c>
      <c r="G59" s="29"/>
      <c r="H59" t="s">
        <v>1207</v>
      </c>
      <c r="I59" t="s">
        <v>1207</v>
      </c>
      <c r="J59" t="s">
        <v>1207</v>
      </c>
      <c r="O59" s="65" t="s">
        <v>1206</v>
      </c>
      <c r="P59" t="s">
        <v>1206</v>
      </c>
      <c r="Q59" s="153">
        <f>IFERROR(_xlfn.XLOOKUP(S59,sortorder!$E$62:$E$138,sortorder!$F$62:$F$138),999)</f>
        <v>168</v>
      </c>
      <c r="R59" s="153">
        <f>IFERROR(_xlfn.XLOOKUP(S59,sortorder!$E$62:$E$138,sortorder!$D$62:$D$138),99)</f>
        <v>24</v>
      </c>
      <c r="S59" s="131" t="s">
        <v>176</v>
      </c>
      <c r="T59" s="60" t="s">
        <v>176</v>
      </c>
      <c r="U59" s="158">
        <f>IFERROR(_xlfn.XLOOKUP(W59,sortorder!$E$4:$E$55,sortorder!$D$4:$D$55),99)</f>
        <v>6</v>
      </c>
      <c r="V59" s="158">
        <f>IFERROR(_xlfn.XLOOKUP(W59,sortorder!$E$4:$E$55,sortorder!$D$4:$D$55),99)</f>
        <v>6</v>
      </c>
      <c r="W59" s="22" t="s">
        <v>1124</v>
      </c>
      <c r="X59" s="147">
        <f>IF(ISERROR(SEARCH(X$1,$O59)),0,1)</f>
        <v>0</v>
      </c>
      <c r="Y59" s="147">
        <f>IF(ISERROR(SEARCH(Y$1,$O59)),0,1)</f>
        <v>0</v>
      </c>
      <c r="Z59" s="147">
        <f>IF(ISERROR(SEARCH(Z$1,$O59)),0,1)</f>
        <v>0</v>
      </c>
      <c r="AA59" s="147">
        <f>IF(ISERROR(SEARCH(AA$1,$O59)),0,1)</f>
        <v>0</v>
      </c>
      <c r="AB59" s="147">
        <f>IF(ISERROR(SEARCH(AB$1,$O59)),0,1)</f>
        <v>1</v>
      </c>
      <c r="AC59" s="147">
        <f>IF(ISERROR(SEARCH(AC$1,$O59)),0,1)</f>
        <v>0</v>
      </c>
      <c r="AD59" s="147">
        <f>IF(ISERROR(SEARCH(AD$1,$O59)),0,1)</f>
        <v>0</v>
      </c>
      <c r="AE59" s="147">
        <f>IF(ISERROR(SEARCH(AE$1,$O59)),0,1)</f>
        <v>0</v>
      </c>
      <c r="AF59" s="147">
        <f>IF(ISERROR(SEARCH(AF$1,$O59)),0,1)</f>
        <v>0</v>
      </c>
      <c r="AG59" t="s">
        <v>1075</v>
      </c>
      <c r="AH59" t="s">
        <v>1104</v>
      </c>
      <c r="AI59" t="s">
        <v>44</v>
      </c>
      <c r="AJ59" s="42" t="s">
        <v>44</v>
      </c>
      <c r="AK59" s="219">
        <f>_xlfn.XLOOKUP(AJ59,sortorder!$I$15:$I$20,sortorder!$J$15:$J$20)</f>
        <v>1</v>
      </c>
      <c r="AL59" t="s">
        <v>423</v>
      </c>
      <c r="AM59" t="s">
        <v>423</v>
      </c>
      <c r="AN59" t="s">
        <v>424</v>
      </c>
      <c r="AO59" s="32">
        <v>1</v>
      </c>
      <c r="AP59" t="s">
        <v>1125</v>
      </c>
      <c r="AQ59" t="s">
        <v>1132</v>
      </c>
      <c r="AR59" t="s">
        <v>1126</v>
      </c>
      <c r="AS59" t="s">
        <v>1132</v>
      </c>
      <c r="AT59">
        <v>1</v>
      </c>
      <c r="AU59" s="40" t="str">
        <f>IFERROR(_xlfn.XLOOKUP(O59,wtd!$B:$B,wtd!$C:$C),"")</f>
        <v/>
      </c>
      <c r="AV59" s="147" t="b">
        <f>IFERROR(O59=_xlfn.XLOOKUP(O59,wtd!$B:$B,wtd!$B:$B),FALSE)</f>
        <v>0</v>
      </c>
      <c r="AW59" t="s">
        <v>2831</v>
      </c>
      <c r="AX59">
        <v>2</v>
      </c>
      <c r="AY59">
        <v>0</v>
      </c>
      <c r="BA59" t="b">
        <v>0</v>
      </c>
      <c r="BB59" t="b">
        <v>1</v>
      </c>
      <c r="BC59" t="b">
        <v>0</v>
      </c>
      <c r="BD59" t="s">
        <v>5142</v>
      </c>
      <c r="BE59" t="s">
        <v>1208</v>
      </c>
      <c r="BF59" t="s">
        <v>1208</v>
      </c>
      <c r="BI59" t="s">
        <v>1209</v>
      </c>
      <c r="BJ59" t="s">
        <v>1210</v>
      </c>
      <c r="BL59" s="232">
        <v>192</v>
      </c>
      <c r="BN59" t="s">
        <v>1211</v>
      </c>
      <c r="BQ59" t="s">
        <v>411</v>
      </c>
      <c r="BR59" t="s">
        <v>55</v>
      </c>
    </row>
    <row r="60" spans="1:70" x14ac:dyDescent="0.35">
      <c r="A60">
        <v>59</v>
      </c>
      <c r="B60" s="164" t="str">
        <f>IFERROR(TEXT(AK60,"00"),"99")&amp;IFERROR(TEXT(V60,"00"),"99")&amp;IFERROR(TEXT(R60,"00"),"99")&amp;IFERROR(TEXT(BL60,"000"),"999")</f>
        <v>010625193</v>
      </c>
      <c r="C60" s="164" t="str">
        <f>IFERROR(TEXT(AK60,"00"),"99")&amp;IFERROR(TEXT(U60,"00"),"99")&amp;IFERROR(TEXT(Q60,"000"),"999")</f>
        <v>0106169</v>
      </c>
      <c r="D60" s="29">
        <v>1</v>
      </c>
      <c r="E60" s="29">
        <v>0</v>
      </c>
      <c r="F60" s="29">
        <v>0</v>
      </c>
      <c r="G60" s="29"/>
      <c r="H60" t="s">
        <v>1184</v>
      </c>
      <c r="I60" t="s">
        <v>1184</v>
      </c>
      <c r="J60" t="s">
        <v>1184</v>
      </c>
      <c r="L60" s="125"/>
      <c r="O60" s="126" t="s">
        <v>1183</v>
      </c>
      <c r="P60" s="125" t="s">
        <v>1183</v>
      </c>
      <c r="Q60" s="153">
        <f>IFERROR(_xlfn.XLOOKUP(S60,sortorder!$E$62:$E$138,sortorder!$F$62:$F$138),999)</f>
        <v>169</v>
      </c>
      <c r="R60" s="153">
        <f>IFERROR(_xlfn.XLOOKUP(S60,sortorder!$E$62:$E$138,sortorder!$D$62:$D$138),99)</f>
        <v>25</v>
      </c>
      <c r="S60" s="131" t="s">
        <v>168</v>
      </c>
      <c r="T60" s="60" t="s">
        <v>168</v>
      </c>
      <c r="U60" s="158">
        <f>IFERROR(_xlfn.XLOOKUP(W60,sortorder!$E$4:$E$55,sortorder!$D$4:$D$55),99)</f>
        <v>6</v>
      </c>
      <c r="V60" s="158">
        <f>IFERROR(_xlfn.XLOOKUP(W60,sortorder!$E$4:$E$55,sortorder!$D$4:$D$55),99)</f>
        <v>6</v>
      </c>
      <c r="W60" s="22" t="s">
        <v>1124</v>
      </c>
      <c r="X60" s="147">
        <f>IF(ISERROR(SEARCH(X$1,$O60)),0,1)</f>
        <v>0</v>
      </c>
      <c r="Y60" s="147">
        <f>IF(ISERROR(SEARCH(Y$1,$O60)),0,1)</f>
        <v>0</v>
      </c>
      <c r="Z60" s="147">
        <f>IF(ISERROR(SEARCH(Z$1,$O60)),0,1)</f>
        <v>0</v>
      </c>
      <c r="AA60" s="147">
        <f>IF(ISERROR(SEARCH(AA$1,$O60)),0,1)</f>
        <v>0</v>
      </c>
      <c r="AB60" s="147">
        <f>IF(ISERROR(SEARCH(AB$1,$O60)),0,1)</f>
        <v>1</v>
      </c>
      <c r="AC60" s="147">
        <f>IF(ISERROR(SEARCH(AC$1,$O60)),0,1)</f>
        <v>0</v>
      </c>
      <c r="AD60" s="147">
        <f>IF(ISERROR(SEARCH(AD$1,$O60)),0,1)</f>
        <v>0</v>
      </c>
      <c r="AE60" s="147">
        <f>IF(ISERROR(SEARCH(AE$1,$O60)),0,1)</f>
        <v>0</v>
      </c>
      <c r="AF60" s="147">
        <f>IF(ISERROR(SEARCH(AF$1,$O60)),0,1)</f>
        <v>0</v>
      </c>
      <c r="AG60" t="s">
        <v>1075</v>
      </c>
      <c r="AH60" s="125" t="s">
        <v>1104</v>
      </c>
      <c r="AI60" t="s">
        <v>44</v>
      </c>
      <c r="AJ60" s="42" t="s">
        <v>44</v>
      </c>
      <c r="AK60" s="219">
        <f>_xlfn.XLOOKUP(AJ60,sortorder!$I$15:$I$20,sortorder!$J$15:$J$20)</f>
        <v>1</v>
      </c>
      <c r="AL60" t="s">
        <v>423</v>
      </c>
      <c r="AM60" t="s">
        <v>423</v>
      </c>
      <c r="AN60" t="s">
        <v>424</v>
      </c>
      <c r="AO60" s="32">
        <v>1</v>
      </c>
      <c r="AP60" t="s">
        <v>1125</v>
      </c>
      <c r="AQ60" t="s">
        <v>1132</v>
      </c>
      <c r="AR60" t="s">
        <v>1126</v>
      </c>
      <c r="AS60" t="s">
        <v>1132</v>
      </c>
      <c r="AT60">
        <v>1</v>
      </c>
      <c r="AU60" s="40" t="str">
        <f>IFERROR(_xlfn.XLOOKUP(O60,wtd!$B:$B,wtd!$C:$C),"")</f>
        <v/>
      </c>
      <c r="AV60" s="147" t="b">
        <f>IFERROR(O60=_xlfn.XLOOKUP(O60,wtd!$B:$B,wtd!$B:$B),FALSE)</f>
        <v>0</v>
      </c>
      <c r="AW60" t="s">
        <v>2831</v>
      </c>
      <c r="AX60">
        <v>2</v>
      </c>
      <c r="AY60">
        <v>0</v>
      </c>
      <c r="BA60" t="b">
        <v>0</v>
      </c>
      <c r="BB60" t="b">
        <v>1</v>
      </c>
      <c r="BC60" t="b">
        <v>0</v>
      </c>
      <c r="BD60" t="s">
        <v>5143</v>
      </c>
      <c r="BE60" t="s">
        <v>1185</v>
      </c>
      <c r="BF60" t="s">
        <v>1185</v>
      </c>
      <c r="BI60" t="s">
        <v>1186</v>
      </c>
      <c r="BJ60" t="s">
        <v>1187</v>
      </c>
      <c r="BL60" s="232">
        <v>193</v>
      </c>
      <c r="BN60" t="s">
        <v>1188</v>
      </c>
      <c r="BQ60" t="s">
        <v>411</v>
      </c>
      <c r="BR60" t="s">
        <v>55</v>
      </c>
    </row>
    <row r="61" spans="1:70" x14ac:dyDescent="0.35">
      <c r="A61">
        <v>60</v>
      </c>
      <c r="B61" s="164" t="str">
        <f>IFERROR(TEXT(AK61,"00"),"99")&amp;IFERROR(TEXT(V61,"00"),"99")&amp;IFERROR(TEXT(R61,"00"),"99")&amp;IFERROR(TEXT(BL61,"000"),"999")</f>
        <v>010626187</v>
      </c>
      <c r="C61" s="164" t="str">
        <f>IFERROR(TEXT(AK61,"00"),"99")&amp;IFERROR(TEXT(U61,"00"),"99")&amp;IFERROR(TEXT(Q61,"000"),"999")</f>
        <v>0106163</v>
      </c>
      <c r="D61" s="29">
        <v>1</v>
      </c>
      <c r="E61" s="29">
        <v>0</v>
      </c>
      <c r="F61" s="29">
        <v>0</v>
      </c>
      <c r="G61" s="29"/>
      <c r="H61" t="s">
        <v>2353</v>
      </c>
      <c r="I61" t="s">
        <v>2353</v>
      </c>
      <c r="J61" t="s">
        <v>2353</v>
      </c>
      <c r="O61" s="65" t="s">
        <v>2352</v>
      </c>
      <c r="P61" t="s">
        <v>2352</v>
      </c>
      <c r="Q61" s="153">
        <f>IFERROR(_xlfn.XLOOKUP(S61,sortorder!$E$62:$E$138,sortorder!$F$62:$F$138),999)</f>
        <v>163</v>
      </c>
      <c r="R61" s="153">
        <f>IFERROR(_xlfn.XLOOKUP(S61,sortorder!$E$62:$E$138,sortorder!$D$62:$D$138),99)</f>
        <v>26</v>
      </c>
      <c r="S61" s="131" t="s">
        <v>164</v>
      </c>
      <c r="T61" s="60" t="s">
        <v>164</v>
      </c>
      <c r="U61" s="158">
        <f>IFERROR(_xlfn.XLOOKUP(W61,sortorder!$E$4:$E$55,sortorder!$D$4:$D$55),99)</f>
        <v>6</v>
      </c>
      <c r="V61" s="158">
        <f>IFERROR(_xlfn.XLOOKUP(W61,sortorder!$E$4:$E$55,sortorder!$D$4:$D$55),99)</f>
        <v>6</v>
      </c>
      <c r="W61" s="22" t="s">
        <v>1124</v>
      </c>
      <c r="X61" s="147">
        <f>IF(ISERROR(SEARCH(X$1,$O61)),0,1)</f>
        <v>0</v>
      </c>
      <c r="Y61" s="147">
        <f>IF(ISERROR(SEARCH(Y$1,$O61)),0,1)</f>
        <v>0</v>
      </c>
      <c r="Z61" s="147">
        <f>IF(ISERROR(SEARCH(Z$1,$O61)),0,1)</f>
        <v>0</v>
      </c>
      <c r="AA61" s="147">
        <f>IF(ISERROR(SEARCH(AA$1,$O61)),0,1)</f>
        <v>0</v>
      </c>
      <c r="AB61" s="147">
        <f>IF(ISERROR(SEARCH(AB$1,$O61)),0,1)</f>
        <v>1</v>
      </c>
      <c r="AC61" s="147">
        <f>IF(ISERROR(SEARCH(AC$1,$O61)),0,1)</f>
        <v>0</v>
      </c>
      <c r="AD61" s="147">
        <f>IF(ISERROR(SEARCH(AD$1,$O61)),0,1)</f>
        <v>0</v>
      </c>
      <c r="AE61" s="147">
        <f>IF(ISERROR(SEARCH(AE$1,$O61)),0,1)</f>
        <v>0</v>
      </c>
      <c r="AF61" s="147">
        <f>IF(ISERROR(SEARCH(AF$1,$O61)),0,1)</f>
        <v>0</v>
      </c>
      <c r="AG61" t="s">
        <v>1075</v>
      </c>
      <c r="AH61" t="s">
        <v>1104</v>
      </c>
      <c r="AI61" t="s">
        <v>44</v>
      </c>
      <c r="AJ61" s="42" t="s">
        <v>44</v>
      </c>
      <c r="AK61" s="219">
        <f>_xlfn.XLOOKUP(AJ61,sortorder!$I$15:$I$20,sortorder!$J$15:$J$20)</f>
        <v>1</v>
      </c>
      <c r="AL61" t="s">
        <v>423</v>
      </c>
      <c r="AM61" t="s">
        <v>423</v>
      </c>
      <c r="AN61" t="s">
        <v>424</v>
      </c>
      <c r="AO61" s="32">
        <v>1</v>
      </c>
      <c r="AP61" t="s">
        <v>1125</v>
      </c>
      <c r="AQ61" t="s">
        <v>1132</v>
      </c>
      <c r="AR61" t="s">
        <v>1126</v>
      </c>
      <c r="AS61" t="s">
        <v>1132</v>
      </c>
      <c r="AT61">
        <v>1</v>
      </c>
      <c r="AU61" s="40" t="str">
        <f>IFERROR(_xlfn.XLOOKUP(O61,wtd!$B:$B,wtd!$C:$C),"")</f>
        <v/>
      </c>
      <c r="AV61" s="147" t="b">
        <f>IFERROR(O61=_xlfn.XLOOKUP(O61,wtd!$B:$B,wtd!$B:$B),FALSE)</f>
        <v>0</v>
      </c>
      <c r="AW61" t="s">
        <v>2831</v>
      </c>
      <c r="AX61">
        <v>2</v>
      </c>
      <c r="AY61">
        <v>0</v>
      </c>
      <c r="BA61" t="b">
        <v>0</v>
      </c>
      <c r="BB61" t="b">
        <v>1</v>
      </c>
      <c r="BC61" t="b">
        <v>0</v>
      </c>
      <c r="BD61" t="s">
        <v>5290</v>
      </c>
      <c r="BE61" t="s">
        <v>2354</v>
      </c>
      <c r="BF61" t="s">
        <v>2354</v>
      </c>
      <c r="BI61" t="s">
        <v>2355</v>
      </c>
      <c r="BJ61" t="s">
        <v>1203</v>
      </c>
      <c r="BL61" s="232">
        <v>187</v>
      </c>
      <c r="BN61" t="s">
        <v>2356</v>
      </c>
      <c r="BQ61" t="s">
        <v>411</v>
      </c>
      <c r="BR61" t="s">
        <v>55</v>
      </c>
    </row>
    <row r="62" spans="1:70" x14ac:dyDescent="0.35">
      <c r="A62">
        <v>61</v>
      </c>
      <c r="B62" s="164" t="str">
        <f>IFERROR(TEXT(AK62,"00"),"99")&amp;IFERROR(TEXT(V62,"00"),"99")&amp;IFERROR(TEXT(R62,"00"),"99")&amp;IFERROR(TEXT(BL62,"000"),"999")</f>
        <v>010717169</v>
      </c>
      <c r="C62" s="164" t="str">
        <f>IFERROR(TEXT(AK62,"00"),"99")&amp;IFERROR(TEXT(U62,"00"),"99")&amp;IFERROR(TEXT(Q62,"000"),"999")</f>
        <v>0107161</v>
      </c>
      <c r="D62" s="29">
        <v>1</v>
      </c>
      <c r="E62" s="29">
        <v>0</v>
      </c>
      <c r="F62" s="29">
        <v>0</v>
      </c>
      <c r="G62" s="29"/>
      <c r="H62" t="s">
        <v>2275</v>
      </c>
      <c r="I62" t="s">
        <v>2275</v>
      </c>
      <c r="J62" t="s">
        <v>2275</v>
      </c>
      <c r="O62" s="65" t="s">
        <v>2274</v>
      </c>
      <c r="P62" t="s">
        <v>2274</v>
      </c>
      <c r="Q62" s="153">
        <f>IFERROR(_xlfn.XLOOKUP(S62,sortorder!$E$62:$E$138,sortorder!$F$62:$F$138),999)</f>
        <v>161</v>
      </c>
      <c r="R62" s="153">
        <f>IFERROR(_xlfn.XLOOKUP(S62,sortorder!$E$62:$E$138,sortorder!$D$62:$D$138),99)</f>
        <v>17</v>
      </c>
      <c r="S62" s="131" t="s">
        <v>189</v>
      </c>
      <c r="T62" s="60" t="s">
        <v>189</v>
      </c>
      <c r="U62" s="158">
        <f>IFERROR(_xlfn.XLOOKUP(W62,sortorder!$E$4:$E$55,sortorder!$D$4:$D$55),99)</f>
        <v>7</v>
      </c>
      <c r="V62" s="158">
        <f>IFERROR(_xlfn.XLOOKUP(W62,sortorder!$E$4:$E$55,sortorder!$D$4:$D$55),99)</f>
        <v>7</v>
      </c>
      <c r="W62" s="22" t="s">
        <v>1815</v>
      </c>
      <c r="X62" s="147">
        <f>IF(ISERROR(SEARCH(X$1,$O62)),0,1)</f>
        <v>0</v>
      </c>
      <c r="Y62" s="147">
        <f>IF(ISERROR(SEARCH(Y$1,$O62)),0,1)</f>
        <v>1</v>
      </c>
      <c r="Z62" s="147">
        <f>IF(ISERROR(SEARCH(Z$1,$O62)),0,1)</f>
        <v>0</v>
      </c>
      <c r="AA62" s="147">
        <f>IF(ISERROR(SEARCH(AA$1,$O62)),0,1)</f>
        <v>0</v>
      </c>
      <c r="AB62" s="147">
        <f>IF(ISERROR(SEARCH(AB$1,$O62)),0,1)</f>
        <v>1</v>
      </c>
      <c r="AC62" s="147">
        <f>IF(ISERROR(SEARCH(AC$1,$O62)),0,1)</f>
        <v>0</v>
      </c>
      <c r="AD62" s="147">
        <f>IF(ISERROR(SEARCH(AD$1,$O62)),0,1)</f>
        <v>0</v>
      </c>
      <c r="AE62" s="147">
        <f>IF(ISERROR(SEARCH(AE$1,$O62)),0,1)</f>
        <v>0</v>
      </c>
      <c r="AF62" s="147">
        <f>IF(ISERROR(SEARCH(AF$1,$O62)),0,1)</f>
        <v>0</v>
      </c>
      <c r="AG62" t="s">
        <v>1075</v>
      </c>
      <c r="AH62" t="s">
        <v>1104</v>
      </c>
      <c r="AI62" t="s">
        <v>44</v>
      </c>
      <c r="AJ62" s="42" t="s">
        <v>44</v>
      </c>
      <c r="AK62" s="219">
        <f>_xlfn.XLOOKUP(AJ62,sortorder!$I$15:$I$20,sortorder!$J$15:$J$20)</f>
        <v>1</v>
      </c>
      <c r="AL62" t="s">
        <v>1805</v>
      </c>
      <c r="AM62" t="s">
        <v>1805</v>
      </c>
      <c r="AN62" t="s">
        <v>1806</v>
      </c>
      <c r="AO62" s="32">
        <v>3</v>
      </c>
      <c r="AP62" t="s">
        <v>1816</v>
      </c>
      <c r="AQ62" t="s">
        <v>1132</v>
      </c>
      <c r="AR62" t="s">
        <v>1126</v>
      </c>
      <c r="AS62" t="s">
        <v>1132</v>
      </c>
      <c r="AT62">
        <v>1</v>
      </c>
      <c r="AU62" s="40" t="str">
        <f>IFERROR(_xlfn.XLOOKUP(O62,wtd!$B:$B,wtd!$C:$C),"")</f>
        <v/>
      </c>
      <c r="AV62" s="147" t="b">
        <f>IFERROR(O62=_xlfn.XLOOKUP(O62,wtd!$B:$B,wtd!$B:$B),FALSE)</f>
        <v>0</v>
      </c>
      <c r="AW62" t="s">
        <v>2831</v>
      </c>
      <c r="AX62">
        <v>2</v>
      </c>
      <c r="AY62">
        <v>0</v>
      </c>
      <c r="BA62" t="b">
        <v>0</v>
      </c>
      <c r="BB62" t="b">
        <v>1</v>
      </c>
      <c r="BC62" t="b">
        <v>0</v>
      </c>
      <c r="BD62" t="s">
        <v>5323</v>
      </c>
      <c r="BE62" t="s">
        <v>2276</v>
      </c>
      <c r="BF62" t="s">
        <v>2276</v>
      </c>
      <c r="BI62" t="s">
        <v>2276</v>
      </c>
      <c r="BJ62" t="s">
        <v>1109</v>
      </c>
      <c r="BL62" s="232">
        <v>169</v>
      </c>
      <c r="BN62" t="s">
        <v>2277</v>
      </c>
    </row>
    <row r="63" spans="1:70" x14ac:dyDescent="0.35">
      <c r="A63">
        <v>62</v>
      </c>
      <c r="B63" s="164" t="str">
        <f>IFERROR(TEXT(AK63,"00"),"99")&amp;IFERROR(TEXT(V63,"00"),"99")&amp;IFERROR(TEXT(R63,"00"),"99")&amp;IFERROR(TEXT(BL63,"000"),"999")</f>
        <v>010718170</v>
      </c>
      <c r="C63" s="164" t="str">
        <f>IFERROR(TEXT(AK63,"00"),"99")&amp;IFERROR(TEXT(U63,"00"),"99")&amp;IFERROR(TEXT(Q63,"000"),"999")</f>
        <v>0107162</v>
      </c>
      <c r="D63" s="29">
        <v>1</v>
      </c>
      <c r="E63" s="29">
        <v>0</v>
      </c>
      <c r="F63" s="29">
        <v>0</v>
      </c>
      <c r="G63" s="29"/>
      <c r="H63" t="s">
        <v>2279</v>
      </c>
      <c r="I63" t="s">
        <v>2279</v>
      </c>
      <c r="J63" t="s">
        <v>2279</v>
      </c>
      <c r="L63" s="125"/>
      <c r="O63" s="65" t="s">
        <v>2278</v>
      </c>
      <c r="P63" t="s">
        <v>2278</v>
      </c>
      <c r="Q63" s="153">
        <f>IFERROR(_xlfn.XLOOKUP(S63,sortorder!$E$62:$E$138,sortorder!$F$62:$F$138),999)</f>
        <v>162</v>
      </c>
      <c r="R63" s="153">
        <f>IFERROR(_xlfn.XLOOKUP(S63,sortorder!$E$62:$E$138,sortorder!$D$62:$D$138),99)</f>
        <v>18</v>
      </c>
      <c r="S63" s="131" t="s">
        <v>1121</v>
      </c>
      <c r="T63" s="60" t="s">
        <v>1121</v>
      </c>
      <c r="U63" s="158">
        <f>IFERROR(_xlfn.XLOOKUP(W63,sortorder!$E$4:$E$55,sortorder!$D$4:$D$55),99)</f>
        <v>7</v>
      </c>
      <c r="V63" s="158">
        <f>IFERROR(_xlfn.XLOOKUP(W63,sortorder!$E$4:$E$55,sortorder!$D$4:$D$55),99)</f>
        <v>7</v>
      </c>
      <c r="W63" s="22" t="s">
        <v>1815</v>
      </c>
      <c r="X63" s="147">
        <f>IF(ISERROR(SEARCH(X$1,$O63)),0,1)</f>
        <v>0</v>
      </c>
      <c r="Y63" s="147">
        <f>IF(ISERROR(SEARCH(Y$1,$O63)),0,1)</f>
        <v>1</v>
      </c>
      <c r="Z63" s="147">
        <f>IF(ISERROR(SEARCH(Z$1,$O63)),0,1)</f>
        <v>0</v>
      </c>
      <c r="AA63" s="147">
        <f>IF(ISERROR(SEARCH(AA$1,$O63)),0,1)</f>
        <v>0</v>
      </c>
      <c r="AB63" s="147">
        <f>IF(ISERROR(SEARCH(AB$1,$O63)),0,1)</f>
        <v>1</v>
      </c>
      <c r="AC63" s="147">
        <f>IF(ISERROR(SEARCH(AC$1,$O63)),0,1)</f>
        <v>0</v>
      </c>
      <c r="AD63" s="147">
        <f>IF(ISERROR(SEARCH(AD$1,$O63)),0,1)</f>
        <v>0</v>
      </c>
      <c r="AE63" s="147">
        <f>IF(ISERROR(SEARCH(AE$1,$O63)),0,1)</f>
        <v>0</v>
      </c>
      <c r="AF63" s="147">
        <f>IF(ISERROR(SEARCH(AF$1,$O63)),0,1)</f>
        <v>1</v>
      </c>
      <c r="AG63" t="s">
        <v>1075</v>
      </c>
      <c r="AH63" t="s">
        <v>1104</v>
      </c>
      <c r="AI63" t="s">
        <v>44</v>
      </c>
      <c r="AJ63" s="42" t="s">
        <v>44</v>
      </c>
      <c r="AK63" s="219">
        <f>_xlfn.XLOOKUP(AJ63,sortorder!$I$15:$I$20,sortorder!$J$15:$J$20)</f>
        <v>1</v>
      </c>
      <c r="AL63" t="s">
        <v>1805</v>
      </c>
      <c r="AM63" t="s">
        <v>1805</v>
      </c>
      <c r="AN63" t="s">
        <v>1806</v>
      </c>
      <c r="AO63" s="32">
        <v>3</v>
      </c>
      <c r="AP63" t="s">
        <v>1816</v>
      </c>
      <c r="AQ63" t="s">
        <v>1132</v>
      </c>
      <c r="AR63" t="s">
        <v>1126</v>
      </c>
      <c r="AS63" t="s">
        <v>1132</v>
      </c>
      <c r="AT63">
        <v>1</v>
      </c>
      <c r="AU63" s="40" t="str">
        <f>IFERROR(_xlfn.XLOOKUP(O63,wtd!$B:$B,wtd!$C:$C),"")</f>
        <v/>
      </c>
      <c r="AV63" s="147" t="b">
        <f>IFERROR(O63=_xlfn.XLOOKUP(O63,wtd!$B:$B,wtd!$B:$B),FALSE)</f>
        <v>0</v>
      </c>
      <c r="AW63" t="s">
        <v>2831</v>
      </c>
      <c r="AX63">
        <v>2</v>
      </c>
      <c r="AY63">
        <v>0</v>
      </c>
      <c r="BA63" t="b">
        <v>0</v>
      </c>
      <c r="BB63" t="b">
        <v>1</v>
      </c>
      <c r="BC63" t="b">
        <v>0</v>
      </c>
      <c r="BD63" t="s">
        <v>5324</v>
      </c>
      <c r="BE63" t="s">
        <v>2280</v>
      </c>
      <c r="BF63" t="s">
        <v>2280</v>
      </c>
      <c r="BI63" t="s">
        <v>2280</v>
      </c>
      <c r="BJ63" t="s">
        <v>1118</v>
      </c>
      <c r="BL63" s="232">
        <v>170</v>
      </c>
      <c r="BN63" t="s">
        <v>1651</v>
      </c>
    </row>
    <row r="64" spans="1:70" x14ac:dyDescent="0.35">
      <c r="A64">
        <v>63</v>
      </c>
      <c r="B64" s="164" t="str">
        <f>IFERROR(TEXT(AK64,"00"),"99")&amp;IFERROR(TEXT(V64,"00"),"99")&amp;IFERROR(TEXT(R64,"00"),"99")&amp;IFERROR(TEXT(BL64,"000"),"999")</f>
        <v>010719172</v>
      </c>
      <c r="C64" s="164" t="str">
        <f>IFERROR(TEXT(AK64,"00"),"99")&amp;IFERROR(TEXT(U64,"00"),"99")&amp;IFERROR(TEXT(Q64,"000"),"999")</f>
        <v>0107164</v>
      </c>
      <c r="D64" s="29">
        <v>1</v>
      </c>
      <c r="E64" s="29">
        <v>0</v>
      </c>
      <c r="F64" s="29">
        <v>0</v>
      </c>
      <c r="G64" s="29"/>
      <c r="H64" t="s">
        <v>1814</v>
      </c>
      <c r="I64" t="s">
        <v>1814</v>
      </c>
      <c r="J64" t="s">
        <v>1814</v>
      </c>
      <c r="O64" s="65" t="s">
        <v>1813</v>
      </c>
      <c r="P64" t="s">
        <v>1813</v>
      </c>
      <c r="Q64" s="153">
        <f>IFERROR(_xlfn.XLOOKUP(S64,sortorder!$E$62:$E$138,sortorder!$F$62:$F$138),999)</f>
        <v>164</v>
      </c>
      <c r="R64" s="153">
        <f>IFERROR(_xlfn.XLOOKUP(S64,sortorder!$E$62:$E$138,sortorder!$D$62:$D$138),99)</f>
        <v>19</v>
      </c>
      <c r="S64" s="131" t="s">
        <v>155</v>
      </c>
      <c r="T64" s="60" t="s">
        <v>155</v>
      </c>
      <c r="U64" s="158">
        <f>IFERROR(_xlfn.XLOOKUP(W64,sortorder!$E$4:$E$55,sortorder!$D$4:$D$55),99)</f>
        <v>7</v>
      </c>
      <c r="V64" s="158">
        <f>IFERROR(_xlfn.XLOOKUP(W64,sortorder!$E$4:$E$55,sortorder!$D$4:$D$55),99)</f>
        <v>7</v>
      </c>
      <c r="W64" s="22" t="s">
        <v>1815</v>
      </c>
      <c r="X64" s="147">
        <f>IF(ISERROR(SEARCH(X$1,$O64)),0,1)</f>
        <v>0</v>
      </c>
      <c r="Y64" s="147">
        <f>IF(ISERROR(SEARCH(Y$1,$O64)),0,1)</f>
        <v>1</v>
      </c>
      <c r="Z64" s="147">
        <f>IF(ISERROR(SEARCH(Z$1,$O64)),0,1)</f>
        <v>0</v>
      </c>
      <c r="AA64" s="147">
        <f>IF(ISERROR(SEARCH(AA$1,$O64)),0,1)</f>
        <v>0</v>
      </c>
      <c r="AB64" s="147">
        <f>IF(ISERROR(SEARCH(AB$1,$O64)),0,1)</f>
        <v>1</v>
      </c>
      <c r="AC64" s="147">
        <f>IF(ISERROR(SEARCH(AC$1,$O64)),0,1)</f>
        <v>0</v>
      </c>
      <c r="AD64" s="147">
        <f>IF(ISERROR(SEARCH(AD$1,$O64)),0,1)</f>
        <v>0</v>
      </c>
      <c r="AE64" s="147">
        <f>IF(ISERROR(SEARCH(AE$1,$O64)),0,1)</f>
        <v>0</v>
      </c>
      <c r="AF64" s="147">
        <f>IF(ISERROR(SEARCH(AF$1,$O64)),0,1)</f>
        <v>0</v>
      </c>
      <c r="AG64" t="s">
        <v>1075</v>
      </c>
      <c r="AH64" t="s">
        <v>1104</v>
      </c>
      <c r="AI64" t="s">
        <v>44</v>
      </c>
      <c r="AJ64" s="42" t="s">
        <v>44</v>
      </c>
      <c r="AK64" s="219">
        <f>_xlfn.XLOOKUP(AJ64,sortorder!$I$15:$I$20,sortorder!$J$15:$J$20)</f>
        <v>1</v>
      </c>
      <c r="AL64" t="s">
        <v>1805</v>
      </c>
      <c r="AM64" t="s">
        <v>1805</v>
      </c>
      <c r="AN64" t="s">
        <v>1806</v>
      </c>
      <c r="AO64" s="32">
        <v>3</v>
      </c>
      <c r="AP64" t="s">
        <v>1816</v>
      </c>
      <c r="AQ64" t="s">
        <v>1132</v>
      </c>
      <c r="AR64" t="s">
        <v>1126</v>
      </c>
      <c r="AS64" t="s">
        <v>1132</v>
      </c>
      <c r="AT64">
        <v>1</v>
      </c>
      <c r="AU64" s="40" t="str">
        <f>IFERROR(_xlfn.XLOOKUP(O64,wtd!$B:$B,wtd!$C:$C),"")</f>
        <v/>
      </c>
      <c r="AV64" s="147" t="b">
        <f>IFERROR(O64=_xlfn.XLOOKUP(O64,wtd!$B:$B,wtd!$B:$B),FALSE)</f>
        <v>0</v>
      </c>
      <c r="AW64" t="s">
        <v>2831</v>
      </c>
      <c r="AX64">
        <v>2</v>
      </c>
      <c r="AY64">
        <v>0</v>
      </c>
      <c r="BA64" t="b">
        <v>0</v>
      </c>
      <c r="BB64" t="b">
        <v>1</v>
      </c>
      <c r="BC64" t="b">
        <v>0</v>
      </c>
      <c r="BD64" t="s">
        <v>5144</v>
      </c>
      <c r="BE64" t="s">
        <v>1817</v>
      </c>
      <c r="BF64" t="s">
        <v>1817</v>
      </c>
      <c r="BI64" t="s">
        <v>1818</v>
      </c>
      <c r="BJ64" t="s">
        <v>1129</v>
      </c>
      <c r="BL64" s="232">
        <v>172</v>
      </c>
      <c r="BN64" t="s">
        <v>1819</v>
      </c>
      <c r="BQ64" t="s">
        <v>411</v>
      </c>
      <c r="BR64" t="s">
        <v>55</v>
      </c>
    </row>
    <row r="65" spans="1:70" x14ac:dyDescent="0.35">
      <c r="A65">
        <v>64</v>
      </c>
      <c r="B65" s="164" t="str">
        <f>IFERROR(TEXT(AK65,"00"),"99")&amp;IFERROR(TEXT(V65,"00"),"99")&amp;IFERROR(TEXT(R65,"00"),"99")&amp;IFERROR(TEXT(BL65,"000"),"999")</f>
        <v>010720174</v>
      </c>
      <c r="C65" s="164" t="str">
        <f>IFERROR(TEXT(AK65,"00"),"99")&amp;IFERROR(TEXT(U65,"00"),"99")&amp;IFERROR(TEXT(Q65,"000"),"999")</f>
        <v>0107166</v>
      </c>
      <c r="D65" s="29">
        <v>1</v>
      </c>
      <c r="E65" s="29">
        <v>0</v>
      </c>
      <c r="F65" s="29">
        <v>0</v>
      </c>
      <c r="G65" s="29"/>
      <c r="H65" t="s">
        <v>1846</v>
      </c>
      <c r="I65" t="s">
        <v>1846</v>
      </c>
      <c r="J65" t="s">
        <v>1846</v>
      </c>
      <c r="O65" s="65" t="s">
        <v>1845</v>
      </c>
      <c r="P65" t="s">
        <v>1845</v>
      </c>
      <c r="Q65" s="153">
        <f>IFERROR(_xlfn.XLOOKUP(S65,sortorder!$E$62:$E$138,sortorder!$F$62:$F$138),999)</f>
        <v>166</v>
      </c>
      <c r="R65" s="153">
        <f>IFERROR(_xlfn.XLOOKUP(S65,sortorder!$E$62:$E$138,sortorder!$D$62:$D$138),99)</f>
        <v>20</v>
      </c>
      <c r="S65" s="131" t="s">
        <v>150</v>
      </c>
      <c r="T65" s="60" t="s">
        <v>150</v>
      </c>
      <c r="U65" s="158">
        <f>IFERROR(_xlfn.XLOOKUP(W65,sortorder!$E$4:$E$55,sortorder!$D$4:$D$55),99)</f>
        <v>7</v>
      </c>
      <c r="V65" s="158">
        <f>IFERROR(_xlfn.XLOOKUP(W65,sortorder!$E$4:$E$55,sortorder!$D$4:$D$55),99)</f>
        <v>7</v>
      </c>
      <c r="W65" s="22" t="s">
        <v>1815</v>
      </c>
      <c r="X65" s="147">
        <f>IF(ISERROR(SEARCH(X$1,$O65)),0,1)</f>
        <v>0</v>
      </c>
      <c r="Y65" s="147">
        <f>IF(ISERROR(SEARCH(Y$1,$O65)),0,1)</f>
        <v>1</v>
      </c>
      <c r="Z65" s="147">
        <f>IF(ISERROR(SEARCH(Z$1,$O65)),0,1)</f>
        <v>0</v>
      </c>
      <c r="AA65" s="147">
        <f>IF(ISERROR(SEARCH(AA$1,$O65)),0,1)</f>
        <v>0</v>
      </c>
      <c r="AB65" s="147">
        <f>IF(ISERROR(SEARCH(AB$1,$O65)),0,1)</f>
        <v>1</v>
      </c>
      <c r="AC65" s="147">
        <f>IF(ISERROR(SEARCH(AC$1,$O65)),0,1)</f>
        <v>0</v>
      </c>
      <c r="AD65" s="147">
        <f>IF(ISERROR(SEARCH(AD$1,$O65)),0,1)</f>
        <v>0</v>
      </c>
      <c r="AE65" s="147">
        <f>IF(ISERROR(SEARCH(AE$1,$O65)),0,1)</f>
        <v>0</v>
      </c>
      <c r="AF65" s="147">
        <f>IF(ISERROR(SEARCH(AF$1,$O65)),0,1)</f>
        <v>0</v>
      </c>
      <c r="AG65" t="s">
        <v>1075</v>
      </c>
      <c r="AH65" t="s">
        <v>1104</v>
      </c>
      <c r="AI65" t="s">
        <v>44</v>
      </c>
      <c r="AJ65" s="42" t="s">
        <v>44</v>
      </c>
      <c r="AK65" s="219">
        <f>_xlfn.XLOOKUP(AJ65,sortorder!$I$15:$I$20,sortorder!$J$15:$J$20)</f>
        <v>1</v>
      </c>
      <c r="AL65" t="s">
        <v>1805</v>
      </c>
      <c r="AM65" t="s">
        <v>1805</v>
      </c>
      <c r="AN65" t="s">
        <v>1806</v>
      </c>
      <c r="AO65" s="32">
        <v>3</v>
      </c>
      <c r="AP65" t="s">
        <v>1816</v>
      </c>
      <c r="AQ65" t="s">
        <v>1132</v>
      </c>
      <c r="AR65" t="s">
        <v>1126</v>
      </c>
      <c r="AS65" t="s">
        <v>1132</v>
      </c>
      <c r="AT65">
        <v>1</v>
      </c>
      <c r="AU65" s="40" t="str">
        <f>IFERROR(_xlfn.XLOOKUP(O65,wtd!$B:$B,wtd!$C:$C),"")</f>
        <v/>
      </c>
      <c r="AV65" s="147" t="b">
        <f>IFERROR(O65=_xlfn.XLOOKUP(O65,wtd!$B:$B,wtd!$B:$B),FALSE)</f>
        <v>0</v>
      </c>
      <c r="AW65" t="s">
        <v>2831</v>
      </c>
      <c r="AX65">
        <v>2</v>
      </c>
      <c r="AY65">
        <v>0</v>
      </c>
      <c r="BA65" t="b">
        <v>0</v>
      </c>
      <c r="BB65" t="b">
        <v>1</v>
      </c>
      <c r="BC65" t="b">
        <v>0</v>
      </c>
      <c r="BD65" t="s">
        <v>5145</v>
      </c>
      <c r="BE65" t="s">
        <v>1847</v>
      </c>
      <c r="BF65" t="s">
        <v>1847</v>
      </c>
      <c r="BI65" t="s">
        <v>1848</v>
      </c>
      <c r="BJ65" t="s">
        <v>1174</v>
      </c>
      <c r="BL65" s="232">
        <v>174</v>
      </c>
      <c r="BN65" t="s">
        <v>1849</v>
      </c>
      <c r="BQ65" t="s">
        <v>411</v>
      </c>
      <c r="BR65" t="s">
        <v>55</v>
      </c>
    </row>
    <row r="66" spans="1:70" x14ac:dyDescent="0.35">
      <c r="A66">
        <v>65</v>
      </c>
      <c r="B66" s="164" t="str">
        <f>IFERROR(TEXT(AK66,"00"),"99")&amp;IFERROR(TEXT(V66,"00"),"99")&amp;IFERROR(TEXT(R66,"00"),"99")&amp;IFERROR(TEXT(BL66,"000"),"999")</f>
        <v>010721173</v>
      </c>
      <c r="C66" s="164" t="str">
        <f>IFERROR(TEXT(AK66,"00"),"99")&amp;IFERROR(TEXT(U66,"00"),"99")&amp;IFERROR(TEXT(Q66,"000"),"999")</f>
        <v>0107165</v>
      </c>
      <c r="D66" s="29">
        <v>1</v>
      </c>
      <c r="E66" s="29">
        <v>0</v>
      </c>
      <c r="F66" s="29">
        <v>0</v>
      </c>
      <c r="G66" s="29"/>
      <c r="H66" t="s">
        <v>1884</v>
      </c>
      <c r="I66" t="s">
        <v>1884</v>
      </c>
      <c r="J66" t="s">
        <v>1884</v>
      </c>
      <c r="O66" s="65" t="s">
        <v>1883</v>
      </c>
      <c r="P66" t="s">
        <v>1883</v>
      </c>
      <c r="Q66" s="153">
        <f>IFERROR(_xlfn.XLOOKUP(S66,sortorder!$E$62:$E$138,sortorder!$F$62:$F$138),999)</f>
        <v>165</v>
      </c>
      <c r="R66" s="153">
        <f>IFERROR(_xlfn.XLOOKUP(S66,sortorder!$E$62:$E$138,sortorder!$D$62:$D$138),99)</f>
        <v>21</v>
      </c>
      <c r="S66" s="131" t="s">
        <v>396</v>
      </c>
      <c r="T66" s="60" t="s">
        <v>396</v>
      </c>
      <c r="U66" s="158">
        <f>IFERROR(_xlfn.XLOOKUP(W66,sortorder!$E$4:$E$55,sortorder!$D$4:$D$55),99)</f>
        <v>7</v>
      </c>
      <c r="V66" s="158">
        <f>IFERROR(_xlfn.XLOOKUP(W66,sortorder!$E$4:$E$55,sortorder!$D$4:$D$55),99)</f>
        <v>7</v>
      </c>
      <c r="W66" s="22" t="s">
        <v>1815</v>
      </c>
      <c r="X66" s="147">
        <f>IF(ISERROR(SEARCH(X$1,$O66)),0,1)</f>
        <v>0</v>
      </c>
      <c r="Y66" s="147">
        <f>IF(ISERROR(SEARCH(Y$1,$O66)),0,1)</f>
        <v>1</v>
      </c>
      <c r="Z66" s="147">
        <f>IF(ISERROR(SEARCH(Z$1,$O66)),0,1)</f>
        <v>0</v>
      </c>
      <c r="AA66" s="147">
        <f>IF(ISERROR(SEARCH(AA$1,$O66)),0,1)</f>
        <v>0</v>
      </c>
      <c r="AB66" s="147">
        <f>IF(ISERROR(SEARCH(AB$1,$O66)),0,1)</f>
        <v>1</v>
      </c>
      <c r="AC66" s="147">
        <f>IF(ISERROR(SEARCH(AC$1,$O66)),0,1)</f>
        <v>0</v>
      </c>
      <c r="AD66" s="147">
        <f>IF(ISERROR(SEARCH(AD$1,$O66)),0,1)</f>
        <v>0</v>
      </c>
      <c r="AE66" s="147">
        <f>IF(ISERROR(SEARCH(AE$1,$O66)),0,1)</f>
        <v>0</v>
      </c>
      <c r="AF66" s="147">
        <f>IF(ISERROR(SEARCH(AF$1,$O66)),0,1)</f>
        <v>0</v>
      </c>
      <c r="AG66" t="s">
        <v>1075</v>
      </c>
      <c r="AH66" t="s">
        <v>1104</v>
      </c>
      <c r="AI66" t="s">
        <v>44</v>
      </c>
      <c r="AJ66" s="42" t="s">
        <v>44</v>
      </c>
      <c r="AK66" s="219">
        <f>_xlfn.XLOOKUP(AJ66,sortorder!$I$15:$I$20,sortorder!$J$15:$J$20)</f>
        <v>1</v>
      </c>
      <c r="AL66" t="s">
        <v>1805</v>
      </c>
      <c r="AM66" t="s">
        <v>1805</v>
      </c>
      <c r="AN66" t="s">
        <v>1806</v>
      </c>
      <c r="AO66" s="32">
        <v>3</v>
      </c>
      <c r="AP66" t="s">
        <v>1816</v>
      </c>
      <c r="AQ66" t="s">
        <v>1132</v>
      </c>
      <c r="AR66" t="s">
        <v>1126</v>
      </c>
      <c r="AS66" t="s">
        <v>1132</v>
      </c>
      <c r="AT66">
        <v>1</v>
      </c>
      <c r="AU66" s="40" t="str">
        <f>IFERROR(_xlfn.XLOOKUP(O66,wtd!$B:$B,wtd!$C:$C),"")</f>
        <v/>
      </c>
      <c r="AV66" s="147" t="b">
        <f>IFERROR(O66=_xlfn.XLOOKUP(O66,wtd!$B:$B,wtd!$B:$B),FALSE)</f>
        <v>0</v>
      </c>
      <c r="AW66" t="s">
        <v>2831</v>
      </c>
      <c r="AX66">
        <v>2</v>
      </c>
      <c r="AY66">
        <v>0</v>
      </c>
      <c r="BA66" t="b">
        <v>0</v>
      </c>
      <c r="BB66" t="b">
        <v>1</v>
      </c>
      <c r="BC66" t="b">
        <v>0</v>
      </c>
      <c r="BD66" t="s">
        <v>5146</v>
      </c>
      <c r="BE66" t="s">
        <v>1885</v>
      </c>
      <c r="BF66" t="s">
        <v>1885</v>
      </c>
      <c r="BI66" t="s">
        <v>1886</v>
      </c>
      <c r="BJ66" t="s">
        <v>1223</v>
      </c>
      <c r="BL66" s="232">
        <v>173</v>
      </c>
      <c r="BN66" t="s">
        <v>1175</v>
      </c>
      <c r="BQ66" t="s">
        <v>411</v>
      </c>
      <c r="BR66" t="s">
        <v>55</v>
      </c>
    </row>
    <row r="67" spans="1:70" x14ac:dyDescent="0.35">
      <c r="A67">
        <v>66</v>
      </c>
      <c r="B67" s="164" t="str">
        <f>IFERROR(TEXT(AK67,"00"),"99")&amp;IFERROR(TEXT(V67,"00"),"99")&amp;IFERROR(TEXT(R67,"00"),"99")&amp;IFERROR(TEXT(BL67,"000"),"999")</f>
        <v>010722175</v>
      </c>
      <c r="C67" s="164" t="str">
        <f>IFERROR(TEXT(AK67,"00"),"99")&amp;IFERROR(TEXT(U67,"00"),"99")&amp;IFERROR(TEXT(Q67,"000"),"999")</f>
        <v>0107167</v>
      </c>
      <c r="D67" s="29">
        <v>1</v>
      </c>
      <c r="E67" s="29">
        <v>0</v>
      </c>
      <c r="F67" s="29">
        <v>0</v>
      </c>
      <c r="G67" s="29"/>
      <c r="H67" t="s">
        <v>1828</v>
      </c>
      <c r="I67" t="s">
        <v>1828</v>
      </c>
      <c r="J67" t="s">
        <v>1828</v>
      </c>
      <c r="O67" s="65" t="s">
        <v>1827</v>
      </c>
      <c r="P67" t="s">
        <v>1827</v>
      </c>
      <c r="Q67" s="153">
        <f>IFERROR(_xlfn.XLOOKUP(S67,sortorder!$E$62:$E$138,sortorder!$F$62:$F$138),999)</f>
        <v>167</v>
      </c>
      <c r="R67" s="153">
        <f>IFERROR(_xlfn.XLOOKUP(S67,sortorder!$E$62:$E$138,sortorder!$D$62:$D$138),99)</f>
        <v>22</v>
      </c>
      <c r="S67" s="131" t="s">
        <v>51</v>
      </c>
      <c r="T67" s="60" t="s">
        <v>51</v>
      </c>
      <c r="U67" s="158">
        <f>IFERROR(_xlfn.XLOOKUP(W67,sortorder!$E$4:$E$55,sortorder!$D$4:$D$55),99)</f>
        <v>7</v>
      </c>
      <c r="V67" s="158">
        <f>IFERROR(_xlfn.XLOOKUP(W67,sortorder!$E$4:$E$55,sortorder!$D$4:$D$55),99)</f>
        <v>7</v>
      </c>
      <c r="W67" s="22" t="s">
        <v>1815</v>
      </c>
      <c r="X67" s="147">
        <f>IF(ISERROR(SEARCH(X$1,$O67)),0,1)</f>
        <v>0</v>
      </c>
      <c r="Y67" s="147">
        <f>IF(ISERROR(SEARCH(Y$1,$O67)),0,1)</f>
        <v>1</v>
      </c>
      <c r="Z67" s="147">
        <f>IF(ISERROR(SEARCH(Z$1,$O67)),0,1)</f>
        <v>0</v>
      </c>
      <c r="AA67" s="147">
        <f>IF(ISERROR(SEARCH(AA$1,$O67)),0,1)</f>
        <v>0</v>
      </c>
      <c r="AB67" s="147">
        <f>IF(ISERROR(SEARCH(AB$1,$O67)),0,1)</f>
        <v>1</v>
      </c>
      <c r="AC67" s="147">
        <f>IF(ISERROR(SEARCH(AC$1,$O67)),0,1)</f>
        <v>0</v>
      </c>
      <c r="AD67" s="147">
        <f>IF(ISERROR(SEARCH(AD$1,$O67)),0,1)</f>
        <v>0</v>
      </c>
      <c r="AE67" s="147">
        <f>IF(ISERROR(SEARCH(AE$1,$O67)),0,1)</f>
        <v>0</v>
      </c>
      <c r="AF67" s="147">
        <f>IF(ISERROR(SEARCH(AF$1,$O67)),0,1)</f>
        <v>0</v>
      </c>
      <c r="AG67" t="s">
        <v>1075</v>
      </c>
      <c r="AH67" t="s">
        <v>1104</v>
      </c>
      <c r="AI67" t="s">
        <v>44</v>
      </c>
      <c r="AJ67" s="42" t="s">
        <v>44</v>
      </c>
      <c r="AK67" s="219">
        <f>_xlfn.XLOOKUP(AJ67,sortorder!$I$15:$I$20,sortorder!$J$15:$J$20)</f>
        <v>1</v>
      </c>
      <c r="AL67" t="s">
        <v>1805</v>
      </c>
      <c r="AM67" t="s">
        <v>1805</v>
      </c>
      <c r="AN67" t="s">
        <v>1806</v>
      </c>
      <c r="AO67" s="32">
        <v>3</v>
      </c>
      <c r="AP67" t="s">
        <v>1816</v>
      </c>
      <c r="AQ67" t="s">
        <v>1132</v>
      </c>
      <c r="AR67" t="s">
        <v>1126</v>
      </c>
      <c r="AS67" t="s">
        <v>1132</v>
      </c>
      <c r="AT67">
        <v>1</v>
      </c>
      <c r="AU67" s="40" t="str">
        <f>IFERROR(_xlfn.XLOOKUP(O67,wtd!$B:$B,wtd!$C:$C),"")</f>
        <v/>
      </c>
      <c r="AV67" s="147" t="b">
        <f>IFERROR(O67=_xlfn.XLOOKUP(O67,wtd!$B:$B,wtd!$B:$B),FALSE)</f>
        <v>0</v>
      </c>
      <c r="AW67" t="s">
        <v>2831</v>
      </c>
      <c r="AX67">
        <v>2</v>
      </c>
      <c r="AY67">
        <v>0</v>
      </c>
      <c r="BA67" t="b">
        <v>0</v>
      </c>
      <c r="BB67" t="b">
        <v>1</v>
      </c>
      <c r="BC67" t="b">
        <v>0</v>
      </c>
      <c r="BD67" t="s">
        <v>5147</v>
      </c>
      <c r="BE67" t="s">
        <v>1829</v>
      </c>
      <c r="BF67" t="s">
        <v>1829</v>
      </c>
      <c r="BI67" t="s">
        <v>1830</v>
      </c>
      <c r="BJ67" t="s">
        <v>1145</v>
      </c>
      <c r="BL67" s="232">
        <v>175</v>
      </c>
      <c r="BN67" t="s">
        <v>1146</v>
      </c>
      <c r="BQ67" t="s">
        <v>411</v>
      </c>
      <c r="BR67" t="s">
        <v>55</v>
      </c>
    </row>
    <row r="68" spans="1:70" x14ac:dyDescent="0.35">
      <c r="A68">
        <v>67</v>
      </c>
      <c r="B68" s="164" t="str">
        <f>IFERROR(TEXT(AK68,"00"),"99")&amp;IFERROR(TEXT(V68,"00"),"99")&amp;IFERROR(TEXT(R68,"00"),"99")&amp;IFERROR(TEXT(BL68,"000"),"999")</f>
        <v>010723178</v>
      </c>
      <c r="C68" s="164" t="str">
        <f>IFERROR(TEXT(AK68,"00"),"99")&amp;IFERROR(TEXT(U68,"00"),"99")&amp;IFERROR(TEXT(Q68,"000"),"999")</f>
        <v>0107170</v>
      </c>
      <c r="D68" s="29">
        <v>1</v>
      </c>
      <c r="E68" s="29">
        <v>0</v>
      </c>
      <c r="F68" s="29">
        <v>0</v>
      </c>
      <c r="G68" s="29"/>
      <c r="H68" t="s">
        <v>2358</v>
      </c>
      <c r="I68" t="s">
        <v>2358</v>
      </c>
      <c r="J68" t="s">
        <v>2358</v>
      </c>
      <c r="K68" t="s">
        <v>2359</v>
      </c>
      <c r="L68" s="125"/>
      <c r="O68" s="126" t="s">
        <v>2357</v>
      </c>
      <c r="P68" s="125" t="s">
        <v>2357</v>
      </c>
      <c r="Q68" s="153">
        <f>IFERROR(_xlfn.XLOOKUP(S68,sortorder!$E$62:$E$138,sortorder!$F$62:$F$138),999)</f>
        <v>170</v>
      </c>
      <c r="R68" s="153">
        <f>IFERROR(_xlfn.XLOOKUP(S68,sortorder!$E$62:$E$138,sortorder!$D$62:$D$138),99)</f>
        <v>23</v>
      </c>
      <c r="S68" s="131" t="s">
        <v>1169</v>
      </c>
      <c r="T68" s="60" t="s">
        <v>1169</v>
      </c>
      <c r="U68" s="158">
        <f>IFERROR(_xlfn.XLOOKUP(W68,sortorder!$E$4:$E$55,sortorder!$D$4:$D$55),99)</f>
        <v>7</v>
      </c>
      <c r="V68" s="158">
        <f>IFERROR(_xlfn.XLOOKUP(W68,sortorder!$E$4:$E$55,sortorder!$D$4:$D$55),99)</f>
        <v>7</v>
      </c>
      <c r="W68" s="22" t="s">
        <v>1815</v>
      </c>
      <c r="X68" s="147">
        <f>IF(ISERROR(SEARCH(X$1,$O68)),0,1)</f>
        <v>0</v>
      </c>
      <c r="Y68" s="147">
        <f>IF(ISERROR(SEARCH(Y$1,$O68)),0,1)</f>
        <v>1</v>
      </c>
      <c r="Z68" s="147">
        <f>IF(ISERROR(SEARCH(Z$1,$O68)),0,1)</f>
        <v>0</v>
      </c>
      <c r="AA68" s="147">
        <f>IF(ISERROR(SEARCH(AA$1,$O68)),0,1)</f>
        <v>0</v>
      </c>
      <c r="AB68" s="147">
        <f>IF(ISERROR(SEARCH(AB$1,$O68)),0,1)</f>
        <v>1</v>
      </c>
      <c r="AC68" s="147">
        <f>IF(ISERROR(SEARCH(AC$1,$O68)),0,1)</f>
        <v>0</v>
      </c>
      <c r="AD68" s="147">
        <f>IF(ISERROR(SEARCH(AD$1,$O68)),0,1)</f>
        <v>0</v>
      </c>
      <c r="AE68" s="147">
        <f>IF(ISERROR(SEARCH(AE$1,$O68)),0,1)</f>
        <v>0</v>
      </c>
      <c r="AF68" s="147">
        <f>IF(ISERROR(SEARCH(AF$1,$O68)),0,1)</f>
        <v>0</v>
      </c>
      <c r="AG68" t="s">
        <v>1075</v>
      </c>
      <c r="AH68" s="125" t="s">
        <v>1104</v>
      </c>
      <c r="AI68" t="s">
        <v>44</v>
      </c>
      <c r="AJ68" s="42" t="s">
        <v>44</v>
      </c>
      <c r="AK68" s="219">
        <f>_xlfn.XLOOKUP(AJ68,sortorder!$I$15:$I$20,sortorder!$J$15:$J$20)</f>
        <v>1</v>
      </c>
      <c r="AL68" t="s">
        <v>1805</v>
      </c>
      <c r="AM68" t="s">
        <v>1805</v>
      </c>
      <c r="AN68" t="s">
        <v>1806</v>
      </c>
      <c r="AO68" s="32">
        <v>3</v>
      </c>
      <c r="AP68" t="s">
        <v>1816</v>
      </c>
      <c r="AQ68" t="s">
        <v>1132</v>
      </c>
      <c r="AR68" t="s">
        <v>1126</v>
      </c>
      <c r="AS68" t="s">
        <v>1132</v>
      </c>
      <c r="AT68">
        <v>1</v>
      </c>
      <c r="AU68" s="40" t="str">
        <f>IFERROR(_xlfn.XLOOKUP(O68,wtd!$B:$B,wtd!$C:$C),"")</f>
        <v/>
      </c>
      <c r="AV68" s="147" t="b">
        <f>IFERROR(O68=_xlfn.XLOOKUP(O68,wtd!$B:$B,wtd!$B:$B),FALSE)</f>
        <v>0</v>
      </c>
      <c r="AW68" t="s">
        <v>2831</v>
      </c>
      <c r="AX68">
        <v>2</v>
      </c>
      <c r="AY68">
        <v>0</v>
      </c>
      <c r="BA68" t="b">
        <v>0</v>
      </c>
      <c r="BB68" t="b">
        <v>1</v>
      </c>
      <c r="BC68" t="b">
        <v>0</v>
      </c>
      <c r="BD68" t="s">
        <v>5148</v>
      </c>
      <c r="BE68" t="s">
        <v>2360</v>
      </c>
      <c r="BF68" t="s">
        <v>2360</v>
      </c>
      <c r="BI68" t="s">
        <v>2361</v>
      </c>
      <c r="BJ68" t="s">
        <v>1165</v>
      </c>
      <c r="BL68" s="232">
        <v>178</v>
      </c>
      <c r="BN68" t="s">
        <v>2362</v>
      </c>
      <c r="BQ68" t="s">
        <v>411</v>
      </c>
      <c r="BR68" t="s">
        <v>55</v>
      </c>
    </row>
    <row r="69" spans="1:70" x14ac:dyDescent="0.35">
      <c r="A69">
        <v>68</v>
      </c>
      <c r="B69" s="164" t="str">
        <f>IFERROR(TEXT(AK69,"00"),"99")&amp;IFERROR(TEXT(V69,"00"),"99")&amp;IFERROR(TEXT(R69,"00"),"99")&amp;IFERROR(TEXT(BL69,"000"),"999")</f>
        <v>010724176</v>
      </c>
      <c r="C69" s="164" t="str">
        <f>IFERROR(TEXT(AK69,"00"),"99")&amp;IFERROR(TEXT(U69,"00"),"99")&amp;IFERROR(TEXT(Q69,"000"),"999")</f>
        <v>0107168</v>
      </c>
      <c r="D69" s="29">
        <v>1</v>
      </c>
      <c r="E69" s="29">
        <v>0</v>
      </c>
      <c r="F69" s="29">
        <v>0</v>
      </c>
      <c r="G69" s="29"/>
      <c r="H69" t="s">
        <v>1873</v>
      </c>
      <c r="I69" t="s">
        <v>1873</v>
      </c>
      <c r="J69" t="s">
        <v>1873</v>
      </c>
      <c r="O69" s="65" t="s">
        <v>1872</v>
      </c>
      <c r="P69" t="s">
        <v>1872</v>
      </c>
      <c r="Q69" s="153">
        <f>IFERROR(_xlfn.XLOOKUP(S69,sortorder!$E$62:$E$138,sortorder!$F$62:$F$138),999)</f>
        <v>168</v>
      </c>
      <c r="R69" s="153">
        <f>IFERROR(_xlfn.XLOOKUP(S69,sortorder!$E$62:$E$138,sortorder!$D$62:$D$138),99)</f>
        <v>24</v>
      </c>
      <c r="S69" s="131" t="s">
        <v>176</v>
      </c>
      <c r="T69" s="60" t="s">
        <v>176</v>
      </c>
      <c r="U69" s="158">
        <f>IFERROR(_xlfn.XLOOKUP(W69,sortorder!$E$4:$E$55,sortorder!$D$4:$D$55),99)</f>
        <v>7</v>
      </c>
      <c r="V69" s="158">
        <f>IFERROR(_xlfn.XLOOKUP(W69,sortorder!$E$4:$E$55,sortorder!$D$4:$D$55),99)</f>
        <v>7</v>
      </c>
      <c r="W69" s="22" t="s">
        <v>1815</v>
      </c>
      <c r="X69" s="147">
        <f>IF(ISERROR(SEARCH(X$1,$O69)),0,1)</f>
        <v>0</v>
      </c>
      <c r="Y69" s="147">
        <f>IF(ISERROR(SEARCH(Y$1,$O69)),0,1)</f>
        <v>1</v>
      </c>
      <c r="Z69" s="147">
        <f>IF(ISERROR(SEARCH(Z$1,$O69)),0,1)</f>
        <v>0</v>
      </c>
      <c r="AA69" s="147">
        <f>IF(ISERROR(SEARCH(AA$1,$O69)),0,1)</f>
        <v>0</v>
      </c>
      <c r="AB69" s="147">
        <f>IF(ISERROR(SEARCH(AB$1,$O69)),0,1)</f>
        <v>1</v>
      </c>
      <c r="AC69" s="147">
        <f>IF(ISERROR(SEARCH(AC$1,$O69)),0,1)</f>
        <v>0</v>
      </c>
      <c r="AD69" s="147">
        <f>IF(ISERROR(SEARCH(AD$1,$O69)),0,1)</f>
        <v>0</v>
      </c>
      <c r="AE69" s="147">
        <f>IF(ISERROR(SEARCH(AE$1,$O69)),0,1)</f>
        <v>0</v>
      </c>
      <c r="AF69" s="147">
        <f>IF(ISERROR(SEARCH(AF$1,$O69)),0,1)</f>
        <v>0</v>
      </c>
      <c r="AG69" t="s">
        <v>1075</v>
      </c>
      <c r="AH69" t="s">
        <v>1104</v>
      </c>
      <c r="AI69" t="s">
        <v>44</v>
      </c>
      <c r="AJ69" s="42" t="s">
        <v>44</v>
      </c>
      <c r="AK69" s="219">
        <f>_xlfn.XLOOKUP(AJ69,sortorder!$I$15:$I$20,sortorder!$J$15:$J$20)</f>
        <v>1</v>
      </c>
      <c r="AL69" t="s">
        <v>1805</v>
      </c>
      <c r="AM69" t="s">
        <v>1805</v>
      </c>
      <c r="AN69" t="s">
        <v>1806</v>
      </c>
      <c r="AO69" s="32">
        <v>3</v>
      </c>
      <c r="AP69" t="s">
        <v>1816</v>
      </c>
      <c r="AQ69" t="s">
        <v>1132</v>
      </c>
      <c r="AR69" t="s">
        <v>1126</v>
      </c>
      <c r="AS69" t="s">
        <v>1132</v>
      </c>
      <c r="AT69">
        <v>1</v>
      </c>
      <c r="AU69" s="40" t="str">
        <f>IFERROR(_xlfn.XLOOKUP(O69,wtd!$B:$B,wtd!$C:$C),"")</f>
        <v/>
      </c>
      <c r="AV69" s="147" t="b">
        <f>IFERROR(O69=_xlfn.XLOOKUP(O69,wtd!$B:$B,wtd!$B:$B),FALSE)</f>
        <v>0</v>
      </c>
      <c r="AW69" t="s">
        <v>2831</v>
      </c>
      <c r="AX69">
        <v>2</v>
      </c>
      <c r="AY69">
        <v>0</v>
      </c>
      <c r="BA69" t="b">
        <v>0</v>
      </c>
      <c r="BB69" t="b">
        <v>1</v>
      </c>
      <c r="BC69" t="b">
        <v>0</v>
      </c>
      <c r="BD69" t="s">
        <v>5149</v>
      </c>
      <c r="BE69" t="s">
        <v>1874</v>
      </c>
      <c r="BF69" t="s">
        <v>1874</v>
      </c>
      <c r="BI69" t="s">
        <v>1875</v>
      </c>
      <c r="BJ69" t="s">
        <v>1210</v>
      </c>
      <c r="BL69" s="232">
        <v>176</v>
      </c>
      <c r="BN69" t="s">
        <v>1211</v>
      </c>
      <c r="BQ69" t="s">
        <v>411</v>
      </c>
      <c r="BR69" t="s">
        <v>55</v>
      </c>
    </row>
    <row r="70" spans="1:70" x14ac:dyDescent="0.35">
      <c r="A70">
        <v>69</v>
      </c>
      <c r="B70" s="164" t="str">
        <f>IFERROR(TEXT(AK70,"00"),"99")&amp;IFERROR(TEXT(V70,"00"),"99")&amp;IFERROR(TEXT(R70,"00"),"99")&amp;IFERROR(TEXT(BL70,"000"),"999")</f>
        <v>010725177</v>
      </c>
      <c r="C70" s="164" t="str">
        <f>IFERROR(TEXT(AK70,"00"),"99")&amp;IFERROR(TEXT(U70,"00"),"99")&amp;IFERROR(TEXT(Q70,"000"),"999")</f>
        <v>0107169</v>
      </c>
      <c r="D70" s="29">
        <v>1</v>
      </c>
      <c r="E70" s="29">
        <v>0</v>
      </c>
      <c r="F70" s="29">
        <v>0</v>
      </c>
      <c r="G70" s="29"/>
      <c r="H70" t="s">
        <v>1857</v>
      </c>
      <c r="I70" t="s">
        <v>1857</v>
      </c>
      <c r="J70" t="s">
        <v>1857</v>
      </c>
      <c r="L70" s="125"/>
      <c r="O70" s="126" t="s">
        <v>1856</v>
      </c>
      <c r="P70" s="125" t="s">
        <v>1856</v>
      </c>
      <c r="Q70" s="153">
        <f>IFERROR(_xlfn.XLOOKUP(S70,sortorder!$E$62:$E$138,sortorder!$F$62:$F$138),999)</f>
        <v>169</v>
      </c>
      <c r="R70" s="153">
        <f>IFERROR(_xlfn.XLOOKUP(S70,sortorder!$E$62:$E$138,sortorder!$D$62:$D$138),99)</f>
        <v>25</v>
      </c>
      <c r="S70" s="131" t="s">
        <v>168</v>
      </c>
      <c r="T70" s="60" t="s">
        <v>168</v>
      </c>
      <c r="U70" s="158">
        <f>IFERROR(_xlfn.XLOOKUP(W70,sortorder!$E$4:$E$55,sortorder!$D$4:$D$55),99)</f>
        <v>7</v>
      </c>
      <c r="V70" s="158">
        <f>IFERROR(_xlfn.XLOOKUP(W70,sortorder!$E$4:$E$55,sortorder!$D$4:$D$55),99)</f>
        <v>7</v>
      </c>
      <c r="W70" s="22" t="s">
        <v>1815</v>
      </c>
      <c r="X70" s="147">
        <f>IF(ISERROR(SEARCH(X$1,$O70)),0,1)</f>
        <v>0</v>
      </c>
      <c r="Y70" s="147">
        <f>IF(ISERROR(SEARCH(Y$1,$O70)),0,1)</f>
        <v>1</v>
      </c>
      <c r="Z70" s="147">
        <f>IF(ISERROR(SEARCH(Z$1,$O70)),0,1)</f>
        <v>0</v>
      </c>
      <c r="AA70" s="147">
        <f>IF(ISERROR(SEARCH(AA$1,$O70)),0,1)</f>
        <v>0</v>
      </c>
      <c r="AB70" s="147">
        <f>IF(ISERROR(SEARCH(AB$1,$O70)),0,1)</f>
        <v>1</v>
      </c>
      <c r="AC70" s="147">
        <f>IF(ISERROR(SEARCH(AC$1,$O70)),0,1)</f>
        <v>0</v>
      </c>
      <c r="AD70" s="147">
        <f>IF(ISERROR(SEARCH(AD$1,$O70)),0,1)</f>
        <v>0</v>
      </c>
      <c r="AE70" s="147">
        <f>IF(ISERROR(SEARCH(AE$1,$O70)),0,1)</f>
        <v>0</v>
      </c>
      <c r="AF70" s="147">
        <f>IF(ISERROR(SEARCH(AF$1,$O70)),0,1)</f>
        <v>0</v>
      </c>
      <c r="AG70" t="s">
        <v>1075</v>
      </c>
      <c r="AH70" s="125" t="s">
        <v>1104</v>
      </c>
      <c r="AI70" t="s">
        <v>44</v>
      </c>
      <c r="AJ70" s="42" t="s">
        <v>44</v>
      </c>
      <c r="AK70" s="219">
        <f>_xlfn.XLOOKUP(AJ70,sortorder!$I$15:$I$20,sortorder!$J$15:$J$20)</f>
        <v>1</v>
      </c>
      <c r="AL70" t="s">
        <v>1805</v>
      </c>
      <c r="AM70" t="s">
        <v>1805</v>
      </c>
      <c r="AN70" t="s">
        <v>1806</v>
      </c>
      <c r="AO70" s="32">
        <v>3</v>
      </c>
      <c r="AP70" t="s">
        <v>1816</v>
      </c>
      <c r="AQ70" t="s">
        <v>1132</v>
      </c>
      <c r="AR70" t="s">
        <v>1126</v>
      </c>
      <c r="AS70" t="s">
        <v>1132</v>
      </c>
      <c r="AT70">
        <v>1</v>
      </c>
      <c r="AU70" s="40" t="str">
        <f>IFERROR(_xlfn.XLOOKUP(O70,wtd!$B:$B,wtd!$C:$C),"")</f>
        <v/>
      </c>
      <c r="AV70" s="147" t="b">
        <f>IFERROR(O70=_xlfn.XLOOKUP(O70,wtd!$B:$B,wtd!$B:$B),FALSE)</f>
        <v>0</v>
      </c>
      <c r="AW70" t="s">
        <v>2831</v>
      </c>
      <c r="AX70">
        <v>2</v>
      </c>
      <c r="AY70">
        <v>0</v>
      </c>
      <c r="BA70" t="b">
        <v>0</v>
      </c>
      <c r="BB70" t="b">
        <v>1</v>
      </c>
      <c r="BC70" t="b">
        <v>0</v>
      </c>
      <c r="BD70" t="s">
        <v>5150</v>
      </c>
      <c r="BE70" t="s">
        <v>1858</v>
      </c>
      <c r="BF70" t="s">
        <v>1858</v>
      </c>
      <c r="BI70" t="s">
        <v>1859</v>
      </c>
      <c r="BJ70" t="s">
        <v>1187</v>
      </c>
      <c r="BL70" s="232">
        <v>177</v>
      </c>
      <c r="BN70" t="s">
        <v>1651</v>
      </c>
      <c r="BQ70" t="s">
        <v>411</v>
      </c>
      <c r="BR70" t="s">
        <v>55</v>
      </c>
    </row>
    <row r="71" spans="1:70" x14ac:dyDescent="0.35">
      <c r="A71">
        <v>70</v>
      </c>
      <c r="B71" s="164" t="str">
        <f>IFERROR(TEXT(AK71,"00"),"99")&amp;IFERROR(TEXT(V71,"00"),"99")&amp;IFERROR(TEXT(R71,"00"),"99")&amp;IFERROR(TEXT(BL71,"000"),"999")</f>
        <v>010726171</v>
      </c>
      <c r="C71" s="164" t="str">
        <f>IFERROR(TEXT(AK71,"00"),"99")&amp;IFERROR(TEXT(U71,"00"),"99")&amp;IFERROR(TEXT(Q71,"000"),"999")</f>
        <v>0107163</v>
      </c>
      <c r="D71" s="29">
        <v>1</v>
      </c>
      <c r="E71" s="29">
        <v>0</v>
      </c>
      <c r="F71" s="29">
        <v>0</v>
      </c>
      <c r="G71" s="29"/>
      <c r="H71" t="s">
        <v>2364</v>
      </c>
      <c r="I71" t="s">
        <v>2364</v>
      </c>
      <c r="J71" t="s">
        <v>2364</v>
      </c>
      <c r="O71" s="65" t="s">
        <v>2363</v>
      </c>
      <c r="P71" t="s">
        <v>2363</v>
      </c>
      <c r="Q71" s="153">
        <f>IFERROR(_xlfn.XLOOKUP(S71,sortorder!$E$62:$E$138,sortorder!$F$62:$F$138),999)</f>
        <v>163</v>
      </c>
      <c r="R71" s="153">
        <f>IFERROR(_xlfn.XLOOKUP(S71,sortorder!$E$62:$E$138,sortorder!$D$62:$D$138),99)</f>
        <v>26</v>
      </c>
      <c r="S71" s="131" t="s">
        <v>164</v>
      </c>
      <c r="T71" s="60" t="s">
        <v>164</v>
      </c>
      <c r="U71" s="158">
        <f>IFERROR(_xlfn.XLOOKUP(W71,sortorder!$E$4:$E$55,sortorder!$D$4:$D$55),99)</f>
        <v>7</v>
      </c>
      <c r="V71" s="158">
        <f>IFERROR(_xlfn.XLOOKUP(W71,sortorder!$E$4:$E$55,sortorder!$D$4:$D$55),99)</f>
        <v>7</v>
      </c>
      <c r="W71" s="22" t="s">
        <v>1815</v>
      </c>
      <c r="X71" s="147">
        <f>IF(ISERROR(SEARCH(X$1,$O71)),0,1)</f>
        <v>0</v>
      </c>
      <c r="Y71" s="147">
        <f>IF(ISERROR(SEARCH(Y$1,$O71)),0,1)</f>
        <v>1</v>
      </c>
      <c r="Z71" s="147">
        <f>IF(ISERROR(SEARCH(Z$1,$O71)),0,1)</f>
        <v>0</v>
      </c>
      <c r="AA71" s="147">
        <f>IF(ISERROR(SEARCH(AA$1,$O71)),0,1)</f>
        <v>0</v>
      </c>
      <c r="AB71" s="147">
        <f>IF(ISERROR(SEARCH(AB$1,$O71)),0,1)</f>
        <v>1</v>
      </c>
      <c r="AC71" s="147">
        <f>IF(ISERROR(SEARCH(AC$1,$O71)),0,1)</f>
        <v>0</v>
      </c>
      <c r="AD71" s="147">
        <f>IF(ISERROR(SEARCH(AD$1,$O71)),0,1)</f>
        <v>0</v>
      </c>
      <c r="AE71" s="147">
        <f>IF(ISERROR(SEARCH(AE$1,$O71)),0,1)</f>
        <v>0</v>
      </c>
      <c r="AF71" s="147">
        <f>IF(ISERROR(SEARCH(AF$1,$O71)),0,1)</f>
        <v>0</v>
      </c>
      <c r="AG71" t="s">
        <v>1075</v>
      </c>
      <c r="AH71" t="s">
        <v>1104</v>
      </c>
      <c r="AI71" t="s">
        <v>44</v>
      </c>
      <c r="AJ71" s="42" t="s">
        <v>44</v>
      </c>
      <c r="AK71" s="219">
        <f>_xlfn.XLOOKUP(AJ71,sortorder!$I$15:$I$20,sortorder!$J$15:$J$20)</f>
        <v>1</v>
      </c>
      <c r="AL71" t="s">
        <v>1805</v>
      </c>
      <c r="AM71" t="s">
        <v>1805</v>
      </c>
      <c r="AN71" t="s">
        <v>1806</v>
      </c>
      <c r="AO71" s="32">
        <v>3</v>
      </c>
      <c r="AP71" t="s">
        <v>1816</v>
      </c>
      <c r="AQ71" t="s">
        <v>1132</v>
      </c>
      <c r="AR71" t="s">
        <v>1126</v>
      </c>
      <c r="AS71" t="s">
        <v>1132</v>
      </c>
      <c r="AT71">
        <v>1</v>
      </c>
      <c r="AU71" s="40" t="str">
        <f>IFERROR(_xlfn.XLOOKUP(O71,wtd!$B:$B,wtd!$C:$C),"")</f>
        <v/>
      </c>
      <c r="AV71" s="147" t="b">
        <f>IFERROR(O71=_xlfn.XLOOKUP(O71,wtd!$B:$B,wtd!$B:$B),FALSE)</f>
        <v>0</v>
      </c>
      <c r="AW71" t="s">
        <v>2831</v>
      </c>
      <c r="AX71">
        <v>2</v>
      </c>
      <c r="AY71">
        <v>0</v>
      </c>
      <c r="BA71" t="b">
        <v>0</v>
      </c>
      <c r="BB71" t="b">
        <v>1</v>
      </c>
      <c r="BC71" t="b">
        <v>0</v>
      </c>
      <c r="BD71" t="s">
        <v>5291</v>
      </c>
      <c r="BE71" t="s">
        <v>2365</v>
      </c>
      <c r="BF71" t="s">
        <v>2365</v>
      </c>
      <c r="BI71" t="s">
        <v>2366</v>
      </c>
      <c r="BJ71" t="s">
        <v>1203</v>
      </c>
      <c r="BL71" s="232">
        <v>171</v>
      </c>
      <c r="BN71" t="s">
        <v>2269</v>
      </c>
      <c r="BQ71" t="s">
        <v>411</v>
      </c>
      <c r="BR71" t="s">
        <v>55</v>
      </c>
    </row>
    <row r="72" spans="1:70" x14ac:dyDescent="0.35">
      <c r="A72">
        <v>71</v>
      </c>
      <c r="B72" s="164" t="str">
        <f>IFERROR(TEXT(AK72,"00"),"99")&amp;IFERROR(TEXT(V72,"00"),"99")&amp;IFERROR(TEXT(R72,"00"),"99")&amp;IFERROR(TEXT(BL72,"000"),"999")</f>
        <v>010819999</v>
      </c>
      <c r="C72" s="164" t="str">
        <f>IFERROR(TEXT(AK72,"00"),"99")&amp;IFERROR(TEXT(U72,"00"),"99")&amp;IFERROR(TEXT(Q72,"000"),"999")</f>
        <v>0108164</v>
      </c>
      <c r="D72" s="29">
        <v>0</v>
      </c>
      <c r="E72" s="29">
        <v>1</v>
      </c>
      <c r="F72" s="29">
        <v>0</v>
      </c>
      <c r="G72" s="29"/>
      <c r="H72" t="s">
        <v>577</v>
      </c>
      <c r="M72" t="s">
        <v>577</v>
      </c>
      <c r="N72" t="s">
        <v>577</v>
      </c>
      <c r="O72" s="65" t="s">
        <v>576</v>
      </c>
      <c r="P72" t="s">
        <v>576</v>
      </c>
      <c r="Q72" s="153">
        <f>IFERROR(_xlfn.XLOOKUP(S72,sortorder!$E$62:$E$138,sortorder!$F$62:$F$138),999)</f>
        <v>164</v>
      </c>
      <c r="R72" s="153">
        <f>IFERROR(_xlfn.XLOOKUP(S72,sortorder!$E$62:$E$138,sortorder!$D$62:$D$138),99)</f>
        <v>19</v>
      </c>
      <c r="S72" s="131" t="s">
        <v>155</v>
      </c>
      <c r="T72" s="60" t="s">
        <v>576</v>
      </c>
      <c r="U72" s="158">
        <f>IFERROR(_xlfn.XLOOKUP(W72,sortorder!$E$4:$E$55,sortorder!$D$4:$D$55),99)</f>
        <v>8</v>
      </c>
      <c r="V72" s="158">
        <f>IFERROR(_xlfn.XLOOKUP(W72,sortorder!$E$4:$E$55,sortorder!$D$4:$D$55),99)</f>
        <v>8</v>
      </c>
      <c r="W72" s="22" t="s">
        <v>572</v>
      </c>
      <c r="X72" s="147">
        <f>IF(ISERROR(SEARCH(X$1,$O72)),0,1)</f>
        <v>0</v>
      </c>
      <c r="Y72" s="147">
        <f>IF(ISERROR(SEARCH(Y$1,$O72)),0,1)</f>
        <v>0</v>
      </c>
      <c r="Z72" s="147">
        <f>IF(ISERROR(SEARCH(Z$1,$O72)),0,1)</f>
        <v>0</v>
      </c>
      <c r="AA72" s="147">
        <f>IF(ISERROR(SEARCH(AA$1,$O72)),0,1)</f>
        <v>0</v>
      </c>
      <c r="AB72" s="147">
        <f>IF(ISERROR(SEARCH(AB$1,$O72)),0,1)</f>
        <v>0</v>
      </c>
      <c r="AC72" s="147">
        <f>IF(ISERROR(SEARCH(AC$1,$O72)),0,1)</f>
        <v>0</v>
      </c>
      <c r="AD72" s="147">
        <f>IF(ISERROR(SEARCH(AD$1,$O72)),0,1)</f>
        <v>0</v>
      </c>
      <c r="AE72" s="147">
        <f>IF(ISERROR(SEARCH(AE$1,$O72)),0,1)</f>
        <v>0</v>
      </c>
      <c r="AF72" s="147">
        <f>IF(ISERROR(SEARCH(AF$1,$O72)),0,1)</f>
        <v>0</v>
      </c>
      <c r="AI72" t="s">
        <v>44</v>
      </c>
      <c r="AJ72" s="42" t="s">
        <v>44</v>
      </c>
      <c r="AK72" s="219">
        <f>_xlfn.XLOOKUP(AJ72,sortorder!$I$15:$I$20,sortorder!$J$15:$J$20)</f>
        <v>1</v>
      </c>
      <c r="AO72" s="30">
        <v>0</v>
      </c>
      <c r="AP72" t="s">
        <v>43</v>
      </c>
      <c r="AQ72" t="s">
        <v>43</v>
      </c>
      <c r="AR72" t="s">
        <v>52</v>
      </c>
      <c r="AS72" t="s">
        <v>43</v>
      </c>
      <c r="AU72" s="40" t="str">
        <f>IFERROR(_xlfn.XLOOKUP(O72,wtd!$B:$B,wtd!$C:$C),"")</f>
        <v/>
      </c>
      <c r="AV72" s="147" t="b">
        <f>IFERROR(O72=_xlfn.XLOOKUP(O72,wtd!$B:$B,wtd!$B:$B),FALSE)</f>
        <v>0</v>
      </c>
      <c r="AW72" t="s">
        <v>45</v>
      </c>
      <c r="AX72">
        <v>2</v>
      </c>
      <c r="AY72">
        <v>0</v>
      </c>
      <c r="BA72" t="b">
        <v>0</v>
      </c>
      <c r="BB72" t="b">
        <v>0</v>
      </c>
      <c r="BC72" t="b">
        <v>0</v>
      </c>
      <c r="BD72" t="s">
        <v>578</v>
      </c>
      <c r="BE72" t="s">
        <v>578</v>
      </c>
      <c r="BF72" t="s">
        <v>578</v>
      </c>
      <c r="BG72" t="s">
        <v>579</v>
      </c>
      <c r="BH72" t="s">
        <v>579</v>
      </c>
      <c r="BL72" s="235">
        <v>999</v>
      </c>
      <c r="BO72" t="s">
        <v>580</v>
      </c>
      <c r="BP72" t="s">
        <v>577</v>
      </c>
      <c r="BQ72" t="s">
        <v>411</v>
      </c>
    </row>
    <row r="73" spans="1:70" x14ac:dyDescent="0.35">
      <c r="A73">
        <v>72</v>
      </c>
      <c r="B73" s="164" t="str">
        <f>IFERROR(TEXT(AK73,"00"),"99")&amp;IFERROR(TEXT(V73,"00"),"99")&amp;IFERROR(TEXT(R73,"00"),"99")&amp;IFERROR(TEXT(BL73,"000"),"999")</f>
        <v>010820999</v>
      </c>
      <c r="C73" s="164" t="str">
        <f>IFERROR(TEXT(AK73,"00"),"99")&amp;IFERROR(TEXT(U73,"00"),"99")&amp;IFERROR(TEXT(Q73,"000"),"999")</f>
        <v>0108166</v>
      </c>
      <c r="D73" s="29">
        <v>0</v>
      </c>
      <c r="E73" s="29">
        <v>1</v>
      </c>
      <c r="F73" s="29">
        <v>0</v>
      </c>
      <c r="G73" s="29"/>
      <c r="H73" t="s">
        <v>571</v>
      </c>
      <c r="M73" t="s">
        <v>571</v>
      </c>
      <c r="N73" t="s">
        <v>571</v>
      </c>
      <c r="O73" s="65" t="s">
        <v>570</v>
      </c>
      <c r="P73" t="s">
        <v>570</v>
      </c>
      <c r="Q73" s="153">
        <f>IFERROR(_xlfn.XLOOKUP(S73,sortorder!$E$62:$E$138,sortorder!$F$62:$F$138),999)</f>
        <v>166</v>
      </c>
      <c r="R73" s="153">
        <f>IFERROR(_xlfn.XLOOKUP(S73,sortorder!$E$62:$E$138,sortorder!$D$62:$D$138),99)</f>
        <v>20</v>
      </c>
      <c r="S73" s="131" t="s">
        <v>150</v>
      </c>
      <c r="T73" s="60" t="s">
        <v>570</v>
      </c>
      <c r="U73" s="158">
        <f>IFERROR(_xlfn.XLOOKUP(W73,sortorder!$E$4:$E$55,sortorder!$D$4:$D$55),99)</f>
        <v>8</v>
      </c>
      <c r="V73" s="158">
        <f>IFERROR(_xlfn.XLOOKUP(W73,sortorder!$E$4:$E$55,sortorder!$D$4:$D$55),99)</f>
        <v>8</v>
      </c>
      <c r="W73" s="22" t="s">
        <v>572</v>
      </c>
      <c r="X73" s="147">
        <f>IF(ISERROR(SEARCH(X$1,$O73)),0,1)</f>
        <v>0</v>
      </c>
      <c r="Y73" s="147">
        <f>IF(ISERROR(SEARCH(Y$1,$O73)),0,1)</f>
        <v>0</v>
      </c>
      <c r="Z73" s="147">
        <f>IF(ISERROR(SEARCH(Z$1,$O73)),0,1)</f>
        <v>0</v>
      </c>
      <c r="AA73" s="147">
        <f>IF(ISERROR(SEARCH(AA$1,$O73)),0,1)</f>
        <v>0</v>
      </c>
      <c r="AB73" s="147">
        <f>IF(ISERROR(SEARCH(AB$1,$O73)),0,1)</f>
        <v>0</v>
      </c>
      <c r="AC73" s="147">
        <f>IF(ISERROR(SEARCH(AC$1,$O73)),0,1)</f>
        <v>0</v>
      </c>
      <c r="AD73" s="147">
        <f>IF(ISERROR(SEARCH(AD$1,$O73)),0,1)</f>
        <v>0</v>
      </c>
      <c r="AE73" s="147">
        <f>IF(ISERROR(SEARCH(AE$1,$O73)),0,1)</f>
        <v>0</v>
      </c>
      <c r="AF73" s="147">
        <f>IF(ISERROR(SEARCH(AF$1,$O73)),0,1)</f>
        <v>0</v>
      </c>
      <c r="AI73" t="s">
        <v>44</v>
      </c>
      <c r="AJ73" s="42" t="s">
        <v>44</v>
      </c>
      <c r="AK73" s="219">
        <f>_xlfn.XLOOKUP(AJ73,sortorder!$I$15:$I$20,sortorder!$J$15:$J$20)</f>
        <v>1</v>
      </c>
      <c r="AO73" s="30">
        <v>0</v>
      </c>
      <c r="AP73" t="s">
        <v>43</v>
      </c>
      <c r="AQ73" t="s">
        <v>43</v>
      </c>
      <c r="AR73" t="s">
        <v>52</v>
      </c>
      <c r="AS73" t="s">
        <v>43</v>
      </c>
      <c r="AU73" s="40" t="str">
        <f>IFERROR(_xlfn.XLOOKUP(O73,wtd!$B:$B,wtd!$C:$C),"")</f>
        <v/>
      </c>
      <c r="AV73" s="147" t="b">
        <f>IFERROR(O73=_xlfn.XLOOKUP(O73,wtd!$B:$B,wtd!$B:$B),FALSE)</f>
        <v>0</v>
      </c>
      <c r="AW73" t="s">
        <v>45</v>
      </c>
      <c r="AX73">
        <v>2</v>
      </c>
      <c r="AY73">
        <v>0</v>
      </c>
      <c r="BA73" t="b">
        <v>0</v>
      </c>
      <c r="BB73" t="b">
        <v>0</v>
      </c>
      <c r="BC73" t="b">
        <v>0</v>
      </c>
      <c r="BD73" t="s">
        <v>573</v>
      </c>
      <c r="BE73" t="s">
        <v>574</v>
      </c>
      <c r="BF73" t="s">
        <v>574</v>
      </c>
      <c r="BG73" t="s">
        <v>575</v>
      </c>
      <c r="BH73" t="s">
        <v>575</v>
      </c>
      <c r="BL73" s="235">
        <v>999</v>
      </c>
      <c r="BO73" t="s">
        <v>55</v>
      </c>
      <c r="BP73" t="s">
        <v>571</v>
      </c>
      <c r="BQ73" t="s">
        <v>411</v>
      </c>
    </row>
    <row r="74" spans="1:70" x14ac:dyDescent="0.35">
      <c r="A74">
        <v>73</v>
      </c>
      <c r="B74" s="164" t="str">
        <f>IFERROR(TEXT(AK74,"00"),"99")&amp;IFERROR(TEXT(V74,"00"),"99")&amp;IFERROR(TEXT(R74,"00"),"99")&amp;IFERROR(TEXT(BL74,"000"),"999")</f>
        <v>010821999</v>
      </c>
      <c r="C74" s="164" t="str">
        <f>IFERROR(TEXT(AK74,"00"),"99")&amp;IFERROR(TEXT(U74,"00"),"99")&amp;IFERROR(TEXT(Q74,"000"),"999")</f>
        <v>0108165</v>
      </c>
      <c r="D74" s="29">
        <v>0</v>
      </c>
      <c r="E74" s="29">
        <v>1</v>
      </c>
      <c r="F74" s="29">
        <v>0</v>
      </c>
      <c r="G74" s="29"/>
      <c r="H74" t="s">
        <v>997</v>
      </c>
      <c r="M74" t="s">
        <v>997</v>
      </c>
      <c r="N74" t="s">
        <v>997</v>
      </c>
      <c r="O74" s="65" t="s">
        <v>395</v>
      </c>
      <c r="P74" t="s">
        <v>395</v>
      </c>
      <c r="Q74" s="153">
        <f>IFERROR(_xlfn.XLOOKUP(S74,sortorder!$E$62:$E$138,sortorder!$F$62:$F$138),999)</f>
        <v>165</v>
      </c>
      <c r="R74" s="153">
        <f>IFERROR(_xlfn.XLOOKUP(S74,sortorder!$E$62:$E$138,sortorder!$D$62:$D$138),99)</f>
        <v>21</v>
      </c>
      <c r="S74" s="131" t="s">
        <v>396</v>
      </c>
      <c r="T74" s="60" t="s">
        <v>395</v>
      </c>
      <c r="U74" s="158">
        <f>IFERROR(_xlfn.XLOOKUP(W74,sortorder!$E$4:$E$55,sortorder!$D$4:$D$55),99)</f>
        <v>8</v>
      </c>
      <c r="V74" s="158">
        <f>IFERROR(_xlfn.XLOOKUP(W74,sortorder!$E$4:$E$55,sortorder!$D$4:$D$55),99)</f>
        <v>8</v>
      </c>
      <c r="W74" s="22" t="s">
        <v>572</v>
      </c>
      <c r="X74" s="147">
        <f>IF(ISERROR(SEARCH(X$1,$O74)),0,1)</f>
        <v>0</v>
      </c>
      <c r="Y74" s="147">
        <f>IF(ISERROR(SEARCH(Y$1,$O74)),0,1)</f>
        <v>0</v>
      </c>
      <c r="Z74" s="147">
        <f>IF(ISERROR(SEARCH(Z$1,$O74)),0,1)</f>
        <v>0</v>
      </c>
      <c r="AA74" s="147">
        <f>IF(ISERROR(SEARCH(AA$1,$O74)),0,1)</f>
        <v>0</v>
      </c>
      <c r="AB74" s="147">
        <f>IF(ISERROR(SEARCH(AB$1,$O74)),0,1)</f>
        <v>0</v>
      </c>
      <c r="AC74" s="147">
        <f>IF(ISERROR(SEARCH(AC$1,$O74)),0,1)</f>
        <v>0</v>
      </c>
      <c r="AD74" s="147">
        <f>IF(ISERROR(SEARCH(AD$1,$O74)),0,1)</f>
        <v>0</v>
      </c>
      <c r="AE74" s="147">
        <f>IF(ISERROR(SEARCH(AE$1,$O74)),0,1)</f>
        <v>0</v>
      </c>
      <c r="AF74" s="147">
        <f>IF(ISERROR(SEARCH(AF$1,$O74)),0,1)</f>
        <v>0</v>
      </c>
      <c r="AI74" t="s">
        <v>44</v>
      </c>
      <c r="AJ74" s="42" t="s">
        <v>44</v>
      </c>
      <c r="AK74" s="219">
        <f>_xlfn.XLOOKUP(AJ74,sortorder!$I$15:$I$20,sortorder!$J$15:$J$20)</f>
        <v>1</v>
      </c>
      <c r="AO74" s="30">
        <v>0</v>
      </c>
      <c r="AP74" t="s">
        <v>43</v>
      </c>
      <c r="AQ74" t="s">
        <v>43</v>
      </c>
      <c r="AR74" t="s">
        <v>52</v>
      </c>
      <c r="AS74" t="s">
        <v>43</v>
      </c>
      <c r="AU74" s="40" t="str">
        <f>IFERROR(_xlfn.XLOOKUP(O74,wtd!$B:$B,wtd!$C:$C),"")</f>
        <v/>
      </c>
      <c r="AV74" s="147" t="b">
        <f>IFERROR(O74=_xlfn.XLOOKUP(O74,wtd!$B:$B,wtd!$B:$B),FALSE)</f>
        <v>0</v>
      </c>
      <c r="AW74" t="s">
        <v>45</v>
      </c>
      <c r="AX74">
        <v>2</v>
      </c>
      <c r="AY74">
        <v>0</v>
      </c>
      <c r="BA74" t="b">
        <v>0</v>
      </c>
      <c r="BB74" t="b">
        <v>0</v>
      </c>
      <c r="BC74" t="b">
        <v>0</v>
      </c>
      <c r="BD74" t="s">
        <v>998</v>
      </c>
      <c r="BE74" t="s">
        <v>999</v>
      </c>
      <c r="BF74" t="s">
        <v>999</v>
      </c>
      <c r="BG74" t="s">
        <v>1000</v>
      </c>
      <c r="BH74" t="s">
        <v>1000</v>
      </c>
      <c r="BL74" s="235">
        <v>999</v>
      </c>
      <c r="BO74" t="s">
        <v>113</v>
      </c>
      <c r="BP74" t="s">
        <v>997</v>
      </c>
      <c r="BQ74" t="s">
        <v>411</v>
      </c>
    </row>
    <row r="75" spans="1:70" x14ac:dyDescent="0.35">
      <c r="A75">
        <v>74</v>
      </c>
      <c r="B75" s="164" t="str">
        <f>IFERROR(TEXT(AK75,"00"),"99")&amp;IFERROR(TEXT(V75,"00"),"99")&amp;IFERROR(TEXT(R75,"00"),"99")&amp;IFERROR(TEXT(BL75,"000"),"999")</f>
        <v>010822999</v>
      </c>
      <c r="C75" s="164" t="str">
        <f>IFERROR(TEXT(AK75,"00"),"99")&amp;IFERROR(TEXT(U75,"00"),"99")&amp;IFERROR(TEXT(Q75,"000"),"999")</f>
        <v>0108167</v>
      </c>
      <c r="D75" s="29">
        <v>0</v>
      </c>
      <c r="E75" s="29">
        <v>1</v>
      </c>
      <c r="F75" s="29">
        <v>0</v>
      </c>
      <c r="G75" s="29"/>
      <c r="H75" t="s">
        <v>584</v>
      </c>
      <c r="M75" t="s">
        <v>584</v>
      </c>
      <c r="N75" t="s">
        <v>584</v>
      </c>
      <c r="O75" s="65" t="s">
        <v>583</v>
      </c>
      <c r="P75" t="s">
        <v>583</v>
      </c>
      <c r="Q75" s="153">
        <f>IFERROR(_xlfn.XLOOKUP(S75,sortorder!$E$62:$E$138,sortorder!$F$62:$F$138),999)</f>
        <v>167</v>
      </c>
      <c r="R75" s="153">
        <f>IFERROR(_xlfn.XLOOKUP(S75,sortorder!$E$62:$E$138,sortorder!$D$62:$D$138),99)</f>
        <v>22</v>
      </c>
      <c r="S75" s="131" t="s">
        <v>51</v>
      </c>
      <c r="T75" s="60" t="s">
        <v>583</v>
      </c>
      <c r="U75" s="158">
        <f>IFERROR(_xlfn.XLOOKUP(W75,sortorder!$E$4:$E$55,sortorder!$D$4:$D$55),99)</f>
        <v>8</v>
      </c>
      <c r="V75" s="158">
        <f>IFERROR(_xlfn.XLOOKUP(W75,sortorder!$E$4:$E$55,sortorder!$D$4:$D$55),99)</f>
        <v>8</v>
      </c>
      <c r="W75" s="22" t="s">
        <v>572</v>
      </c>
      <c r="X75" s="147">
        <f>IF(ISERROR(SEARCH(X$1,$O75)),0,1)</f>
        <v>0</v>
      </c>
      <c r="Y75" s="147">
        <f>IF(ISERROR(SEARCH(Y$1,$O75)),0,1)</f>
        <v>0</v>
      </c>
      <c r="Z75" s="147">
        <f>IF(ISERROR(SEARCH(Z$1,$O75)),0,1)</f>
        <v>0</v>
      </c>
      <c r="AA75" s="147">
        <f>IF(ISERROR(SEARCH(AA$1,$O75)),0,1)</f>
        <v>0</v>
      </c>
      <c r="AB75" s="147">
        <f>IF(ISERROR(SEARCH(AB$1,$O75)),0,1)</f>
        <v>0</v>
      </c>
      <c r="AC75" s="147">
        <f>IF(ISERROR(SEARCH(AC$1,$O75)),0,1)</f>
        <v>0</v>
      </c>
      <c r="AD75" s="147">
        <f>IF(ISERROR(SEARCH(AD$1,$O75)),0,1)</f>
        <v>0</v>
      </c>
      <c r="AE75" s="147">
        <f>IF(ISERROR(SEARCH(AE$1,$O75)),0,1)</f>
        <v>0</v>
      </c>
      <c r="AF75" s="147">
        <f>IF(ISERROR(SEARCH(AF$1,$O75)),0,1)</f>
        <v>0</v>
      </c>
      <c r="AI75" t="s">
        <v>44</v>
      </c>
      <c r="AJ75" s="42" t="s">
        <v>44</v>
      </c>
      <c r="AK75" s="219">
        <f>_xlfn.XLOOKUP(AJ75,sortorder!$I$15:$I$20,sortorder!$J$15:$J$20)</f>
        <v>1</v>
      </c>
      <c r="AO75" s="30">
        <v>0</v>
      </c>
      <c r="AP75" t="s">
        <v>43</v>
      </c>
      <c r="AQ75" t="s">
        <v>43</v>
      </c>
      <c r="AR75" t="s">
        <v>52</v>
      </c>
      <c r="AS75" t="s">
        <v>43</v>
      </c>
      <c r="AU75" s="40" t="str">
        <f>IFERROR(_xlfn.XLOOKUP(O75,wtd!$B:$B,wtd!$C:$C),"")</f>
        <v/>
      </c>
      <c r="AV75" s="147" t="b">
        <f>IFERROR(O75=_xlfn.XLOOKUP(O75,wtd!$B:$B,wtd!$B:$B),FALSE)</f>
        <v>0</v>
      </c>
      <c r="AW75" t="s">
        <v>45</v>
      </c>
      <c r="AX75">
        <v>2</v>
      </c>
      <c r="AY75">
        <v>0</v>
      </c>
      <c r="BA75" t="b">
        <v>0</v>
      </c>
      <c r="BB75" t="b">
        <v>0</v>
      </c>
      <c r="BC75" t="b">
        <v>0</v>
      </c>
      <c r="BD75" t="s">
        <v>585</v>
      </c>
      <c r="BE75" t="s">
        <v>586</v>
      </c>
      <c r="BF75" t="s">
        <v>586</v>
      </c>
      <c r="BG75" t="s">
        <v>587</v>
      </c>
      <c r="BH75" t="s">
        <v>587</v>
      </c>
      <c r="BL75" s="235">
        <v>999</v>
      </c>
      <c r="BO75" t="s">
        <v>588</v>
      </c>
      <c r="BP75" t="s">
        <v>584</v>
      </c>
      <c r="BQ75" t="s">
        <v>411</v>
      </c>
    </row>
    <row r="76" spans="1:70" x14ac:dyDescent="0.35">
      <c r="A76">
        <v>75</v>
      </c>
      <c r="B76" s="164" t="str">
        <f>IFERROR(TEXT(AK76,"00"),"99")&amp;IFERROR(TEXT(V76,"00"),"99")&amp;IFERROR(TEXT(R76,"00"),"99")&amp;IFERROR(TEXT(BL76,"000"),"999")</f>
        <v>010824999</v>
      </c>
      <c r="C76" s="164" t="str">
        <f>IFERROR(TEXT(AK76,"00"),"99")&amp;IFERROR(TEXT(U76,"00"),"99")&amp;IFERROR(TEXT(Q76,"000"),"999")</f>
        <v>0108168</v>
      </c>
      <c r="D76" s="29">
        <v>0</v>
      </c>
      <c r="E76" s="29">
        <v>1</v>
      </c>
      <c r="F76" s="29">
        <v>0</v>
      </c>
      <c r="G76" s="29"/>
      <c r="H76" t="s">
        <v>1064</v>
      </c>
      <c r="L76" s="125"/>
      <c r="M76" t="s">
        <v>1064</v>
      </c>
      <c r="N76" t="s">
        <v>1064</v>
      </c>
      <c r="O76" s="126" t="s">
        <v>1063</v>
      </c>
      <c r="P76" s="125" t="s">
        <v>1063</v>
      </c>
      <c r="Q76" s="153">
        <f>IFERROR(_xlfn.XLOOKUP(S76,sortorder!$E$62:$E$138,sortorder!$F$62:$F$138),999)</f>
        <v>168</v>
      </c>
      <c r="R76" s="153">
        <f>IFERROR(_xlfn.XLOOKUP(S76,sortorder!$E$62:$E$138,sortorder!$D$62:$D$138),99)</f>
        <v>24</v>
      </c>
      <c r="S76" s="131" t="s">
        <v>176</v>
      </c>
      <c r="T76" s="60" t="s">
        <v>1063</v>
      </c>
      <c r="U76" s="158">
        <f>IFERROR(_xlfn.XLOOKUP(W76,sortorder!$E$4:$E$55,sortorder!$D$4:$D$55),99)</f>
        <v>8</v>
      </c>
      <c r="V76" s="158">
        <f>IFERROR(_xlfn.XLOOKUP(W76,sortorder!$E$4:$E$55,sortorder!$D$4:$D$55),99)</f>
        <v>8</v>
      </c>
      <c r="W76" s="22" t="s">
        <v>572</v>
      </c>
      <c r="X76" s="147">
        <f>IF(ISERROR(SEARCH(X$1,$O76)),0,1)</f>
        <v>0</v>
      </c>
      <c r="Y76" s="147">
        <f>IF(ISERROR(SEARCH(Y$1,$O76)),0,1)</f>
        <v>0</v>
      </c>
      <c r="Z76" s="147">
        <f>IF(ISERROR(SEARCH(Z$1,$O76)),0,1)</f>
        <v>0</v>
      </c>
      <c r="AA76" s="147">
        <f>IF(ISERROR(SEARCH(AA$1,$O76)),0,1)</f>
        <v>0</v>
      </c>
      <c r="AB76" s="147">
        <f>IF(ISERROR(SEARCH(AB$1,$O76)),0,1)</f>
        <v>0</v>
      </c>
      <c r="AC76" s="147">
        <f>IF(ISERROR(SEARCH(AC$1,$O76)),0,1)</f>
        <v>0</v>
      </c>
      <c r="AD76" s="147">
        <f>IF(ISERROR(SEARCH(AD$1,$O76)),0,1)</f>
        <v>0</v>
      </c>
      <c r="AE76" s="147">
        <f>IF(ISERROR(SEARCH(AE$1,$O76)),0,1)</f>
        <v>0</v>
      </c>
      <c r="AF76" s="147">
        <f>IF(ISERROR(SEARCH(AF$1,$O76)),0,1)</f>
        <v>0</v>
      </c>
      <c r="AH76" s="125"/>
      <c r="AI76" t="s">
        <v>44</v>
      </c>
      <c r="AJ76" s="42" t="s">
        <v>44</v>
      </c>
      <c r="AK76" s="219">
        <f>_xlfn.XLOOKUP(AJ76,sortorder!$I$15:$I$20,sortorder!$J$15:$J$20)</f>
        <v>1</v>
      </c>
      <c r="AO76" s="30">
        <v>0</v>
      </c>
      <c r="AP76" t="s">
        <v>43</v>
      </c>
      <c r="AQ76" t="s">
        <v>43</v>
      </c>
      <c r="AR76" t="s">
        <v>52</v>
      </c>
      <c r="AS76" t="s">
        <v>43</v>
      </c>
      <c r="AU76" s="40" t="str">
        <f>IFERROR(_xlfn.XLOOKUP(O76,wtd!$B:$B,wtd!$C:$C),"")</f>
        <v/>
      </c>
      <c r="AV76" s="147" t="b">
        <f>IFERROR(O76=_xlfn.XLOOKUP(O76,wtd!$B:$B,wtd!$B:$B),FALSE)</f>
        <v>0</v>
      </c>
      <c r="AW76" t="s">
        <v>45</v>
      </c>
      <c r="AX76">
        <v>2</v>
      </c>
      <c r="AY76">
        <v>0</v>
      </c>
      <c r="BA76" t="b">
        <v>0</v>
      </c>
      <c r="BB76" t="b">
        <v>0</v>
      </c>
      <c r="BC76" t="b">
        <v>0</v>
      </c>
      <c r="BD76" t="s">
        <v>1065</v>
      </c>
      <c r="BE76" t="s">
        <v>5476</v>
      </c>
      <c r="BF76" t="s">
        <v>5476</v>
      </c>
      <c r="BG76" t="s">
        <v>1066</v>
      </c>
      <c r="BH76" t="s">
        <v>1066</v>
      </c>
      <c r="BL76" s="235">
        <v>999</v>
      </c>
      <c r="BO76" t="s">
        <v>1067</v>
      </c>
      <c r="BP76" t="s">
        <v>1064</v>
      </c>
      <c r="BQ76" t="s">
        <v>411</v>
      </c>
    </row>
    <row r="77" spans="1:70" x14ac:dyDescent="0.35">
      <c r="A77">
        <v>76</v>
      </c>
      <c r="B77" s="164" t="str">
        <f>IFERROR(TEXT(AK77,"00"),"99")&amp;IFERROR(TEXT(V77,"00"),"99")&amp;IFERROR(TEXT(R77,"00"),"99")&amp;IFERROR(TEXT(BL77,"000"),"999")</f>
        <v>010825999</v>
      </c>
      <c r="C77" s="164" t="str">
        <f>IFERROR(TEXT(AK77,"00"),"99")&amp;IFERROR(TEXT(U77,"00"),"99")&amp;IFERROR(TEXT(Q77,"000"),"999")</f>
        <v>0108169</v>
      </c>
      <c r="D77" s="29">
        <v>0</v>
      </c>
      <c r="E77" s="29">
        <v>1</v>
      </c>
      <c r="F77" s="29">
        <v>0</v>
      </c>
      <c r="G77" s="29"/>
      <c r="H77" t="s">
        <v>602</v>
      </c>
      <c r="L77" s="125"/>
      <c r="M77" t="s">
        <v>602</v>
      </c>
      <c r="N77" t="s">
        <v>602</v>
      </c>
      <c r="O77" s="126" t="s">
        <v>601</v>
      </c>
      <c r="P77" s="125" t="s">
        <v>601</v>
      </c>
      <c r="Q77" s="153">
        <f>IFERROR(_xlfn.XLOOKUP(S77,sortorder!$E$62:$E$138,sortorder!$F$62:$F$138),999)</f>
        <v>169</v>
      </c>
      <c r="R77" s="153">
        <f>IFERROR(_xlfn.XLOOKUP(S77,sortorder!$E$62:$E$138,sortorder!$D$62:$D$138),99)</f>
        <v>25</v>
      </c>
      <c r="S77" s="131" t="s">
        <v>168</v>
      </c>
      <c r="T77" s="60" t="s">
        <v>601</v>
      </c>
      <c r="U77" s="158">
        <f>IFERROR(_xlfn.XLOOKUP(W77,sortorder!$E$4:$E$55,sortorder!$D$4:$D$55),99)</f>
        <v>8</v>
      </c>
      <c r="V77" s="158">
        <f>IFERROR(_xlfn.XLOOKUP(W77,sortorder!$E$4:$E$55,sortorder!$D$4:$D$55),99)</f>
        <v>8</v>
      </c>
      <c r="W77" s="22" t="s">
        <v>572</v>
      </c>
      <c r="X77" s="147">
        <f>IF(ISERROR(SEARCH(X$1,$O77)),0,1)</f>
        <v>0</v>
      </c>
      <c r="Y77" s="147">
        <f>IF(ISERROR(SEARCH(Y$1,$O77)),0,1)</f>
        <v>0</v>
      </c>
      <c r="Z77" s="147">
        <f>IF(ISERROR(SEARCH(Z$1,$O77)),0,1)</f>
        <v>0</v>
      </c>
      <c r="AA77" s="147">
        <f>IF(ISERROR(SEARCH(AA$1,$O77)),0,1)</f>
        <v>0</v>
      </c>
      <c r="AB77" s="147">
        <f>IF(ISERROR(SEARCH(AB$1,$O77)),0,1)</f>
        <v>0</v>
      </c>
      <c r="AC77" s="147">
        <f>IF(ISERROR(SEARCH(AC$1,$O77)),0,1)</f>
        <v>0</v>
      </c>
      <c r="AD77" s="147">
        <f>IF(ISERROR(SEARCH(AD$1,$O77)),0,1)</f>
        <v>0</v>
      </c>
      <c r="AE77" s="147">
        <f>IF(ISERROR(SEARCH(AE$1,$O77)),0,1)</f>
        <v>0</v>
      </c>
      <c r="AF77" s="147">
        <f>IF(ISERROR(SEARCH(AF$1,$O77)),0,1)</f>
        <v>0</v>
      </c>
      <c r="AH77" s="125"/>
      <c r="AI77" t="s">
        <v>44</v>
      </c>
      <c r="AJ77" s="42" t="s">
        <v>44</v>
      </c>
      <c r="AK77" s="219">
        <f>_xlfn.XLOOKUP(AJ77,sortorder!$I$15:$I$20,sortorder!$J$15:$J$20)</f>
        <v>1</v>
      </c>
      <c r="AO77" s="30">
        <v>0</v>
      </c>
      <c r="AP77" t="s">
        <v>43</v>
      </c>
      <c r="AQ77" t="s">
        <v>43</v>
      </c>
      <c r="AR77" t="s">
        <v>52</v>
      </c>
      <c r="AS77" t="s">
        <v>43</v>
      </c>
      <c r="AU77" s="40" t="str">
        <f>IFERROR(_xlfn.XLOOKUP(O77,wtd!$B:$B,wtd!$C:$C),"")</f>
        <v/>
      </c>
      <c r="AV77" s="147" t="b">
        <f>IFERROR(O77=_xlfn.XLOOKUP(O77,wtd!$B:$B,wtd!$B:$B),FALSE)</f>
        <v>0</v>
      </c>
      <c r="AW77" t="s">
        <v>45</v>
      </c>
      <c r="AX77">
        <v>2</v>
      </c>
      <c r="AY77">
        <v>0</v>
      </c>
      <c r="BA77" t="b">
        <v>0</v>
      </c>
      <c r="BB77" t="b">
        <v>0</v>
      </c>
      <c r="BC77" t="b">
        <v>0</v>
      </c>
      <c r="BD77" t="s">
        <v>603</v>
      </c>
      <c r="BE77" t="s">
        <v>5477</v>
      </c>
      <c r="BF77" t="s">
        <v>5477</v>
      </c>
      <c r="BG77" t="s">
        <v>604</v>
      </c>
      <c r="BH77" t="s">
        <v>604</v>
      </c>
      <c r="BL77" s="235">
        <v>999</v>
      </c>
      <c r="BO77" t="s">
        <v>605</v>
      </c>
      <c r="BP77" t="s">
        <v>602</v>
      </c>
      <c r="BQ77" t="s">
        <v>411</v>
      </c>
    </row>
    <row r="78" spans="1:70" x14ac:dyDescent="0.35">
      <c r="A78">
        <v>77</v>
      </c>
      <c r="B78" s="164" t="str">
        <f>IFERROR(TEXT(AK78,"00"),"99")&amp;IFERROR(TEXT(V78,"00"),"99")&amp;IFERROR(TEXT(R78,"00"),"99")&amp;IFERROR(TEXT(BL78,"000"),"999")</f>
        <v>010826999</v>
      </c>
      <c r="C78" s="164" t="str">
        <f>IFERROR(TEXT(AK78,"00"),"99")&amp;IFERROR(TEXT(U78,"00"),"99")&amp;IFERROR(TEXT(Q78,"000"),"999")</f>
        <v>0108163</v>
      </c>
      <c r="D78" s="29">
        <v>0</v>
      </c>
      <c r="E78" s="29">
        <v>1</v>
      </c>
      <c r="F78" s="29">
        <v>0</v>
      </c>
      <c r="G78" s="29"/>
      <c r="H78" t="s">
        <v>591</v>
      </c>
      <c r="M78" t="s">
        <v>591</v>
      </c>
      <c r="N78" t="s">
        <v>591</v>
      </c>
      <c r="O78" s="65" t="s">
        <v>590</v>
      </c>
      <c r="P78" t="s">
        <v>590</v>
      </c>
      <c r="Q78" s="153">
        <f>IFERROR(_xlfn.XLOOKUP(S78,sortorder!$E$62:$E$138,sortorder!$F$62:$F$138),999)</f>
        <v>163</v>
      </c>
      <c r="R78" s="153">
        <f>IFERROR(_xlfn.XLOOKUP(S78,sortorder!$E$62:$E$138,sortorder!$D$62:$D$138),99)</f>
        <v>26</v>
      </c>
      <c r="S78" s="131" t="s">
        <v>164</v>
      </c>
      <c r="T78" s="60" t="s">
        <v>590</v>
      </c>
      <c r="U78" s="158">
        <f>IFERROR(_xlfn.XLOOKUP(W78,sortorder!$E$4:$E$55,sortorder!$D$4:$D$55),99)</f>
        <v>8</v>
      </c>
      <c r="V78" s="158">
        <f>IFERROR(_xlfn.XLOOKUP(W78,sortorder!$E$4:$E$55,sortorder!$D$4:$D$55),99)</f>
        <v>8</v>
      </c>
      <c r="W78" s="22" t="s">
        <v>572</v>
      </c>
      <c r="X78" s="147">
        <f>IF(ISERROR(SEARCH(X$1,$O78)),0,1)</f>
        <v>0</v>
      </c>
      <c r="Y78" s="147">
        <f>IF(ISERROR(SEARCH(Y$1,$O78)),0,1)</f>
        <v>0</v>
      </c>
      <c r="Z78" s="147">
        <f>IF(ISERROR(SEARCH(Z$1,$O78)),0,1)</f>
        <v>0</v>
      </c>
      <c r="AA78" s="147">
        <f>IF(ISERROR(SEARCH(AA$1,$O78)),0,1)</f>
        <v>0</v>
      </c>
      <c r="AB78" s="147">
        <f>IF(ISERROR(SEARCH(AB$1,$O78)),0,1)</f>
        <v>0</v>
      </c>
      <c r="AC78" s="147">
        <f>IF(ISERROR(SEARCH(AC$1,$O78)),0,1)</f>
        <v>0</v>
      </c>
      <c r="AD78" s="147">
        <f>IF(ISERROR(SEARCH(AD$1,$O78)),0,1)</f>
        <v>0</v>
      </c>
      <c r="AE78" s="147">
        <f>IF(ISERROR(SEARCH(AE$1,$O78)),0,1)</f>
        <v>0</v>
      </c>
      <c r="AF78" s="147">
        <f>IF(ISERROR(SEARCH(AF$1,$O78)),0,1)</f>
        <v>0</v>
      </c>
      <c r="AI78" t="s">
        <v>44</v>
      </c>
      <c r="AJ78" s="42" t="s">
        <v>44</v>
      </c>
      <c r="AK78" s="219">
        <f>_xlfn.XLOOKUP(AJ78,sortorder!$I$15:$I$20,sortorder!$J$15:$J$20)</f>
        <v>1</v>
      </c>
      <c r="AO78" s="30">
        <v>0</v>
      </c>
      <c r="AP78" t="s">
        <v>43</v>
      </c>
      <c r="AQ78" t="s">
        <v>43</v>
      </c>
      <c r="AR78" t="s">
        <v>52</v>
      </c>
      <c r="AS78" t="s">
        <v>43</v>
      </c>
      <c r="AU78" s="40" t="str">
        <f>IFERROR(_xlfn.XLOOKUP(O78,wtd!$B:$B,wtd!$C:$C),"")</f>
        <v/>
      </c>
      <c r="AV78" s="147" t="b">
        <f>IFERROR(O78=_xlfn.XLOOKUP(O78,wtd!$B:$B,wtd!$B:$B),FALSE)</f>
        <v>0</v>
      </c>
      <c r="AW78" t="s">
        <v>45</v>
      </c>
      <c r="AX78">
        <v>2</v>
      </c>
      <c r="AY78">
        <v>0</v>
      </c>
      <c r="BA78" t="b">
        <v>0</v>
      </c>
      <c r="BB78" t="b">
        <v>0</v>
      </c>
      <c r="BC78" t="b">
        <v>0</v>
      </c>
      <c r="BD78" t="s">
        <v>592</v>
      </c>
      <c r="BE78" t="s">
        <v>593</v>
      </c>
      <c r="BF78" t="s">
        <v>593</v>
      </c>
      <c r="BG78" t="s">
        <v>594</v>
      </c>
      <c r="BH78" t="s">
        <v>594</v>
      </c>
      <c r="BL78" s="235">
        <v>999</v>
      </c>
      <c r="BO78" t="s">
        <v>595</v>
      </c>
      <c r="BP78" t="s">
        <v>591</v>
      </c>
      <c r="BQ78" t="s">
        <v>411</v>
      </c>
    </row>
    <row r="79" spans="1:70" x14ac:dyDescent="0.35">
      <c r="A79">
        <v>78</v>
      </c>
      <c r="B79" s="164" t="str">
        <f>IFERROR(TEXT(AK79,"00"),"99")&amp;IFERROR(TEXT(V79,"00"),"99")&amp;IFERROR(TEXT(R79,"00"),"99")&amp;IFERROR(TEXT(BL79,"000"),"999")</f>
        <v>010936021</v>
      </c>
      <c r="C79" s="164" t="str">
        <f>IFERROR(TEXT(AK79,"00"),"99")&amp;IFERROR(TEXT(U79,"00"),"99")&amp;IFERROR(TEXT(Q79,"000"),"999")</f>
        <v>0109021</v>
      </c>
      <c r="D79" s="113">
        <v>1</v>
      </c>
      <c r="E79" s="29">
        <v>0</v>
      </c>
      <c r="F79" s="29">
        <v>1</v>
      </c>
      <c r="G79" s="113">
        <v>1</v>
      </c>
      <c r="H79" s="1" t="s">
        <v>2319</v>
      </c>
      <c r="I79" s="1" t="s">
        <v>2319</v>
      </c>
      <c r="J79" s="1" t="s">
        <v>2319</v>
      </c>
      <c r="K79" s="1"/>
      <c r="L79" s="1" t="s">
        <v>3144</v>
      </c>
      <c r="M79" s="1"/>
      <c r="N79" s="1"/>
      <c r="O79" s="1" t="s">
        <v>2318</v>
      </c>
      <c r="P79" s="1" t="s">
        <v>2318</v>
      </c>
      <c r="Q79" s="153">
        <f>IFERROR(_xlfn.XLOOKUP(S79,sortorder!$E$62:$E$138,sortorder!$F$62:$F$138),999)</f>
        <v>21</v>
      </c>
      <c r="R79" s="153">
        <f>IFERROR(_xlfn.XLOOKUP(S79,sortorder!$E$62:$E$138,sortorder!$D$62:$D$138),99)</f>
        <v>36</v>
      </c>
      <c r="S79" s="131" t="s">
        <v>2318</v>
      </c>
      <c r="T79" s="60" t="s">
        <v>2318</v>
      </c>
      <c r="U79" s="158">
        <f>IFERROR(_xlfn.XLOOKUP(W79,sortorder!$E$4:$E$55,sortorder!$D$4:$D$55),99)</f>
        <v>9</v>
      </c>
      <c r="V79" s="158">
        <f>IFERROR(_xlfn.XLOOKUP(W79,sortorder!$E$4:$E$55,sortorder!$D$4:$D$55),99)</f>
        <v>9</v>
      </c>
      <c r="W79" s="22" t="s">
        <v>2303</v>
      </c>
      <c r="X79" s="147">
        <f>IF(ISERROR(SEARCH(X$1,$O79)),0,1)</f>
        <v>0</v>
      </c>
      <c r="Y79" s="147">
        <f>IF(ISERROR(SEARCH(Y$1,$O79)),0,1)</f>
        <v>0</v>
      </c>
      <c r="Z79" s="147">
        <f>IF(ISERROR(SEARCH(Z$1,$O79)),0,1)</f>
        <v>0</v>
      </c>
      <c r="AA79" s="147">
        <f>IF(ISERROR(SEARCH(AA$1,$O79)),0,1)</f>
        <v>0</v>
      </c>
      <c r="AB79" s="147">
        <f>IF(ISERROR(SEARCH(AB$1,$O79)),0,1)</f>
        <v>0</v>
      </c>
      <c r="AC79" s="147">
        <f>IF(ISERROR(SEARCH(AC$1,$O79)),0,1)</f>
        <v>0</v>
      </c>
      <c r="AD79" s="147">
        <f>IF(ISERROR(SEARCH(AD$1,$O79)),0,1)</f>
        <v>0</v>
      </c>
      <c r="AE79" s="147">
        <f>IF(ISERROR(SEARCH(AE$1,$O79)),0,1)</f>
        <v>0</v>
      </c>
      <c r="AF79" s="147">
        <f>IF(ISERROR(SEARCH(AF$1,$O79)),0,1)</f>
        <v>0</v>
      </c>
      <c r="AG79" t="s">
        <v>1083</v>
      </c>
      <c r="AH79" t="s">
        <v>2304</v>
      </c>
      <c r="AI79" t="s">
        <v>44</v>
      </c>
      <c r="AJ79" s="42" t="s">
        <v>44</v>
      </c>
      <c r="AK79" s="219">
        <f>_xlfn.XLOOKUP(AJ79,sortorder!$I$15:$I$20,sortorder!$J$15:$J$20)</f>
        <v>1</v>
      </c>
      <c r="AO79" s="30">
        <v>0</v>
      </c>
      <c r="AP79" t="s">
        <v>43</v>
      </c>
      <c r="AQ79" t="s">
        <v>43</v>
      </c>
      <c r="AR79" t="s">
        <v>286</v>
      </c>
      <c r="AS79" t="s">
        <v>43</v>
      </c>
      <c r="AT79">
        <v>1</v>
      </c>
      <c r="AU79" s="40" t="str">
        <f>IFERROR(_xlfn.XLOOKUP(O79,wtd!$B:$B,wtd!$C:$C),"")</f>
        <v>pop</v>
      </c>
      <c r="AV79" s="147" t="b">
        <f>IFERROR(O79=_xlfn.XLOOKUP(O79,wtd!$B:$B,wtd!$B:$B),FALSE)</f>
        <v>1</v>
      </c>
      <c r="AW79" s="247" t="s">
        <v>1624</v>
      </c>
      <c r="AX79">
        <v>2</v>
      </c>
      <c r="AY79">
        <v>0</v>
      </c>
      <c r="BA79" t="b">
        <v>0</v>
      </c>
      <c r="BB79" t="b">
        <v>1</v>
      </c>
      <c r="BC79" t="b">
        <v>0</v>
      </c>
      <c r="BD79" t="s">
        <v>5151</v>
      </c>
      <c r="BE79" s="9" t="s">
        <v>2320</v>
      </c>
      <c r="BF79" s="9" t="s">
        <v>2320</v>
      </c>
      <c r="BI79" s="9" t="s">
        <v>2321</v>
      </c>
      <c r="BJ79" s="9" t="s">
        <v>2322</v>
      </c>
      <c r="BL79" s="230">
        <v>21</v>
      </c>
      <c r="BM79" s="9"/>
      <c r="BN79" s="9" t="s">
        <v>113</v>
      </c>
      <c r="BQ79" t="s">
        <v>411</v>
      </c>
    </row>
    <row r="80" spans="1:70" x14ac:dyDescent="0.35">
      <c r="A80">
        <v>79</v>
      </c>
      <c r="B80" s="164" t="str">
        <f>IFERROR(TEXT(AK80,"00"),"99")&amp;IFERROR(TEXT(V80,"00"),"99")&amp;IFERROR(TEXT(R80,"00"),"99")&amp;IFERROR(TEXT(BL80,"000"),"999")</f>
        <v>010937019</v>
      </c>
      <c r="C80" s="164" t="str">
        <f>IFERROR(TEXT(AK80,"00"),"99")&amp;IFERROR(TEXT(U80,"00"),"99")&amp;IFERROR(TEXT(Q80,"000"),"999")</f>
        <v>0109019</v>
      </c>
      <c r="D80" s="47">
        <v>1</v>
      </c>
      <c r="E80" s="29">
        <v>0</v>
      </c>
      <c r="F80" s="29">
        <v>1</v>
      </c>
      <c r="G80" s="106">
        <v>1</v>
      </c>
      <c r="H80" s="9" t="s">
        <v>3155</v>
      </c>
      <c r="I80" s="124" t="s">
        <v>4922</v>
      </c>
      <c r="J80" s="124" t="s">
        <v>4922</v>
      </c>
      <c r="L80" t="s">
        <v>3155</v>
      </c>
      <c r="M80" s="24"/>
      <c r="O80" s="65" t="s">
        <v>2308</v>
      </c>
      <c r="P80" s="9" t="s">
        <v>2308</v>
      </c>
      <c r="Q80" s="153">
        <f>IFERROR(_xlfn.XLOOKUP(S80,sortorder!$E$62:$E$138,sortorder!$F$62:$F$138),999)</f>
        <v>19</v>
      </c>
      <c r="R80" s="153">
        <f>IFERROR(_xlfn.XLOOKUP(S80,sortorder!$E$62:$E$138,sortorder!$D$62:$D$138),99)</f>
        <v>37</v>
      </c>
      <c r="S80" s="131" t="s">
        <v>2308</v>
      </c>
      <c r="T80" s="60" t="s">
        <v>2308</v>
      </c>
      <c r="U80" s="158">
        <f>IFERROR(_xlfn.XLOOKUP(W80,sortorder!$E$4:$E$55,sortorder!$D$4:$D$55),99)</f>
        <v>9</v>
      </c>
      <c r="V80" s="158">
        <f>IFERROR(_xlfn.XLOOKUP(W80,sortorder!$E$4:$E$55,sortorder!$D$4:$D$55),99)</f>
        <v>9</v>
      </c>
      <c r="W80" s="22" t="s">
        <v>2303</v>
      </c>
      <c r="X80" s="147">
        <f>IF(ISERROR(SEARCH(X$1,$O80)),0,1)</f>
        <v>0</v>
      </c>
      <c r="Y80" s="147">
        <f>IF(ISERROR(SEARCH(Y$1,$O80)),0,1)</f>
        <v>0</v>
      </c>
      <c r="Z80" s="147">
        <f>IF(ISERROR(SEARCH(Z$1,$O80)),0,1)</f>
        <v>0</v>
      </c>
      <c r="AA80" s="147">
        <f>IF(ISERROR(SEARCH(AA$1,$O80)),0,1)</f>
        <v>0</v>
      </c>
      <c r="AB80" s="147">
        <f>IF(ISERROR(SEARCH(AB$1,$O80)),0,1)</f>
        <v>0</v>
      </c>
      <c r="AC80" s="147">
        <f>IF(ISERROR(SEARCH(AC$1,$O80)),0,1)</f>
        <v>0</v>
      </c>
      <c r="AD80" s="147">
        <f>IF(ISERROR(SEARCH(AD$1,$O80)),0,1)</f>
        <v>0</v>
      </c>
      <c r="AE80" s="147">
        <f>IF(ISERROR(SEARCH(AE$1,$O80)),0,1)</f>
        <v>0</v>
      </c>
      <c r="AF80" s="147">
        <f>IF(ISERROR(SEARCH(AF$1,$O80)),0,1)</f>
        <v>0</v>
      </c>
      <c r="AG80" t="s">
        <v>1083</v>
      </c>
      <c r="AH80" t="s">
        <v>2304</v>
      </c>
      <c r="AI80" t="s">
        <v>44</v>
      </c>
      <c r="AJ80" s="42" t="s">
        <v>44</v>
      </c>
      <c r="AK80" s="219">
        <f>_xlfn.XLOOKUP(AJ80,sortorder!$I$15:$I$20,sortorder!$J$15:$J$20)</f>
        <v>1</v>
      </c>
      <c r="AO80" s="30">
        <v>0</v>
      </c>
      <c r="AP80" t="s">
        <v>43</v>
      </c>
      <c r="AQ80" t="s">
        <v>43</v>
      </c>
      <c r="AR80" t="s">
        <v>286</v>
      </c>
      <c r="AS80" t="s">
        <v>43</v>
      </c>
      <c r="AT80">
        <v>1</v>
      </c>
      <c r="AU80" s="40" t="str">
        <f>IFERROR(_xlfn.XLOOKUP(O80,wtd!$B:$B,wtd!$C:$C),"")</f>
        <v>pop</v>
      </c>
      <c r="AV80" s="147" t="b">
        <f>IFERROR(O80=_xlfn.XLOOKUP(O80,wtd!$B:$B,wtd!$B:$B),FALSE)</f>
        <v>1</v>
      </c>
      <c r="AW80" s="247" t="s">
        <v>1624</v>
      </c>
      <c r="AX80">
        <v>2</v>
      </c>
      <c r="AY80">
        <v>0</v>
      </c>
      <c r="BA80" t="b">
        <v>0</v>
      </c>
      <c r="BB80" t="b">
        <v>1</v>
      </c>
      <c r="BC80" t="b">
        <v>0</v>
      </c>
      <c r="BD80" t="s">
        <v>5152</v>
      </c>
      <c r="BE80" s="9" t="s">
        <v>2310</v>
      </c>
      <c r="BF80" s="9" t="s">
        <v>2310</v>
      </c>
      <c r="BI80" s="9" t="s">
        <v>2311</v>
      </c>
      <c r="BJ80" s="9" t="s">
        <v>2312</v>
      </c>
      <c r="BL80" s="230">
        <v>19</v>
      </c>
      <c r="BM80" s="9"/>
      <c r="BN80" s="9" t="s">
        <v>55</v>
      </c>
      <c r="BQ80" t="s">
        <v>411</v>
      </c>
      <c r="BR80" t="s">
        <v>55</v>
      </c>
    </row>
    <row r="81" spans="1:70" x14ac:dyDescent="0.35">
      <c r="A81">
        <v>80</v>
      </c>
      <c r="B81" s="164" t="str">
        <f>IFERROR(TEXT(AK81,"00"),"99")&amp;IFERROR(TEXT(V81,"00"),"99")&amp;IFERROR(TEXT(R81,"00"),"99")&amp;IFERROR(TEXT(BL81,"000"),"999")</f>
        <v>010938020</v>
      </c>
      <c r="C81" s="164" t="str">
        <f>IFERROR(TEXT(AK81,"00"),"99")&amp;IFERROR(TEXT(U81,"00"),"99")&amp;IFERROR(TEXT(Q81,"000"),"999")</f>
        <v>0109020</v>
      </c>
      <c r="D81" s="47">
        <v>1</v>
      </c>
      <c r="E81" s="29">
        <v>0</v>
      </c>
      <c r="F81" s="29">
        <v>1</v>
      </c>
      <c r="G81" s="106">
        <v>1</v>
      </c>
      <c r="H81" s="9" t="s">
        <v>3156</v>
      </c>
      <c r="I81" s="124" t="s">
        <v>4921</v>
      </c>
      <c r="J81" s="124" t="s">
        <v>4921</v>
      </c>
      <c r="L81" t="s">
        <v>3156</v>
      </c>
      <c r="M81" s="24"/>
      <c r="O81" s="65" t="s">
        <v>2313</v>
      </c>
      <c r="P81" s="9" t="s">
        <v>2313</v>
      </c>
      <c r="Q81" s="153">
        <f>IFERROR(_xlfn.XLOOKUP(S81,sortorder!$E$62:$E$138,sortorder!$F$62:$F$138),999)</f>
        <v>20</v>
      </c>
      <c r="R81" s="153">
        <f>IFERROR(_xlfn.XLOOKUP(S81,sortorder!$E$62:$E$138,sortorder!$D$62:$D$138),99)</f>
        <v>38</v>
      </c>
      <c r="S81" s="131" t="s">
        <v>2313</v>
      </c>
      <c r="T81" s="60" t="s">
        <v>2313</v>
      </c>
      <c r="U81" s="158">
        <f>IFERROR(_xlfn.XLOOKUP(W81,sortorder!$E$4:$E$55,sortorder!$D$4:$D$55),99)</f>
        <v>9</v>
      </c>
      <c r="V81" s="158">
        <f>IFERROR(_xlfn.XLOOKUP(W81,sortorder!$E$4:$E$55,sortorder!$D$4:$D$55),99)</f>
        <v>9</v>
      </c>
      <c r="W81" s="22" t="s">
        <v>2303</v>
      </c>
      <c r="X81" s="147">
        <f>IF(ISERROR(SEARCH(X$1,$O81)),0,1)</f>
        <v>0</v>
      </c>
      <c r="Y81" s="147">
        <f>IF(ISERROR(SEARCH(Y$1,$O81)),0,1)</f>
        <v>0</v>
      </c>
      <c r="Z81" s="147">
        <f>IF(ISERROR(SEARCH(Z$1,$O81)),0,1)</f>
        <v>0</v>
      </c>
      <c r="AA81" s="147">
        <f>IF(ISERROR(SEARCH(AA$1,$O81)),0,1)</f>
        <v>0</v>
      </c>
      <c r="AB81" s="147">
        <f>IF(ISERROR(SEARCH(AB$1,$O81)),0,1)</f>
        <v>0</v>
      </c>
      <c r="AC81" s="147">
        <f>IF(ISERROR(SEARCH(AC$1,$O81)),0,1)</f>
        <v>0</v>
      </c>
      <c r="AD81" s="147">
        <f>IF(ISERROR(SEARCH(AD$1,$O81)),0,1)</f>
        <v>0</v>
      </c>
      <c r="AE81" s="147">
        <f>IF(ISERROR(SEARCH(AE$1,$O81)),0,1)</f>
        <v>0</v>
      </c>
      <c r="AF81" s="147">
        <f>IF(ISERROR(SEARCH(AF$1,$O81)),0,1)</f>
        <v>0</v>
      </c>
      <c r="AG81" t="s">
        <v>1083</v>
      </c>
      <c r="AH81" t="s">
        <v>2304</v>
      </c>
      <c r="AI81" t="s">
        <v>44</v>
      </c>
      <c r="AJ81" s="42" t="s">
        <v>44</v>
      </c>
      <c r="AK81" s="219">
        <f>_xlfn.XLOOKUP(AJ81,sortorder!$I$15:$I$20,sortorder!$J$15:$J$20)</f>
        <v>1</v>
      </c>
      <c r="AO81" s="30">
        <v>0</v>
      </c>
      <c r="AP81" t="s">
        <v>43</v>
      </c>
      <c r="AQ81" t="s">
        <v>43</v>
      </c>
      <c r="AR81" t="s">
        <v>286</v>
      </c>
      <c r="AS81" t="s">
        <v>43</v>
      </c>
      <c r="AT81">
        <v>1</v>
      </c>
      <c r="AU81" s="40" t="str">
        <f>IFERROR(_xlfn.XLOOKUP(O81,wtd!$B:$B,wtd!$C:$C),"")</f>
        <v>pop</v>
      </c>
      <c r="AV81" s="147" t="b">
        <f>IFERROR(O81=_xlfn.XLOOKUP(O81,wtd!$B:$B,wtd!$B:$B),FALSE)</f>
        <v>1</v>
      </c>
      <c r="AW81" s="247" t="s">
        <v>1624</v>
      </c>
      <c r="AX81">
        <v>2</v>
      </c>
      <c r="AY81">
        <v>0</v>
      </c>
      <c r="BA81" t="b">
        <v>0</v>
      </c>
      <c r="BB81" t="b">
        <v>1</v>
      </c>
      <c r="BC81" t="b">
        <v>0</v>
      </c>
      <c r="BD81" t="s">
        <v>5153</v>
      </c>
      <c r="BE81" s="9" t="s">
        <v>2315</v>
      </c>
      <c r="BF81" s="9" t="s">
        <v>2315</v>
      </c>
      <c r="BI81" s="9" t="s">
        <v>2316</v>
      </c>
      <c r="BJ81" s="9" t="s">
        <v>2317</v>
      </c>
      <c r="BL81" s="230">
        <v>20</v>
      </c>
      <c r="BM81" s="9"/>
      <c r="BN81" s="9" t="s">
        <v>55</v>
      </c>
      <c r="BQ81" t="s">
        <v>411</v>
      </c>
      <c r="BR81" t="s">
        <v>55</v>
      </c>
    </row>
    <row r="82" spans="1:70" x14ac:dyDescent="0.35">
      <c r="A82">
        <v>81</v>
      </c>
      <c r="B82" s="164" t="str">
        <f>IFERROR(TEXT(AK82,"00"),"99")&amp;IFERROR(TEXT(V82,"00"),"99")&amp;IFERROR(TEXT(R82,"00"),"99")&amp;IFERROR(TEXT(BL82,"000"),"999")</f>
        <v>010939022</v>
      </c>
      <c r="C82" s="164" t="str">
        <f>IFERROR(TEXT(AK82,"00"),"99")&amp;IFERROR(TEXT(U82,"00"),"99")&amp;IFERROR(TEXT(Q82,"000"),"999")</f>
        <v>0109022</v>
      </c>
      <c r="D82" s="47">
        <v>1</v>
      </c>
      <c r="E82" s="29">
        <v>0</v>
      </c>
      <c r="F82" s="29">
        <v>1</v>
      </c>
      <c r="G82" s="106">
        <v>1</v>
      </c>
      <c r="H82" s="9" t="s">
        <v>3157</v>
      </c>
      <c r="I82" s="124" t="s">
        <v>4923</v>
      </c>
      <c r="J82" s="124" t="s">
        <v>4923</v>
      </c>
      <c r="L82" t="s">
        <v>3157</v>
      </c>
      <c r="M82" s="24"/>
      <c r="O82" s="65" t="s">
        <v>2323</v>
      </c>
      <c r="P82" s="9" t="s">
        <v>2323</v>
      </c>
      <c r="Q82" s="153">
        <f>IFERROR(_xlfn.XLOOKUP(S82,sortorder!$E$62:$E$138,sortorder!$F$62:$F$138),999)</f>
        <v>22</v>
      </c>
      <c r="R82" s="153">
        <f>IFERROR(_xlfn.XLOOKUP(S82,sortorder!$E$62:$E$138,sortorder!$D$62:$D$138),99)</f>
        <v>39</v>
      </c>
      <c r="S82" s="131" t="s">
        <v>2323</v>
      </c>
      <c r="T82" s="60" t="s">
        <v>2323</v>
      </c>
      <c r="U82" s="158">
        <f>IFERROR(_xlfn.XLOOKUP(W82,sortorder!$E$4:$E$55,sortorder!$D$4:$D$55),99)</f>
        <v>9</v>
      </c>
      <c r="V82" s="158">
        <f>IFERROR(_xlfn.XLOOKUP(W82,sortorder!$E$4:$E$55,sortorder!$D$4:$D$55),99)</f>
        <v>9</v>
      </c>
      <c r="W82" s="22" t="s">
        <v>2303</v>
      </c>
      <c r="X82" s="147">
        <f>IF(ISERROR(SEARCH(X$1,$O82)),0,1)</f>
        <v>0</v>
      </c>
      <c r="Y82" s="147">
        <f>IF(ISERROR(SEARCH(Y$1,$O82)),0,1)</f>
        <v>0</v>
      </c>
      <c r="Z82" s="147">
        <f>IF(ISERROR(SEARCH(Z$1,$O82)),0,1)</f>
        <v>0</v>
      </c>
      <c r="AA82" s="147">
        <f>IF(ISERROR(SEARCH(AA$1,$O82)),0,1)</f>
        <v>0</v>
      </c>
      <c r="AB82" s="147">
        <f>IF(ISERROR(SEARCH(AB$1,$O82)),0,1)</f>
        <v>0</v>
      </c>
      <c r="AC82" s="147">
        <f>IF(ISERROR(SEARCH(AC$1,$O82)),0,1)</f>
        <v>0</v>
      </c>
      <c r="AD82" s="147">
        <f>IF(ISERROR(SEARCH(AD$1,$O82)),0,1)</f>
        <v>0</v>
      </c>
      <c r="AE82" s="147">
        <f>IF(ISERROR(SEARCH(AE$1,$O82)),0,1)</f>
        <v>0</v>
      </c>
      <c r="AF82" s="147">
        <f>IF(ISERROR(SEARCH(AF$1,$O82)),0,1)</f>
        <v>0</v>
      </c>
      <c r="AG82" t="s">
        <v>1083</v>
      </c>
      <c r="AH82" t="s">
        <v>2304</v>
      </c>
      <c r="AI82" t="s">
        <v>44</v>
      </c>
      <c r="AJ82" s="42" t="s">
        <v>44</v>
      </c>
      <c r="AK82" s="219">
        <f>_xlfn.XLOOKUP(AJ82,sortorder!$I$15:$I$20,sortorder!$J$15:$J$20)</f>
        <v>1</v>
      </c>
      <c r="AO82" s="30">
        <v>0</v>
      </c>
      <c r="AP82" t="s">
        <v>43</v>
      </c>
      <c r="AQ82" t="s">
        <v>43</v>
      </c>
      <c r="AR82" t="s">
        <v>286</v>
      </c>
      <c r="AS82" t="s">
        <v>43</v>
      </c>
      <c r="AT82">
        <v>1</v>
      </c>
      <c r="AU82" s="40" t="str">
        <f>IFERROR(_xlfn.XLOOKUP(O82,wtd!$B:$B,wtd!$C:$C),"")</f>
        <v>pop</v>
      </c>
      <c r="AV82" s="147" t="b">
        <f>IFERROR(O82=_xlfn.XLOOKUP(O82,wtd!$B:$B,wtd!$B:$B),FALSE)</f>
        <v>1</v>
      </c>
      <c r="AW82" s="247" t="s">
        <v>1624</v>
      </c>
      <c r="AX82">
        <v>2</v>
      </c>
      <c r="AY82">
        <v>0</v>
      </c>
      <c r="BA82" t="b">
        <v>0</v>
      </c>
      <c r="BB82" t="b">
        <v>1</v>
      </c>
      <c r="BC82" t="b">
        <v>0</v>
      </c>
      <c r="BD82" t="s">
        <v>5225</v>
      </c>
      <c r="BE82" s="9" t="s">
        <v>2325</v>
      </c>
      <c r="BF82" s="9" t="s">
        <v>2325</v>
      </c>
      <c r="BI82" s="9" t="s">
        <v>2326</v>
      </c>
      <c r="BJ82" s="9" t="s">
        <v>2327</v>
      </c>
      <c r="BL82" s="230">
        <v>22</v>
      </c>
      <c r="BM82" s="9"/>
      <c r="BN82" s="9" t="s">
        <v>55</v>
      </c>
      <c r="BQ82" t="s">
        <v>411</v>
      </c>
      <c r="BR82" t="s">
        <v>55</v>
      </c>
    </row>
    <row r="83" spans="1:70" x14ac:dyDescent="0.35">
      <c r="A83">
        <v>82</v>
      </c>
      <c r="B83" s="164" t="str">
        <f>IFERROR(TEXT(AK83,"00"),"99")&amp;IFERROR(TEXT(V83,"00"),"99")&amp;IFERROR(TEXT(R83,"00"),"99")&amp;IFERROR(TEXT(BL83,"000"),"999")</f>
        <v>010940023</v>
      </c>
      <c r="C83" s="164" t="str">
        <f>IFERROR(TEXT(AK83,"00"),"99")&amp;IFERROR(TEXT(U83,"00"),"99")&amp;IFERROR(TEXT(Q83,"000"),"999")</f>
        <v>0109023</v>
      </c>
      <c r="D83" s="47">
        <v>1</v>
      </c>
      <c r="E83" s="29">
        <v>0</v>
      </c>
      <c r="F83" s="29">
        <v>1</v>
      </c>
      <c r="G83" s="106">
        <v>1</v>
      </c>
      <c r="H83" s="9" t="s">
        <v>3158</v>
      </c>
      <c r="I83" s="124" t="s">
        <v>4924</v>
      </c>
      <c r="J83" s="124" t="s">
        <v>4924</v>
      </c>
      <c r="L83" t="s">
        <v>3158</v>
      </c>
      <c r="M83" s="24"/>
      <c r="O83" s="65" t="s">
        <v>2328</v>
      </c>
      <c r="P83" s="9" t="s">
        <v>2328</v>
      </c>
      <c r="Q83" s="153">
        <f>IFERROR(_xlfn.XLOOKUP(S83,sortorder!$E$62:$E$138,sortorder!$F$62:$F$138),999)</f>
        <v>23</v>
      </c>
      <c r="R83" s="153">
        <f>IFERROR(_xlfn.XLOOKUP(S83,sortorder!$E$62:$E$138,sortorder!$D$62:$D$138),99)</f>
        <v>40</v>
      </c>
      <c r="S83" s="131" t="s">
        <v>2328</v>
      </c>
      <c r="T83" s="60" t="s">
        <v>2328</v>
      </c>
      <c r="U83" s="158">
        <f>IFERROR(_xlfn.XLOOKUP(W83,sortorder!$E$4:$E$55,sortorder!$D$4:$D$55),99)</f>
        <v>9</v>
      </c>
      <c r="V83" s="158">
        <f>IFERROR(_xlfn.XLOOKUP(W83,sortorder!$E$4:$E$55,sortorder!$D$4:$D$55),99)</f>
        <v>9</v>
      </c>
      <c r="W83" s="22" t="s">
        <v>2303</v>
      </c>
      <c r="X83" s="147">
        <f>IF(ISERROR(SEARCH(X$1,$O83)),0,1)</f>
        <v>0</v>
      </c>
      <c r="Y83" s="147">
        <f>IF(ISERROR(SEARCH(Y$1,$O83)),0,1)</f>
        <v>0</v>
      </c>
      <c r="Z83" s="147">
        <f>IF(ISERROR(SEARCH(Z$1,$O83)),0,1)</f>
        <v>0</v>
      </c>
      <c r="AA83" s="147">
        <f>IF(ISERROR(SEARCH(AA$1,$O83)),0,1)</f>
        <v>0</v>
      </c>
      <c r="AB83" s="147">
        <f>IF(ISERROR(SEARCH(AB$1,$O83)),0,1)</f>
        <v>0</v>
      </c>
      <c r="AC83" s="147">
        <f>IF(ISERROR(SEARCH(AC$1,$O83)),0,1)</f>
        <v>0</v>
      </c>
      <c r="AD83" s="147">
        <f>IF(ISERROR(SEARCH(AD$1,$O83)),0,1)</f>
        <v>0</v>
      </c>
      <c r="AE83" s="147">
        <f>IF(ISERROR(SEARCH(AE$1,$O83)),0,1)</f>
        <v>0</v>
      </c>
      <c r="AF83" s="147">
        <f>IF(ISERROR(SEARCH(AF$1,$O83)),0,1)</f>
        <v>0</v>
      </c>
      <c r="AG83" t="s">
        <v>1083</v>
      </c>
      <c r="AH83" t="s">
        <v>2304</v>
      </c>
      <c r="AI83" t="s">
        <v>44</v>
      </c>
      <c r="AJ83" s="42" t="s">
        <v>44</v>
      </c>
      <c r="AK83" s="219">
        <f>_xlfn.XLOOKUP(AJ83,sortorder!$I$15:$I$20,sortorder!$J$15:$J$20)</f>
        <v>1</v>
      </c>
      <c r="AO83" s="30">
        <v>0</v>
      </c>
      <c r="AP83" t="s">
        <v>43</v>
      </c>
      <c r="AQ83" t="s">
        <v>43</v>
      </c>
      <c r="AR83" t="s">
        <v>286</v>
      </c>
      <c r="AS83" t="s">
        <v>43</v>
      </c>
      <c r="AT83">
        <v>1</v>
      </c>
      <c r="AU83" s="40" t="str">
        <f>IFERROR(_xlfn.XLOOKUP(O83,wtd!$B:$B,wtd!$C:$C),"")</f>
        <v>pop</v>
      </c>
      <c r="AV83" s="147" t="b">
        <f>IFERROR(O83=_xlfn.XLOOKUP(O83,wtd!$B:$B,wtd!$B:$B),FALSE)</f>
        <v>1</v>
      </c>
      <c r="AW83" s="247" t="s">
        <v>1624</v>
      </c>
      <c r="AX83">
        <v>2</v>
      </c>
      <c r="AY83">
        <v>0</v>
      </c>
      <c r="BA83" t="b">
        <v>0</v>
      </c>
      <c r="BB83" t="b">
        <v>1</v>
      </c>
      <c r="BC83" t="b">
        <v>0</v>
      </c>
      <c r="BD83" t="s">
        <v>5327</v>
      </c>
      <c r="BE83" s="9" t="s">
        <v>2330</v>
      </c>
      <c r="BF83" s="9" t="s">
        <v>2330</v>
      </c>
      <c r="BI83" s="9" t="s">
        <v>2331</v>
      </c>
      <c r="BJ83" s="9" t="s">
        <v>2332</v>
      </c>
      <c r="BL83" s="230">
        <v>23</v>
      </c>
      <c r="BM83" s="9"/>
      <c r="BN83" s="9" t="s">
        <v>55</v>
      </c>
      <c r="BQ83" t="s">
        <v>411</v>
      </c>
      <c r="BR83" t="s">
        <v>55</v>
      </c>
    </row>
    <row r="84" spans="1:70" x14ac:dyDescent="0.35">
      <c r="A84">
        <v>83</v>
      </c>
      <c r="B84" s="164" t="str">
        <f>IFERROR(TEXT(AK84,"00"),"99")&amp;IFERROR(TEXT(V84,"00"),"99")&amp;IFERROR(TEXT(R84,"00"),"99")&amp;IFERROR(TEXT(BL84,"000"),"999")</f>
        <v>010941024</v>
      </c>
      <c r="C84" s="164" t="str">
        <f>IFERROR(TEXT(AK84,"00"),"99")&amp;IFERROR(TEXT(U84,"00"),"99")&amp;IFERROR(TEXT(Q84,"000"),"999")</f>
        <v>0109024</v>
      </c>
      <c r="D84" s="47">
        <v>1</v>
      </c>
      <c r="E84" s="29">
        <v>0</v>
      </c>
      <c r="F84" s="29">
        <v>1</v>
      </c>
      <c r="G84" s="106">
        <v>1</v>
      </c>
      <c r="H84" s="9" t="s">
        <v>3159</v>
      </c>
      <c r="I84" s="124" t="s">
        <v>4925</v>
      </c>
      <c r="J84" s="124" t="s">
        <v>4925</v>
      </c>
      <c r="L84" s="125" t="s">
        <v>3159</v>
      </c>
      <c r="M84" s="24"/>
      <c r="O84" s="126" t="s">
        <v>2333</v>
      </c>
      <c r="P84" s="201" t="s">
        <v>2333</v>
      </c>
      <c r="Q84" s="153">
        <f>IFERROR(_xlfn.XLOOKUP(S84,sortorder!$E$62:$E$138,sortorder!$F$62:$F$138),999)</f>
        <v>24</v>
      </c>
      <c r="R84" s="153">
        <f>IFERROR(_xlfn.XLOOKUP(S84,sortorder!$E$62:$E$138,sortorder!$D$62:$D$138),99)</f>
        <v>41</v>
      </c>
      <c r="S84" s="131" t="s">
        <v>2333</v>
      </c>
      <c r="T84" s="60" t="s">
        <v>2333</v>
      </c>
      <c r="U84" s="158">
        <f>IFERROR(_xlfn.XLOOKUP(W84,sortorder!$E$4:$E$55,sortorder!$D$4:$D$55),99)</f>
        <v>9</v>
      </c>
      <c r="V84" s="158">
        <f>IFERROR(_xlfn.XLOOKUP(W84,sortorder!$E$4:$E$55,sortorder!$D$4:$D$55),99)</f>
        <v>9</v>
      </c>
      <c r="W84" s="22" t="s">
        <v>2303</v>
      </c>
      <c r="X84" s="147">
        <f>IF(ISERROR(SEARCH(X$1,$O84)),0,1)</f>
        <v>0</v>
      </c>
      <c r="Y84" s="147">
        <f>IF(ISERROR(SEARCH(Y$1,$O84)),0,1)</f>
        <v>0</v>
      </c>
      <c r="Z84" s="147">
        <f>IF(ISERROR(SEARCH(Z$1,$O84)),0,1)</f>
        <v>0</v>
      </c>
      <c r="AA84" s="147">
        <f>IF(ISERROR(SEARCH(AA$1,$O84)),0,1)</f>
        <v>0</v>
      </c>
      <c r="AB84" s="147">
        <f>IF(ISERROR(SEARCH(AB$1,$O84)),0,1)</f>
        <v>0</v>
      </c>
      <c r="AC84" s="147">
        <f>IF(ISERROR(SEARCH(AC$1,$O84)),0,1)</f>
        <v>0</v>
      </c>
      <c r="AD84" s="147">
        <f>IF(ISERROR(SEARCH(AD$1,$O84)),0,1)</f>
        <v>0</v>
      </c>
      <c r="AE84" s="147">
        <f>IF(ISERROR(SEARCH(AE$1,$O84)),0,1)</f>
        <v>0</v>
      </c>
      <c r="AF84" s="147">
        <f>IF(ISERROR(SEARCH(AF$1,$O84)),0,1)</f>
        <v>0</v>
      </c>
      <c r="AG84" t="s">
        <v>1083</v>
      </c>
      <c r="AH84" s="125" t="s">
        <v>2304</v>
      </c>
      <c r="AI84" t="s">
        <v>44</v>
      </c>
      <c r="AJ84" s="42" t="s">
        <v>44</v>
      </c>
      <c r="AK84" s="219">
        <f>_xlfn.XLOOKUP(AJ84,sortorder!$I$15:$I$20,sortorder!$J$15:$J$20)</f>
        <v>1</v>
      </c>
      <c r="AO84" s="30">
        <v>0</v>
      </c>
      <c r="AP84" t="s">
        <v>43</v>
      </c>
      <c r="AQ84" t="s">
        <v>43</v>
      </c>
      <c r="AR84" t="s">
        <v>286</v>
      </c>
      <c r="AS84" t="s">
        <v>43</v>
      </c>
      <c r="AT84">
        <v>1</v>
      </c>
      <c r="AU84" s="40" t="str">
        <f>IFERROR(_xlfn.XLOOKUP(O84,wtd!$B:$B,wtd!$C:$C),"")</f>
        <v>pop</v>
      </c>
      <c r="AV84" s="147" t="b">
        <f>IFERROR(O84=_xlfn.XLOOKUP(O84,wtd!$B:$B,wtd!$B:$B),FALSE)</f>
        <v>1</v>
      </c>
      <c r="AW84" s="247" t="s">
        <v>1624</v>
      </c>
      <c r="AX84">
        <v>2</v>
      </c>
      <c r="AY84">
        <v>0</v>
      </c>
      <c r="BA84" t="b">
        <v>0</v>
      </c>
      <c r="BB84" t="b">
        <v>1</v>
      </c>
      <c r="BC84" t="b">
        <v>0</v>
      </c>
      <c r="BD84" t="s">
        <v>5154</v>
      </c>
      <c r="BE84" s="9" t="s">
        <v>2335</v>
      </c>
      <c r="BF84" s="9" t="s">
        <v>2335</v>
      </c>
      <c r="BI84" s="9" t="s">
        <v>2336</v>
      </c>
      <c r="BJ84" s="9" t="s">
        <v>2337</v>
      </c>
      <c r="BL84" s="230">
        <v>24</v>
      </c>
      <c r="BM84" s="9"/>
      <c r="BN84" s="9" t="s">
        <v>113</v>
      </c>
      <c r="BQ84" t="s">
        <v>411</v>
      </c>
      <c r="BR84" t="s">
        <v>55</v>
      </c>
    </row>
    <row r="85" spans="1:70" x14ac:dyDescent="0.35">
      <c r="A85">
        <v>84</v>
      </c>
      <c r="B85" s="164" t="str">
        <f>IFERROR(TEXT(AK85,"00"),"99")&amp;IFERROR(TEXT(V85,"00"),"99")&amp;IFERROR(TEXT(R85,"00"),"99")&amp;IFERROR(TEXT(BL85,"000"),"999")</f>
        <v>010942025</v>
      </c>
      <c r="C85" s="164" t="str">
        <f>IFERROR(TEXT(AK85,"00"),"99")&amp;IFERROR(TEXT(U85,"00"),"99")&amp;IFERROR(TEXT(Q85,"000"),"999")</f>
        <v>0109025</v>
      </c>
      <c r="D85" s="47">
        <v>1</v>
      </c>
      <c r="E85" s="29">
        <v>0</v>
      </c>
      <c r="F85" s="29">
        <v>1</v>
      </c>
      <c r="G85" s="106">
        <v>1</v>
      </c>
      <c r="H85" s="9" t="s">
        <v>3160</v>
      </c>
      <c r="I85" s="124" t="s">
        <v>4926</v>
      </c>
      <c r="J85" s="124" t="s">
        <v>4926</v>
      </c>
      <c r="L85" s="125" t="s">
        <v>3160</v>
      </c>
      <c r="M85" s="24"/>
      <c r="O85" s="126" t="s">
        <v>2338</v>
      </c>
      <c r="P85" s="201" t="s">
        <v>2338</v>
      </c>
      <c r="Q85" s="153">
        <f>IFERROR(_xlfn.XLOOKUP(S85,sortorder!$E$62:$E$138,sortorder!$F$62:$F$138),999)</f>
        <v>25</v>
      </c>
      <c r="R85" s="153">
        <f>IFERROR(_xlfn.XLOOKUP(S85,sortorder!$E$62:$E$138,sortorder!$D$62:$D$138),99)</f>
        <v>42</v>
      </c>
      <c r="S85" s="131" t="s">
        <v>2338</v>
      </c>
      <c r="T85" s="60" t="s">
        <v>2338</v>
      </c>
      <c r="U85" s="158">
        <f>IFERROR(_xlfn.XLOOKUP(W85,sortorder!$E$4:$E$55,sortorder!$D$4:$D$55),99)</f>
        <v>9</v>
      </c>
      <c r="V85" s="158">
        <f>IFERROR(_xlfn.XLOOKUP(W85,sortorder!$E$4:$E$55,sortorder!$D$4:$D$55),99)</f>
        <v>9</v>
      </c>
      <c r="W85" s="22" t="s">
        <v>2303</v>
      </c>
      <c r="X85" s="147">
        <f>IF(ISERROR(SEARCH(X$1,$O85)),0,1)</f>
        <v>0</v>
      </c>
      <c r="Y85" s="147">
        <f>IF(ISERROR(SEARCH(Y$1,$O85)),0,1)</f>
        <v>0</v>
      </c>
      <c r="Z85" s="147">
        <f>IF(ISERROR(SEARCH(Z$1,$O85)),0,1)</f>
        <v>0</v>
      </c>
      <c r="AA85" s="147">
        <f>IF(ISERROR(SEARCH(AA$1,$O85)),0,1)</f>
        <v>0</v>
      </c>
      <c r="AB85" s="147">
        <f>IF(ISERROR(SEARCH(AB$1,$O85)),0,1)</f>
        <v>0</v>
      </c>
      <c r="AC85" s="147">
        <f>IF(ISERROR(SEARCH(AC$1,$O85)),0,1)</f>
        <v>0</v>
      </c>
      <c r="AD85" s="147">
        <f>IF(ISERROR(SEARCH(AD$1,$O85)),0,1)</f>
        <v>0</v>
      </c>
      <c r="AE85" s="147">
        <f>IF(ISERROR(SEARCH(AE$1,$O85)),0,1)</f>
        <v>0</v>
      </c>
      <c r="AF85" s="147">
        <f>IF(ISERROR(SEARCH(AF$1,$O85)),0,1)</f>
        <v>0</v>
      </c>
      <c r="AG85" t="s">
        <v>1083</v>
      </c>
      <c r="AH85" s="125" t="s">
        <v>2304</v>
      </c>
      <c r="AI85" t="s">
        <v>44</v>
      </c>
      <c r="AJ85" s="42" t="s">
        <v>44</v>
      </c>
      <c r="AK85" s="219">
        <f>_xlfn.XLOOKUP(AJ85,sortorder!$I$15:$I$20,sortorder!$J$15:$J$20)</f>
        <v>1</v>
      </c>
      <c r="AO85" s="30">
        <v>0</v>
      </c>
      <c r="AP85" t="s">
        <v>43</v>
      </c>
      <c r="AQ85" t="s">
        <v>43</v>
      </c>
      <c r="AR85" t="s">
        <v>286</v>
      </c>
      <c r="AS85" t="s">
        <v>43</v>
      </c>
      <c r="AT85">
        <v>1</v>
      </c>
      <c r="AU85" s="40" t="str">
        <f>IFERROR(_xlfn.XLOOKUP(O85,wtd!$B:$B,wtd!$C:$C),"")</f>
        <v>pop</v>
      </c>
      <c r="AV85" s="147" t="b">
        <f>IFERROR(O85=_xlfn.XLOOKUP(O85,wtd!$B:$B,wtd!$B:$B),FALSE)</f>
        <v>1</v>
      </c>
      <c r="AW85" s="247" t="s">
        <v>1624</v>
      </c>
      <c r="AX85">
        <v>2</v>
      </c>
      <c r="AY85">
        <v>0</v>
      </c>
      <c r="BA85" t="b">
        <v>0</v>
      </c>
      <c r="BB85" t="b">
        <v>1</v>
      </c>
      <c r="BC85" t="b">
        <v>0</v>
      </c>
      <c r="BD85" t="s">
        <v>5417</v>
      </c>
      <c r="BE85" s="9" t="s">
        <v>2340</v>
      </c>
      <c r="BF85" s="9" t="s">
        <v>2340</v>
      </c>
      <c r="BI85" s="9" t="s">
        <v>2341</v>
      </c>
      <c r="BJ85" s="9" t="s">
        <v>2342</v>
      </c>
      <c r="BL85" s="230">
        <v>25</v>
      </c>
      <c r="BM85" s="9"/>
      <c r="BN85" s="9" t="s">
        <v>109</v>
      </c>
      <c r="BQ85" t="s">
        <v>411</v>
      </c>
      <c r="BR85" t="s">
        <v>55</v>
      </c>
    </row>
    <row r="86" spans="1:70" x14ac:dyDescent="0.35">
      <c r="A86">
        <v>85</v>
      </c>
      <c r="B86" s="164" t="str">
        <f>IFERROR(TEXT(AK86,"00"),"99")&amp;IFERROR(TEXT(V86,"00"),"99")&amp;IFERROR(TEXT(R86,"00"),"99")&amp;IFERROR(TEXT(BL86,"000"),"999")</f>
        <v>010943018</v>
      </c>
      <c r="C86" s="164" t="str">
        <f>IFERROR(TEXT(AK86,"00"),"99")&amp;IFERROR(TEXT(U86,"00"),"99")&amp;IFERROR(TEXT(Q86,"000"),"999")</f>
        <v>0109018</v>
      </c>
      <c r="D86" s="47">
        <v>1</v>
      </c>
      <c r="E86" s="29">
        <v>0</v>
      </c>
      <c r="F86" s="29">
        <v>1</v>
      </c>
      <c r="G86" s="106">
        <v>1</v>
      </c>
      <c r="H86" s="9" t="s">
        <v>3161</v>
      </c>
      <c r="I86" s="124" t="s">
        <v>4920</v>
      </c>
      <c r="J86" s="124" t="s">
        <v>4920</v>
      </c>
      <c r="L86" s="125" t="s">
        <v>3161</v>
      </c>
      <c r="M86" s="24"/>
      <c r="O86" s="126" t="s">
        <v>2301</v>
      </c>
      <c r="P86" s="201" t="s">
        <v>2301</v>
      </c>
      <c r="Q86" s="153">
        <f>IFERROR(_xlfn.XLOOKUP(S86,sortorder!$E$62:$E$138,sortorder!$F$62:$F$138),999)</f>
        <v>18</v>
      </c>
      <c r="R86" s="153">
        <f>IFERROR(_xlfn.XLOOKUP(S86,sortorder!$E$62:$E$138,sortorder!$D$62:$D$138),99)</f>
        <v>43</v>
      </c>
      <c r="S86" s="131" t="s">
        <v>2301</v>
      </c>
      <c r="T86" s="60" t="s">
        <v>2301</v>
      </c>
      <c r="U86" s="158">
        <f>IFERROR(_xlfn.XLOOKUP(W86,sortorder!$E$4:$E$55,sortorder!$D$4:$D$55),99)</f>
        <v>9</v>
      </c>
      <c r="V86" s="158">
        <f>IFERROR(_xlfn.XLOOKUP(W86,sortorder!$E$4:$E$55,sortorder!$D$4:$D$55),99)</f>
        <v>9</v>
      </c>
      <c r="W86" s="22" t="s">
        <v>2303</v>
      </c>
      <c r="X86" s="147">
        <f>IF(ISERROR(SEARCH(X$1,$O86)),0,1)</f>
        <v>0</v>
      </c>
      <c r="Y86" s="147">
        <f>IF(ISERROR(SEARCH(Y$1,$O86)),0,1)</f>
        <v>0</v>
      </c>
      <c r="Z86" s="147">
        <f>IF(ISERROR(SEARCH(Z$1,$O86)),0,1)</f>
        <v>0</v>
      </c>
      <c r="AA86" s="147">
        <f>IF(ISERROR(SEARCH(AA$1,$O86)),0,1)</f>
        <v>0</v>
      </c>
      <c r="AB86" s="147">
        <f>IF(ISERROR(SEARCH(AB$1,$O86)),0,1)</f>
        <v>0</v>
      </c>
      <c r="AC86" s="147">
        <f>IF(ISERROR(SEARCH(AC$1,$O86)),0,1)</f>
        <v>0</v>
      </c>
      <c r="AD86" s="147">
        <f>IF(ISERROR(SEARCH(AD$1,$O86)),0,1)</f>
        <v>0</v>
      </c>
      <c r="AE86" s="147">
        <f>IF(ISERROR(SEARCH(AE$1,$O86)),0,1)</f>
        <v>0</v>
      </c>
      <c r="AF86" s="147">
        <f>IF(ISERROR(SEARCH(AF$1,$O86)),0,1)</f>
        <v>0</v>
      </c>
      <c r="AG86" t="s">
        <v>1083</v>
      </c>
      <c r="AH86" s="125" t="s">
        <v>2304</v>
      </c>
      <c r="AI86" t="s">
        <v>44</v>
      </c>
      <c r="AJ86" s="42" t="s">
        <v>44</v>
      </c>
      <c r="AK86" s="219">
        <f>_xlfn.XLOOKUP(AJ86,sortorder!$I$15:$I$20,sortorder!$J$15:$J$20)</f>
        <v>1</v>
      </c>
      <c r="AO86" s="30">
        <v>0</v>
      </c>
      <c r="AP86" t="s">
        <v>43</v>
      </c>
      <c r="AQ86" t="s">
        <v>43</v>
      </c>
      <c r="AR86" t="s">
        <v>286</v>
      </c>
      <c r="AS86" t="s">
        <v>43</v>
      </c>
      <c r="AT86">
        <v>1</v>
      </c>
      <c r="AU86" s="40" t="str">
        <f>IFERROR(_xlfn.XLOOKUP(O86,wtd!$B:$B,wtd!$C:$C),"")</f>
        <v>pop</v>
      </c>
      <c r="AV86" s="147" t="b">
        <f>IFERROR(O86=_xlfn.XLOOKUP(O86,wtd!$B:$B,wtd!$B:$B),FALSE)</f>
        <v>1</v>
      </c>
      <c r="AW86" s="247" t="s">
        <v>1624</v>
      </c>
      <c r="AX86">
        <v>2</v>
      </c>
      <c r="AY86">
        <v>0</v>
      </c>
      <c r="BA86" t="b">
        <v>0</v>
      </c>
      <c r="BB86" t="b">
        <v>1</v>
      </c>
      <c r="BC86" t="b">
        <v>0</v>
      </c>
      <c r="BD86" t="s">
        <v>5155</v>
      </c>
      <c r="BE86" s="9" t="s">
        <v>2305</v>
      </c>
      <c r="BF86" s="9" t="s">
        <v>2305</v>
      </c>
      <c r="BI86" s="9" t="s">
        <v>2306</v>
      </c>
      <c r="BJ86" s="9" t="s">
        <v>2307</v>
      </c>
      <c r="BL86" s="230">
        <v>18</v>
      </c>
      <c r="BM86" s="9"/>
      <c r="BN86" s="9" t="s">
        <v>1605</v>
      </c>
      <c r="BQ86" t="s">
        <v>411</v>
      </c>
      <c r="BR86" t="s">
        <v>55</v>
      </c>
    </row>
    <row r="87" spans="1:70" x14ac:dyDescent="0.35">
      <c r="A87">
        <v>86</v>
      </c>
      <c r="B87" s="164" t="str">
        <f>IFERROR(TEXT(AK87,"00"),"99")&amp;IFERROR(TEXT(V87,"00"),"99")&amp;IFERROR(TEXT(R87,"00"),"99")&amp;IFERROR(TEXT(BL87,"000"),"999")</f>
        <v>011036999</v>
      </c>
      <c r="C87" s="164" t="str">
        <f>IFERROR(TEXT(AK87,"00"),"99")&amp;IFERROR(TEXT(U87,"00"),"99")&amp;IFERROR(TEXT(Q87,"000"),"999")</f>
        <v>0110021</v>
      </c>
      <c r="D87" s="29">
        <v>0</v>
      </c>
      <c r="E87" s="29">
        <v>0</v>
      </c>
      <c r="F87" s="29">
        <v>0</v>
      </c>
      <c r="O87" s="65" t="s">
        <v>2474</v>
      </c>
      <c r="P87" s="44" t="s">
        <v>2474</v>
      </c>
      <c r="Q87" s="153">
        <f>IFERROR(_xlfn.XLOOKUP(S87,sortorder!$E$62:$E$138,sortorder!$F$62:$F$138),999)</f>
        <v>21</v>
      </c>
      <c r="R87" s="153">
        <f>IFERROR(_xlfn.XLOOKUP(S87,sortorder!$E$62:$E$138,sortorder!$D$62:$D$138),99)</f>
        <v>36</v>
      </c>
      <c r="S87" s="131" t="s">
        <v>2318</v>
      </c>
      <c r="T87" s="60" t="s">
        <v>2318</v>
      </c>
      <c r="U87" s="158">
        <f>IFERROR(_xlfn.XLOOKUP(W87,sortorder!$E$4:$E$55,sortorder!$D$4:$D$55),99)</f>
        <v>10</v>
      </c>
      <c r="V87" s="158">
        <f>IFERROR(_xlfn.XLOOKUP(W87,sortorder!$E$4:$E$55,sortorder!$D$4:$D$55),99)</f>
        <v>10</v>
      </c>
      <c r="W87" s="22" t="s">
        <v>2475</v>
      </c>
      <c r="X87" s="147">
        <f>IF(ISERROR(SEARCH(X$1,$O87)),0,1)</f>
        <v>1</v>
      </c>
      <c r="Y87" s="147">
        <f>IF(ISERROR(SEARCH(Y$1,$O87)),0,1)</f>
        <v>0</v>
      </c>
      <c r="Z87" s="147">
        <f>IF(ISERROR(SEARCH(Z$1,$O87)),0,1)</f>
        <v>0</v>
      </c>
      <c r="AA87" s="147">
        <f>IF(ISERROR(SEARCH(AA$1,$O87)),0,1)</f>
        <v>0</v>
      </c>
      <c r="AB87" s="147">
        <f>IF(ISERROR(SEARCH(AB$1,$O87)),0,1)</f>
        <v>1</v>
      </c>
      <c r="AC87" s="147">
        <f>IF(ISERROR(SEARCH(AC$1,$O87)),0,1)</f>
        <v>0</v>
      </c>
      <c r="AD87" s="147">
        <f>IF(ISERROR(SEARCH(AD$1,$O87)),0,1)</f>
        <v>0</v>
      </c>
      <c r="AE87" s="147">
        <f>IF(ISERROR(SEARCH(AE$1,$O87)),0,1)</f>
        <v>0</v>
      </c>
      <c r="AF87" s="147">
        <f>IF(ISERROR(SEARCH(AF$1,$O87)),0,1)</f>
        <v>0</v>
      </c>
      <c r="AI87" t="s">
        <v>44</v>
      </c>
      <c r="AJ87" s="42" t="s">
        <v>44</v>
      </c>
      <c r="AK87" s="219">
        <f>_xlfn.XLOOKUP(AJ87,sortorder!$I$15:$I$20,sortorder!$J$15:$J$20)</f>
        <v>1</v>
      </c>
      <c r="AL87" t="s">
        <v>423</v>
      </c>
      <c r="AM87" t="s">
        <v>423</v>
      </c>
      <c r="AN87" t="s">
        <v>424</v>
      </c>
      <c r="AO87" s="32">
        <v>1</v>
      </c>
      <c r="AP87" t="s">
        <v>2454</v>
      </c>
      <c r="AQ87" t="s">
        <v>1758</v>
      </c>
      <c r="AR87" t="s">
        <v>1758</v>
      </c>
      <c r="AS87" t="s">
        <v>1758</v>
      </c>
      <c r="AU87" s="40" t="str">
        <f>IFERROR(_xlfn.XLOOKUP(O87,wtd!$B:$B,wtd!$C:$C),"")</f>
        <v/>
      </c>
      <c r="AV87" s="147" t="b">
        <f>IFERROR(O87=_xlfn.XLOOKUP(O87,wtd!$B:$B,wtd!$B:$B),FALSE)</f>
        <v>0</v>
      </c>
      <c r="AW87" t="s">
        <v>3084</v>
      </c>
      <c r="AX87">
        <v>2</v>
      </c>
      <c r="AY87">
        <v>1</v>
      </c>
      <c r="BA87" t="b">
        <v>0</v>
      </c>
      <c r="BB87" t="b">
        <v>0</v>
      </c>
      <c r="BC87" t="b">
        <v>0</v>
      </c>
      <c r="BD87" t="s">
        <v>5156</v>
      </c>
      <c r="BE87" s="44" t="s">
        <v>2476</v>
      </c>
      <c r="BF87" s="44" t="s">
        <v>2476</v>
      </c>
      <c r="BL87" s="235">
        <v>999</v>
      </c>
      <c r="BQ87" t="s">
        <v>411</v>
      </c>
      <c r="BR87" t="s">
        <v>55</v>
      </c>
    </row>
    <row r="88" spans="1:70" x14ac:dyDescent="0.35">
      <c r="A88">
        <v>87</v>
      </c>
      <c r="B88" s="164" t="str">
        <f>IFERROR(TEXT(AK88,"00"),"99")&amp;IFERROR(TEXT(V88,"00"),"99")&amp;IFERROR(TEXT(R88,"00"),"99")&amp;IFERROR(TEXT(BL88,"000"),"999")</f>
        <v>011037999</v>
      </c>
      <c r="C88" s="164" t="str">
        <f>IFERROR(TEXT(AK88,"00"),"99")&amp;IFERROR(TEXT(U88,"00"),"99")&amp;IFERROR(TEXT(Q88,"000"),"999")</f>
        <v>0110019</v>
      </c>
      <c r="D88" s="29">
        <v>0</v>
      </c>
      <c r="E88" s="29">
        <v>0</v>
      </c>
      <c r="F88" s="29">
        <v>0</v>
      </c>
      <c r="O88" s="65" t="s">
        <v>2477</v>
      </c>
      <c r="P88" s="44" t="s">
        <v>2477</v>
      </c>
      <c r="Q88" s="153">
        <f>IFERROR(_xlfn.XLOOKUP(S88,sortorder!$E$62:$E$138,sortorder!$F$62:$F$138),999)</f>
        <v>19</v>
      </c>
      <c r="R88" s="153">
        <f>IFERROR(_xlfn.XLOOKUP(S88,sortorder!$E$62:$E$138,sortorder!$D$62:$D$138),99)</f>
        <v>37</v>
      </c>
      <c r="S88" s="131" t="s">
        <v>2308</v>
      </c>
      <c r="T88" s="60" t="s">
        <v>2308</v>
      </c>
      <c r="U88" s="158">
        <f>IFERROR(_xlfn.XLOOKUP(W88,sortorder!$E$4:$E$55,sortorder!$D$4:$D$55),99)</f>
        <v>10</v>
      </c>
      <c r="V88" s="158">
        <f>IFERROR(_xlfn.XLOOKUP(W88,sortorder!$E$4:$E$55,sortorder!$D$4:$D$55),99)</f>
        <v>10</v>
      </c>
      <c r="W88" s="22" t="s">
        <v>2475</v>
      </c>
      <c r="X88" s="147">
        <f>IF(ISERROR(SEARCH(X$1,$O88)),0,1)</f>
        <v>1</v>
      </c>
      <c r="Y88" s="147">
        <f>IF(ISERROR(SEARCH(Y$1,$O88)),0,1)</f>
        <v>0</v>
      </c>
      <c r="Z88" s="147">
        <f>IF(ISERROR(SEARCH(Z$1,$O88)),0,1)</f>
        <v>0</v>
      </c>
      <c r="AA88" s="147">
        <f>IF(ISERROR(SEARCH(AA$1,$O88)),0,1)</f>
        <v>0</v>
      </c>
      <c r="AB88" s="147">
        <f>IF(ISERROR(SEARCH(AB$1,$O88)),0,1)</f>
        <v>1</v>
      </c>
      <c r="AC88" s="147">
        <f>IF(ISERROR(SEARCH(AC$1,$O88)),0,1)</f>
        <v>0</v>
      </c>
      <c r="AD88" s="147">
        <f>IF(ISERROR(SEARCH(AD$1,$O88)),0,1)</f>
        <v>0</v>
      </c>
      <c r="AE88" s="147">
        <f>IF(ISERROR(SEARCH(AE$1,$O88)),0,1)</f>
        <v>0</v>
      </c>
      <c r="AF88" s="147">
        <f>IF(ISERROR(SEARCH(AF$1,$O88)),0,1)</f>
        <v>0</v>
      </c>
      <c r="AI88" t="s">
        <v>44</v>
      </c>
      <c r="AJ88" s="42" t="s">
        <v>44</v>
      </c>
      <c r="AK88" s="219">
        <f>_xlfn.XLOOKUP(AJ88,sortorder!$I$15:$I$20,sortorder!$J$15:$J$20)</f>
        <v>1</v>
      </c>
      <c r="AL88" t="s">
        <v>423</v>
      </c>
      <c r="AM88" t="s">
        <v>423</v>
      </c>
      <c r="AN88" t="s">
        <v>424</v>
      </c>
      <c r="AO88" s="32">
        <v>1</v>
      </c>
      <c r="AP88" t="s">
        <v>2454</v>
      </c>
      <c r="AQ88" t="s">
        <v>1758</v>
      </c>
      <c r="AR88" t="s">
        <v>1758</v>
      </c>
      <c r="AS88" t="s">
        <v>1758</v>
      </c>
      <c r="AU88" s="40" t="str">
        <f>IFERROR(_xlfn.XLOOKUP(O88,wtd!$B:$B,wtd!$C:$C),"")</f>
        <v/>
      </c>
      <c r="AV88" s="147" t="b">
        <f>IFERROR(O88=_xlfn.XLOOKUP(O88,wtd!$B:$B,wtd!$B:$B),FALSE)</f>
        <v>0</v>
      </c>
      <c r="AW88" t="s">
        <v>3084</v>
      </c>
      <c r="AX88">
        <v>2</v>
      </c>
      <c r="AY88">
        <v>1</v>
      </c>
      <c r="BA88" t="b">
        <v>0</v>
      </c>
      <c r="BB88" t="b">
        <v>0</v>
      </c>
      <c r="BC88" t="b">
        <v>0</v>
      </c>
      <c r="BD88" t="s">
        <v>5157</v>
      </c>
      <c r="BE88" s="44" t="s">
        <v>2946</v>
      </c>
      <c r="BF88" s="44" t="s">
        <v>2946</v>
      </c>
      <c r="BL88" s="235">
        <v>999</v>
      </c>
      <c r="BQ88" t="s">
        <v>411</v>
      </c>
      <c r="BR88" t="s">
        <v>55</v>
      </c>
    </row>
    <row r="89" spans="1:70" x14ac:dyDescent="0.35">
      <c r="A89">
        <v>88</v>
      </c>
      <c r="B89" s="164" t="str">
        <f>IFERROR(TEXT(AK89,"00"),"99")&amp;IFERROR(TEXT(V89,"00"),"99")&amp;IFERROR(TEXT(R89,"00"),"99")&amp;IFERROR(TEXT(BL89,"000"),"999")</f>
        <v>011038999</v>
      </c>
      <c r="C89" s="164" t="str">
        <f>IFERROR(TEXT(AK89,"00"),"99")&amp;IFERROR(TEXT(U89,"00"),"99")&amp;IFERROR(TEXT(Q89,"000"),"999")</f>
        <v>0110020</v>
      </c>
      <c r="D89" s="29">
        <v>0</v>
      </c>
      <c r="E89" s="29">
        <v>0</v>
      </c>
      <c r="F89" s="29">
        <v>0</v>
      </c>
      <c r="O89" s="65" t="s">
        <v>2478</v>
      </c>
      <c r="P89" s="44" t="s">
        <v>2478</v>
      </c>
      <c r="Q89" s="153">
        <f>IFERROR(_xlfn.XLOOKUP(S89,sortorder!$E$62:$E$138,sortorder!$F$62:$F$138),999)</f>
        <v>20</v>
      </c>
      <c r="R89" s="153">
        <f>IFERROR(_xlfn.XLOOKUP(S89,sortorder!$E$62:$E$138,sortorder!$D$62:$D$138),99)</f>
        <v>38</v>
      </c>
      <c r="S89" s="131" t="s">
        <v>2313</v>
      </c>
      <c r="T89" s="60" t="s">
        <v>2313</v>
      </c>
      <c r="U89" s="158">
        <f>IFERROR(_xlfn.XLOOKUP(W89,sortorder!$E$4:$E$55,sortorder!$D$4:$D$55),99)</f>
        <v>10</v>
      </c>
      <c r="V89" s="158">
        <f>IFERROR(_xlfn.XLOOKUP(W89,sortorder!$E$4:$E$55,sortorder!$D$4:$D$55),99)</f>
        <v>10</v>
      </c>
      <c r="W89" s="22" t="s">
        <v>2475</v>
      </c>
      <c r="X89" s="147">
        <f>IF(ISERROR(SEARCH(X$1,$O89)),0,1)</f>
        <v>1</v>
      </c>
      <c r="Y89" s="147">
        <f>IF(ISERROR(SEARCH(Y$1,$O89)),0,1)</f>
        <v>0</v>
      </c>
      <c r="Z89" s="147">
        <f>IF(ISERROR(SEARCH(Z$1,$O89)),0,1)</f>
        <v>0</v>
      </c>
      <c r="AA89" s="147">
        <f>IF(ISERROR(SEARCH(AA$1,$O89)),0,1)</f>
        <v>0</v>
      </c>
      <c r="AB89" s="147">
        <f>IF(ISERROR(SEARCH(AB$1,$O89)),0,1)</f>
        <v>1</v>
      </c>
      <c r="AC89" s="147">
        <f>IF(ISERROR(SEARCH(AC$1,$O89)),0,1)</f>
        <v>0</v>
      </c>
      <c r="AD89" s="147">
        <f>IF(ISERROR(SEARCH(AD$1,$O89)),0,1)</f>
        <v>0</v>
      </c>
      <c r="AE89" s="147">
        <f>IF(ISERROR(SEARCH(AE$1,$O89)),0,1)</f>
        <v>0</v>
      </c>
      <c r="AF89" s="147">
        <f>IF(ISERROR(SEARCH(AF$1,$O89)),0,1)</f>
        <v>0</v>
      </c>
      <c r="AI89" t="s">
        <v>44</v>
      </c>
      <c r="AJ89" s="42" t="s">
        <v>44</v>
      </c>
      <c r="AK89" s="219">
        <f>_xlfn.XLOOKUP(AJ89,sortorder!$I$15:$I$20,sortorder!$J$15:$J$20)</f>
        <v>1</v>
      </c>
      <c r="AL89" t="s">
        <v>423</v>
      </c>
      <c r="AM89" t="s">
        <v>423</v>
      </c>
      <c r="AN89" t="s">
        <v>424</v>
      </c>
      <c r="AO89" s="32">
        <v>1</v>
      </c>
      <c r="AP89" t="s">
        <v>2454</v>
      </c>
      <c r="AQ89" t="s">
        <v>1758</v>
      </c>
      <c r="AR89" t="s">
        <v>1758</v>
      </c>
      <c r="AS89" t="s">
        <v>1758</v>
      </c>
      <c r="AU89" s="40" t="str">
        <f>IFERROR(_xlfn.XLOOKUP(O89,wtd!$B:$B,wtd!$C:$C),"")</f>
        <v/>
      </c>
      <c r="AV89" s="147" t="b">
        <f>IFERROR(O89=_xlfn.XLOOKUP(O89,wtd!$B:$B,wtd!$B:$B),FALSE)</f>
        <v>0</v>
      </c>
      <c r="AW89" t="s">
        <v>3084</v>
      </c>
      <c r="AX89">
        <v>2</v>
      </c>
      <c r="AY89">
        <v>1</v>
      </c>
      <c r="BA89" t="b">
        <v>0</v>
      </c>
      <c r="BB89" t="b">
        <v>0</v>
      </c>
      <c r="BC89" t="b">
        <v>0</v>
      </c>
      <c r="BD89" t="s">
        <v>5158</v>
      </c>
      <c r="BE89" s="44" t="s">
        <v>2947</v>
      </c>
      <c r="BF89" s="44" t="s">
        <v>2947</v>
      </c>
      <c r="BL89" s="235">
        <v>999</v>
      </c>
      <c r="BQ89" t="s">
        <v>411</v>
      </c>
      <c r="BR89" t="s">
        <v>55</v>
      </c>
    </row>
    <row r="90" spans="1:70" x14ac:dyDescent="0.35">
      <c r="A90">
        <v>89</v>
      </c>
      <c r="B90" s="164" t="str">
        <f>IFERROR(TEXT(AK90,"00"),"99")&amp;IFERROR(TEXT(V90,"00"),"99")&amp;IFERROR(TEXT(R90,"00"),"99")&amp;IFERROR(TEXT(BL90,"000"),"999")</f>
        <v>011039999</v>
      </c>
      <c r="C90" s="164" t="str">
        <f>IFERROR(TEXT(AK90,"00"),"99")&amp;IFERROR(TEXT(U90,"00"),"99")&amp;IFERROR(TEXT(Q90,"000"),"999")</f>
        <v>0110022</v>
      </c>
      <c r="D90" s="29">
        <v>0</v>
      </c>
      <c r="E90" s="29">
        <v>0</v>
      </c>
      <c r="F90" s="29">
        <v>0</v>
      </c>
      <c r="O90" s="65" t="s">
        <v>2479</v>
      </c>
      <c r="P90" s="44" t="s">
        <v>2479</v>
      </c>
      <c r="Q90" s="153">
        <f>IFERROR(_xlfn.XLOOKUP(S90,sortorder!$E$62:$E$138,sortorder!$F$62:$F$138),999)</f>
        <v>22</v>
      </c>
      <c r="R90" s="153">
        <f>IFERROR(_xlfn.XLOOKUP(S90,sortorder!$E$62:$E$138,sortorder!$D$62:$D$138),99)</f>
        <v>39</v>
      </c>
      <c r="S90" s="131" t="s">
        <v>2323</v>
      </c>
      <c r="T90" s="60" t="s">
        <v>2323</v>
      </c>
      <c r="U90" s="158">
        <f>IFERROR(_xlfn.XLOOKUP(W90,sortorder!$E$4:$E$55,sortorder!$D$4:$D$55),99)</f>
        <v>10</v>
      </c>
      <c r="V90" s="158">
        <f>IFERROR(_xlfn.XLOOKUP(W90,sortorder!$E$4:$E$55,sortorder!$D$4:$D$55),99)</f>
        <v>10</v>
      </c>
      <c r="W90" s="22" t="s">
        <v>2475</v>
      </c>
      <c r="X90" s="147">
        <f>IF(ISERROR(SEARCH(X$1,$O90)),0,1)</f>
        <v>1</v>
      </c>
      <c r="Y90" s="147">
        <f>IF(ISERROR(SEARCH(Y$1,$O90)),0,1)</f>
        <v>0</v>
      </c>
      <c r="Z90" s="147">
        <f>IF(ISERROR(SEARCH(Z$1,$O90)),0,1)</f>
        <v>0</v>
      </c>
      <c r="AA90" s="147">
        <f>IF(ISERROR(SEARCH(AA$1,$O90)),0,1)</f>
        <v>0</v>
      </c>
      <c r="AB90" s="147">
        <f>IF(ISERROR(SEARCH(AB$1,$O90)),0,1)</f>
        <v>1</v>
      </c>
      <c r="AC90" s="147">
        <f>IF(ISERROR(SEARCH(AC$1,$O90)),0,1)</f>
        <v>0</v>
      </c>
      <c r="AD90" s="147">
        <f>IF(ISERROR(SEARCH(AD$1,$O90)),0,1)</f>
        <v>0</v>
      </c>
      <c r="AE90" s="147">
        <f>IF(ISERROR(SEARCH(AE$1,$O90)),0,1)</f>
        <v>0</v>
      </c>
      <c r="AF90" s="147">
        <f>IF(ISERROR(SEARCH(AF$1,$O90)),0,1)</f>
        <v>0</v>
      </c>
      <c r="AI90" t="s">
        <v>44</v>
      </c>
      <c r="AJ90" s="42" t="s">
        <v>44</v>
      </c>
      <c r="AK90" s="219">
        <f>_xlfn.XLOOKUP(AJ90,sortorder!$I$15:$I$20,sortorder!$J$15:$J$20)</f>
        <v>1</v>
      </c>
      <c r="AL90" t="s">
        <v>423</v>
      </c>
      <c r="AM90" t="s">
        <v>423</v>
      </c>
      <c r="AN90" t="s">
        <v>424</v>
      </c>
      <c r="AO90" s="32">
        <v>1</v>
      </c>
      <c r="AP90" t="s">
        <v>2454</v>
      </c>
      <c r="AQ90" t="s">
        <v>1758</v>
      </c>
      <c r="AR90" t="s">
        <v>1758</v>
      </c>
      <c r="AS90" t="s">
        <v>1758</v>
      </c>
      <c r="AU90" s="40" t="str">
        <f>IFERROR(_xlfn.XLOOKUP(O90,wtd!$B:$B,wtd!$C:$C),"")</f>
        <v/>
      </c>
      <c r="AV90" s="147" t="b">
        <f>IFERROR(O90=_xlfn.XLOOKUP(O90,wtd!$B:$B,wtd!$B:$B),FALSE)</f>
        <v>0</v>
      </c>
      <c r="AW90" t="s">
        <v>3084</v>
      </c>
      <c r="AX90">
        <v>2</v>
      </c>
      <c r="AY90">
        <v>1</v>
      </c>
      <c r="BA90" t="b">
        <v>0</v>
      </c>
      <c r="BB90" t="b">
        <v>0</v>
      </c>
      <c r="BC90" t="b">
        <v>0</v>
      </c>
      <c r="BD90" t="s">
        <v>5223</v>
      </c>
      <c r="BE90" s="44" t="s">
        <v>2948</v>
      </c>
      <c r="BF90" s="44" t="s">
        <v>2948</v>
      </c>
      <c r="BL90" s="235">
        <v>999</v>
      </c>
      <c r="BQ90" t="s">
        <v>411</v>
      </c>
      <c r="BR90" t="s">
        <v>55</v>
      </c>
    </row>
    <row r="91" spans="1:70" x14ac:dyDescent="0.35">
      <c r="A91">
        <v>90</v>
      </c>
      <c r="B91" s="164" t="str">
        <f>IFERROR(TEXT(AK91,"00"),"99")&amp;IFERROR(TEXT(V91,"00"),"99")&amp;IFERROR(TEXT(R91,"00"),"99")&amp;IFERROR(TEXT(BL91,"000"),"999")</f>
        <v>011040999</v>
      </c>
      <c r="C91" s="164" t="str">
        <f>IFERROR(TEXT(AK91,"00"),"99")&amp;IFERROR(TEXT(U91,"00"),"99")&amp;IFERROR(TEXT(Q91,"000"),"999")</f>
        <v>0110023</v>
      </c>
      <c r="D91" s="29">
        <v>0</v>
      </c>
      <c r="E91" s="29">
        <v>0</v>
      </c>
      <c r="F91" s="29">
        <v>0</v>
      </c>
      <c r="O91" s="65" t="s">
        <v>2480</v>
      </c>
      <c r="P91" s="44" t="s">
        <v>2480</v>
      </c>
      <c r="Q91" s="153">
        <f>IFERROR(_xlfn.XLOOKUP(S91,sortorder!$E$62:$E$138,sortorder!$F$62:$F$138),999)</f>
        <v>23</v>
      </c>
      <c r="R91" s="153">
        <f>IFERROR(_xlfn.XLOOKUP(S91,sortorder!$E$62:$E$138,sortorder!$D$62:$D$138),99)</f>
        <v>40</v>
      </c>
      <c r="S91" s="131" t="s">
        <v>2328</v>
      </c>
      <c r="T91" s="60" t="s">
        <v>2328</v>
      </c>
      <c r="U91" s="158">
        <f>IFERROR(_xlfn.XLOOKUP(W91,sortorder!$E$4:$E$55,sortorder!$D$4:$D$55),99)</f>
        <v>10</v>
      </c>
      <c r="V91" s="158">
        <f>IFERROR(_xlfn.XLOOKUP(W91,sortorder!$E$4:$E$55,sortorder!$D$4:$D$55),99)</f>
        <v>10</v>
      </c>
      <c r="W91" s="22" t="s">
        <v>2475</v>
      </c>
      <c r="X91" s="147">
        <f>IF(ISERROR(SEARCH(X$1,$O91)),0,1)</f>
        <v>1</v>
      </c>
      <c r="Y91" s="147">
        <f>IF(ISERROR(SEARCH(Y$1,$O91)),0,1)</f>
        <v>0</v>
      </c>
      <c r="Z91" s="147">
        <f>IF(ISERROR(SEARCH(Z$1,$O91)),0,1)</f>
        <v>0</v>
      </c>
      <c r="AA91" s="147">
        <f>IF(ISERROR(SEARCH(AA$1,$O91)),0,1)</f>
        <v>0</v>
      </c>
      <c r="AB91" s="147">
        <f>IF(ISERROR(SEARCH(AB$1,$O91)),0,1)</f>
        <v>1</v>
      </c>
      <c r="AC91" s="147">
        <f>IF(ISERROR(SEARCH(AC$1,$O91)),0,1)</f>
        <v>0</v>
      </c>
      <c r="AD91" s="147">
        <f>IF(ISERROR(SEARCH(AD$1,$O91)),0,1)</f>
        <v>0</v>
      </c>
      <c r="AE91" s="147">
        <f>IF(ISERROR(SEARCH(AE$1,$O91)),0,1)</f>
        <v>0</v>
      </c>
      <c r="AF91" s="147">
        <f>IF(ISERROR(SEARCH(AF$1,$O91)),0,1)</f>
        <v>0</v>
      </c>
      <c r="AI91" t="s">
        <v>44</v>
      </c>
      <c r="AJ91" s="42" t="s">
        <v>44</v>
      </c>
      <c r="AK91" s="219">
        <f>_xlfn.XLOOKUP(AJ91,sortorder!$I$15:$I$20,sortorder!$J$15:$J$20)</f>
        <v>1</v>
      </c>
      <c r="AL91" t="s">
        <v>423</v>
      </c>
      <c r="AM91" t="s">
        <v>423</v>
      </c>
      <c r="AN91" t="s">
        <v>424</v>
      </c>
      <c r="AO91" s="32">
        <v>1</v>
      </c>
      <c r="AP91" t="s">
        <v>2454</v>
      </c>
      <c r="AQ91" t="s">
        <v>1758</v>
      </c>
      <c r="AR91" t="s">
        <v>1758</v>
      </c>
      <c r="AS91" t="s">
        <v>1758</v>
      </c>
      <c r="AU91" s="40" t="str">
        <f>IFERROR(_xlfn.XLOOKUP(O91,wtd!$B:$B,wtd!$C:$C),"")</f>
        <v/>
      </c>
      <c r="AV91" s="147" t="b">
        <f>IFERROR(O91=_xlfn.XLOOKUP(O91,wtd!$B:$B,wtd!$B:$B),FALSE)</f>
        <v>0</v>
      </c>
      <c r="AW91" t="s">
        <v>3084</v>
      </c>
      <c r="AX91">
        <v>2</v>
      </c>
      <c r="AY91">
        <v>1</v>
      </c>
      <c r="BA91" t="b">
        <v>0</v>
      </c>
      <c r="BB91" t="b">
        <v>0</v>
      </c>
      <c r="BC91" t="b">
        <v>0</v>
      </c>
      <c r="BD91" t="s">
        <v>5328</v>
      </c>
      <c r="BE91" s="44" t="s">
        <v>2949</v>
      </c>
      <c r="BF91" s="44" t="s">
        <v>2949</v>
      </c>
      <c r="BL91" s="235">
        <v>999</v>
      </c>
      <c r="BQ91" t="s">
        <v>411</v>
      </c>
      <c r="BR91" t="s">
        <v>55</v>
      </c>
    </row>
    <row r="92" spans="1:70" x14ac:dyDescent="0.35">
      <c r="A92">
        <v>91</v>
      </c>
      <c r="B92" s="164" t="str">
        <f>IFERROR(TEXT(AK92,"00"),"99")&amp;IFERROR(TEXT(V92,"00"),"99")&amp;IFERROR(TEXT(R92,"00"),"99")&amp;IFERROR(TEXT(BL92,"000"),"999")</f>
        <v>011041999</v>
      </c>
      <c r="C92" s="164" t="str">
        <f>IFERROR(TEXT(AK92,"00"),"99")&amp;IFERROR(TEXT(U92,"00"),"99")&amp;IFERROR(TEXT(Q92,"000"),"999")</f>
        <v>0110024</v>
      </c>
      <c r="D92" s="29">
        <v>0</v>
      </c>
      <c r="E92" s="29">
        <v>0</v>
      </c>
      <c r="F92" s="29">
        <v>0</v>
      </c>
      <c r="O92" s="65" t="s">
        <v>2481</v>
      </c>
      <c r="P92" s="44" t="s">
        <v>2481</v>
      </c>
      <c r="Q92" s="153">
        <f>IFERROR(_xlfn.XLOOKUP(S92,sortorder!$E$62:$E$138,sortorder!$F$62:$F$138),999)</f>
        <v>24</v>
      </c>
      <c r="R92" s="153">
        <f>IFERROR(_xlfn.XLOOKUP(S92,sortorder!$E$62:$E$138,sortorder!$D$62:$D$138),99)</f>
        <v>41</v>
      </c>
      <c r="S92" s="131" t="s">
        <v>2333</v>
      </c>
      <c r="T92" s="60" t="s">
        <v>2333</v>
      </c>
      <c r="U92" s="158">
        <f>IFERROR(_xlfn.XLOOKUP(W92,sortorder!$E$4:$E$55,sortorder!$D$4:$D$55),99)</f>
        <v>10</v>
      </c>
      <c r="V92" s="158">
        <f>IFERROR(_xlfn.XLOOKUP(W92,sortorder!$E$4:$E$55,sortorder!$D$4:$D$55),99)</f>
        <v>10</v>
      </c>
      <c r="W92" s="22" t="s">
        <v>2475</v>
      </c>
      <c r="X92" s="147">
        <f>IF(ISERROR(SEARCH(X$1,$O92)),0,1)</f>
        <v>1</v>
      </c>
      <c r="Y92" s="147">
        <f>IF(ISERROR(SEARCH(Y$1,$O92)),0,1)</f>
        <v>0</v>
      </c>
      <c r="Z92" s="147">
        <f>IF(ISERROR(SEARCH(Z$1,$O92)),0,1)</f>
        <v>0</v>
      </c>
      <c r="AA92" s="147">
        <f>IF(ISERROR(SEARCH(AA$1,$O92)),0,1)</f>
        <v>0</v>
      </c>
      <c r="AB92" s="147">
        <f>IF(ISERROR(SEARCH(AB$1,$O92)),0,1)</f>
        <v>1</v>
      </c>
      <c r="AC92" s="147">
        <f>IF(ISERROR(SEARCH(AC$1,$O92)),0,1)</f>
        <v>0</v>
      </c>
      <c r="AD92" s="147">
        <f>IF(ISERROR(SEARCH(AD$1,$O92)),0,1)</f>
        <v>0</v>
      </c>
      <c r="AE92" s="147">
        <f>IF(ISERROR(SEARCH(AE$1,$O92)),0,1)</f>
        <v>0</v>
      </c>
      <c r="AF92" s="147">
        <f>IF(ISERROR(SEARCH(AF$1,$O92)),0,1)</f>
        <v>0</v>
      </c>
      <c r="AI92" t="s">
        <v>44</v>
      </c>
      <c r="AJ92" s="42" t="s">
        <v>44</v>
      </c>
      <c r="AK92" s="219">
        <f>_xlfn.XLOOKUP(AJ92,sortorder!$I$15:$I$20,sortorder!$J$15:$J$20)</f>
        <v>1</v>
      </c>
      <c r="AL92" t="s">
        <v>423</v>
      </c>
      <c r="AM92" t="s">
        <v>423</v>
      </c>
      <c r="AN92" t="s">
        <v>424</v>
      </c>
      <c r="AO92" s="32">
        <v>1</v>
      </c>
      <c r="AP92" t="s">
        <v>2454</v>
      </c>
      <c r="AQ92" t="s">
        <v>1758</v>
      </c>
      <c r="AR92" t="s">
        <v>1758</v>
      </c>
      <c r="AS92" t="s">
        <v>1758</v>
      </c>
      <c r="AU92" s="40" t="str">
        <f>IFERROR(_xlfn.XLOOKUP(O92,wtd!$B:$B,wtd!$C:$C),"")</f>
        <v/>
      </c>
      <c r="AV92" s="147" t="b">
        <f>IFERROR(O92=_xlfn.XLOOKUP(O92,wtd!$B:$B,wtd!$B:$B),FALSE)</f>
        <v>0</v>
      </c>
      <c r="AW92" t="s">
        <v>3084</v>
      </c>
      <c r="AX92">
        <v>2</v>
      </c>
      <c r="AY92">
        <v>1</v>
      </c>
      <c r="BA92" t="b">
        <v>0</v>
      </c>
      <c r="BB92" t="b">
        <v>0</v>
      </c>
      <c r="BC92" t="b">
        <v>0</v>
      </c>
      <c r="BD92" t="s">
        <v>5414</v>
      </c>
      <c r="BE92" s="44" t="s">
        <v>2950</v>
      </c>
      <c r="BF92" s="44" t="s">
        <v>2950</v>
      </c>
      <c r="BL92" s="235">
        <v>999</v>
      </c>
      <c r="BQ92" t="s">
        <v>411</v>
      </c>
      <c r="BR92" t="s">
        <v>55</v>
      </c>
    </row>
    <row r="93" spans="1:70" x14ac:dyDescent="0.35">
      <c r="A93">
        <v>92</v>
      </c>
      <c r="B93" s="164" t="str">
        <f>IFERROR(TEXT(AK93,"00"),"99")&amp;IFERROR(TEXT(V93,"00"),"99")&amp;IFERROR(TEXT(R93,"00"),"99")&amp;IFERROR(TEXT(BL93,"000"),"999")</f>
        <v>011042999</v>
      </c>
      <c r="C93" s="164" t="str">
        <f>IFERROR(TEXT(AK93,"00"),"99")&amp;IFERROR(TEXT(U93,"00"),"99")&amp;IFERROR(TEXT(Q93,"000"),"999")</f>
        <v>0110025</v>
      </c>
      <c r="D93" s="29">
        <v>0</v>
      </c>
      <c r="E93" s="29">
        <v>0</v>
      </c>
      <c r="F93" s="29">
        <v>0</v>
      </c>
      <c r="O93" s="65" t="s">
        <v>2482</v>
      </c>
      <c r="P93" s="44" t="s">
        <v>2482</v>
      </c>
      <c r="Q93" s="153">
        <f>IFERROR(_xlfn.XLOOKUP(S93,sortorder!$E$62:$E$138,sortorder!$F$62:$F$138),999)</f>
        <v>25</v>
      </c>
      <c r="R93" s="153">
        <f>IFERROR(_xlfn.XLOOKUP(S93,sortorder!$E$62:$E$138,sortorder!$D$62:$D$138),99)</f>
        <v>42</v>
      </c>
      <c r="S93" s="131" t="s">
        <v>2338</v>
      </c>
      <c r="T93" s="60" t="s">
        <v>2338</v>
      </c>
      <c r="U93" s="158">
        <f>IFERROR(_xlfn.XLOOKUP(W93,sortorder!$E$4:$E$55,sortorder!$D$4:$D$55),99)</f>
        <v>10</v>
      </c>
      <c r="V93" s="158">
        <f>IFERROR(_xlfn.XLOOKUP(W93,sortorder!$E$4:$E$55,sortorder!$D$4:$D$55),99)</f>
        <v>10</v>
      </c>
      <c r="W93" s="22" t="s">
        <v>2475</v>
      </c>
      <c r="X93" s="147">
        <f>IF(ISERROR(SEARCH(X$1,$O93)),0,1)</f>
        <v>1</v>
      </c>
      <c r="Y93" s="147">
        <f>IF(ISERROR(SEARCH(Y$1,$O93)),0,1)</f>
        <v>0</v>
      </c>
      <c r="Z93" s="147">
        <f>IF(ISERROR(SEARCH(Z$1,$O93)),0,1)</f>
        <v>0</v>
      </c>
      <c r="AA93" s="147">
        <f>IF(ISERROR(SEARCH(AA$1,$O93)),0,1)</f>
        <v>0</v>
      </c>
      <c r="AB93" s="147">
        <f>IF(ISERROR(SEARCH(AB$1,$O93)),0,1)</f>
        <v>1</v>
      </c>
      <c r="AC93" s="147">
        <f>IF(ISERROR(SEARCH(AC$1,$O93)),0,1)</f>
        <v>0</v>
      </c>
      <c r="AD93" s="147">
        <f>IF(ISERROR(SEARCH(AD$1,$O93)),0,1)</f>
        <v>0</v>
      </c>
      <c r="AE93" s="147">
        <f>IF(ISERROR(SEARCH(AE$1,$O93)),0,1)</f>
        <v>0</v>
      </c>
      <c r="AF93" s="147">
        <f>IF(ISERROR(SEARCH(AF$1,$O93)),0,1)</f>
        <v>0</v>
      </c>
      <c r="AI93" t="s">
        <v>44</v>
      </c>
      <c r="AJ93" s="42" t="s">
        <v>44</v>
      </c>
      <c r="AK93" s="219">
        <f>_xlfn.XLOOKUP(AJ93,sortorder!$I$15:$I$20,sortorder!$J$15:$J$20)</f>
        <v>1</v>
      </c>
      <c r="AL93" t="s">
        <v>423</v>
      </c>
      <c r="AM93" t="s">
        <v>423</v>
      </c>
      <c r="AN93" t="s">
        <v>424</v>
      </c>
      <c r="AO93" s="32">
        <v>1</v>
      </c>
      <c r="AP93" t="s">
        <v>2454</v>
      </c>
      <c r="AQ93" t="s">
        <v>1758</v>
      </c>
      <c r="AR93" t="s">
        <v>1758</v>
      </c>
      <c r="AS93" t="s">
        <v>1758</v>
      </c>
      <c r="AU93" s="40" t="str">
        <f>IFERROR(_xlfn.XLOOKUP(O93,wtd!$B:$B,wtd!$C:$C),"")</f>
        <v/>
      </c>
      <c r="AV93" s="147" t="b">
        <f>IFERROR(O93=_xlfn.XLOOKUP(O93,wtd!$B:$B,wtd!$B:$B),FALSE)</f>
        <v>0</v>
      </c>
      <c r="AW93" t="s">
        <v>3084</v>
      </c>
      <c r="AX93">
        <v>2</v>
      </c>
      <c r="AY93">
        <v>1</v>
      </c>
      <c r="BA93" t="b">
        <v>0</v>
      </c>
      <c r="BB93" t="b">
        <v>0</v>
      </c>
      <c r="BC93" t="b">
        <v>0</v>
      </c>
      <c r="BD93" t="s">
        <v>5295</v>
      </c>
      <c r="BE93" s="44" t="s">
        <v>2958</v>
      </c>
      <c r="BF93" s="44" t="s">
        <v>2958</v>
      </c>
      <c r="BL93" s="235">
        <v>999</v>
      </c>
      <c r="BQ93" t="s">
        <v>411</v>
      </c>
      <c r="BR93" t="s">
        <v>55</v>
      </c>
    </row>
    <row r="94" spans="1:70" x14ac:dyDescent="0.35">
      <c r="A94">
        <v>93</v>
      </c>
      <c r="B94" s="164" t="str">
        <f>IFERROR(TEXT(AK94,"00"),"99")&amp;IFERROR(TEXT(V94,"00"),"99")&amp;IFERROR(TEXT(R94,"00"),"99")&amp;IFERROR(TEXT(BL94,"000"),"999")</f>
        <v>011043999</v>
      </c>
      <c r="C94" s="164" t="str">
        <f>IFERROR(TEXT(AK94,"00"),"99")&amp;IFERROR(TEXT(U94,"00"),"99")&amp;IFERROR(TEXT(Q94,"000"),"999")</f>
        <v>0110018</v>
      </c>
      <c r="D94" s="29">
        <v>0</v>
      </c>
      <c r="E94" s="29">
        <v>0</v>
      </c>
      <c r="F94" s="29">
        <v>0</v>
      </c>
      <c r="O94" s="65" t="s">
        <v>2483</v>
      </c>
      <c r="P94" s="44" t="s">
        <v>2483</v>
      </c>
      <c r="Q94" s="153">
        <f>IFERROR(_xlfn.XLOOKUP(S94,sortorder!$E$62:$E$138,sortorder!$F$62:$F$138),999)</f>
        <v>18</v>
      </c>
      <c r="R94" s="153">
        <f>IFERROR(_xlfn.XLOOKUP(S94,sortorder!$E$62:$E$138,sortorder!$D$62:$D$138),99)</f>
        <v>43</v>
      </c>
      <c r="S94" s="131" t="s">
        <v>2301</v>
      </c>
      <c r="T94" s="60" t="s">
        <v>2301</v>
      </c>
      <c r="U94" s="158">
        <f>IFERROR(_xlfn.XLOOKUP(W94,sortorder!$E$4:$E$55,sortorder!$D$4:$D$55),99)</f>
        <v>10</v>
      </c>
      <c r="V94" s="158">
        <f>IFERROR(_xlfn.XLOOKUP(W94,sortorder!$E$4:$E$55,sortorder!$D$4:$D$55),99)</f>
        <v>10</v>
      </c>
      <c r="W94" s="22" t="s">
        <v>2475</v>
      </c>
      <c r="X94" s="147">
        <f>IF(ISERROR(SEARCH(X$1,$O94)),0,1)</f>
        <v>1</v>
      </c>
      <c r="Y94" s="147">
        <f>IF(ISERROR(SEARCH(Y$1,$O94)),0,1)</f>
        <v>0</v>
      </c>
      <c r="Z94" s="147">
        <f>IF(ISERROR(SEARCH(Z$1,$O94)),0,1)</f>
        <v>0</v>
      </c>
      <c r="AA94" s="147">
        <f>IF(ISERROR(SEARCH(AA$1,$O94)),0,1)</f>
        <v>0</v>
      </c>
      <c r="AB94" s="147">
        <f>IF(ISERROR(SEARCH(AB$1,$O94)),0,1)</f>
        <v>1</v>
      </c>
      <c r="AC94" s="147">
        <f>IF(ISERROR(SEARCH(AC$1,$O94)),0,1)</f>
        <v>0</v>
      </c>
      <c r="AD94" s="147">
        <f>IF(ISERROR(SEARCH(AD$1,$O94)),0,1)</f>
        <v>0</v>
      </c>
      <c r="AE94" s="147">
        <f>IF(ISERROR(SEARCH(AE$1,$O94)),0,1)</f>
        <v>0</v>
      </c>
      <c r="AF94" s="147">
        <f>IF(ISERROR(SEARCH(AF$1,$O94)),0,1)</f>
        <v>0</v>
      </c>
      <c r="AI94" t="s">
        <v>44</v>
      </c>
      <c r="AJ94" s="42" t="s">
        <v>44</v>
      </c>
      <c r="AK94" s="219">
        <f>_xlfn.XLOOKUP(AJ94,sortorder!$I$15:$I$20,sortorder!$J$15:$J$20)</f>
        <v>1</v>
      </c>
      <c r="AL94" t="s">
        <v>423</v>
      </c>
      <c r="AM94" t="s">
        <v>423</v>
      </c>
      <c r="AN94" t="s">
        <v>424</v>
      </c>
      <c r="AO94" s="32">
        <v>1</v>
      </c>
      <c r="AP94" t="s">
        <v>2454</v>
      </c>
      <c r="AQ94" t="s">
        <v>1758</v>
      </c>
      <c r="AR94" t="s">
        <v>1758</v>
      </c>
      <c r="AS94" t="s">
        <v>1758</v>
      </c>
      <c r="AU94" s="40" t="str">
        <f>IFERROR(_xlfn.XLOOKUP(O94,wtd!$B:$B,wtd!$C:$C),"")</f>
        <v/>
      </c>
      <c r="AV94" s="147" t="b">
        <f>IFERROR(O94=_xlfn.XLOOKUP(O94,wtd!$B:$B,wtd!$B:$B),FALSE)</f>
        <v>0</v>
      </c>
      <c r="AW94" t="s">
        <v>3084</v>
      </c>
      <c r="AX94">
        <v>2</v>
      </c>
      <c r="AY94">
        <v>1</v>
      </c>
      <c r="BA94" t="b">
        <v>0</v>
      </c>
      <c r="BB94" t="b">
        <v>0</v>
      </c>
      <c r="BC94" t="b">
        <v>0</v>
      </c>
      <c r="BD94" t="s">
        <v>5292</v>
      </c>
      <c r="BE94" s="44" t="s">
        <v>2951</v>
      </c>
      <c r="BF94" s="44" t="s">
        <v>2951</v>
      </c>
      <c r="BL94" s="235">
        <v>999</v>
      </c>
      <c r="BQ94" t="s">
        <v>411</v>
      </c>
      <c r="BR94" t="s">
        <v>55</v>
      </c>
    </row>
    <row r="95" spans="1:70" x14ac:dyDescent="0.35">
      <c r="A95">
        <v>94</v>
      </c>
      <c r="B95" s="164" t="str">
        <f>IFERROR(TEXT(AK95,"00"),"99")&amp;IFERROR(TEXT(V95,"00"),"99")&amp;IFERROR(TEXT(R95,"00"),"99")&amp;IFERROR(TEXT(BL95,"000"),"999")</f>
        <v>011136999</v>
      </c>
      <c r="C95" s="164" t="str">
        <f>IFERROR(TEXT(AK95,"00"),"99")&amp;IFERROR(TEXT(U95,"00"),"99")&amp;IFERROR(TEXT(Q95,"000"),"999")</f>
        <v>0111021</v>
      </c>
      <c r="D95" s="29">
        <v>0</v>
      </c>
      <c r="E95" s="29">
        <v>0</v>
      </c>
      <c r="F95" s="29">
        <v>0</v>
      </c>
      <c r="O95" s="65" t="s">
        <v>2532</v>
      </c>
      <c r="P95" s="9" t="s">
        <v>2532</v>
      </c>
      <c r="Q95" s="153">
        <f>IFERROR(_xlfn.XLOOKUP(S95,sortorder!$E$62:$E$138,sortorder!$F$62:$F$138),999)</f>
        <v>21</v>
      </c>
      <c r="R95" s="153">
        <f>IFERROR(_xlfn.XLOOKUP(S95,sortorder!$E$62:$E$138,sortorder!$D$62:$D$138),99)</f>
        <v>36</v>
      </c>
      <c r="S95" s="131" t="s">
        <v>2318</v>
      </c>
      <c r="T95" s="60" t="s">
        <v>2318</v>
      </c>
      <c r="U95" s="158">
        <f>IFERROR(_xlfn.XLOOKUP(W95,sortorder!$E$4:$E$55,sortorder!$D$4:$D$55),99)</f>
        <v>11</v>
      </c>
      <c r="V95" s="158">
        <f>IFERROR(_xlfn.XLOOKUP(W95,sortorder!$E$4:$E$55,sortorder!$D$4:$D$55),99)</f>
        <v>11</v>
      </c>
      <c r="W95" s="22" t="s">
        <v>2533</v>
      </c>
      <c r="X95" s="147">
        <f>IF(ISERROR(SEARCH(X$1,$O95)),0,1)</f>
        <v>1</v>
      </c>
      <c r="Y95" s="147">
        <f>IF(ISERROR(SEARCH(Y$1,$O95)),0,1)</f>
        <v>1</v>
      </c>
      <c r="Z95" s="147">
        <f>IF(ISERROR(SEARCH(Z$1,$O95)),0,1)</f>
        <v>0</v>
      </c>
      <c r="AA95" s="147">
        <f>IF(ISERROR(SEARCH(AA$1,$O95)),0,1)</f>
        <v>0</v>
      </c>
      <c r="AB95" s="147">
        <f>IF(ISERROR(SEARCH(AB$1,$O95)),0,1)</f>
        <v>1</v>
      </c>
      <c r="AC95" s="147">
        <f>IF(ISERROR(SEARCH(AC$1,$O95)),0,1)</f>
        <v>0</v>
      </c>
      <c r="AD95" s="147">
        <f>IF(ISERROR(SEARCH(AD$1,$O95)),0,1)</f>
        <v>0</v>
      </c>
      <c r="AE95" s="147">
        <f>IF(ISERROR(SEARCH(AE$1,$O95)),0,1)</f>
        <v>0</v>
      </c>
      <c r="AF95" s="147">
        <f>IF(ISERROR(SEARCH(AF$1,$O95)),0,1)</f>
        <v>0</v>
      </c>
      <c r="AI95" t="s">
        <v>44</v>
      </c>
      <c r="AJ95" s="42" t="s">
        <v>44</v>
      </c>
      <c r="AK95" s="219">
        <f>_xlfn.XLOOKUP(AJ95,sortorder!$I$15:$I$20,sortorder!$J$15:$J$20)</f>
        <v>1</v>
      </c>
      <c r="AL95" t="s">
        <v>1805</v>
      </c>
      <c r="AM95" t="s">
        <v>1805</v>
      </c>
      <c r="AN95" t="s">
        <v>1806</v>
      </c>
      <c r="AO95" s="32">
        <v>3</v>
      </c>
      <c r="AP95" t="s">
        <v>2512</v>
      </c>
      <c r="AQ95" t="s">
        <v>1758</v>
      </c>
      <c r="AR95" t="s">
        <v>1758</v>
      </c>
      <c r="AS95" t="s">
        <v>1758</v>
      </c>
      <c r="AU95" s="40" t="str">
        <f>IFERROR(_xlfn.XLOOKUP(O95,wtd!$B:$B,wtd!$C:$C),"")</f>
        <v/>
      </c>
      <c r="AV95" s="147" t="b">
        <f>IFERROR(O95=_xlfn.XLOOKUP(O95,wtd!$B:$B,wtd!$B:$B),FALSE)</f>
        <v>0</v>
      </c>
      <c r="AW95" t="s">
        <v>3084</v>
      </c>
      <c r="AX95">
        <v>2</v>
      </c>
      <c r="AY95">
        <v>1</v>
      </c>
      <c r="BA95" t="b">
        <v>0</v>
      </c>
      <c r="BB95" t="b">
        <v>0</v>
      </c>
      <c r="BC95" t="b">
        <v>0</v>
      </c>
      <c r="BD95" s="9" t="s">
        <v>5159</v>
      </c>
      <c r="BE95" s="9" t="s">
        <v>2534</v>
      </c>
      <c r="BF95" s="9" t="s">
        <v>2534</v>
      </c>
      <c r="BL95" s="235">
        <v>999</v>
      </c>
      <c r="BQ95" t="s">
        <v>411</v>
      </c>
      <c r="BR95" t="s">
        <v>55</v>
      </c>
    </row>
    <row r="96" spans="1:70" x14ac:dyDescent="0.35">
      <c r="A96">
        <v>95</v>
      </c>
      <c r="B96" s="164" t="str">
        <f>IFERROR(TEXT(AK96,"00"),"99")&amp;IFERROR(TEXT(V96,"00"),"99")&amp;IFERROR(TEXT(R96,"00"),"99")&amp;IFERROR(TEXT(BL96,"000"),"999")</f>
        <v>011137999</v>
      </c>
      <c r="C96" s="164" t="str">
        <f>IFERROR(TEXT(AK96,"00"),"99")&amp;IFERROR(TEXT(U96,"00"),"99")&amp;IFERROR(TEXT(Q96,"000"),"999")</f>
        <v>0111019</v>
      </c>
      <c r="D96" s="29">
        <v>0</v>
      </c>
      <c r="E96" s="29">
        <v>0</v>
      </c>
      <c r="F96" s="29">
        <v>0</v>
      </c>
      <c r="O96" s="65" t="s">
        <v>2535</v>
      </c>
      <c r="P96" s="9" t="s">
        <v>2535</v>
      </c>
      <c r="Q96" s="153">
        <f>IFERROR(_xlfn.XLOOKUP(S96,sortorder!$E$62:$E$138,sortorder!$F$62:$F$138),999)</f>
        <v>19</v>
      </c>
      <c r="R96" s="153">
        <f>IFERROR(_xlfn.XLOOKUP(S96,sortorder!$E$62:$E$138,sortorder!$D$62:$D$138),99)</f>
        <v>37</v>
      </c>
      <c r="S96" s="131" t="s">
        <v>2308</v>
      </c>
      <c r="T96" s="60" t="s">
        <v>2308</v>
      </c>
      <c r="U96" s="158">
        <f>IFERROR(_xlfn.XLOOKUP(W96,sortorder!$E$4:$E$55,sortorder!$D$4:$D$55),99)</f>
        <v>11</v>
      </c>
      <c r="V96" s="158">
        <f>IFERROR(_xlfn.XLOOKUP(W96,sortorder!$E$4:$E$55,sortorder!$D$4:$D$55),99)</f>
        <v>11</v>
      </c>
      <c r="W96" s="22" t="s">
        <v>2533</v>
      </c>
      <c r="X96" s="147">
        <f>IF(ISERROR(SEARCH(X$1,$O96)),0,1)</f>
        <v>1</v>
      </c>
      <c r="Y96" s="147">
        <f>IF(ISERROR(SEARCH(Y$1,$O96)),0,1)</f>
        <v>1</v>
      </c>
      <c r="Z96" s="147">
        <f>IF(ISERROR(SEARCH(Z$1,$O96)),0,1)</f>
        <v>0</v>
      </c>
      <c r="AA96" s="147">
        <f>IF(ISERROR(SEARCH(AA$1,$O96)),0,1)</f>
        <v>0</v>
      </c>
      <c r="AB96" s="147">
        <f>IF(ISERROR(SEARCH(AB$1,$O96)),0,1)</f>
        <v>1</v>
      </c>
      <c r="AC96" s="147">
        <f>IF(ISERROR(SEARCH(AC$1,$O96)),0,1)</f>
        <v>0</v>
      </c>
      <c r="AD96" s="147">
        <f>IF(ISERROR(SEARCH(AD$1,$O96)),0,1)</f>
        <v>0</v>
      </c>
      <c r="AE96" s="147">
        <f>IF(ISERROR(SEARCH(AE$1,$O96)),0,1)</f>
        <v>0</v>
      </c>
      <c r="AF96" s="147">
        <f>IF(ISERROR(SEARCH(AF$1,$O96)),0,1)</f>
        <v>0</v>
      </c>
      <c r="AI96" t="s">
        <v>44</v>
      </c>
      <c r="AJ96" s="42" t="s">
        <v>44</v>
      </c>
      <c r="AK96" s="219">
        <f>_xlfn.XLOOKUP(AJ96,sortorder!$I$15:$I$20,sortorder!$J$15:$J$20)</f>
        <v>1</v>
      </c>
      <c r="AL96" t="s">
        <v>1805</v>
      </c>
      <c r="AM96" t="s">
        <v>1805</v>
      </c>
      <c r="AN96" t="s">
        <v>1806</v>
      </c>
      <c r="AO96" s="32">
        <v>3</v>
      </c>
      <c r="AP96" t="s">
        <v>2512</v>
      </c>
      <c r="AQ96" t="s">
        <v>1758</v>
      </c>
      <c r="AR96" t="s">
        <v>1758</v>
      </c>
      <c r="AS96" t="s">
        <v>1758</v>
      </c>
      <c r="AU96" s="40" t="str">
        <f>IFERROR(_xlfn.XLOOKUP(O96,wtd!$B:$B,wtd!$C:$C),"")</f>
        <v/>
      </c>
      <c r="AV96" s="147" t="b">
        <f>IFERROR(O96=_xlfn.XLOOKUP(O96,wtd!$B:$B,wtd!$B:$B),FALSE)</f>
        <v>0</v>
      </c>
      <c r="AW96" t="s">
        <v>3084</v>
      </c>
      <c r="AX96">
        <v>2</v>
      </c>
      <c r="AY96">
        <v>1</v>
      </c>
      <c r="BA96" t="b">
        <v>0</v>
      </c>
      <c r="BB96" t="b">
        <v>0</v>
      </c>
      <c r="BC96" t="b">
        <v>0</v>
      </c>
      <c r="BD96" s="9" t="s">
        <v>5160</v>
      </c>
      <c r="BE96" s="9" t="s">
        <v>2952</v>
      </c>
      <c r="BF96" s="9" t="s">
        <v>2952</v>
      </c>
      <c r="BL96" s="235">
        <v>999</v>
      </c>
      <c r="BQ96" t="s">
        <v>411</v>
      </c>
      <c r="BR96" t="s">
        <v>55</v>
      </c>
    </row>
    <row r="97" spans="1:70" x14ac:dyDescent="0.35">
      <c r="A97">
        <v>96</v>
      </c>
      <c r="B97" s="164" t="str">
        <f>IFERROR(TEXT(AK97,"00"),"99")&amp;IFERROR(TEXT(V97,"00"),"99")&amp;IFERROR(TEXT(R97,"00"),"99")&amp;IFERROR(TEXT(BL97,"000"),"999")</f>
        <v>011138999</v>
      </c>
      <c r="C97" s="164" t="str">
        <f>IFERROR(TEXT(AK97,"00"),"99")&amp;IFERROR(TEXT(U97,"00"),"99")&amp;IFERROR(TEXT(Q97,"000"),"999")</f>
        <v>0111020</v>
      </c>
      <c r="D97" s="29">
        <v>0</v>
      </c>
      <c r="E97" s="29">
        <v>0</v>
      </c>
      <c r="F97" s="29">
        <v>0</v>
      </c>
      <c r="O97" s="65" t="s">
        <v>2536</v>
      </c>
      <c r="P97" s="9" t="s">
        <v>2536</v>
      </c>
      <c r="Q97" s="153">
        <f>IFERROR(_xlfn.XLOOKUP(S97,sortorder!$E$62:$E$138,sortorder!$F$62:$F$138),999)</f>
        <v>20</v>
      </c>
      <c r="R97" s="153">
        <f>IFERROR(_xlfn.XLOOKUP(S97,sortorder!$E$62:$E$138,sortorder!$D$62:$D$138),99)</f>
        <v>38</v>
      </c>
      <c r="S97" s="131" t="s">
        <v>2313</v>
      </c>
      <c r="T97" s="60" t="s">
        <v>2313</v>
      </c>
      <c r="U97" s="158">
        <f>IFERROR(_xlfn.XLOOKUP(W97,sortorder!$E$4:$E$55,sortorder!$D$4:$D$55),99)</f>
        <v>11</v>
      </c>
      <c r="V97" s="158">
        <f>IFERROR(_xlfn.XLOOKUP(W97,sortorder!$E$4:$E$55,sortorder!$D$4:$D$55),99)</f>
        <v>11</v>
      </c>
      <c r="W97" s="22" t="s">
        <v>2533</v>
      </c>
      <c r="X97" s="147">
        <f>IF(ISERROR(SEARCH(X$1,$O97)),0,1)</f>
        <v>1</v>
      </c>
      <c r="Y97" s="147">
        <f>IF(ISERROR(SEARCH(Y$1,$O97)),0,1)</f>
        <v>1</v>
      </c>
      <c r="Z97" s="147">
        <f>IF(ISERROR(SEARCH(Z$1,$O97)),0,1)</f>
        <v>0</v>
      </c>
      <c r="AA97" s="147">
        <f>IF(ISERROR(SEARCH(AA$1,$O97)),0,1)</f>
        <v>0</v>
      </c>
      <c r="AB97" s="147">
        <f>IF(ISERROR(SEARCH(AB$1,$O97)),0,1)</f>
        <v>1</v>
      </c>
      <c r="AC97" s="147">
        <f>IF(ISERROR(SEARCH(AC$1,$O97)),0,1)</f>
        <v>0</v>
      </c>
      <c r="AD97" s="147">
        <f>IF(ISERROR(SEARCH(AD$1,$O97)),0,1)</f>
        <v>0</v>
      </c>
      <c r="AE97" s="147">
        <f>IF(ISERROR(SEARCH(AE$1,$O97)),0,1)</f>
        <v>0</v>
      </c>
      <c r="AF97" s="147">
        <f>IF(ISERROR(SEARCH(AF$1,$O97)),0,1)</f>
        <v>0</v>
      </c>
      <c r="AI97" t="s">
        <v>44</v>
      </c>
      <c r="AJ97" s="42" t="s">
        <v>44</v>
      </c>
      <c r="AK97" s="219">
        <f>_xlfn.XLOOKUP(AJ97,sortorder!$I$15:$I$20,sortorder!$J$15:$J$20)</f>
        <v>1</v>
      </c>
      <c r="AL97" t="s">
        <v>1805</v>
      </c>
      <c r="AM97" t="s">
        <v>1805</v>
      </c>
      <c r="AN97" t="s">
        <v>1806</v>
      </c>
      <c r="AO97" s="32">
        <v>3</v>
      </c>
      <c r="AP97" t="s">
        <v>2512</v>
      </c>
      <c r="AQ97" t="s">
        <v>1758</v>
      </c>
      <c r="AR97" t="s">
        <v>1758</v>
      </c>
      <c r="AS97" t="s">
        <v>1758</v>
      </c>
      <c r="AU97" s="40" t="str">
        <f>IFERROR(_xlfn.XLOOKUP(O97,wtd!$B:$B,wtd!$C:$C),"")</f>
        <v/>
      </c>
      <c r="AV97" s="147" t="b">
        <f>IFERROR(O97=_xlfn.XLOOKUP(O97,wtd!$B:$B,wtd!$B:$B),FALSE)</f>
        <v>0</v>
      </c>
      <c r="AW97" t="s">
        <v>3084</v>
      </c>
      <c r="AX97">
        <v>2</v>
      </c>
      <c r="AY97">
        <v>1</v>
      </c>
      <c r="BA97" t="b">
        <v>0</v>
      </c>
      <c r="BB97" t="b">
        <v>0</v>
      </c>
      <c r="BC97" t="b">
        <v>0</v>
      </c>
      <c r="BD97" s="9" t="s">
        <v>5161</v>
      </c>
      <c r="BE97" s="9" t="s">
        <v>2953</v>
      </c>
      <c r="BF97" s="9" t="s">
        <v>2953</v>
      </c>
      <c r="BL97" s="235">
        <v>999</v>
      </c>
      <c r="BQ97" t="s">
        <v>411</v>
      </c>
      <c r="BR97" t="s">
        <v>55</v>
      </c>
    </row>
    <row r="98" spans="1:70" x14ac:dyDescent="0.35">
      <c r="A98">
        <v>97</v>
      </c>
      <c r="B98" s="164" t="str">
        <f>IFERROR(TEXT(AK98,"00"),"99")&amp;IFERROR(TEXT(V98,"00"),"99")&amp;IFERROR(TEXT(R98,"00"),"99")&amp;IFERROR(TEXT(BL98,"000"),"999")</f>
        <v>011139999</v>
      </c>
      <c r="C98" s="164" t="str">
        <f>IFERROR(TEXT(AK98,"00"),"99")&amp;IFERROR(TEXT(U98,"00"),"99")&amp;IFERROR(TEXT(Q98,"000"),"999")</f>
        <v>0111022</v>
      </c>
      <c r="D98" s="29">
        <v>0</v>
      </c>
      <c r="E98" s="29">
        <v>0</v>
      </c>
      <c r="F98" s="29">
        <v>0</v>
      </c>
      <c r="O98" s="65" t="s">
        <v>2537</v>
      </c>
      <c r="P98" s="9" t="s">
        <v>2537</v>
      </c>
      <c r="Q98" s="153">
        <f>IFERROR(_xlfn.XLOOKUP(S98,sortorder!$E$62:$E$138,sortorder!$F$62:$F$138),999)</f>
        <v>22</v>
      </c>
      <c r="R98" s="153">
        <f>IFERROR(_xlfn.XLOOKUP(S98,sortorder!$E$62:$E$138,sortorder!$D$62:$D$138),99)</f>
        <v>39</v>
      </c>
      <c r="S98" s="131" t="s">
        <v>2323</v>
      </c>
      <c r="T98" s="60" t="s">
        <v>2323</v>
      </c>
      <c r="U98" s="158">
        <f>IFERROR(_xlfn.XLOOKUP(W98,sortorder!$E$4:$E$55,sortorder!$D$4:$D$55),99)</f>
        <v>11</v>
      </c>
      <c r="V98" s="158">
        <f>IFERROR(_xlfn.XLOOKUP(W98,sortorder!$E$4:$E$55,sortorder!$D$4:$D$55),99)</f>
        <v>11</v>
      </c>
      <c r="W98" s="22" t="s">
        <v>2533</v>
      </c>
      <c r="X98" s="147">
        <f>IF(ISERROR(SEARCH(X$1,$O98)),0,1)</f>
        <v>1</v>
      </c>
      <c r="Y98" s="147">
        <f>IF(ISERROR(SEARCH(Y$1,$O98)),0,1)</f>
        <v>1</v>
      </c>
      <c r="Z98" s="147">
        <f>IF(ISERROR(SEARCH(Z$1,$O98)),0,1)</f>
        <v>0</v>
      </c>
      <c r="AA98" s="147">
        <f>IF(ISERROR(SEARCH(AA$1,$O98)),0,1)</f>
        <v>0</v>
      </c>
      <c r="AB98" s="147">
        <f>IF(ISERROR(SEARCH(AB$1,$O98)),0,1)</f>
        <v>1</v>
      </c>
      <c r="AC98" s="147">
        <f>IF(ISERROR(SEARCH(AC$1,$O98)),0,1)</f>
        <v>0</v>
      </c>
      <c r="AD98" s="147">
        <f>IF(ISERROR(SEARCH(AD$1,$O98)),0,1)</f>
        <v>0</v>
      </c>
      <c r="AE98" s="147">
        <f>IF(ISERROR(SEARCH(AE$1,$O98)),0,1)</f>
        <v>0</v>
      </c>
      <c r="AF98" s="147">
        <f>IF(ISERROR(SEARCH(AF$1,$O98)),0,1)</f>
        <v>0</v>
      </c>
      <c r="AI98" t="s">
        <v>44</v>
      </c>
      <c r="AJ98" s="42" t="s">
        <v>44</v>
      </c>
      <c r="AK98" s="219">
        <f>_xlfn.XLOOKUP(AJ98,sortorder!$I$15:$I$20,sortorder!$J$15:$J$20)</f>
        <v>1</v>
      </c>
      <c r="AL98" t="s">
        <v>1805</v>
      </c>
      <c r="AM98" t="s">
        <v>1805</v>
      </c>
      <c r="AN98" t="s">
        <v>1806</v>
      </c>
      <c r="AO98" s="32">
        <v>3</v>
      </c>
      <c r="AP98" t="s">
        <v>2512</v>
      </c>
      <c r="AQ98" t="s">
        <v>1758</v>
      </c>
      <c r="AR98" t="s">
        <v>1758</v>
      </c>
      <c r="AS98" t="s">
        <v>1758</v>
      </c>
      <c r="AU98" s="40" t="str">
        <f>IFERROR(_xlfn.XLOOKUP(O98,wtd!$B:$B,wtd!$C:$C),"")</f>
        <v/>
      </c>
      <c r="AV98" s="147" t="b">
        <f>IFERROR(O98=_xlfn.XLOOKUP(O98,wtd!$B:$B,wtd!$B:$B),FALSE)</f>
        <v>0</v>
      </c>
      <c r="AW98" t="s">
        <v>3084</v>
      </c>
      <c r="AX98">
        <v>2</v>
      </c>
      <c r="AY98">
        <v>1</v>
      </c>
      <c r="BA98" t="b">
        <v>0</v>
      </c>
      <c r="BB98" t="b">
        <v>0</v>
      </c>
      <c r="BC98" t="b">
        <v>0</v>
      </c>
      <c r="BD98" s="9" t="s">
        <v>5224</v>
      </c>
      <c r="BE98" s="9" t="s">
        <v>2954</v>
      </c>
      <c r="BF98" s="9" t="s">
        <v>2954</v>
      </c>
      <c r="BL98" s="235">
        <v>999</v>
      </c>
      <c r="BQ98" t="s">
        <v>411</v>
      </c>
      <c r="BR98" t="s">
        <v>55</v>
      </c>
    </row>
    <row r="99" spans="1:70" x14ac:dyDescent="0.35">
      <c r="A99">
        <v>98</v>
      </c>
      <c r="B99" s="164" t="str">
        <f>IFERROR(TEXT(AK99,"00"),"99")&amp;IFERROR(TEXT(V99,"00"),"99")&amp;IFERROR(TEXT(R99,"00"),"99")&amp;IFERROR(TEXT(BL99,"000"),"999")</f>
        <v>011140999</v>
      </c>
      <c r="C99" s="164" t="str">
        <f>IFERROR(TEXT(AK99,"00"),"99")&amp;IFERROR(TEXT(U99,"00"),"99")&amp;IFERROR(TEXT(Q99,"000"),"999")</f>
        <v>0111023</v>
      </c>
      <c r="D99" s="29">
        <v>0</v>
      </c>
      <c r="E99" s="29">
        <v>0</v>
      </c>
      <c r="F99" s="29">
        <v>0</v>
      </c>
      <c r="O99" s="65" t="s">
        <v>2538</v>
      </c>
      <c r="P99" s="9" t="s">
        <v>2538</v>
      </c>
      <c r="Q99" s="153">
        <f>IFERROR(_xlfn.XLOOKUP(S99,sortorder!$E$62:$E$138,sortorder!$F$62:$F$138),999)</f>
        <v>23</v>
      </c>
      <c r="R99" s="153">
        <f>IFERROR(_xlfn.XLOOKUP(S99,sortorder!$E$62:$E$138,sortorder!$D$62:$D$138),99)</f>
        <v>40</v>
      </c>
      <c r="S99" s="131" t="s">
        <v>2328</v>
      </c>
      <c r="T99" s="60" t="s">
        <v>2328</v>
      </c>
      <c r="U99" s="158">
        <f>IFERROR(_xlfn.XLOOKUP(W99,sortorder!$E$4:$E$55,sortorder!$D$4:$D$55),99)</f>
        <v>11</v>
      </c>
      <c r="V99" s="158">
        <f>IFERROR(_xlfn.XLOOKUP(W99,sortorder!$E$4:$E$55,sortorder!$D$4:$D$55),99)</f>
        <v>11</v>
      </c>
      <c r="W99" s="22" t="s">
        <v>2533</v>
      </c>
      <c r="X99" s="147">
        <f>IF(ISERROR(SEARCH(X$1,$O99)),0,1)</f>
        <v>1</v>
      </c>
      <c r="Y99" s="147">
        <f>IF(ISERROR(SEARCH(Y$1,$O99)),0,1)</f>
        <v>1</v>
      </c>
      <c r="Z99" s="147">
        <f>IF(ISERROR(SEARCH(Z$1,$O99)),0,1)</f>
        <v>0</v>
      </c>
      <c r="AA99" s="147">
        <f>IF(ISERROR(SEARCH(AA$1,$O99)),0,1)</f>
        <v>0</v>
      </c>
      <c r="AB99" s="147">
        <f>IF(ISERROR(SEARCH(AB$1,$O99)),0,1)</f>
        <v>1</v>
      </c>
      <c r="AC99" s="147">
        <f>IF(ISERROR(SEARCH(AC$1,$O99)),0,1)</f>
        <v>0</v>
      </c>
      <c r="AD99" s="147">
        <f>IF(ISERROR(SEARCH(AD$1,$O99)),0,1)</f>
        <v>0</v>
      </c>
      <c r="AE99" s="147">
        <f>IF(ISERROR(SEARCH(AE$1,$O99)),0,1)</f>
        <v>0</v>
      </c>
      <c r="AF99" s="147">
        <f>IF(ISERROR(SEARCH(AF$1,$O99)),0,1)</f>
        <v>0</v>
      </c>
      <c r="AI99" t="s">
        <v>44</v>
      </c>
      <c r="AJ99" s="42" t="s">
        <v>44</v>
      </c>
      <c r="AK99" s="219">
        <f>_xlfn.XLOOKUP(AJ99,sortorder!$I$15:$I$20,sortorder!$J$15:$J$20)</f>
        <v>1</v>
      </c>
      <c r="AL99" t="s">
        <v>1805</v>
      </c>
      <c r="AM99" t="s">
        <v>1805</v>
      </c>
      <c r="AN99" t="s">
        <v>1806</v>
      </c>
      <c r="AO99" s="32">
        <v>3</v>
      </c>
      <c r="AP99" t="s">
        <v>2512</v>
      </c>
      <c r="AQ99" t="s">
        <v>1758</v>
      </c>
      <c r="AR99" t="s">
        <v>1758</v>
      </c>
      <c r="AS99" t="s">
        <v>1758</v>
      </c>
      <c r="AU99" s="40" t="str">
        <f>IFERROR(_xlfn.XLOOKUP(O99,wtd!$B:$B,wtd!$C:$C),"")</f>
        <v/>
      </c>
      <c r="AV99" s="147" t="b">
        <f>IFERROR(O99=_xlfn.XLOOKUP(O99,wtd!$B:$B,wtd!$B:$B),FALSE)</f>
        <v>0</v>
      </c>
      <c r="AW99" t="s">
        <v>3084</v>
      </c>
      <c r="AX99">
        <v>2</v>
      </c>
      <c r="AY99">
        <v>1</v>
      </c>
      <c r="BA99" t="b">
        <v>0</v>
      </c>
      <c r="BB99" t="b">
        <v>0</v>
      </c>
      <c r="BC99" t="b">
        <v>0</v>
      </c>
      <c r="BD99" s="9" t="s">
        <v>5329</v>
      </c>
      <c r="BE99" s="9" t="s">
        <v>2955</v>
      </c>
      <c r="BF99" s="9" t="s">
        <v>2955</v>
      </c>
      <c r="BL99" s="235">
        <v>999</v>
      </c>
      <c r="BQ99" t="s">
        <v>411</v>
      </c>
      <c r="BR99" t="s">
        <v>55</v>
      </c>
    </row>
    <row r="100" spans="1:70" x14ac:dyDescent="0.35">
      <c r="A100">
        <v>99</v>
      </c>
      <c r="B100" s="164" t="str">
        <f>IFERROR(TEXT(AK100,"00"),"99")&amp;IFERROR(TEXT(V100,"00"),"99")&amp;IFERROR(TEXT(R100,"00"),"99")&amp;IFERROR(TEXT(BL100,"000"),"999")</f>
        <v>011141999</v>
      </c>
      <c r="C100" s="164" t="str">
        <f>IFERROR(TEXT(AK100,"00"),"99")&amp;IFERROR(TEXT(U100,"00"),"99")&amp;IFERROR(TEXT(Q100,"000"),"999")</f>
        <v>0111024</v>
      </c>
      <c r="D100" s="29">
        <v>0</v>
      </c>
      <c r="E100" s="29">
        <v>0</v>
      </c>
      <c r="F100" s="29">
        <v>0</v>
      </c>
      <c r="O100" s="65" t="s">
        <v>2539</v>
      </c>
      <c r="P100" s="9" t="s">
        <v>2539</v>
      </c>
      <c r="Q100" s="153">
        <f>IFERROR(_xlfn.XLOOKUP(S100,sortorder!$E$62:$E$138,sortorder!$F$62:$F$138),999)</f>
        <v>24</v>
      </c>
      <c r="R100" s="153">
        <f>IFERROR(_xlfn.XLOOKUP(S100,sortorder!$E$62:$E$138,sortorder!$D$62:$D$138),99)</f>
        <v>41</v>
      </c>
      <c r="S100" s="131" t="s">
        <v>2333</v>
      </c>
      <c r="T100" s="60" t="s">
        <v>2333</v>
      </c>
      <c r="U100" s="158">
        <f>IFERROR(_xlfn.XLOOKUP(W100,sortorder!$E$4:$E$55,sortorder!$D$4:$D$55),99)</f>
        <v>11</v>
      </c>
      <c r="V100" s="158">
        <f>IFERROR(_xlfn.XLOOKUP(W100,sortorder!$E$4:$E$55,sortorder!$D$4:$D$55),99)</f>
        <v>11</v>
      </c>
      <c r="W100" s="22" t="s">
        <v>2533</v>
      </c>
      <c r="X100" s="147">
        <f>IF(ISERROR(SEARCH(X$1,$O100)),0,1)</f>
        <v>1</v>
      </c>
      <c r="Y100" s="147">
        <f>IF(ISERROR(SEARCH(Y$1,$O100)),0,1)</f>
        <v>1</v>
      </c>
      <c r="Z100" s="147">
        <f>IF(ISERROR(SEARCH(Z$1,$O100)),0,1)</f>
        <v>0</v>
      </c>
      <c r="AA100" s="147">
        <f>IF(ISERROR(SEARCH(AA$1,$O100)),0,1)</f>
        <v>0</v>
      </c>
      <c r="AB100" s="147">
        <f>IF(ISERROR(SEARCH(AB$1,$O100)),0,1)</f>
        <v>1</v>
      </c>
      <c r="AC100" s="147">
        <f>IF(ISERROR(SEARCH(AC$1,$O100)),0,1)</f>
        <v>0</v>
      </c>
      <c r="AD100" s="147">
        <f>IF(ISERROR(SEARCH(AD$1,$O100)),0,1)</f>
        <v>0</v>
      </c>
      <c r="AE100" s="147">
        <f>IF(ISERROR(SEARCH(AE$1,$O100)),0,1)</f>
        <v>0</v>
      </c>
      <c r="AF100" s="147">
        <f>IF(ISERROR(SEARCH(AF$1,$O100)),0,1)</f>
        <v>0</v>
      </c>
      <c r="AI100" t="s">
        <v>44</v>
      </c>
      <c r="AJ100" s="42" t="s">
        <v>44</v>
      </c>
      <c r="AK100" s="219">
        <f>_xlfn.XLOOKUP(AJ100,sortorder!$I$15:$I$20,sortorder!$J$15:$J$20)</f>
        <v>1</v>
      </c>
      <c r="AL100" t="s">
        <v>1805</v>
      </c>
      <c r="AM100" t="s">
        <v>1805</v>
      </c>
      <c r="AN100" t="s">
        <v>1806</v>
      </c>
      <c r="AO100" s="32">
        <v>3</v>
      </c>
      <c r="AP100" t="s">
        <v>2512</v>
      </c>
      <c r="AQ100" t="s">
        <v>1758</v>
      </c>
      <c r="AR100" t="s">
        <v>1758</v>
      </c>
      <c r="AS100" t="s">
        <v>1758</v>
      </c>
      <c r="AU100" s="40" t="str">
        <f>IFERROR(_xlfn.XLOOKUP(O100,wtd!$B:$B,wtd!$C:$C),"")</f>
        <v/>
      </c>
      <c r="AV100" s="147" t="b">
        <f>IFERROR(O100=_xlfn.XLOOKUP(O100,wtd!$B:$B,wtd!$B:$B),FALSE)</f>
        <v>0</v>
      </c>
      <c r="AW100" t="s">
        <v>3084</v>
      </c>
      <c r="AX100">
        <v>2</v>
      </c>
      <c r="AY100">
        <v>1</v>
      </c>
      <c r="BA100" t="b">
        <v>0</v>
      </c>
      <c r="BB100" t="b">
        <v>0</v>
      </c>
      <c r="BC100" t="b">
        <v>0</v>
      </c>
      <c r="BD100" s="9" t="s">
        <v>5415</v>
      </c>
      <c r="BE100" s="9" t="s">
        <v>2956</v>
      </c>
      <c r="BF100" s="9" t="s">
        <v>2956</v>
      </c>
      <c r="BL100" s="235">
        <v>999</v>
      </c>
      <c r="BQ100" t="s">
        <v>411</v>
      </c>
      <c r="BR100" t="s">
        <v>55</v>
      </c>
    </row>
    <row r="101" spans="1:70" x14ac:dyDescent="0.35">
      <c r="A101">
        <v>100</v>
      </c>
      <c r="B101" s="164" t="str">
        <f>IFERROR(TEXT(AK101,"00"),"99")&amp;IFERROR(TEXT(V101,"00"),"99")&amp;IFERROR(TEXT(R101,"00"),"99")&amp;IFERROR(TEXT(BL101,"000"),"999")</f>
        <v>011142999</v>
      </c>
      <c r="C101" s="164" t="str">
        <f>IFERROR(TEXT(AK101,"00"),"99")&amp;IFERROR(TEXT(U101,"00"),"99")&amp;IFERROR(TEXT(Q101,"000"),"999")</f>
        <v>0111025</v>
      </c>
      <c r="D101" s="29">
        <v>0</v>
      </c>
      <c r="E101" s="29">
        <v>0</v>
      </c>
      <c r="F101" s="29">
        <v>0</v>
      </c>
      <c r="O101" s="65" t="s">
        <v>2540</v>
      </c>
      <c r="P101" s="9" t="s">
        <v>2540</v>
      </c>
      <c r="Q101" s="153">
        <f>IFERROR(_xlfn.XLOOKUP(S101,sortorder!$E$62:$E$138,sortorder!$F$62:$F$138),999)</f>
        <v>25</v>
      </c>
      <c r="R101" s="153">
        <f>IFERROR(_xlfn.XLOOKUP(S101,sortorder!$E$62:$E$138,sortorder!$D$62:$D$138),99)</f>
        <v>42</v>
      </c>
      <c r="S101" s="131" t="s">
        <v>2338</v>
      </c>
      <c r="T101" s="60" t="s">
        <v>2338</v>
      </c>
      <c r="U101" s="158">
        <f>IFERROR(_xlfn.XLOOKUP(W101,sortorder!$E$4:$E$55,sortorder!$D$4:$D$55),99)</f>
        <v>11</v>
      </c>
      <c r="V101" s="158">
        <f>IFERROR(_xlfn.XLOOKUP(W101,sortorder!$E$4:$E$55,sortorder!$D$4:$D$55),99)</f>
        <v>11</v>
      </c>
      <c r="W101" s="22" t="s">
        <v>2533</v>
      </c>
      <c r="X101" s="147">
        <f>IF(ISERROR(SEARCH(X$1,$O101)),0,1)</f>
        <v>1</v>
      </c>
      <c r="Y101" s="147">
        <f>IF(ISERROR(SEARCH(Y$1,$O101)),0,1)</f>
        <v>1</v>
      </c>
      <c r="Z101" s="147">
        <f>IF(ISERROR(SEARCH(Z$1,$O101)),0,1)</f>
        <v>0</v>
      </c>
      <c r="AA101" s="147">
        <f>IF(ISERROR(SEARCH(AA$1,$O101)),0,1)</f>
        <v>0</v>
      </c>
      <c r="AB101" s="147">
        <f>IF(ISERROR(SEARCH(AB$1,$O101)),0,1)</f>
        <v>1</v>
      </c>
      <c r="AC101" s="147">
        <f>IF(ISERROR(SEARCH(AC$1,$O101)),0,1)</f>
        <v>0</v>
      </c>
      <c r="AD101" s="147">
        <f>IF(ISERROR(SEARCH(AD$1,$O101)),0,1)</f>
        <v>0</v>
      </c>
      <c r="AE101" s="147">
        <f>IF(ISERROR(SEARCH(AE$1,$O101)),0,1)</f>
        <v>0</v>
      </c>
      <c r="AF101" s="147">
        <f>IF(ISERROR(SEARCH(AF$1,$O101)),0,1)</f>
        <v>0</v>
      </c>
      <c r="AI101" t="s">
        <v>44</v>
      </c>
      <c r="AJ101" s="42" t="s">
        <v>44</v>
      </c>
      <c r="AK101" s="219">
        <f>_xlfn.XLOOKUP(AJ101,sortorder!$I$15:$I$20,sortorder!$J$15:$J$20)</f>
        <v>1</v>
      </c>
      <c r="AL101" t="s">
        <v>1805</v>
      </c>
      <c r="AM101" t="s">
        <v>1805</v>
      </c>
      <c r="AN101" t="s">
        <v>1806</v>
      </c>
      <c r="AO101" s="32">
        <v>3</v>
      </c>
      <c r="AP101" t="s">
        <v>2512</v>
      </c>
      <c r="AQ101" t="s">
        <v>1758</v>
      </c>
      <c r="AR101" t="s">
        <v>1758</v>
      </c>
      <c r="AS101" t="s">
        <v>1758</v>
      </c>
      <c r="AU101" s="40" t="str">
        <f>IFERROR(_xlfn.XLOOKUP(O101,wtd!$B:$B,wtd!$C:$C),"")</f>
        <v/>
      </c>
      <c r="AV101" s="147" t="b">
        <f>IFERROR(O101=_xlfn.XLOOKUP(O101,wtd!$B:$B,wtd!$B:$B),FALSE)</f>
        <v>0</v>
      </c>
      <c r="AW101" t="s">
        <v>3084</v>
      </c>
      <c r="AX101">
        <v>2</v>
      </c>
      <c r="AY101">
        <v>1</v>
      </c>
      <c r="BA101" t="b">
        <v>0</v>
      </c>
      <c r="BB101" t="b">
        <v>0</v>
      </c>
      <c r="BC101" t="b">
        <v>0</v>
      </c>
      <c r="BD101" s="9" t="s">
        <v>5296</v>
      </c>
      <c r="BE101" s="9" t="s">
        <v>2957</v>
      </c>
      <c r="BF101" s="9" t="s">
        <v>2957</v>
      </c>
      <c r="BL101" s="235">
        <v>999</v>
      </c>
      <c r="BQ101" t="s">
        <v>411</v>
      </c>
      <c r="BR101" t="s">
        <v>55</v>
      </c>
    </row>
    <row r="102" spans="1:70" x14ac:dyDescent="0.35">
      <c r="A102">
        <v>101</v>
      </c>
      <c r="B102" s="164" t="str">
        <f>IFERROR(TEXT(AK102,"00"),"99")&amp;IFERROR(TEXT(V102,"00"),"99")&amp;IFERROR(TEXT(R102,"00"),"99")&amp;IFERROR(TEXT(BL102,"000"),"999")</f>
        <v>011143999</v>
      </c>
      <c r="C102" s="164" t="str">
        <f>IFERROR(TEXT(AK102,"00"),"99")&amp;IFERROR(TEXT(U102,"00"),"99")&amp;IFERROR(TEXT(Q102,"000"),"999")</f>
        <v>0111018</v>
      </c>
      <c r="D102" s="29">
        <v>0</v>
      </c>
      <c r="E102" s="29">
        <v>0</v>
      </c>
      <c r="F102" s="29">
        <v>0</v>
      </c>
      <c r="O102" s="65" t="s">
        <v>2541</v>
      </c>
      <c r="P102" s="9" t="s">
        <v>2541</v>
      </c>
      <c r="Q102" s="153">
        <f>IFERROR(_xlfn.XLOOKUP(S102,sortorder!$E$62:$E$138,sortorder!$F$62:$F$138),999)</f>
        <v>18</v>
      </c>
      <c r="R102" s="153">
        <f>IFERROR(_xlfn.XLOOKUP(S102,sortorder!$E$62:$E$138,sortorder!$D$62:$D$138),99)</f>
        <v>43</v>
      </c>
      <c r="S102" s="131" t="s">
        <v>2301</v>
      </c>
      <c r="T102" s="60" t="s">
        <v>2301</v>
      </c>
      <c r="U102" s="158">
        <f>IFERROR(_xlfn.XLOOKUP(W102,sortorder!$E$4:$E$55,sortorder!$D$4:$D$55),99)</f>
        <v>11</v>
      </c>
      <c r="V102" s="158">
        <f>IFERROR(_xlfn.XLOOKUP(W102,sortorder!$E$4:$E$55,sortorder!$D$4:$D$55),99)</f>
        <v>11</v>
      </c>
      <c r="W102" s="22" t="s">
        <v>2533</v>
      </c>
      <c r="X102" s="147">
        <f>IF(ISERROR(SEARCH(X$1,$O102)),0,1)</f>
        <v>1</v>
      </c>
      <c r="Y102" s="147">
        <f>IF(ISERROR(SEARCH(Y$1,$O102)),0,1)</f>
        <v>1</v>
      </c>
      <c r="Z102" s="147">
        <f>IF(ISERROR(SEARCH(Z$1,$O102)),0,1)</f>
        <v>0</v>
      </c>
      <c r="AA102" s="147">
        <f>IF(ISERROR(SEARCH(AA$1,$O102)),0,1)</f>
        <v>0</v>
      </c>
      <c r="AB102" s="147">
        <f>IF(ISERROR(SEARCH(AB$1,$O102)),0,1)</f>
        <v>1</v>
      </c>
      <c r="AC102" s="147">
        <f>IF(ISERROR(SEARCH(AC$1,$O102)),0,1)</f>
        <v>0</v>
      </c>
      <c r="AD102" s="147">
        <f>IF(ISERROR(SEARCH(AD$1,$O102)),0,1)</f>
        <v>0</v>
      </c>
      <c r="AE102" s="147">
        <f>IF(ISERROR(SEARCH(AE$1,$O102)),0,1)</f>
        <v>0</v>
      </c>
      <c r="AF102" s="147">
        <f>IF(ISERROR(SEARCH(AF$1,$O102)),0,1)</f>
        <v>0</v>
      </c>
      <c r="AI102" t="s">
        <v>44</v>
      </c>
      <c r="AJ102" s="42" t="s">
        <v>44</v>
      </c>
      <c r="AK102" s="219">
        <f>_xlfn.XLOOKUP(AJ102,sortorder!$I$15:$I$20,sortorder!$J$15:$J$20)</f>
        <v>1</v>
      </c>
      <c r="AL102" t="s">
        <v>1805</v>
      </c>
      <c r="AM102" t="s">
        <v>1805</v>
      </c>
      <c r="AN102" t="s">
        <v>1806</v>
      </c>
      <c r="AO102" s="32">
        <v>3</v>
      </c>
      <c r="AP102" t="s">
        <v>2512</v>
      </c>
      <c r="AQ102" t="s">
        <v>1758</v>
      </c>
      <c r="AR102" t="s">
        <v>1758</v>
      </c>
      <c r="AS102" t="s">
        <v>1758</v>
      </c>
      <c r="AU102" s="40" t="str">
        <f>IFERROR(_xlfn.XLOOKUP(O102,wtd!$B:$B,wtd!$C:$C),"")</f>
        <v/>
      </c>
      <c r="AV102" s="147" t="b">
        <f>IFERROR(O102=_xlfn.XLOOKUP(O102,wtd!$B:$B,wtd!$B:$B),FALSE)</f>
        <v>0</v>
      </c>
      <c r="AW102" t="s">
        <v>3084</v>
      </c>
      <c r="AX102">
        <v>2</v>
      </c>
      <c r="AY102">
        <v>1</v>
      </c>
      <c r="BA102" t="b">
        <v>0</v>
      </c>
      <c r="BB102" t="b">
        <v>0</v>
      </c>
      <c r="BC102" t="b">
        <v>0</v>
      </c>
      <c r="BD102" s="9" t="s">
        <v>5297</v>
      </c>
      <c r="BE102" s="9" t="s">
        <v>2542</v>
      </c>
      <c r="BF102" s="9" t="s">
        <v>2542</v>
      </c>
      <c r="BL102" s="235">
        <v>999</v>
      </c>
      <c r="BQ102" t="s">
        <v>411</v>
      </c>
      <c r="BR102" t="s">
        <v>55</v>
      </c>
    </row>
    <row r="103" spans="1:70" x14ac:dyDescent="0.35">
      <c r="A103">
        <v>102</v>
      </c>
      <c r="B103" s="164" t="str">
        <f>IFERROR(TEXT(AK103,"00"),"99")&amp;IFERROR(TEXT(V103,"00"),"99")&amp;IFERROR(TEXT(R103,"00"),"99")&amp;IFERROR(TEXT(BL103,"000"),"999")</f>
        <v>011236999</v>
      </c>
      <c r="C103" s="164" t="str">
        <f>IFERROR(TEXT(AK103,"00"),"99")&amp;IFERROR(TEXT(U103,"00"),"99")&amp;IFERROR(TEXT(Q103,"000"),"999")</f>
        <v>0112021</v>
      </c>
      <c r="D103" s="29">
        <v>0</v>
      </c>
      <c r="E103" s="29">
        <v>0</v>
      </c>
      <c r="F103" s="29">
        <v>0</v>
      </c>
      <c r="O103" s="65" t="s">
        <v>2418</v>
      </c>
      <c r="P103" s="9" t="s">
        <v>2418</v>
      </c>
      <c r="Q103" s="153">
        <f>IFERROR(_xlfn.XLOOKUP(S103,sortorder!$E$62:$E$138,sortorder!$F$62:$F$138),999)</f>
        <v>21</v>
      </c>
      <c r="R103" s="153">
        <f>IFERROR(_xlfn.XLOOKUP(S103,sortorder!$E$62:$E$138,sortorder!$D$62:$D$138),99)</f>
        <v>36</v>
      </c>
      <c r="S103" s="131" t="s">
        <v>2318</v>
      </c>
      <c r="T103" s="60" t="s">
        <v>2318</v>
      </c>
      <c r="U103" s="158">
        <f>IFERROR(_xlfn.XLOOKUP(W103,sortorder!$E$4:$E$55,sortorder!$D$4:$D$55),99)</f>
        <v>12</v>
      </c>
      <c r="V103" s="158">
        <f>IFERROR(_xlfn.XLOOKUP(W103,sortorder!$E$4:$E$55,sortorder!$D$4:$D$55),99)</f>
        <v>12</v>
      </c>
      <c r="W103" s="22" t="s">
        <v>2419</v>
      </c>
      <c r="X103" s="147">
        <f>IF(ISERROR(SEARCH(X$1,$O103)),0,1)</f>
        <v>0</v>
      </c>
      <c r="Y103" s="147">
        <f>IF(ISERROR(SEARCH(Y$1,$O103)),0,1)</f>
        <v>0</v>
      </c>
      <c r="Z103" s="147">
        <f>IF(ISERROR(SEARCH(Z$1,$O103)),0,1)</f>
        <v>1</v>
      </c>
      <c r="AA103" s="147">
        <f>IF(ISERROR(SEARCH(AA$1,$O103)),0,1)</f>
        <v>0</v>
      </c>
      <c r="AB103" s="147">
        <f>IF(ISERROR(SEARCH(AB$1,$O103)),0,1)</f>
        <v>0</v>
      </c>
      <c r="AC103" s="147">
        <f>IF(ISERROR(SEARCH(AC$1,$O103)),0,1)</f>
        <v>0</v>
      </c>
      <c r="AD103" s="147">
        <f>IF(ISERROR(SEARCH(AD$1,$O103)),0,1)</f>
        <v>0</v>
      </c>
      <c r="AE103" s="147">
        <f>IF(ISERROR(SEARCH(AE$1,$O103)),0,1)</f>
        <v>0</v>
      </c>
      <c r="AF103" s="147">
        <f>IF(ISERROR(SEARCH(AF$1,$O103)),0,1)</f>
        <v>0</v>
      </c>
      <c r="AI103" t="s">
        <v>44</v>
      </c>
      <c r="AJ103" s="42" t="s">
        <v>44</v>
      </c>
      <c r="AK103" s="219">
        <f>_xlfn.XLOOKUP(AJ103,sortorder!$I$15:$I$20,sortorder!$J$15:$J$20)</f>
        <v>1</v>
      </c>
      <c r="AL103" t="s">
        <v>423</v>
      </c>
      <c r="AM103" t="s">
        <v>423</v>
      </c>
      <c r="AN103" t="s">
        <v>424</v>
      </c>
      <c r="AO103" s="32">
        <v>1</v>
      </c>
      <c r="AP103" t="s">
        <v>1101</v>
      </c>
      <c r="AQ103" t="s">
        <v>1111</v>
      </c>
      <c r="AR103" t="s">
        <v>1102</v>
      </c>
      <c r="AS103" t="s">
        <v>1111</v>
      </c>
      <c r="AU103" s="40" t="str">
        <f>IFERROR(_xlfn.XLOOKUP(O103,wtd!$B:$B,wtd!$C:$C),"")</f>
        <v/>
      </c>
      <c r="AV103" s="147" t="b">
        <f>IFERROR(O103=_xlfn.XLOOKUP(O103,wtd!$B:$B,wtd!$B:$B),FALSE)</f>
        <v>0</v>
      </c>
      <c r="AW103" t="s">
        <v>1103</v>
      </c>
      <c r="AX103">
        <v>2</v>
      </c>
      <c r="AY103">
        <v>0</v>
      </c>
      <c r="BA103" t="b">
        <v>0</v>
      </c>
      <c r="BB103" t="b">
        <v>0</v>
      </c>
      <c r="BC103" t="b">
        <v>0</v>
      </c>
      <c r="BD103" t="s">
        <v>5162</v>
      </c>
      <c r="BE103" s="9" t="s">
        <v>2420</v>
      </c>
      <c r="BF103" s="9" t="s">
        <v>2420</v>
      </c>
      <c r="BL103" s="235">
        <v>999</v>
      </c>
      <c r="BQ103" t="s">
        <v>411</v>
      </c>
    </row>
    <row r="104" spans="1:70" x14ac:dyDescent="0.35">
      <c r="A104">
        <v>103</v>
      </c>
      <c r="B104" s="164" t="str">
        <f>IFERROR(TEXT(AK104,"00"),"99")&amp;IFERROR(TEXT(V104,"00"),"99")&amp;IFERROR(TEXT(R104,"00"),"99")&amp;IFERROR(TEXT(BL104,"000"),"999")</f>
        <v>011237999</v>
      </c>
      <c r="C104" s="164" t="str">
        <f>IFERROR(TEXT(AK104,"00"),"99")&amp;IFERROR(TEXT(U104,"00"),"99")&amp;IFERROR(TEXT(Q104,"000"),"999")</f>
        <v>0112019</v>
      </c>
      <c r="D104" s="29">
        <v>0</v>
      </c>
      <c r="E104" s="29">
        <v>0</v>
      </c>
      <c r="F104" s="29">
        <v>0</v>
      </c>
      <c r="O104" s="65" t="s">
        <v>2421</v>
      </c>
      <c r="P104" s="9" t="s">
        <v>2421</v>
      </c>
      <c r="Q104" s="153">
        <f>IFERROR(_xlfn.XLOOKUP(S104,sortorder!$E$62:$E$138,sortorder!$F$62:$F$138),999)</f>
        <v>19</v>
      </c>
      <c r="R104" s="153">
        <f>IFERROR(_xlfn.XLOOKUP(S104,sortorder!$E$62:$E$138,sortorder!$D$62:$D$138),99)</f>
        <v>37</v>
      </c>
      <c r="S104" s="131" t="s">
        <v>2308</v>
      </c>
      <c r="T104" s="60" t="s">
        <v>2308</v>
      </c>
      <c r="U104" s="158">
        <f>IFERROR(_xlfn.XLOOKUP(W104,sortorder!$E$4:$E$55,sortorder!$D$4:$D$55),99)</f>
        <v>12</v>
      </c>
      <c r="V104" s="158">
        <f>IFERROR(_xlfn.XLOOKUP(W104,sortorder!$E$4:$E$55,sortorder!$D$4:$D$55),99)</f>
        <v>12</v>
      </c>
      <c r="W104" s="22" t="s">
        <v>2419</v>
      </c>
      <c r="X104" s="147">
        <f>IF(ISERROR(SEARCH(X$1,$O104)),0,1)</f>
        <v>0</v>
      </c>
      <c r="Y104" s="147">
        <f>IF(ISERROR(SEARCH(Y$1,$O104)),0,1)</f>
        <v>0</v>
      </c>
      <c r="Z104" s="147">
        <f>IF(ISERROR(SEARCH(Z$1,$O104)),0,1)</f>
        <v>1</v>
      </c>
      <c r="AA104" s="147">
        <f>IF(ISERROR(SEARCH(AA$1,$O104)),0,1)</f>
        <v>0</v>
      </c>
      <c r="AB104" s="147">
        <f>IF(ISERROR(SEARCH(AB$1,$O104)),0,1)</f>
        <v>0</v>
      </c>
      <c r="AC104" s="147">
        <f>IF(ISERROR(SEARCH(AC$1,$O104)),0,1)</f>
        <v>0</v>
      </c>
      <c r="AD104" s="147">
        <f>IF(ISERROR(SEARCH(AD$1,$O104)),0,1)</f>
        <v>0</v>
      </c>
      <c r="AE104" s="147">
        <f>IF(ISERROR(SEARCH(AE$1,$O104)),0,1)</f>
        <v>0</v>
      </c>
      <c r="AF104" s="147">
        <f>IF(ISERROR(SEARCH(AF$1,$O104)),0,1)</f>
        <v>0</v>
      </c>
      <c r="AI104" t="s">
        <v>44</v>
      </c>
      <c r="AJ104" s="42" t="s">
        <v>44</v>
      </c>
      <c r="AK104" s="219">
        <f>_xlfn.XLOOKUP(AJ104,sortorder!$I$15:$I$20,sortorder!$J$15:$J$20)</f>
        <v>1</v>
      </c>
      <c r="AL104" t="s">
        <v>423</v>
      </c>
      <c r="AM104" t="s">
        <v>423</v>
      </c>
      <c r="AN104" t="s">
        <v>424</v>
      </c>
      <c r="AO104" s="32">
        <v>1</v>
      </c>
      <c r="AP104" t="s">
        <v>1101</v>
      </c>
      <c r="AQ104" t="s">
        <v>1111</v>
      </c>
      <c r="AR104" t="s">
        <v>1102</v>
      </c>
      <c r="AS104" t="s">
        <v>1111</v>
      </c>
      <c r="AU104" s="40" t="str">
        <f>IFERROR(_xlfn.XLOOKUP(O104,wtd!$B:$B,wtd!$C:$C),"")</f>
        <v/>
      </c>
      <c r="AV104" s="147" t="b">
        <f>IFERROR(O104=_xlfn.XLOOKUP(O104,wtd!$B:$B,wtd!$B:$B),FALSE)</f>
        <v>0</v>
      </c>
      <c r="AW104" t="s">
        <v>1103</v>
      </c>
      <c r="AX104">
        <v>2</v>
      </c>
      <c r="AY104">
        <v>0</v>
      </c>
      <c r="BA104" t="b">
        <v>0</v>
      </c>
      <c r="BB104" t="b">
        <v>0</v>
      </c>
      <c r="BC104" t="b">
        <v>0</v>
      </c>
      <c r="BD104" t="s">
        <v>5163</v>
      </c>
      <c r="BE104" s="9" t="s">
        <v>2422</v>
      </c>
      <c r="BF104" s="9" t="s">
        <v>2422</v>
      </c>
      <c r="BL104" s="235">
        <v>999</v>
      </c>
      <c r="BQ104" t="s">
        <v>411</v>
      </c>
    </row>
    <row r="105" spans="1:70" x14ac:dyDescent="0.35">
      <c r="A105">
        <v>104</v>
      </c>
      <c r="B105" s="164" t="str">
        <f>IFERROR(TEXT(AK105,"00"),"99")&amp;IFERROR(TEXT(V105,"00"),"99")&amp;IFERROR(TEXT(R105,"00"),"99")&amp;IFERROR(TEXT(BL105,"000"),"999")</f>
        <v>011238999</v>
      </c>
      <c r="C105" s="164" t="str">
        <f>IFERROR(TEXT(AK105,"00"),"99")&amp;IFERROR(TEXT(U105,"00"),"99")&amp;IFERROR(TEXT(Q105,"000"),"999")</f>
        <v>0112020</v>
      </c>
      <c r="D105" s="29">
        <v>0</v>
      </c>
      <c r="E105" s="29">
        <v>0</v>
      </c>
      <c r="F105" s="29">
        <v>0</v>
      </c>
      <c r="O105" s="65" t="s">
        <v>2423</v>
      </c>
      <c r="P105" s="9" t="s">
        <v>2423</v>
      </c>
      <c r="Q105" s="153">
        <f>IFERROR(_xlfn.XLOOKUP(S105,sortorder!$E$62:$E$138,sortorder!$F$62:$F$138),999)</f>
        <v>20</v>
      </c>
      <c r="R105" s="153">
        <f>IFERROR(_xlfn.XLOOKUP(S105,sortorder!$E$62:$E$138,sortorder!$D$62:$D$138),99)</f>
        <v>38</v>
      </c>
      <c r="S105" s="131" t="s">
        <v>2313</v>
      </c>
      <c r="T105" s="60" t="s">
        <v>2313</v>
      </c>
      <c r="U105" s="158">
        <f>IFERROR(_xlfn.XLOOKUP(W105,sortorder!$E$4:$E$55,sortorder!$D$4:$D$55),99)</f>
        <v>12</v>
      </c>
      <c r="V105" s="158">
        <f>IFERROR(_xlfn.XLOOKUP(W105,sortorder!$E$4:$E$55,sortorder!$D$4:$D$55),99)</f>
        <v>12</v>
      </c>
      <c r="W105" s="22" t="s">
        <v>2419</v>
      </c>
      <c r="X105" s="147">
        <f>IF(ISERROR(SEARCH(X$1,$O105)),0,1)</f>
        <v>0</v>
      </c>
      <c r="Y105" s="147">
        <f>IF(ISERROR(SEARCH(Y$1,$O105)),0,1)</f>
        <v>0</v>
      </c>
      <c r="Z105" s="147">
        <f>IF(ISERROR(SEARCH(Z$1,$O105)),0,1)</f>
        <v>1</v>
      </c>
      <c r="AA105" s="147">
        <f>IF(ISERROR(SEARCH(AA$1,$O105)),0,1)</f>
        <v>0</v>
      </c>
      <c r="AB105" s="147">
        <f>IF(ISERROR(SEARCH(AB$1,$O105)),0,1)</f>
        <v>0</v>
      </c>
      <c r="AC105" s="147">
        <f>IF(ISERROR(SEARCH(AC$1,$O105)),0,1)</f>
        <v>0</v>
      </c>
      <c r="AD105" s="147">
        <f>IF(ISERROR(SEARCH(AD$1,$O105)),0,1)</f>
        <v>0</v>
      </c>
      <c r="AE105" s="147">
        <f>IF(ISERROR(SEARCH(AE$1,$O105)),0,1)</f>
        <v>0</v>
      </c>
      <c r="AF105" s="147">
        <f>IF(ISERROR(SEARCH(AF$1,$O105)),0,1)</f>
        <v>0</v>
      </c>
      <c r="AI105" t="s">
        <v>44</v>
      </c>
      <c r="AJ105" s="42" t="s">
        <v>44</v>
      </c>
      <c r="AK105" s="219">
        <f>_xlfn.XLOOKUP(AJ105,sortorder!$I$15:$I$20,sortorder!$J$15:$J$20)</f>
        <v>1</v>
      </c>
      <c r="AL105" t="s">
        <v>423</v>
      </c>
      <c r="AM105" t="s">
        <v>423</v>
      </c>
      <c r="AN105" t="s">
        <v>424</v>
      </c>
      <c r="AO105" s="32">
        <v>1</v>
      </c>
      <c r="AP105" t="s">
        <v>1101</v>
      </c>
      <c r="AQ105" t="s">
        <v>1111</v>
      </c>
      <c r="AR105" t="s">
        <v>1102</v>
      </c>
      <c r="AS105" t="s">
        <v>1111</v>
      </c>
      <c r="AU105" s="40" t="str">
        <f>IFERROR(_xlfn.XLOOKUP(O105,wtd!$B:$B,wtd!$C:$C),"")</f>
        <v/>
      </c>
      <c r="AV105" s="147" t="b">
        <f>IFERROR(O105=_xlfn.XLOOKUP(O105,wtd!$B:$B,wtd!$B:$B),FALSE)</f>
        <v>0</v>
      </c>
      <c r="AW105" t="s">
        <v>1103</v>
      </c>
      <c r="AX105">
        <v>2</v>
      </c>
      <c r="AY105">
        <v>0</v>
      </c>
      <c r="BA105" t="b">
        <v>0</v>
      </c>
      <c r="BB105" t="b">
        <v>0</v>
      </c>
      <c r="BC105" t="b">
        <v>0</v>
      </c>
      <c r="BD105" t="s">
        <v>5164</v>
      </c>
      <c r="BE105" s="9" t="s">
        <v>2424</v>
      </c>
      <c r="BF105" s="9" t="s">
        <v>2424</v>
      </c>
      <c r="BL105" s="235">
        <v>999</v>
      </c>
      <c r="BQ105" t="s">
        <v>411</v>
      </c>
    </row>
    <row r="106" spans="1:70" x14ac:dyDescent="0.35">
      <c r="A106">
        <v>105</v>
      </c>
      <c r="B106" s="164" t="str">
        <f>IFERROR(TEXT(AK106,"00"),"99")&amp;IFERROR(TEXT(V106,"00"),"99")&amp;IFERROR(TEXT(R106,"00"),"99")&amp;IFERROR(TEXT(BL106,"000"),"999")</f>
        <v>011239999</v>
      </c>
      <c r="C106" s="164" t="str">
        <f>IFERROR(TEXT(AK106,"00"),"99")&amp;IFERROR(TEXT(U106,"00"),"99")&amp;IFERROR(TEXT(Q106,"000"),"999")</f>
        <v>0112022</v>
      </c>
      <c r="D106" s="29">
        <v>0</v>
      </c>
      <c r="E106" s="29">
        <v>0</v>
      </c>
      <c r="F106" s="29">
        <v>0</v>
      </c>
      <c r="O106" s="65" t="s">
        <v>2425</v>
      </c>
      <c r="P106" s="9" t="s">
        <v>2425</v>
      </c>
      <c r="Q106" s="153">
        <f>IFERROR(_xlfn.XLOOKUP(S106,sortorder!$E$62:$E$138,sortorder!$F$62:$F$138),999)</f>
        <v>22</v>
      </c>
      <c r="R106" s="153">
        <f>IFERROR(_xlfn.XLOOKUP(S106,sortorder!$E$62:$E$138,sortorder!$D$62:$D$138),99)</f>
        <v>39</v>
      </c>
      <c r="S106" s="131" t="s">
        <v>2323</v>
      </c>
      <c r="T106" s="60" t="s">
        <v>2323</v>
      </c>
      <c r="U106" s="158">
        <f>IFERROR(_xlfn.XLOOKUP(W106,sortorder!$E$4:$E$55,sortorder!$D$4:$D$55),99)</f>
        <v>12</v>
      </c>
      <c r="V106" s="158">
        <f>IFERROR(_xlfn.XLOOKUP(W106,sortorder!$E$4:$E$55,sortorder!$D$4:$D$55),99)</f>
        <v>12</v>
      </c>
      <c r="W106" s="22" t="s">
        <v>2419</v>
      </c>
      <c r="X106" s="147">
        <f>IF(ISERROR(SEARCH(X$1,$O106)),0,1)</f>
        <v>0</v>
      </c>
      <c r="Y106" s="147">
        <f>IF(ISERROR(SEARCH(Y$1,$O106)),0,1)</f>
        <v>0</v>
      </c>
      <c r="Z106" s="147">
        <f>IF(ISERROR(SEARCH(Z$1,$O106)),0,1)</f>
        <v>1</v>
      </c>
      <c r="AA106" s="147">
        <f>IF(ISERROR(SEARCH(AA$1,$O106)),0,1)</f>
        <v>0</v>
      </c>
      <c r="AB106" s="147">
        <f>IF(ISERROR(SEARCH(AB$1,$O106)),0,1)</f>
        <v>0</v>
      </c>
      <c r="AC106" s="147">
        <f>IF(ISERROR(SEARCH(AC$1,$O106)),0,1)</f>
        <v>0</v>
      </c>
      <c r="AD106" s="147">
        <f>IF(ISERROR(SEARCH(AD$1,$O106)),0,1)</f>
        <v>0</v>
      </c>
      <c r="AE106" s="147">
        <f>IF(ISERROR(SEARCH(AE$1,$O106)),0,1)</f>
        <v>0</v>
      </c>
      <c r="AF106" s="147">
        <f>IF(ISERROR(SEARCH(AF$1,$O106)),0,1)</f>
        <v>0</v>
      </c>
      <c r="AI106" t="s">
        <v>44</v>
      </c>
      <c r="AJ106" s="42" t="s">
        <v>44</v>
      </c>
      <c r="AK106" s="219">
        <f>_xlfn.XLOOKUP(AJ106,sortorder!$I$15:$I$20,sortorder!$J$15:$J$20)</f>
        <v>1</v>
      </c>
      <c r="AL106" t="s">
        <v>423</v>
      </c>
      <c r="AM106" t="s">
        <v>423</v>
      </c>
      <c r="AN106" t="s">
        <v>424</v>
      </c>
      <c r="AO106" s="32">
        <v>1</v>
      </c>
      <c r="AP106" t="s">
        <v>1101</v>
      </c>
      <c r="AQ106" t="s">
        <v>1111</v>
      </c>
      <c r="AR106" t="s">
        <v>1102</v>
      </c>
      <c r="AS106" t="s">
        <v>1111</v>
      </c>
      <c r="AU106" s="40" t="str">
        <f>IFERROR(_xlfn.XLOOKUP(O106,wtd!$B:$B,wtd!$C:$C),"")</f>
        <v/>
      </c>
      <c r="AV106" s="147" t="b">
        <f>IFERROR(O106=_xlfn.XLOOKUP(O106,wtd!$B:$B,wtd!$B:$B),FALSE)</f>
        <v>0</v>
      </c>
      <c r="AW106" t="s">
        <v>1103</v>
      </c>
      <c r="AX106">
        <v>2</v>
      </c>
      <c r="AY106">
        <v>0</v>
      </c>
      <c r="BA106" t="b">
        <v>0</v>
      </c>
      <c r="BB106" t="b">
        <v>0</v>
      </c>
      <c r="BC106" t="b">
        <v>0</v>
      </c>
      <c r="BD106" t="s">
        <v>5226</v>
      </c>
      <c r="BE106" s="9" t="s">
        <v>2426</v>
      </c>
      <c r="BF106" s="9" t="s">
        <v>2426</v>
      </c>
      <c r="BL106" s="235">
        <v>999</v>
      </c>
      <c r="BQ106" t="s">
        <v>411</v>
      </c>
    </row>
    <row r="107" spans="1:70" x14ac:dyDescent="0.35">
      <c r="A107">
        <v>106</v>
      </c>
      <c r="B107" s="164" t="str">
        <f>IFERROR(TEXT(AK107,"00"),"99")&amp;IFERROR(TEXT(V107,"00"),"99")&amp;IFERROR(TEXT(R107,"00"),"99")&amp;IFERROR(TEXT(BL107,"000"),"999")</f>
        <v>011240999</v>
      </c>
      <c r="C107" s="164" t="str">
        <f>IFERROR(TEXT(AK107,"00"),"99")&amp;IFERROR(TEXT(U107,"00"),"99")&amp;IFERROR(TEXT(Q107,"000"),"999")</f>
        <v>0112023</v>
      </c>
      <c r="D107" s="29">
        <v>0</v>
      </c>
      <c r="E107" s="29">
        <v>0</v>
      </c>
      <c r="F107" s="29">
        <v>0</v>
      </c>
      <c r="O107" s="65" t="s">
        <v>2427</v>
      </c>
      <c r="P107" s="9" t="s">
        <v>2427</v>
      </c>
      <c r="Q107" s="153">
        <f>IFERROR(_xlfn.XLOOKUP(S107,sortorder!$E$62:$E$138,sortorder!$F$62:$F$138),999)</f>
        <v>23</v>
      </c>
      <c r="R107" s="153">
        <f>IFERROR(_xlfn.XLOOKUP(S107,sortorder!$E$62:$E$138,sortorder!$D$62:$D$138),99)</f>
        <v>40</v>
      </c>
      <c r="S107" s="131" t="s">
        <v>2328</v>
      </c>
      <c r="T107" s="60" t="s">
        <v>2328</v>
      </c>
      <c r="U107" s="158">
        <f>IFERROR(_xlfn.XLOOKUP(W107,sortorder!$E$4:$E$55,sortorder!$D$4:$D$55),99)</f>
        <v>12</v>
      </c>
      <c r="V107" s="158">
        <f>IFERROR(_xlfn.XLOOKUP(W107,sortorder!$E$4:$E$55,sortorder!$D$4:$D$55),99)</f>
        <v>12</v>
      </c>
      <c r="W107" s="22" t="s">
        <v>2419</v>
      </c>
      <c r="X107" s="147">
        <f>IF(ISERROR(SEARCH(X$1,$O107)),0,1)</f>
        <v>0</v>
      </c>
      <c r="Y107" s="147">
        <f>IF(ISERROR(SEARCH(Y$1,$O107)),0,1)</f>
        <v>0</v>
      </c>
      <c r="Z107" s="147">
        <f>IF(ISERROR(SEARCH(Z$1,$O107)),0,1)</f>
        <v>1</v>
      </c>
      <c r="AA107" s="147">
        <f>IF(ISERROR(SEARCH(AA$1,$O107)),0,1)</f>
        <v>0</v>
      </c>
      <c r="AB107" s="147">
        <f>IF(ISERROR(SEARCH(AB$1,$O107)),0,1)</f>
        <v>0</v>
      </c>
      <c r="AC107" s="147">
        <f>IF(ISERROR(SEARCH(AC$1,$O107)),0,1)</f>
        <v>0</v>
      </c>
      <c r="AD107" s="147">
        <f>IF(ISERROR(SEARCH(AD$1,$O107)),0,1)</f>
        <v>0</v>
      </c>
      <c r="AE107" s="147">
        <f>IF(ISERROR(SEARCH(AE$1,$O107)),0,1)</f>
        <v>0</v>
      </c>
      <c r="AF107" s="147">
        <f>IF(ISERROR(SEARCH(AF$1,$O107)),0,1)</f>
        <v>0</v>
      </c>
      <c r="AI107" t="s">
        <v>44</v>
      </c>
      <c r="AJ107" s="42" t="s">
        <v>44</v>
      </c>
      <c r="AK107" s="219">
        <f>_xlfn.XLOOKUP(AJ107,sortorder!$I$15:$I$20,sortorder!$J$15:$J$20)</f>
        <v>1</v>
      </c>
      <c r="AL107" t="s">
        <v>423</v>
      </c>
      <c r="AM107" t="s">
        <v>423</v>
      </c>
      <c r="AN107" t="s">
        <v>424</v>
      </c>
      <c r="AO107" s="32">
        <v>1</v>
      </c>
      <c r="AP107" t="s">
        <v>1101</v>
      </c>
      <c r="AQ107" t="s">
        <v>1111</v>
      </c>
      <c r="AR107" t="s">
        <v>1102</v>
      </c>
      <c r="AS107" t="s">
        <v>1111</v>
      </c>
      <c r="AU107" s="40" t="str">
        <f>IFERROR(_xlfn.XLOOKUP(O107,wtd!$B:$B,wtd!$C:$C),"")</f>
        <v/>
      </c>
      <c r="AV107" s="147" t="b">
        <f>IFERROR(O107=_xlfn.XLOOKUP(O107,wtd!$B:$B,wtd!$B:$B),FALSE)</f>
        <v>0</v>
      </c>
      <c r="AW107" t="s">
        <v>1103</v>
      </c>
      <c r="AX107">
        <v>2</v>
      </c>
      <c r="AY107">
        <v>0</v>
      </c>
      <c r="BA107" t="b">
        <v>0</v>
      </c>
      <c r="BB107" t="b">
        <v>0</v>
      </c>
      <c r="BC107" t="b">
        <v>0</v>
      </c>
      <c r="BD107" t="s">
        <v>5330</v>
      </c>
      <c r="BE107" s="9" t="s">
        <v>2428</v>
      </c>
      <c r="BF107" s="9" t="s">
        <v>2428</v>
      </c>
      <c r="BL107" s="235">
        <v>999</v>
      </c>
      <c r="BQ107" t="s">
        <v>411</v>
      </c>
    </row>
    <row r="108" spans="1:70" x14ac:dyDescent="0.35">
      <c r="A108">
        <v>107</v>
      </c>
      <c r="B108" s="164" t="str">
        <f>IFERROR(TEXT(AK108,"00"),"99")&amp;IFERROR(TEXT(V108,"00"),"99")&amp;IFERROR(TEXT(R108,"00"),"99")&amp;IFERROR(TEXT(BL108,"000"),"999")</f>
        <v>011241999</v>
      </c>
      <c r="C108" s="164" t="str">
        <f>IFERROR(TEXT(AK108,"00"),"99")&amp;IFERROR(TEXT(U108,"00"),"99")&amp;IFERROR(TEXT(Q108,"000"),"999")</f>
        <v>0112024</v>
      </c>
      <c r="D108" s="29">
        <v>0</v>
      </c>
      <c r="E108" s="29">
        <v>0</v>
      </c>
      <c r="F108" s="29">
        <v>0</v>
      </c>
      <c r="O108" s="65" t="s">
        <v>2429</v>
      </c>
      <c r="P108" s="9" t="s">
        <v>2429</v>
      </c>
      <c r="Q108" s="153">
        <f>IFERROR(_xlfn.XLOOKUP(S108,sortorder!$E$62:$E$138,sortorder!$F$62:$F$138),999)</f>
        <v>24</v>
      </c>
      <c r="R108" s="153">
        <f>IFERROR(_xlfn.XLOOKUP(S108,sortorder!$E$62:$E$138,sortorder!$D$62:$D$138),99)</f>
        <v>41</v>
      </c>
      <c r="S108" s="131" t="s">
        <v>2333</v>
      </c>
      <c r="T108" s="60" t="s">
        <v>2333</v>
      </c>
      <c r="U108" s="158">
        <f>IFERROR(_xlfn.XLOOKUP(W108,sortorder!$E$4:$E$55,sortorder!$D$4:$D$55),99)</f>
        <v>12</v>
      </c>
      <c r="V108" s="158">
        <f>IFERROR(_xlfn.XLOOKUP(W108,sortorder!$E$4:$E$55,sortorder!$D$4:$D$55),99)</f>
        <v>12</v>
      </c>
      <c r="W108" s="22" t="s">
        <v>2419</v>
      </c>
      <c r="X108" s="147">
        <f>IF(ISERROR(SEARCH(X$1,$O108)),0,1)</f>
        <v>0</v>
      </c>
      <c r="Y108" s="147">
        <f>IF(ISERROR(SEARCH(Y$1,$O108)),0,1)</f>
        <v>0</v>
      </c>
      <c r="Z108" s="147">
        <f>IF(ISERROR(SEARCH(Z$1,$O108)),0,1)</f>
        <v>1</v>
      </c>
      <c r="AA108" s="147">
        <f>IF(ISERROR(SEARCH(AA$1,$O108)),0,1)</f>
        <v>0</v>
      </c>
      <c r="AB108" s="147">
        <f>IF(ISERROR(SEARCH(AB$1,$O108)),0,1)</f>
        <v>0</v>
      </c>
      <c r="AC108" s="147">
        <f>IF(ISERROR(SEARCH(AC$1,$O108)),0,1)</f>
        <v>0</v>
      </c>
      <c r="AD108" s="147">
        <f>IF(ISERROR(SEARCH(AD$1,$O108)),0,1)</f>
        <v>0</v>
      </c>
      <c r="AE108" s="147">
        <f>IF(ISERROR(SEARCH(AE$1,$O108)),0,1)</f>
        <v>0</v>
      </c>
      <c r="AF108" s="147">
        <f>IF(ISERROR(SEARCH(AF$1,$O108)),0,1)</f>
        <v>0</v>
      </c>
      <c r="AI108" t="s">
        <v>44</v>
      </c>
      <c r="AJ108" s="42" t="s">
        <v>44</v>
      </c>
      <c r="AK108" s="219">
        <f>_xlfn.XLOOKUP(AJ108,sortorder!$I$15:$I$20,sortorder!$J$15:$J$20)</f>
        <v>1</v>
      </c>
      <c r="AL108" t="s">
        <v>423</v>
      </c>
      <c r="AM108" t="s">
        <v>423</v>
      </c>
      <c r="AN108" t="s">
        <v>424</v>
      </c>
      <c r="AO108" s="32">
        <v>1</v>
      </c>
      <c r="AP108" t="s">
        <v>1101</v>
      </c>
      <c r="AQ108" t="s">
        <v>1111</v>
      </c>
      <c r="AR108" t="s">
        <v>1102</v>
      </c>
      <c r="AS108" t="s">
        <v>1111</v>
      </c>
      <c r="AU108" s="40" t="str">
        <f>IFERROR(_xlfn.XLOOKUP(O108,wtd!$B:$B,wtd!$C:$C),"")</f>
        <v/>
      </c>
      <c r="AV108" s="147" t="b">
        <f>IFERROR(O108=_xlfn.XLOOKUP(O108,wtd!$B:$B,wtd!$B:$B),FALSE)</f>
        <v>0</v>
      </c>
      <c r="AW108" t="s">
        <v>1103</v>
      </c>
      <c r="AX108">
        <v>2</v>
      </c>
      <c r="AY108">
        <v>0</v>
      </c>
      <c r="BA108" t="b">
        <v>0</v>
      </c>
      <c r="BB108" t="b">
        <v>0</v>
      </c>
      <c r="BC108" t="b">
        <v>0</v>
      </c>
      <c r="BD108" t="s">
        <v>5165</v>
      </c>
      <c r="BE108" s="9" t="s">
        <v>2430</v>
      </c>
      <c r="BF108" s="9" t="s">
        <v>2430</v>
      </c>
      <c r="BL108" s="235">
        <v>999</v>
      </c>
      <c r="BQ108" t="s">
        <v>411</v>
      </c>
    </row>
    <row r="109" spans="1:70" x14ac:dyDescent="0.35">
      <c r="A109">
        <v>108</v>
      </c>
      <c r="B109" s="164" t="str">
        <f>IFERROR(TEXT(AK109,"00"),"99")&amp;IFERROR(TEXT(V109,"00"),"99")&amp;IFERROR(TEXT(R109,"00"),"99")&amp;IFERROR(TEXT(BL109,"000"),"999")</f>
        <v>011242999</v>
      </c>
      <c r="C109" s="164" t="str">
        <f>IFERROR(TEXT(AK109,"00"),"99")&amp;IFERROR(TEXT(U109,"00"),"99")&amp;IFERROR(TEXT(Q109,"000"),"999")</f>
        <v>0112025</v>
      </c>
      <c r="D109" s="29">
        <v>0</v>
      </c>
      <c r="E109" s="29">
        <v>0</v>
      </c>
      <c r="F109" s="29">
        <v>0</v>
      </c>
      <c r="O109" s="65" t="s">
        <v>2431</v>
      </c>
      <c r="P109" s="9" t="s">
        <v>2431</v>
      </c>
      <c r="Q109" s="153">
        <f>IFERROR(_xlfn.XLOOKUP(S109,sortorder!$E$62:$E$138,sortorder!$F$62:$F$138),999)</f>
        <v>25</v>
      </c>
      <c r="R109" s="153">
        <f>IFERROR(_xlfn.XLOOKUP(S109,sortorder!$E$62:$E$138,sortorder!$D$62:$D$138),99)</f>
        <v>42</v>
      </c>
      <c r="S109" s="131" t="s">
        <v>2338</v>
      </c>
      <c r="T109" s="60" t="s">
        <v>2338</v>
      </c>
      <c r="U109" s="158">
        <f>IFERROR(_xlfn.XLOOKUP(W109,sortorder!$E$4:$E$55,sortorder!$D$4:$D$55),99)</f>
        <v>12</v>
      </c>
      <c r="V109" s="158">
        <f>IFERROR(_xlfn.XLOOKUP(W109,sortorder!$E$4:$E$55,sortorder!$D$4:$D$55),99)</f>
        <v>12</v>
      </c>
      <c r="W109" s="22" t="s">
        <v>2419</v>
      </c>
      <c r="X109" s="147">
        <f>IF(ISERROR(SEARCH(X$1,$O109)),0,1)</f>
        <v>0</v>
      </c>
      <c r="Y109" s="147">
        <f>IF(ISERROR(SEARCH(Y$1,$O109)),0,1)</f>
        <v>0</v>
      </c>
      <c r="Z109" s="147">
        <f>IF(ISERROR(SEARCH(Z$1,$O109)),0,1)</f>
        <v>1</v>
      </c>
      <c r="AA109" s="147">
        <f>IF(ISERROR(SEARCH(AA$1,$O109)),0,1)</f>
        <v>0</v>
      </c>
      <c r="AB109" s="147">
        <f>IF(ISERROR(SEARCH(AB$1,$O109)),0,1)</f>
        <v>0</v>
      </c>
      <c r="AC109" s="147">
        <f>IF(ISERROR(SEARCH(AC$1,$O109)),0,1)</f>
        <v>0</v>
      </c>
      <c r="AD109" s="147">
        <f>IF(ISERROR(SEARCH(AD$1,$O109)),0,1)</f>
        <v>0</v>
      </c>
      <c r="AE109" s="147">
        <f>IF(ISERROR(SEARCH(AE$1,$O109)),0,1)</f>
        <v>0</v>
      </c>
      <c r="AF109" s="147">
        <f>IF(ISERROR(SEARCH(AF$1,$O109)),0,1)</f>
        <v>0</v>
      </c>
      <c r="AI109" t="s">
        <v>44</v>
      </c>
      <c r="AJ109" s="42" t="s">
        <v>44</v>
      </c>
      <c r="AK109" s="219">
        <f>_xlfn.XLOOKUP(AJ109,sortorder!$I$15:$I$20,sortorder!$J$15:$J$20)</f>
        <v>1</v>
      </c>
      <c r="AL109" t="s">
        <v>423</v>
      </c>
      <c r="AM109" t="s">
        <v>423</v>
      </c>
      <c r="AN109" t="s">
        <v>424</v>
      </c>
      <c r="AO109" s="32">
        <v>1</v>
      </c>
      <c r="AP109" t="s">
        <v>1101</v>
      </c>
      <c r="AQ109" t="s">
        <v>1111</v>
      </c>
      <c r="AR109" t="s">
        <v>1102</v>
      </c>
      <c r="AS109" t="s">
        <v>1111</v>
      </c>
      <c r="AU109" s="40" t="str">
        <f>IFERROR(_xlfn.XLOOKUP(O109,wtd!$B:$B,wtd!$C:$C),"")</f>
        <v/>
      </c>
      <c r="AV109" s="147" t="b">
        <f>IFERROR(O109=_xlfn.XLOOKUP(O109,wtd!$B:$B,wtd!$B:$B),FALSE)</f>
        <v>0</v>
      </c>
      <c r="AW109" t="s">
        <v>1103</v>
      </c>
      <c r="AX109">
        <v>2</v>
      </c>
      <c r="AY109">
        <v>0</v>
      </c>
      <c r="BA109" t="b">
        <v>0</v>
      </c>
      <c r="BB109" t="b">
        <v>0</v>
      </c>
      <c r="BC109" t="b">
        <v>0</v>
      </c>
      <c r="BD109" t="s">
        <v>5418</v>
      </c>
      <c r="BE109" s="9" t="s">
        <v>2432</v>
      </c>
      <c r="BF109" s="9" t="s">
        <v>2432</v>
      </c>
      <c r="BL109" s="235">
        <v>999</v>
      </c>
      <c r="BQ109" t="s">
        <v>411</v>
      </c>
    </row>
    <row r="110" spans="1:70" x14ac:dyDescent="0.35">
      <c r="A110">
        <v>109</v>
      </c>
      <c r="B110" s="164" t="str">
        <f>IFERROR(TEXT(AK110,"00"),"99")&amp;IFERROR(TEXT(V110,"00"),"99")&amp;IFERROR(TEXT(R110,"00"),"99")&amp;IFERROR(TEXT(BL110,"000"),"999")</f>
        <v>011243999</v>
      </c>
      <c r="C110" s="164" t="str">
        <f>IFERROR(TEXT(AK110,"00"),"99")&amp;IFERROR(TEXT(U110,"00"),"99")&amp;IFERROR(TEXT(Q110,"000"),"999")</f>
        <v>0112018</v>
      </c>
      <c r="D110" s="29">
        <v>0</v>
      </c>
      <c r="E110" s="29">
        <v>0</v>
      </c>
      <c r="F110" s="29">
        <v>0</v>
      </c>
      <c r="O110" s="65" t="s">
        <v>2433</v>
      </c>
      <c r="P110" s="9" t="s">
        <v>2433</v>
      </c>
      <c r="Q110" s="153">
        <f>IFERROR(_xlfn.XLOOKUP(S110,sortorder!$E$62:$E$138,sortorder!$F$62:$F$138),999)</f>
        <v>18</v>
      </c>
      <c r="R110" s="153">
        <f>IFERROR(_xlfn.XLOOKUP(S110,sortorder!$E$62:$E$138,sortorder!$D$62:$D$138),99)</f>
        <v>43</v>
      </c>
      <c r="S110" s="131" t="s">
        <v>2301</v>
      </c>
      <c r="T110" s="60" t="s">
        <v>2301</v>
      </c>
      <c r="U110" s="158">
        <f>IFERROR(_xlfn.XLOOKUP(W110,sortorder!$E$4:$E$55,sortorder!$D$4:$D$55),99)</f>
        <v>12</v>
      </c>
      <c r="V110" s="158">
        <f>IFERROR(_xlfn.XLOOKUP(W110,sortorder!$E$4:$E$55,sortorder!$D$4:$D$55),99)</f>
        <v>12</v>
      </c>
      <c r="W110" s="22" t="s">
        <v>2419</v>
      </c>
      <c r="X110" s="147">
        <f>IF(ISERROR(SEARCH(X$1,$O110)),0,1)</f>
        <v>0</v>
      </c>
      <c r="Y110" s="147">
        <f>IF(ISERROR(SEARCH(Y$1,$O110)),0,1)</f>
        <v>0</v>
      </c>
      <c r="Z110" s="147">
        <f>IF(ISERROR(SEARCH(Z$1,$O110)),0,1)</f>
        <v>1</v>
      </c>
      <c r="AA110" s="147">
        <f>IF(ISERROR(SEARCH(AA$1,$O110)),0,1)</f>
        <v>0</v>
      </c>
      <c r="AB110" s="147">
        <f>IF(ISERROR(SEARCH(AB$1,$O110)),0,1)</f>
        <v>0</v>
      </c>
      <c r="AC110" s="147">
        <f>IF(ISERROR(SEARCH(AC$1,$O110)),0,1)</f>
        <v>0</v>
      </c>
      <c r="AD110" s="147">
        <f>IF(ISERROR(SEARCH(AD$1,$O110)),0,1)</f>
        <v>0</v>
      </c>
      <c r="AE110" s="147">
        <f>IF(ISERROR(SEARCH(AE$1,$O110)),0,1)</f>
        <v>0</v>
      </c>
      <c r="AF110" s="147">
        <f>IF(ISERROR(SEARCH(AF$1,$O110)),0,1)</f>
        <v>0</v>
      </c>
      <c r="AI110" t="s">
        <v>44</v>
      </c>
      <c r="AJ110" s="42" t="s">
        <v>44</v>
      </c>
      <c r="AK110" s="219">
        <f>_xlfn.XLOOKUP(AJ110,sortorder!$I$15:$I$20,sortorder!$J$15:$J$20)</f>
        <v>1</v>
      </c>
      <c r="AL110" t="s">
        <v>423</v>
      </c>
      <c r="AM110" t="s">
        <v>423</v>
      </c>
      <c r="AN110" t="s">
        <v>424</v>
      </c>
      <c r="AO110" s="32">
        <v>1</v>
      </c>
      <c r="AP110" t="s">
        <v>1101</v>
      </c>
      <c r="AQ110" t="s">
        <v>1111</v>
      </c>
      <c r="AR110" t="s">
        <v>1102</v>
      </c>
      <c r="AS110" t="s">
        <v>1111</v>
      </c>
      <c r="AU110" s="40" t="str">
        <f>IFERROR(_xlfn.XLOOKUP(O110,wtd!$B:$B,wtd!$C:$C),"")</f>
        <v/>
      </c>
      <c r="AV110" s="147" t="b">
        <f>IFERROR(O110=_xlfn.XLOOKUP(O110,wtd!$B:$B,wtd!$B:$B),FALSE)</f>
        <v>0</v>
      </c>
      <c r="AW110" t="s">
        <v>1103</v>
      </c>
      <c r="AX110">
        <v>2</v>
      </c>
      <c r="AY110">
        <v>0</v>
      </c>
      <c r="BA110" t="b">
        <v>0</v>
      </c>
      <c r="BB110" t="b">
        <v>0</v>
      </c>
      <c r="BC110" t="b">
        <v>0</v>
      </c>
      <c r="BD110" t="s">
        <v>5166</v>
      </c>
      <c r="BE110" s="9" t="s">
        <v>2434</v>
      </c>
      <c r="BF110" s="9" t="s">
        <v>2434</v>
      </c>
      <c r="BL110" s="235">
        <v>999</v>
      </c>
      <c r="BQ110" t="s">
        <v>411</v>
      </c>
    </row>
    <row r="111" spans="1:70" x14ac:dyDescent="0.35">
      <c r="A111">
        <v>110</v>
      </c>
      <c r="B111" s="164" t="str">
        <f>IFERROR(TEXT(AK111,"00"),"99")&amp;IFERROR(TEXT(V111,"00"),"99")&amp;IFERROR(TEXT(R111,"00"),"99")&amp;IFERROR(TEXT(BL111,"000"),"999")</f>
        <v>011336999</v>
      </c>
      <c r="C111" s="164" t="str">
        <f>IFERROR(TEXT(AK111,"00"),"99")&amp;IFERROR(TEXT(U111,"00"),"99")&amp;IFERROR(TEXT(Q111,"000"),"999")</f>
        <v>0113021</v>
      </c>
      <c r="D111" s="29">
        <v>0</v>
      </c>
      <c r="E111" s="29">
        <v>0</v>
      </c>
      <c r="F111" s="29">
        <v>0</v>
      </c>
      <c r="O111" s="65" t="s">
        <v>2435</v>
      </c>
      <c r="P111" s="9" t="s">
        <v>2435</v>
      </c>
      <c r="Q111" s="153">
        <f>IFERROR(_xlfn.XLOOKUP(S111,sortorder!$E$62:$E$138,sortorder!$F$62:$F$138),999)</f>
        <v>21</v>
      </c>
      <c r="R111" s="153">
        <f>IFERROR(_xlfn.XLOOKUP(S111,sortorder!$E$62:$E$138,sortorder!$D$62:$D$138),99)</f>
        <v>36</v>
      </c>
      <c r="S111" s="131" t="s">
        <v>2318</v>
      </c>
      <c r="T111" s="60" t="s">
        <v>2318</v>
      </c>
      <c r="U111" s="158">
        <f>IFERROR(_xlfn.XLOOKUP(W111,sortorder!$E$4:$E$55,sortorder!$D$4:$D$55),99)</f>
        <v>13</v>
      </c>
      <c r="V111" s="158">
        <f>IFERROR(_xlfn.XLOOKUP(W111,sortorder!$E$4:$E$55,sortorder!$D$4:$D$55),99)</f>
        <v>13</v>
      </c>
      <c r="W111" s="22" t="s">
        <v>2436</v>
      </c>
      <c r="X111" s="147">
        <f>IF(ISERROR(SEARCH(X$1,$O111)),0,1)</f>
        <v>0</v>
      </c>
      <c r="Y111" s="147">
        <f>IF(ISERROR(SEARCH(Y$1,$O111)),0,1)</f>
        <v>1</v>
      </c>
      <c r="Z111" s="147">
        <f>IF(ISERROR(SEARCH(Z$1,$O111)),0,1)</f>
        <v>1</v>
      </c>
      <c r="AA111" s="147">
        <f>IF(ISERROR(SEARCH(AA$1,$O111)),0,1)</f>
        <v>0</v>
      </c>
      <c r="AB111" s="147">
        <f>IF(ISERROR(SEARCH(AB$1,$O111)),0,1)</f>
        <v>0</v>
      </c>
      <c r="AC111" s="147">
        <f>IF(ISERROR(SEARCH(AC$1,$O111)),0,1)</f>
        <v>0</v>
      </c>
      <c r="AD111" s="147">
        <f>IF(ISERROR(SEARCH(AD$1,$O111)),0,1)</f>
        <v>0</v>
      </c>
      <c r="AE111" s="147">
        <f>IF(ISERROR(SEARCH(AE$1,$O111)),0,1)</f>
        <v>0</v>
      </c>
      <c r="AF111" s="147">
        <f>IF(ISERROR(SEARCH(AF$1,$O111)),0,1)</f>
        <v>0</v>
      </c>
      <c r="AI111" t="s">
        <v>44</v>
      </c>
      <c r="AJ111" s="42" t="s">
        <v>44</v>
      </c>
      <c r="AK111" s="219">
        <f>_xlfn.XLOOKUP(AJ111,sortorder!$I$15:$I$20,sortorder!$J$15:$J$20)</f>
        <v>1</v>
      </c>
      <c r="AL111" t="s">
        <v>1805</v>
      </c>
      <c r="AM111" t="s">
        <v>1805</v>
      </c>
      <c r="AN111" t="s">
        <v>1806</v>
      </c>
      <c r="AO111" s="32">
        <v>3</v>
      </c>
      <c r="AP111" t="s">
        <v>1800</v>
      </c>
      <c r="AQ111" t="s">
        <v>1111</v>
      </c>
      <c r="AR111" t="s">
        <v>1102</v>
      </c>
      <c r="AS111" t="s">
        <v>1111</v>
      </c>
      <c r="AU111" s="40" t="str">
        <f>IFERROR(_xlfn.XLOOKUP(O111,wtd!$B:$B,wtd!$C:$C),"")</f>
        <v/>
      </c>
      <c r="AV111" s="147" t="b">
        <f>IFERROR(O111=_xlfn.XLOOKUP(O111,wtd!$B:$B,wtd!$B:$B),FALSE)</f>
        <v>0</v>
      </c>
      <c r="AW111" t="s">
        <v>1103</v>
      </c>
      <c r="AX111">
        <v>2</v>
      </c>
      <c r="AY111">
        <v>0</v>
      </c>
      <c r="BA111" t="b">
        <v>0</v>
      </c>
      <c r="BB111" t="b">
        <v>0</v>
      </c>
      <c r="BC111" t="b">
        <v>0</v>
      </c>
      <c r="BD111" t="s">
        <v>5167</v>
      </c>
      <c r="BE111" s="9" t="s">
        <v>2437</v>
      </c>
      <c r="BF111" s="9" t="s">
        <v>2437</v>
      </c>
      <c r="BL111" s="235">
        <v>999</v>
      </c>
      <c r="BQ111" t="s">
        <v>411</v>
      </c>
      <c r="BR111" t="s">
        <v>55</v>
      </c>
    </row>
    <row r="112" spans="1:70" x14ac:dyDescent="0.35">
      <c r="A112">
        <v>111</v>
      </c>
      <c r="B112" s="164" t="str">
        <f>IFERROR(TEXT(AK112,"00"),"99")&amp;IFERROR(TEXT(V112,"00"),"99")&amp;IFERROR(TEXT(R112,"00"),"99")&amp;IFERROR(TEXT(BL112,"000"),"999")</f>
        <v>011337999</v>
      </c>
      <c r="C112" s="164" t="str">
        <f>IFERROR(TEXT(AK112,"00"),"99")&amp;IFERROR(TEXT(U112,"00"),"99")&amp;IFERROR(TEXT(Q112,"000"),"999")</f>
        <v>0113019</v>
      </c>
      <c r="D112" s="29">
        <v>0</v>
      </c>
      <c r="E112" s="29">
        <v>0</v>
      </c>
      <c r="F112" s="29">
        <v>0</v>
      </c>
      <c r="O112" s="65" t="s">
        <v>2438</v>
      </c>
      <c r="P112" s="9" t="s">
        <v>2438</v>
      </c>
      <c r="Q112" s="153">
        <f>IFERROR(_xlfn.XLOOKUP(S112,sortorder!$E$62:$E$138,sortorder!$F$62:$F$138),999)</f>
        <v>19</v>
      </c>
      <c r="R112" s="153">
        <f>IFERROR(_xlfn.XLOOKUP(S112,sortorder!$E$62:$E$138,sortorder!$D$62:$D$138),99)</f>
        <v>37</v>
      </c>
      <c r="S112" s="131" t="s">
        <v>2308</v>
      </c>
      <c r="T112" s="60" t="s">
        <v>2308</v>
      </c>
      <c r="U112" s="158">
        <f>IFERROR(_xlfn.XLOOKUP(W112,sortorder!$E$4:$E$55,sortorder!$D$4:$D$55),99)</f>
        <v>13</v>
      </c>
      <c r="V112" s="158">
        <f>IFERROR(_xlfn.XLOOKUP(W112,sortorder!$E$4:$E$55,sortorder!$D$4:$D$55),99)</f>
        <v>13</v>
      </c>
      <c r="W112" s="22" t="s">
        <v>2436</v>
      </c>
      <c r="X112" s="147">
        <f>IF(ISERROR(SEARCH(X$1,$O112)),0,1)</f>
        <v>0</v>
      </c>
      <c r="Y112" s="147">
        <f>IF(ISERROR(SEARCH(Y$1,$O112)),0,1)</f>
        <v>1</v>
      </c>
      <c r="Z112" s="147">
        <f>IF(ISERROR(SEARCH(Z$1,$O112)),0,1)</f>
        <v>1</v>
      </c>
      <c r="AA112" s="147">
        <f>IF(ISERROR(SEARCH(AA$1,$O112)),0,1)</f>
        <v>0</v>
      </c>
      <c r="AB112" s="147">
        <f>IF(ISERROR(SEARCH(AB$1,$O112)),0,1)</f>
        <v>0</v>
      </c>
      <c r="AC112" s="147">
        <f>IF(ISERROR(SEARCH(AC$1,$O112)),0,1)</f>
        <v>0</v>
      </c>
      <c r="AD112" s="147">
        <f>IF(ISERROR(SEARCH(AD$1,$O112)),0,1)</f>
        <v>0</v>
      </c>
      <c r="AE112" s="147">
        <f>IF(ISERROR(SEARCH(AE$1,$O112)),0,1)</f>
        <v>0</v>
      </c>
      <c r="AF112" s="147">
        <f>IF(ISERROR(SEARCH(AF$1,$O112)),0,1)</f>
        <v>0</v>
      </c>
      <c r="AI112" t="s">
        <v>44</v>
      </c>
      <c r="AJ112" s="42" t="s">
        <v>44</v>
      </c>
      <c r="AK112" s="219">
        <f>_xlfn.XLOOKUP(AJ112,sortorder!$I$15:$I$20,sortorder!$J$15:$J$20)</f>
        <v>1</v>
      </c>
      <c r="AL112" t="s">
        <v>1805</v>
      </c>
      <c r="AM112" t="s">
        <v>1805</v>
      </c>
      <c r="AN112" t="s">
        <v>1806</v>
      </c>
      <c r="AO112" s="32">
        <v>3</v>
      </c>
      <c r="AP112" t="s">
        <v>1800</v>
      </c>
      <c r="AQ112" t="s">
        <v>1111</v>
      </c>
      <c r="AR112" t="s">
        <v>1102</v>
      </c>
      <c r="AS112" t="s">
        <v>1111</v>
      </c>
      <c r="AU112" s="40" t="str">
        <f>IFERROR(_xlfn.XLOOKUP(O112,wtd!$B:$B,wtd!$C:$C),"")</f>
        <v/>
      </c>
      <c r="AV112" s="147" t="b">
        <f>IFERROR(O112=_xlfn.XLOOKUP(O112,wtd!$B:$B,wtd!$B:$B),FALSE)</f>
        <v>0</v>
      </c>
      <c r="AW112" t="s">
        <v>1103</v>
      </c>
      <c r="AX112">
        <v>2</v>
      </c>
      <c r="AY112">
        <v>0</v>
      </c>
      <c r="BA112" t="b">
        <v>0</v>
      </c>
      <c r="BB112" t="b">
        <v>0</v>
      </c>
      <c r="BC112" t="b">
        <v>0</v>
      </c>
      <c r="BD112" t="s">
        <v>5168</v>
      </c>
      <c r="BE112" s="9" t="s">
        <v>2439</v>
      </c>
      <c r="BF112" s="9" t="s">
        <v>2439</v>
      </c>
      <c r="BL112" s="235">
        <v>999</v>
      </c>
      <c r="BQ112" t="s">
        <v>411</v>
      </c>
      <c r="BR112" t="s">
        <v>55</v>
      </c>
    </row>
    <row r="113" spans="1:70" x14ac:dyDescent="0.35">
      <c r="A113">
        <v>112</v>
      </c>
      <c r="B113" s="164" t="str">
        <f>IFERROR(TEXT(AK113,"00"),"99")&amp;IFERROR(TEXT(V113,"00"),"99")&amp;IFERROR(TEXT(R113,"00"),"99")&amp;IFERROR(TEXT(BL113,"000"),"999")</f>
        <v>011338999</v>
      </c>
      <c r="C113" s="164" t="str">
        <f>IFERROR(TEXT(AK113,"00"),"99")&amp;IFERROR(TEXT(U113,"00"),"99")&amp;IFERROR(TEXT(Q113,"000"),"999")</f>
        <v>0113020</v>
      </c>
      <c r="D113" s="29">
        <v>0</v>
      </c>
      <c r="E113" s="29">
        <v>0</v>
      </c>
      <c r="F113" s="29">
        <v>0</v>
      </c>
      <c r="O113" s="65" t="s">
        <v>2440</v>
      </c>
      <c r="P113" s="9" t="s">
        <v>2440</v>
      </c>
      <c r="Q113" s="153">
        <f>IFERROR(_xlfn.XLOOKUP(S113,sortorder!$E$62:$E$138,sortorder!$F$62:$F$138),999)</f>
        <v>20</v>
      </c>
      <c r="R113" s="153">
        <f>IFERROR(_xlfn.XLOOKUP(S113,sortorder!$E$62:$E$138,sortorder!$D$62:$D$138),99)</f>
        <v>38</v>
      </c>
      <c r="S113" s="131" t="s">
        <v>2313</v>
      </c>
      <c r="T113" s="60" t="s">
        <v>2313</v>
      </c>
      <c r="U113" s="158">
        <f>IFERROR(_xlfn.XLOOKUP(W113,sortorder!$E$4:$E$55,sortorder!$D$4:$D$55),99)</f>
        <v>13</v>
      </c>
      <c r="V113" s="158">
        <f>IFERROR(_xlfn.XLOOKUP(W113,sortorder!$E$4:$E$55,sortorder!$D$4:$D$55),99)</f>
        <v>13</v>
      </c>
      <c r="W113" s="22" t="s">
        <v>2436</v>
      </c>
      <c r="X113" s="147">
        <f>IF(ISERROR(SEARCH(X$1,$O113)),0,1)</f>
        <v>0</v>
      </c>
      <c r="Y113" s="147">
        <f>IF(ISERROR(SEARCH(Y$1,$O113)),0,1)</f>
        <v>1</v>
      </c>
      <c r="Z113" s="147">
        <f>IF(ISERROR(SEARCH(Z$1,$O113)),0,1)</f>
        <v>1</v>
      </c>
      <c r="AA113" s="147">
        <f>IF(ISERROR(SEARCH(AA$1,$O113)),0,1)</f>
        <v>0</v>
      </c>
      <c r="AB113" s="147">
        <f>IF(ISERROR(SEARCH(AB$1,$O113)),0,1)</f>
        <v>0</v>
      </c>
      <c r="AC113" s="147">
        <f>IF(ISERROR(SEARCH(AC$1,$O113)),0,1)</f>
        <v>0</v>
      </c>
      <c r="AD113" s="147">
        <f>IF(ISERROR(SEARCH(AD$1,$O113)),0,1)</f>
        <v>0</v>
      </c>
      <c r="AE113" s="147">
        <f>IF(ISERROR(SEARCH(AE$1,$O113)),0,1)</f>
        <v>0</v>
      </c>
      <c r="AF113" s="147">
        <f>IF(ISERROR(SEARCH(AF$1,$O113)),0,1)</f>
        <v>0</v>
      </c>
      <c r="AI113" t="s">
        <v>44</v>
      </c>
      <c r="AJ113" s="42" t="s">
        <v>44</v>
      </c>
      <c r="AK113" s="219">
        <f>_xlfn.XLOOKUP(AJ113,sortorder!$I$15:$I$20,sortorder!$J$15:$J$20)</f>
        <v>1</v>
      </c>
      <c r="AL113" t="s">
        <v>1805</v>
      </c>
      <c r="AM113" t="s">
        <v>1805</v>
      </c>
      <c r="AN113" t="s">
        <v>1806</v>
      </c>
      <c r="AO113" s="32">
        <v>3</v>
      </c>
      <c r="AP113" t="s">
        <v>1800</v>
      </c>
      <c r="AQ113" t="s">
        <v>1111</v>
      </c>
      <c r="AR113" t="s">
        <v>1102</v>
      </c>
      <c r="AS113" t="s">
        <v>1111</v>
      </c>
      <c r="AU113" s="40" t="str">
        <f>IFERROR(_xlfn.XLOOKUP(O113,wtd!$B:$B,wtd!$C:$C),"")</f>
        <v/>
      </c>
      <c r="AV113" s="147" t="b">
        <f>IFERROR(O113=_xlfn.XLOOKUP(O113,wtd!$B:$B,wtd!$B:$B),FALSE)</f>
        <v>0</v>
      </c>
      <c r="AW113" t="s">
        <v>1103</v>
      </c>
      <c r="AX113">
        <v>2</v>
      </c>
      <c r="AY113">
        <v>0</v>
      </c>
      <c r="BA113" t="b">
        <v>0</v>
      </c>
      <c r="BB113" t="b">
        <v>0</v>
      </c>
      <c r="BC113" t="b">
        <v>0</v>
      </c>
      <c r="BD113" t="s">
        <v>5169</v>
      </c>
      <c r="BE113" s="9" t="s">
        <v>2441</v>
      </c>
      <c r="BF113" s="9" t="s">
        <v>2441</v>
      </c>
      <c r="BL113" s="235">
        <v>999</v>
      </c>
      <c r="BQ113" t="s">
        <v>411</v>
      </c>
      <c r="BR113" t="s">
        <v>55</v>
      </c>
    </row>
    <row r="114" spans="1:70" x14ac:dyDescent="0.35">
      <c r="A114">
        <v>113</v>
      </c>
      <c r="B114" s="164" t="str">
        <f>IFERROR(TEXT(AK114,"00"),"99")&amp;IFERROR(TEXT(V114,"00"),"99")&amp;IFERROR(TEXT(R114,"00"),"99")&amp;IFERROR(TEXT(BL114,"000"),"999")</f>
        <v>011339999</v>
      </c>
      <c r="C114" s="164" t="str">
        <f>IFERROR(TEXT(AK114,"00"),"99")&amp;IFERROR(TEXT(U114,"00"),"99")&amp;IFERROR(TEXT(Q114,"000"),"999")</f>
        <v>0113022</v>
      </c>
      <c r="D114" s="29">
        <v>0</v>
      </c>
      <c r="E114" s="29">
        <v>0</v>
      </c>
      <c r="F114" s="29">
        <v>0</v>
      </c>
      <c r="O114" s="65" t="s">
        <v>2442</v>
      </c>
      <c r="P114" s="9" t="s">
        <v>2442</v>
      </c>
      <c r="Q114" s="153">
        <f>IFERROR(_xlfn.XLOOKUP(S114,sortorder!$E$62:$E$138,sortorder!$F$62:$F$138),999)</f>
        <v>22</v>
      </c>
      <c r="R114" s="153">
        <f>IFERROR(_xlfn.XLOOKUP(S114,sortorder!$E$62:$E$138,sortorder!$D$62:$D$138),99)</f>
        <v>39</v>
      </c>
      <c r="S114" s="131" t="s">
        <v>2323</v>
      </c>
      <c r="T114" s="60" t="s">
        <v>2323</v>
      </c>
      <c r="U114" s="158">
        <f>IFERROR(_xlfn.XLOOKUP(W114,sortorder!$E$4:$E$55,sortorder!$D$4:$D$55),99)</f>
        <v>13</v>
      </c>
      <c r="V114" s="158">
        <f>IFERROR(_xlfn.XLOOKUP(W114,sortorder!$E$4:$E$55,sortorder!$D$4:$D$55),99)</f>
        <v>13</v>
      </c>
      <c r="W114" s="22" t="s">
        <v>2436</v>
      </c>
      <c r="X114" s="147">
        <f>IF(ISERROR(SEARCH(X$1,$O114)),0,1)</f>
        <v>0</v>
      </c>
      <c r="Y114" s="147">
        <f>IF(ISERROR(SEARCH(Y$1,$O114)),0,1)</f>
        <v>1</v>
      </c>
      <c r="Z114" s="147">
        <f>IF(ISERROR(SEARCH(Z$1,$O114)),0,1)</f>
        <v>1</v>
      </c>
      <c r="AA114" s="147">
        <f>IF(ISERROR(SEARCH(AA$1,$O114)),0,1)</f>
        <v>0</v>
      </c>
      <c r="AB114" s="147">
        <f>IF(ISERROR(SEARCH(AB$1,$O114)),0,1)</f>
        <v>0</v>
      </c>
      <c r="AC114" s="147">
        <f>IF(ISERROR(SEARCH(AC$1,$O114)),0,1)</f>
        <v>0</v>
      </c>
      <c r="AD114" s="147">
        <f>IF(ISERROR(SEARCH(AD$1,$O114)),0,1)</f>
        <v>0</v>
      </c>
      <c r="AE114" s="147">
        <f>IF(ISERROR(SEARCH(AE$1,$O114)),0,1)</f>
        <v>0</v>
      </c>
      <c r="AF114" s="147">
        <f>IF(ISERROR(SEARCH(AF$1,$O114)),0,1)</f>
        <v>0</v>
      </c>
      <c r="AI114" t="s">
        <v>44</v>
      </c>
      <c r="AJ114" s="42" t="s">
        <v>44</v>
      </c>
      <c r="AK114" s="219">
        <f>_xlfn.XLOOKUP(AJ114,sortorder!$I$15:$I$20,sortorder!$J$15:$J$20)</f>
        <v>1</v>
      </c>
      <c r="AL114" t="s">
        <v>1805</v>
      </c>
      <c r="AM114" t="s">
        <v>1805</v>
      </c>
      <c r="AN114" t="s">
        <v>1806</v>
      </c>
      <c r="AO114" s="32">
        <v>3</v>
      </c>
      <c r="AP114" t="s">
        <v>1800</v>
      </c>
      <c r="AQ114" t="s">
        <v>1111</v>
      </c>
      <c r="AR114" t="s">
        <v>1102</v>
      </c>
      <c r="AS114" t="s">
        <v>1111</v>
      </c>
      <c r="AU114" s="40" t="str">
        <f>IFERROR(_xlfn.XLOOKUP(O114,wtd!$B:$B,wtd!$C:$C),"")</f>
        <v/>
      </c>
      <c r="AV114" s="147" t="b">
        <f>IFERROR(O114=_xlfn.XLOOKUP(O114,wtd!$B:$B,wtd!$B:$B),FALSE)</f>
        <v>0</v>
      </c>
      <c r="AW114" t="s">
        <v>1103</v>
      </c>
      <c r="AX114">
        <v>2</v>
      </c>
      <c r="AY114">
        <v>0</v>
      </c>
      <c r="BA114" t="b">
        <v>0</v>
      </c>
      <c r="BB114" t="b">
        <v>0</v>
      </c>
      <c r="BC114" t="b">
        <v>0</v>
      </c>
      <c r="BD114" t="s">
        <v>5227</v>
      </c>
      <c r="BE114" s="9" t="s">
        <v>2443</v>
      </c>
      <c r="BF114" s="9" t="s">
        <v>2443</v>
      </c>
      <c r="BL114" s="235">
        <v>999</v>
      </c>
      <c r="BQ114" t="s">
        <v>411</v>
      </c>
      <c r="BR114" t="s">
        <v>55</v>
      </c>
    </row>
    <row r="115" spans="1:70" x14ac:dyDescent="0.35">
      <c r="A115">
        <v>114</v>
      </c>
      <c r="B115" s="164" t="str">
        <f>IFERROR(TEXT(AK115,"00"),"99")&amp;IFERROR(TEXT(V115,"00"),"99")&amp;IFERROR(TEXT(R115,"00"),"99")&amp;IFERROR(TEXT(BL115,"000"),"999")</f>
        <v>011340999</v>
      </c>
      <c r="C115" s="164" t="str">
        <f>IFERROR(TEXT(AK115,"00"),"99")&amp;IFERROR(TEXT(U115,"00"),"99")&amp;IFERROR(TEXT(Q115,"000"),"999")</f>
        <v>0113023</v>
      </c>
      <c r="D115" s="29">
        <v>0</v>
      </c>
      <c r="E115" s="29">
        <v>0</v>
      </c>
      <c r="F115" s="29">
        <v>0</v>
      </c>
      <c r="O115" s="65" t="s">
        <v>2444</v>
      </c>
      <c r="P115" s="9" t="s">
        <v>2444</v>
      </c>
      <c r="Q115" s="153">
        <f>IFERROR(_xlfn.XLOOKUP(S115,sortorder!$E$62:$E$138,sortorder!$F$62:$F$138),999)</f>
        <v>23</v>
      </c>
      <c r="R115" s="153">
        <f>IFERROR(_xlfn.XLOOKUP(S115,sortorder!$E$62:$E$138,sortorder!$D$62:$D$138),99)</f>
        <v>40</v>
      </c>
      <c r="S115" s="131" t="s">
        <v>2328</v>
      </c>
      <c r="T115" s="60" t="s">
        <v>2328</v>
      </c>
      <c r="U115" s="158">
        <f>IFERROR(_xlfn.XLOOKUP(W115,sortorder!$E$4:$E$55,sortorder!$D$4:$D$55),99)</f>
        <v>13</v>
      </c>
      <c r="V115" s="158">
        <f>IFERROR(_xlfn.XLOOKUP(W115,sortorder!$E$4:$E$55,sortorder!$D$4:$D$55),99)</f>
        <v>13</v>
      </c>
      <c r="W115" s="22" t="s">
        <v>2436</v>
      </c>
      <c r="X115" s="147">
        <f>IF(ISERROR(SEARCH(X$1,$O115)),0,1)</f>
        <v>0</v>
      </c>
      <c r="Y115" s="147">
        <f>IF(ISERROR(SEARCH(Y$1,$O115)),0,1)</f>
        <v>1</v>
      </c>
      <c r="Z115" s="147">
        <f>IF(ISERROR(SEARCH(Z$1,$O115)),0,1)</f>
        <v>1</v>
      </c>
      <c r="AA115" s="147">
        <f>IF(ISERROR(SEARCH(AA$1,$O115)),0,1)</f>
        <v>0</v>
      </c>
      <c r="AB115" s="147">
        <f>IF(ISERROR(SEARCH(AB$1,$O115)),0,1)</f>
        <v>0</v>
      </c>
      <c r="AC115" s="147">
        <f>IF(ISERROR(SEARCH(AC$1,$O115)),0,1)</f>
        <v>0</v>
      </c>
      <c r="AD115" s="147">
        <f>IF(ISERROR(SEARCH(AD$1,$O115)),0,1)</f>
        <v>0</v>
      </c>
      <c r="AE115" s="147">
        <f>IF(ISERROR(SEARCH(AE$1,$O115)),0,1)</f>
        <v>0</v>
      </c>
      <c r="AF115" s="147">
        <f>IF(ISERROR(SEARCH(AF$1,$O115)),0,1)</f>
        <v>0</v>
      </c>
      <c r="AI115" t="s">
        <v>44</v>
      </c>
      <c r="AJ115" s="42" t="s">
        <v>44</v>
      </c>
      <c r="AK115" s="219">
        <f>_xlfn.XLOOKUP(AJ115,sortorder!$I$15:$I$20,sortorder!$J$15:$J$20)</f>
        <v>1</v>
      </c>
      <c r="AL115" t="s">
        <v>1805</v>
      </c>
      <c r="AM115" t="s">
        <v>1805</v>
      </c>
      <c r="AN115" t="s">
        <v>1806</v>
      </c>
      <c r="AO115" s="32">
        <v>3</v>
      </c>
      <c r="AP115" t="s">
        <v>1800</v>
      </c>
      <c r="AQ115" t="s">
        <v>1111</v>
      </c>
      <c r="AR115" t="s">
        <v>1102</v>
      </c>
      <c r="AS115" t="s">
        <v>1111</v>
      </c>
      <c r="AU115" s="40" t="str">
        <f>IFERROR(_xlfn.XLOOKUP(O115,wtd!$B:$B,wtd!$C:$C),"")</f>
        <v/>
      </c>
      <c r="AV115" s="147" t="b">
        <f>IFERROR(O115=_xlfn.XLOOKUP(O115,wtd!$B:$B,wtd!$B:$B),FALSE)</f>
        <v>0</v>
      </c>
      <c r="AW115" t="s">
        <v>1103</v>
      </c>
      <c r="AX115">
        <v>2</v>
      </c>
      <c r="AY115">
        <v>0</v>
      </c>
      <c r="BA115" t="b">
        <v>0</v>
      </c>
      <c r="BB115" t="b">
        <v>0</v>
      </c>
      <c r="BC115" t="b">
        <v>0</v>
      </c>
      <c r="BD115" t="s">
        <v>5331</v>
      </c>
      <c r="BE115" s="9" t="s">
        <v>2445</v>
      </c>
      <c r="BF115" s="9" t="s">
        <v>2445</v>
      </c>
      <c r="BL115" s="235">
        <v>999</v>
      </c>
      <c r="BQ115" t="s">
        <v>411</v>
      </c>
      <c r="BR115" t="s">
        <v>55</v>
      </c>
    </row>
    <row r="116" spans="1:70" x14ac:dyDescent="0.35">
      <c r="A116">
        <v>115</v>
      </c>
      <c r="B116" s="164" t="str">
        <f>IFERROR(TEXT(AK116,"00"),"99")&amp;IFERROR(TEXT(V116,"00"),"99")&amp;IFERROR(TEXT(R116,"00"),"99")&amp;IFERROR(TEXT(BL116,"000"),"999")</f>
        <v>011341999</v>
      </c>
      <c r="C116" s="164" t="str">
        <f>IFERROR(TEXT(AK116,"00"),"99")&amp;IFERROR(TEXT(U116,"00"),"99")&amp;IFERROR(TEXT(Q116,"000"),"999")</f>
        <v>0113024</v>
      </c>
      <c r="D116" s="29">
        <v>0</v>
      </c>
      <c r="E116" s="29">
        <v>0</v>
      </c>
      <c r="F116" s="29">
        <v>0</v>
      </c>
      <c r="O116" s="65" t="s">
        <v>2446</v>
      </c>
      <c r="P116" s="9" t="s">
        <v>2446</v>
      </c>
      <c r="Q116" s="153">
        <f>IFERROR(_xlfn.XLOOKUP(S116,sortorder!$E$62:$E$138,sortorder!$F$62:$F$138),999)</f>
        <v>24</v>
      </c>
      <c r="R116" s="153">
        <f>IFERROR(_xlfn.XLOOKUP(S116,sortorder!$E$62:$E$138,sortorder!$D$62:$D$138),99)</f>
        <v>41</v>
      </c>
      <c r="S116" s="131" t="s">
        <v>2333</v>
      </c>
      <c r="T116" s="60" t="s">
        <v>2333</v>
      </c>
      <c r="U116" s="158">
        <f>IFERROR(_xlfn.XLOOKUP(W116,sortorder!$E$4:$E$55,sortorder!$D$4:$D$55),99)</f>
        <v>13</v>
      </c>
      <c r="V116" s="158">
        <f>IFERROR(_xlfn.XLOOKUP(W116,sortorder!$E$4:$E$55,sortorder!$D$4:$D$55),99)</f>
        <v>13</v>
      </c>
      <c r="W116" s="22" t="s">
        <v>2436</v>
      </c>
      <c r="X116" s="147">
        <f>IF(ISERROR(SEARCH(X$1,$O116)),0,1)</f>
        <v>0</v>
      </c>
      <c r="Y116" s="147">
        <f>IF(ISERROR(SEARCH(Y$1,$O116)),0,1)</f>
        <v>1</v>
      </c>
      <c r="Z116" s="147">
        <f>IF(ISERROR(SEARCH(Z$1,$O116)),0,1)</f>
        <v>1</v>
      </c>
      <c r="AA116" s="147">
        <f>IF(ISERROR(SEARCH(AA$1,$O116)),0,1)</f>
        <v>0</v>
      </c>
      <c r="AB116" s="147">
        <f>IF(ISERROR(SEARCH(AB$1,$O116)),0,1)</f>
        <v>0</v>
      </c>
      <c r="AC116" s="147">
        <f>IF(ISERROR(SEARCH(AC$1,$O116)),0,1)</f>
        <v>0</v>
      </c>
      <c r="AD116" s="147">
        <f>IF(ISERROR(SEARCH(AD$1,$O116)),0,1)</f>
        <v>0</v>
      </c>
      <c r="AE116" s="147">
        <f>IF(ISERROR(SEARCH(AE$1,$O116)),0,1)</f>
        <v>0</v>
      </c>
      <c r="AF116" s="147">
        <f>IF(ISERROR(SEARCH(AF$1,$O116)),0,1)</f>
        <v>0</v>
      </c>
      <c r="AI116" t="s">
        <v>44</v>
      </c>
      <c r="AJ116" s="42" t="s">
        <v>44</v>
      </c>
      <c r="AK116" s="219">
        <f>_xlfn.XLOOKUP(AJ116,sortorder!$I$15:$I$20,sortorder!$J$15:$J$20)</f>
        <v>1</v>
      </c>
      <c r="AL116" t="s">
        <v>1805</v>
      </c>
      <c r="AM116" t="s">
        <v>1805</v>
      </c>
      <c r="AN116" t="s">
        <v>1806</v>
      </c>
      <c r="AO116" s="32">
        <v>3</v>
      </c>
      <c r="AP116" t="s">
        <v>1800</v>
      </c>
      <c r="AQ116" t="s">
        <v>1111</v>
      </c>
      <c r="AR116" t="s">
        <v>1102</v>
      </c>
      <c r="AS116" t="s">
        <v>1111</v>
      </c>
      <c r="AU116" s="40" t="str">
        <f>IFERROR(_xlfn.XLOOKUP(O116,wtd!$B:$B,wtd!$C:$C),"")</f>
        <v/>
      </c>
      <c r="AV116" s="147" t="b">
        <f>IFERROR(O116=_xlfn.XLOOKUP(O116,wtd!$B:$B,wtd!$B:$B),FALSE)</f>
        <v>0</v>
      </c>
      <c r="AW116" t="s">
        <v>1103</v>
      </c>
      <c r="AX116">
        <v>2</v>
      </c>
      <c r="AY116">
        <v>0</v>
      </c>
      <c r="BA116" t="b">
        <v>0</v>
      </c>
      <c r="BB116" t="b">
        <v>0</v>
      </c>
      <c r="BC116" t="b">
        <v>0</v>
      </c>
      <c r="BD116" t="s">
        <v>5170</v>
      </c>
      <c r="BE116" s="9" t="s">
        <v>2447</v>
      </c>
      <c r="BF116" s="9" t="s">
        <v>2447</v>
      </c>
      <c r="BL116" s="235">
        <v>999</v>
      </c>
      <c r="BQ116" t="s">
        <v>411</v>
      </c>
      <c r="BR116" t="s">
        <v>55</v>
      </c>
    </row>
    <row r="117" spans="1:70" x14ac:dyDescent="0.35">
      <c r="A117">
        <v>116</v>
      </c>
      <c r="B117" s="164" t="str">
        <f>IFERROR(TEXT(AK117,"00"),"99")&amp;IFERROR(TEXT(V117,"00"),"99")&amp;IFERROR(TEXT(R117,"00"),"99")&amp;IFERROR(TEXT(BL117,"000"),"999")</f>
        <v>011342999</v>
      </c>
      <c r="C117" s="164" t="str">
        <f>IFERROR(TEXT(AK117,"00"),"99")&amp;IFERROR(TEXT(U117,"00"),"99")&amp;IFERROR(TEXT(Q117,"000"),"999")</f>
        <v>0113025</v>
      </c>
      <c r="D117" s="29">
        <v>0</v>
      </c>
      <c r="E117" s="29">
        <v>0</v>
      </c>
      <c r="F117" s="29">
        <v>0</v>
      </c>
      <c r="O117" s="65" t="s">
        <v>2448</v>
      </c>
      <c r="P117" s="9" t="s">
        <v>2448</v>
      </c>
      <c r="Q117" s="153">
        <f>IFERROR(_xlfn.XLOOKUP(S117,sortorder!$E$62:$E$138,sortorder!$F$62:$F$138),999)</f>
        <v>25</v>
      </c>
      <c r="R117" s="153">
        <f>IFERROR(_xlfn.XLOOKUP(S117,sortorder!$E$62:$E$138,sortorder!$D$62:$D$138),99)</f>
        <v>42</v>
      </c>
      <c r="S117" s="131" t="s">
        <v>2338</v>
      </c>
      <c r="T117" s="60" t="s">
        <v>2338</v>
      </c>
      <c r="U117" s="158">
        <f>IFERROR(_xlfn.XLOOKUP(W117,sortorder!$E$4:$E$55,sortorder!$D$4:$D$55),99)</f>
        <v>13</v>
      </c>
      <c r="V117" s="158">
        <f>IFERROR(_xlfn.XLOOKUP(W117,sortorder!$E$4:$E$55,sortorder!$D$4:$D$55),99)</f>
        <v>13</v>
      </c>
      <c r="W117" s="22" t="s">
        <v>2436</v>
      </c>
      <c r="X117" s="147">
        <f>IF(ISERROR(SEARCH(X$1,$O117)),0,1)</f>
        <v>0</v>
      </c>
      <c r="Y117" s="147">
        <f>IF(ISERROR(SEARCH(Y$1,$O117)),0,1)</f>
        <v>1</v>
      </c>
      <c r="Z117" s="147">
        <f>IF(ISERROR(SEARCH(Z$1,$O117)),0,1)</f>
        <v>1</v>
      </c>
      <c r="AA117" s="147">
        <f>IF(ISERROR(SEARCH(AA$1,$O117)),0,1)</f>
        <v>0</v>
      </c>
      <c r="AB117" s="147">
        <f>IF(ISERROR(SEARCH(AB$1,$O117)),0,1)</f>
        <v>0</v>
      </c>
      <c r="AC117" s="147">
        <f>IF(ISERROR(SEARCH(AC$1,$O117)),0,1)</f>
        <v>0</v>
      </c>
      <c r="AD117" s="147">
        <f>IF(ISERROR(SEARCH(AD$1,$O117)),0,1)</f>
        <v>0</v>
      </c>
      <c r="AE117" s="147">
        <f>IF(ISERROR(SEARCH(AE$1,$O117)),0,1)</f>
        <v>0</v>
      </c>
      <c r="AF117" s="147">
        <f>IF(ISERROR(SEARCH(AF$1,$O117)),0,1)</f>
        <v>0</v>
      </c>
      <c r="AI117" t="s">
        <v>44</v>
      </c>
      <c r="AJ117" s="42" t="s">
        <v>44</v>
      </c>
      <c r="AK117" s="219">
        <f>_xlfn.XLOOKUP(AJ117,sortorder!$I$15:$I$20,sortorder!$J$15:$J$20)</f>
        <v>1</v>
      </c>
      <c r="AL117" t="s">
        <v>1805</v>
      </c>
      <c r="AM117" t="s">
        <v>1805</v>
      </c>
      <c r="AN117" t="s">
        <v>1806</v>
      </c>
      <c r="AO117" s="32">
        <v>3</v>
      </c>
      <c r="AP117" t="s">
        <v>1800</v>
      </c>
      <c r="AQ117" t="s">
        <v>1111</v>
      </c>
      <c r="AR117" t="s">
        <v>1102</v>
      </c>
      <c r="AS117" t="s">
        <v>1111</v>
      </c>
      <c r="AU117" s="40" t="str">
        <f>IFERROR(_xlfn.XLOOKUP(O117,wtd!$B:$B,wtd!$C:$C),"")</f>
        <v/>
      </c>
      <c r="AV117" s="147" t="b">
        <f>IFERROR(O117=_xlfn.XLOOKUP(O117,wtd!$B:$B,wtd!$B:$B),FALSE)</f>
        <v>0</v>
      </c>
      <c r="AW117" t="s">
        <v>1103</v>
      </c>
      <c r="AX117">
        <v>2</v>
      </c>
      <c r="AY117">
        <v>0</v>
      </c>
      <c r="BA117" t="b">
        <v>0</v>
      </c>
      <c r="BB117" t="b">
        <v>0</v>
      </c>
      <c r="BC117" t="b">
        <v>0</v>
      </c>
      <c r="BD117" t="s">
        <v>5419</v>
      </c>
      <c r="BE117" s="9" t="s">
        <v>2449</v>
      </c>
      <c r="BF117" s="9" t="s">
        <v>2449</v>
      </c>
      <c r="BL117" s="235">
        <v>999</v>
      </c>
      <c r="BQ117" t="s">
        <v>411</v>
      </c>
      <c r="BR117" t="s">
        <v>55</v>
      </c>
    </row>
    <row r="118" spans="1:70" x14ac:dyDescent="0.35">
      <c r="A118">
        <v>117</v>
      </c>
      <c r="B118" s="164" t="str">
        <f>IFERROR(TEXT(AK118,"00"),"99")&amp;IFERROR(TEXT(V118,"00"),"99")&amp;IFERROR(TEXT(R118,"00"),"99")&amp;IFERROR(TEXT(BL118,"000"),"999")</f>
        <v>011343999</v>
      </c>
      <c r="C118" s="164" t="str">
        <f>IFERROR(TEXT(AK118,"00"),"99")&amp;IFERROR(TEXT(U118,"00"),"99")&amp;IFERROR(TEXT(Q118,"000"),"999")</f>
        <v>0113018</v>
      </c>
      <c r="D118" s="29">
        <v>0</v>
      </c>
      <c r="E118" s="29">
        <v>0</v>
      </c>
      <c r="F118" s="29">
        <v>0</v>
      </c>
      <c r="O118" s="65" t="s">
        <v>2450</v>
      </c>
      <c r="P118" s="9" t="s">
        <v>2450</v>
      </c>
      <c r="Q118" s="153">
        <f>IFERROR(_xlfn.XLOOKUP(S118,sortorder!$E$62:$E$138,sortorder!$F$62:$F$138),999)</f>
        <v>18</v>
      </c>
      <c r="R118" s="153">
        <f>IFERROR(_xlfn.XLOOKUP(S118,sortorder!$E$62:$E$138,sortorder!$D$62:$D$138),99)</f>
        <v>43</v>
      </c>
      <c r="S118" s="131" t="s">
        <v>2301</v>
      </c>
      <c r="T118" s="60" t="s">
        <v>2301</v>
      </c>
      <c r="U118" s="158">
        <f>IFERROR(_xlfn.XLOOKUP(W118,sortorder!$E$4:$E$55,sortorder!$D$4:$D$55),99)</f>
        <v>13</v>
      </c>
      <c r="V118" s="158">
        <f>IFERROR(_xlfn.XLOOKUP(W118,sortorder!$E$4:$E$55,sortorder!$D$4:$D$55),99)</f>
        <v>13</v>
      </c>
      <c r="W118" s="22" t="s">
        <v>2436</v>
      </c>
      <c r="X118" s="147">
        <f>IF(ISERROR(SEARCH(X$1,$O118)),0,1)</f>
        <v>0</v>
      </c>
      <c r="Y118" s="147">
        <f>IF(ISERROR(SEARCH(Y$1,$O118)),0,1)</f>
        <v>1</v>
      </c>
      <c r="Z118" s="147">
        <f>IF(ISERROR(SEARCH(Z$1,$O118)),0,1)</f>
        <v>1</v>
      </c>
      <c r="AA118" s="147">
        <f>IF(ISERROR(SEARCH(AA$1,$O118)),0,1)</f>
        <v>0</v>
      </c>
      <c r="AB118" s="147">
        <f>IF(ISERROR(SEARCH(AB$1,$O118)),0,1)</f>
        <v>0</v>
      </c>
      <c r="AC118" s="147">
        <f>IF(ISERROR(SEARCH(AC$1,$O118)),0,1)</f>
        <v>0</v>
      </c>
      <c r="AD118" s="147">
        <f>IF(ISERROR(SEARCH(AD$1,$O118)),0,1)</f>
        <v>0</v>
      </c>
      <c r="AE118" s="147">
        <f>IF(ISERROR(SEARCH(AE$1,$O118)),0,1)</f>
        <v>0</v>
      </c>
      <c r="AF118" s="147">
        <f>IF(ISERROR(SEARCH(AF$1,$O118)),0,1)</f>
        <v>0</v>
      </c>
      <c r="AI118" t="s">
        <v>44</v>
      </c>
      <c r="AJ118" s="42" t="s">
        <v>44</v>
      </c>
      <c r="AK118" s="219">
        <f>_xlfn.XLOOKUP(AJ118,sortorder!$I$15:$I$20,sortorder!$J$15:$J$20)</f>
        <v>1</v>
      </c>
      <c r="AL118" t="s">
        <v>1805</v>
      </c>
      <c r="AM118" t="s">
        <v>1805</v>
      </c>
      <c r="AN118" t="s">
        <v>1806</v>
      </c>
      <c r="AO118" s="32">
        <v>3</v>
      </c>
      <c r="AP118" t="s">
        <v>1800</v>
      </c>
      <c r="AQ118" t="s">
        <v>1111</v>
      </c>
      <c r="AR118" t="s">
        <v>1102</v>
      </c>
      <c r="AS118" t="s">
        <v>1111</v>
      </c>
      <c r="AU118" s="40" t="str">
        <f>IFERROR(_xlfn.XLOOKUP(O118,wtd!$B:$B,wtd!$C:$C),"")</f>
        <v/>
      </c>
      <c r="AV118" s="147" t="b">
        <f>IFERROR(O118=_xlfn.XLOOKUP(O118,wtd!$B:$B,wtd!$B:$B),FALSE)</f>
        <v>0</v>
      </c>
      <c r="AW118" t="s">
        <v>1103</v>
      </c>
      <c r="AX118">
        <v>2</v>
      </c>
      <c r="AY118">
        <v>0</v>
      </c>
      <c r="BA118" t="b">
        <v>0</v>
      </c>
      <c r="BB118" t="b">
        <v>0</v>
      </c>
      <c r="BC118" t="b">
        <v>0</v>
      </c>
      <c r="BD118" t="s">
        <v>5171</v>
      </c>
      <c r="BE118" s="9" t="s">
        <v>2451</v>
      </c>
      <c r="BF118" s="9" t="s">
        <v>2451</v>
      </c>
      <c r="BL118" s="235">
        <v>999</v>
      </c>
      <c r="BQ118" t="s">
        <v>411</v>
      </c>
      <c r="BR118" t="s">
        <v>55</v>
      </c>
    </row>
    <row r="119" spans="1:70" x14ac:dyDescent="0.35">
      <c r="A119">
        <v>118</v>
      </c>
      <c r="B119" s="164" t="str">
        <f>IFERROR(TEXT(AK119,"00"),"99")&amp;IFERROR(TEXT(V119,"00"),"99")&amp;IFERROR(TEXT(R119,"00"),"99")&amp;IFERROR(TEXT(BL119,"000"),"999")</f>
        <v>011436999</v>
      </c>
      <c r="C119" s="164" t="str">
        <f>IFERROR(TEXT(AK119,"00"),"99")&amp;IFERROR(TEXT(U119,"00"),"99")&amp;IFERROR(TEXT(Q119,"000"),"999")</f>
        <v>0114021</v>
      </c>
      <c r="D119" s="29">
        <v>0</v>
      </c>
      <c r="E119" s="29">
        <v>0</v>
      </c>
      <c r="F119" s="29">
        <v>0</v>
      </c>
      <c r="O119" s="65" t="s">
        <v>2384</v>
      </c>
      <c r="P119" s="9" t="s">
        <v>2384</v>
      </c>
      <c r="Q119" s="153">
        <f>IFERROR(_xlfn.XLOOKUP(S119,sortorder!$E$62:$E$138,sortorder!$F$62:$F$138),999)</f>
        <v>21</v>
      </c>
      <c r="R119" s="153">
        <f>IFERROR(_xlfn.XLOOKUP(S119,sortorder!$E$62:$E$138,sortorder!$D$62:$D$138),99)</f>
        <v>36</v>
      </c>
      <c r="S119" s="131" t="s">
        <v>2318</v>
      </c>
      <c r="T119" s="60" t="s">
        <v>2318</v>
      </c>
      <c r="U119" s="158">
        <f>IFERROR(_xlfn.XLOOKUP(W119,sortorder!$E$4:$E$55,sortorder!$D$4:$D$55),99)</f>
        <v>14</v>
      </c>
      <c r="V119" s="158">
        <f>IFERROR(_xlfn.XLOOKUP(W119,sortorder!$E$4:$E$55,sortorder!$D$4:$D$55),99)</f>
        <v>14</v>
      </c>
      <c r="W119" s="22" t="s">
        <v>2385</v>
      </c>
      <c r="X119" s="147">
        <f>IF(ISERROR(SEARCH(X$1,$O119)),0,1)</f>
        <v>0</v>
      </c>
      <c r="Y119" s="147">
        <f>IF(ISERROR(SEARCH(Y$1,$O119)),0,1)</f>
        <v>0</v>
      </c>
      <c r="Z119" s="147">
        <f>IF(ISERROR(SEARCH(Z$1,$O119)),0,1)</f>
        <v>0</v>
      </c>
      <c r="AA119" s="147">
        <f>IF(ISERROR(SEARCH(AA$1,$O119)),0,1)</f>
        <v>0</v>
      </c>
      <c r="AB119" s="147">
        <f>IF(ISERROR(SEARCH(AB$1,$O119)),0,1)</f>
        <v>1</v>
      </c>
      <c r="AC119" s="147">
        <f>IF(ISERROR(SEARCH(AC$1,$O119)),0,1)</f>
        <v>0</v>
      </c>
      <c r="AD119" s="147">
        <f>IF(ISERROR(SEARCH(AD$1,$O119)),0,1)</f>
        <v>0</v>
      </c>
      <c r="AE119" s="147">
        <f>IF(ISERROR(SEARCH(AE$1,$O119)),0,1)</f>
        <v>0</v>
      </c>
      <c r="AF119" s="147">
        <f>IF(ISERROR(SEARCH(AF$1,$O119)),0,1)</f>
        <v>0</v>
      </c>
      <c r="AI119" t="s">
        <v>44</v>
      </c>
      <c r="AJ119" s="42" t="s">
        <v>44</v>
      </c>
      <c r="AK119" s="219">
        <f>_xlfn.XLOOKUP(AJ119,sortorder!$I$15:$I$20,sortorder!$J$15:$J$20)</f>
        <v>1</v>
      </c>
      <c r="AL119" t="s">
        <v>423</v>
      </c>
      <c r="AM119" t="s">
        <v>423</v>
      </c>
      <c r="AN119" t="s">
        <v>424</v>
      </c>
      <c r="AO119" s="32">
        <v>1</v>
      </c>
      <c r="AP119" t="s">
        <v>1125</v>
      </c>
      <c r="AQ119" t="s">
        <v>1132</v>
      </c>
      <c r="AR119" t="s">
        <v>1126</v>
      </c>
      <c r="AS119" t="s">
        <v>1132</v>
      </c>
      <c r="AT119">
        <v>1</v>
      </c>
      <c r="AU119" s="40" t="str">
        <f>IFERROR(_xlfn.XLOOKUP(O119,wtd!$B:$B,wtd!$C:$C),"")</f>
        <v/>
      </c>
      <c r="AV119" s="147" t="b">
        <f>IFERROR(O119=_xlfn.XLOOKUP(O119,wtd!$B:$B,wtd!$B:$B),FALSE)</f>
        <v>0</v>
      </c>
      <c r="AW119" t="s">
        <v>2831</v>
      </c>
      <c r="AX119">
        <v>2</v>
      </c>
      <c r="AY119">
        <v>0</v>
      </c>
      <c r="BA119" t="b">
        <v>0</v>
      </c>
      <c r="BB119" t="b">
        <v>1</v>
      </c>
      <c r="BC119" t="b">
        <v>0</v>
      </c>
      <c r="BD119" t="s">
        <v>5172</v>
      </c>
      <c r="BE119" s="9" t="s">
        <v>2386</v>
      </c>
      <c r="BF119" s="9" t="s">
        <v>2386</v>
      </c>
      <c r="BL119" s="235">
        <v>999</v>
      </c>
      <c r="BQ119" t="s">
        <v>411</v>
      </c>
      <c r="BR119" t="s">
        <v>55</v>
      </c>
    </row>
    <row r="120" spans="1:70" x14ac:dyDescent="0.35">
      <c r="A120">
        <v>119</v>
      </c>
      <c r="B120" s="164" t="str">
        <f>IFERROR(TEXT(AK120,"00"),"99")&amp;IFERROR(TEXT(V120,"00"),"99")&amp;IFERROR(TEXT(R120,"00"),"99")&amp;IFERROR(TEXT(BL120,"000"),"999")</f>
        <v>011437999</v>
      </c>
      <c r="C120" s="164" t="str">
        <f>IFERROR(TEXT(AK120,"00"),"99")&amp;IFERROR(TEXT(U120,"00"),"99")&amp;IFERROR(TEXT(Q120,"000"),"999")</f>
        <v>0114019</v>
      </c>
      <c r="D120" s="29">
        <v>0</v>
      </c>
      <c r="E120" s="29">
        <v>0</v>
      </c>
      <c r="F120" s="29">
        <v>0</v>
      </c>
      <c r="O120" s="65" t="s">
        <v>2387</v>
      </c>
      <c r="P120" s="9" t="s">
        <v>2387</v>
      </c>
      <c r="Q120" s="153">
        <f>IFERROR(_xlfn.XLOOKUP(S120,sortorder!$E$62:$E$138,sortorder!$F$62:$F$138),999)</f>
        <v>19</v>
      </c>
      <c r="R120" s="153">
        <f>IFERROR(_xlfn.XLOOKUP(S120,sortorder!$E$62:$E$138,sortorder!$D$62:$D$138),99)</f>
        <v>37</v>
      </c>
      <c r="S120" s="131" t="s">
        <v>2308</v>
      </c>
      <c r="T120" s="60" t="s">
        <v>2308</v>
      </c>
      <c r="U120" s="158">
        <f>IFERROR(_xlfn.XLOOKUP(W120,sortorder!$E$4:$E$55,sortorder!$D$4:$D$55),99)</f>
        <v>14</v>
      </c>
      <c r="V120" s="158">
        <f>IFERROR(_xlfn.XLOOKUP(W120,sortorder!$E$4:$E$55,sortorder!$D$4:$D$55),99)</f>
        <v>14</v>
      </c>
      <c r="W120" s="22" t="s">
        <v>2385</v>
      </c>
      <c r="X120" s="147">
        <f>IF(ISERROR(SEARCH(X$1,$O120)),0,1)</f>
        <v>0</v>
      </c>
      <c r="Y120" s="147">
        <f>IF(ISERROR(SEARCH(Y$1,$O120)),0,1)</f>
        <v>0</v>
      </c>
      <c r="Z120" s="147">
        <f>IF(ISERROR(SEARCH(Z$1,$O120)),0,1)</f>
        <v>0</v>
      </c>
      <c r="AA120" s="147">
        <f>IF(ISERROR(SEARCH(AA$1,$O120)),0,1)</f>
        <v>0</v>
      </c>
      <c r="AB120" s="147">
        <f>IF(ISERROR(SEARCH(AB$1,$O120)),0,1)</f>
        <v>1</v>
      </c>
      <c r="AC120" s="147">
        <f>IF(ISERROR(SEARCH(AC$1,$O120)),0,1)</f>
        <v>0</v>
      </c>
      <c r="AD120" s="147">
        <f>IF(ISERROR(SEARCH(AD$1,$O120)),0,1)</f>
        <v>0</v>
      </c>
      <c r="AE120" s="147">
        <f>IF(ISERROR(SEARCH(AE$1,$O120)),0,1)</f>
        <v>0</v>
      </c>
      <c r="AF120" s="147">
        <f>IF(ISERROR(SEARCH(AF$1,$O120)),0,1)</f>
        <v>0</v>
      </c>
      <c r="AI120" t="s">
        <v>44</v>
      </c>
      <c r="AJ120" s="42" t="s">
        <v>44</v>
      </c>
      <c r="AK120" s="219">
        <f>_xlfn.XLOOKUP(AJ120,sortorder!$I$15:$I$20,sortorder!$J$15:$J$20)</f>
        <v>1</v>
      </c>
      <c r="AL120" t="s">
        <v>423</v>
      </c>
      <c r="AM120" t="s">
        <v>423</v>
      </c>
      <c r="AN120" t="s">
        <v>424</v>
      </c>
      <c r="AO120" s="32">
        <v>1</v>
      </c>
      <c r="AP120" t="s">
        <v>1125</v>
      </c>
      <c r="AQ120" t="s">
        <v>1132</v>
      </c>
      <c r="AR120" t="s">
        <v>1126</v>
      </c>
      <c r="AS120" t="s">
        <v>1132</v>
      </c>
      <c r="AT120">
        <v>1</v>
      </c>
      <c r="AU120" s="40" t="str">
        <f>IFERROR(_xlfn.XLOOKUP(O120,wtd!$B:$B,wtd!$C:$C),"")</f>
        <v/>
      </c>
      <c r="AV120" s="147" t="b">
        <f>IFERROR(O120=_xlfn.XLOOKUP(O120,wtd!$B:$B,wtd!$B:$B),FALSE)</f>
        <v>0</v>
      </c>
      <c r="AW120" t="s">
        <v>2831</v>
      </c>
      <c r="AX120">
        <v>2</v>
      </c>
      <c r="AY120">
        <v>0</v>
      </c>
      <c r="BA120" t="b">
        <v>0</v>
      </c>
      <c r="BB120" t="b">
        <v>1</v>
      </c>
      <c r="BC120" t="b">
        <v>0</v>
      </c>
      <c r="BD120" t="s">
        <v>5173</v>
      </c>
      <c r="BE120" s="9" t="s">
        <v>2388</v>
      </c>
      <c r="BF120" s="9" t="s">
        <v>2388</v>
      </c>
      <c r="BL120" s="235">
        <v>999</v>
      </c>
      <c r="BQ120" t="s">
        <v>411</v>
      </c>
      <c r="BR120" t="s">
        <v>55</v>
      </c>
    </row>
    <row r="121" spans="1:70" x14ac:dyDescent="0.35">
      <c r="A121">
        <v>120</v>
      </c>
      <c r="B121" s="164" t="str">
        <f>IFERROR(TEXT(AK121,"00"),"99")&amp;IFERROR(TEXT(V121,"00"),"99")&amp;IFERROR(TEXT(R121,"00"),"99")&amp;IFERROR(TEXT(BL121,"000"),"999")</f>
        <v>011438999</v>
      </c>
      <c r="C121" s="164" t="str">
        <f>IFERROR(TEXT(AK121,"00"),"99")&amp;IFERROR(TEXT(U121,"00"),"99")&amp;IFERROR(TEXT(Q121,"000"),"999")</f>
        <v>0114020</v>
      </c>
      <c r="D121" s="29">
        <v>0</v>
      </c>
      <c r="E121" s="29">
        <v>0</v>
      </c>
      <c r="F121" s="29">
        <v>0</v>
      </c>
      <c r="O121" s="65" t="s">
        <v>2389</v>
      </c>
      <c r="P121" s="9" t="s">
        <v>2389</v>
      </c>
      <c r="Q121" s="153">
        <f>IFERROR(_xlfn.XLOOKUP(S121,sortorder!$E$62:$E$138,sortorder!$F$62:$F$138),999)</f>
        <v>20</v>
      </c>
      <c r="R121" s="153">
        <f>IFERROR(_xlfn.XLOOKUP(S121,sortorder!$E$62:$E$138,sortorder!$D$62:$D$138),99)</f>
        <v>38</v>
      </c>
      <c r="S121" s="131" t="s">
        <v>2313</v>
      </c>
      <c r="T121" s="60" t="s">
        <v>2313</v>
      </c>
      <c r="U121" s="158">
        <f>IFERROR(_xlfn.XLOOKUP(W121,sortorder!$E$4:$E$55,sortorder!$D$4:$D$55),99)</f>
        <v>14</v>
      </c>
      <c r="V121" s="158">
        <f>IFERROR(_xlfn.XLOOKUP(W121,sortorder!$E$4:$E$55,sortorder!$D$4:$D$55),99)</f>
        <v>14</v>
      </c>
      <c r="W121" s="22" t="s">
        <v>2385</v>
      </c>
      <c r="X121" s="147">
        <f>IF(ISERROR(SEARCH(X$1,$O121)),0,1)</f>
        <v>0</v>
      </c>
      <c r="Y121" s="147">
        <f>IF(ISERROR(SEARCH(Y$1,$O121)),0,1)</f>
        <v>0</v>
      </c>
      <c r="Z121" s="147">
        <f>IF(ISERROR(SEARCH(Z$1,$O121)),0,1)</f>
        <v>0</v>
      </c>
      <c r="AA121" s="147">
        <f>IF(ISERROR(SEARCH(AA$1,$O121)),0,1)</f>
        <v>0</v>
      </c>
      <c r="AB121" s="147">
        <f>IF(ISERROR(SEARCH(AB$1,$O121)),0,1)</f>
        <v>1</v>
      </c>
      <c r="AC121" s="147">
        <f>IF(ISERROR(SEARCH(AC$1,$O121)),0,1)</f>
        <v>0</v>
      </c>
      <c r="AD121" s="147">
        <f>IF(ISERROR(SEARCH(AD$1,$O121)),0,1)</f>
        <v>0</v>
      </c>
      <c r="AE121" s="147">
        <f>IF(ISERROR(SEARCH(AE$1,$O121)),0,1)</f>
        <v>0</v>
      </c>
      <c r="AF121" s="147">
        <f>IF(ISERROR(SEARCH(AF$1,$O121)),0,1)</f>
        <v>0</v>
      </c>
      <c r="AI121" t="s">
        <v>44</v>
      </c>
      <c r="AJ121" s="42" t="s">
        <v>44</v>
      </c>
      <c r="AK121" s="219">
        <f>_xlfn.XLOOKUP(AJ121,sortorder!$I$15:$I$20,sortorder!$J$15:$J$20)</f>
        <v>1</v>
      </c>
      <c r="AL121" t="s">
        <v>423</v>
      </c>
      <c r="AM121" t="s">
        <v>423</v>
      </c>
      <c r="AN121" t="s">
        <v>424</v>
      </c>
      <c r="AO121" s="32">
        <v>1</v>
      </c>
      <c r="AP121" t="s">
        <v>1125</v>
      </c>
      <c r="AQ121" t="s">
        <v>1132</v>
      </c>
      <c r="AR121" t="s">
        <v>1126</v>
      </c>
      <c r="AS121" t="s">
        <v>1132</v>
      </c>
      <c r="AT121">
        <v>1</v>
      </c>
      <c r="AU121" s="40" t="str">
        <f>IFERROR(_xlfn.XLOOKUP(O121,wtd!$B:$B,wtd!$C:$C),"")</f>
        <v/>
      </c>
      <c r="AV121" s="147" t="b">
        <f>IFERROR(O121=_xlfn.XLOOKUP(O121,wtd!$B:$B,wtd!$B:$B),FALSE)</f>
        <v>0</v>
      </c>
      <c r="AW121" t="s">
        <v>2831</v>
      </c>
      <c r="AX121">
        <v>2</v>
      </c>
      <c r="AY121">
        <v>0</v>
      </c>
      <c r="BA121" t="b">
        <v>0</v>
      </c>
      <c r="BB121" t="b">
        <v>1</v>
      </c>
      <c r="BC121" t="b">
        <v>0</v>
      </c>
      <c r="BD121" t="s">
        <v>5174</v>
      </c>
      <c r="BE121" s="9" t="s">
        <v>2390</v>
      </c>
      <c r="BF121" s="9" t="s">
        <v>2390</v>
      </c>
      <c r="BL121" s="235">
        <v>999</v>
      </c>
      <c r="BQ121" t="s">
        <v>411</v>
      </c>
      <c r="BR121" t="s">
        <v>55</v>
      </c>
    </row>
    <row r="122" spans="1:70" x14ac:dyDescent="0.35">
      <c r="A122">
        <v>121</v>
      </c>
      <c r="B122" s="164" t="str">
        <f>IFERROR(TEXT(AK122,"00"),"99")&amp;IFERROR(TEXT(V122,"00"),"99")&amp;IFERROR(TEXT(R122,"00"),"99")&amp;IFERROR(TEXT(BL122,"000"),"999")</f>
        <v>011439999</v>
      </c>
      <c r="C122" s="164" t="str">
        <f>IFERROR(TEXT(AK122,"00"),"99")&amp;IFERROR(TEXT(U122,"00"),"99")&amp;IFERROR(TEXT(Q122,"000"),"999")</f>
        <v>0114022</v>
      </c>
      <c r="D122" s="29">
        <v>0</v>
      </c>
      <c r="E122" s="29">
        <v>0</v>
      </c>
      <c r="F122" s="29">
        <v>0</v>
      </c>
      <c r="O122" s="65" t="s">
        <v>2391</v>
      </c>
      <c r="P122" s="9" t="s">
        <v>2391</v>
      </c>
      <c r="Q122" s="153">
        <f>IFERROR(_xlfn.XLOOKUP(S122,sortorder!$E$62:$E$138,sortorder!$F$62:$F$138),999)</f>
        <v>22</v>
      </c>
      <c r="R122" s="153">
        <f>IFERROR(_xlfn.XLOOKUP(S122,sortorder!$E$62:$E$138,sortorder!$D$62:$D$138),99)</f>
        <v>39</v>
      </c>
      <c r="S122" s="131" t="s">
        <v>2323</v>
      </c>
      <c r="T122" s="60" t="s">
        <v>2323</v>
      </c>
      <c r="U122" s="158">
        <f>IFERROR(_xlfn.XLOOKUP(W122,sortorder!$E$4:$E$55,sortorder!$D$4:$D$55),99)</f>
        <v>14</v>
      </c>
      <c r="V122" s="158">
        <f>IFERROR(_xlfn.XLOOKUP(W122,sortorder!$E$4:$E$55,sortorder!$D$4:$D$55),99)</f>
        <v>14</v>
      </c>
      <c r="W122" s="22" t="s">
        <v>2385</v>
      </c>
      <c r="X122" s="147">
        <f>IF(ISERROR(SEARCH(X$1,$O122)),0,1)</f>
        <v>0</v>
      </c>
      <c r="Y122" s="147">
        <f>IF(ISERROR(SEARCH(Y$1,$O122)),0,1)</f>
        <v>0</v>
      </c>
      <c r="Z122" s="147">
        <f>IF(ISERROR(SEARCH(Z$1,$O122)),0,1)</f>
        <v>0</v>
      </c>
      <c r="AA122" s="147">
        <f>IF(ISERROR(SEARCH(AA$1,$O122)),0,1)</f>
        <v>0</v>
      </c>
      <c r="AB122" s="147">
        <f>IF(ISERROR(SEARCH(AB$1,$O122)),0,1)</f>
        <v>1</v>
      </c>
      <c r="AC122" s="147">
        <f>IF(ISERROR(SEARCH(AC$1,$O122)),0,1)</f>
        <v>0</v>
      </c>
      <c r="AD122" s="147">
        <f>IF(ISERROR(SEARCH(AD$1,$O122)),0,1)</f>
        <v>0</v>
      </c>
      <c r="AE122" s="147">
        <f>IF(ISERROR(SEARCH(AE$1,$O122)),0,1)</f>
        <v>0</v>
      </c>
      <c r="AF122" s="147">
        <f>IF(ISERROR(SEARCH(AF$1,$O122)),0,1)</f>
        <v>0</v>
      </c>
      <c r="AI122" t="s">
        <v>44</v>
      </c>
      <c r="AJ122" s="42" t="s">
        <v>44</v>
      </c>
      <c r="AK122" s="219">
        <f>_xlfn.XLOOKUP(AJ122,sortorder!$I$15:$I$20,sortorder!$J$15:$J$20)</f>
        <v>1</v>
      </c>
      <c r="AL122" t="s">
        <v>423</v>
      </c>
      <c r="AM122" t="s">
        <v>423</v>
      </c>
      <c r="AN122" t="s">
        <v>424</v>
      </c>
      <c r="AO122" s="32">
        <v>1</v>
      </c>
      <c r="AP122" t="s">
        <v>1125</v>
      </c>
      <c r="AQ122" t="s">
        <v>1132</v>
      </c>
      <c r="AR122" t="s">
        <v>1126</v>
      </c>
      <c r="AS122" t="s">
        <v>1132</v>
      </c>
      <c r="AT122">
        <v>1</v>
      </c>
      <c r="AU122" s="40" t="str">
        <f>IFERROR(_xlfn.XLOOKUP(O122,wtd!$B:$B,wtd!$C:$C),"")</f>
        <v/>
      </c>
      <c r="AV122" s="147" t="b">
        <f>IFERROR(O122=_xlfn.XLOOKUP(O122,wtd!$B:$B,wtd!$B:$B),FALSE)</f>
        <v>0</v>
      </c>
      <c r="AW122" t="s">
        <v>2831</v>
      </c>
      <c r="AX122">
        <v>2</v>
      </c>
      <c r="AY122">
        <v>0</v>
      </c>
      <c r="BA122" t="b">
        <v>0</v>
      </c>
      <c r="BB122" t="b">
        <v>1</v>
      </c>
      <c r="BC122" t="b">
        <v>0</v>
      </c>
      <c r="BD122" t="s">
        <v>5228</v>
      </c>
      <c r="BE122" s="9" t="s">
        <v>2392</v>
      </c>
      <c r="BF122" s="9" t="s">
        <v>2392</v>
      </c>
      <c r="BL122" s="235">
        <v>999</v>
      </c>
      <c r="BQ122" t="s">
        <v>411</v>
      </c>
      <c r="BR122" t="s">
        <v>55</v>
      </c>
    </row>
    <row r="123" spans="1:70" x14ac:dyDescent="0.35">
      <c r="A123">
        <v>122</v>
      </c>
      <c r="B123" s="164" t="str">
        <f>IFERROR(TEXT(AK123,"00"),"99")&amp;IFERROR(TEXT(V123,"00"),"99")&amp;IFERROR(TEXT(R123,"00"),"99")&amp;IFERROR(TEXT(BL123,"000"),"999")</f>
        <v>011440999</v>
      </c>
      <c r="C123" s="164" t="str">
        <f>IFERROR(TEXT(AK123,"00"),"99")&amp;IFERROR(TEXT(U123,"00"),"99")&amp;IFERROR(TEXT(Q123,"000"),"999")</f>
        <v>0114023</v>
      </c>
      <c r="D123" s="29">
        <v>0</v>
      </c>
      <c r="E123" s="29">
        <v>0</v>
      </c>
      <c r="F123" s="29">
        <v>0</v>
      </c>
      <c r="O123" s="65" t="s">
        <v>2393</v>
      </c>
      <c r="P123" s="9" t="s">
        <v>2393</v>
      </c>
      <c r="Q123" s="153">
        <f>IFERROR(_xlfn.XLOOKUP(S123,sortorder!$E$62:$E$138,sortorder!$F$62:$F$138),999)</f>
        <v>23</v>
      </c>
      <c r="R123" s="153">
        <f>IFERROR(_xlfn.XLOOKUP(S123,sortorder!$E$62:$E$138,sortorder!$D$62:$D$138),99)</f>
        <v>40</v>
      </c>
      <c r="S123" s="131" t="s">
        <v>2328</v>
      </c>
      <c r="T123" s="60" t="s">
        <v>2328</v>
      </c>
      <c r="U123" s="158">
        <f>IFERROR(_xlfn.XLOOKUP(W123,sortorder!$E$4:$E$55,sortorder!$D$4:$D$55),99)</f>
        <v>14</v>
      </c>
      <c r="V123" s="158">
        <f>IFERROR(_xlfn.XLOOKUP(W123,sortorder!$E$4:$E$55,sortorder!$D$4:$D$55),99)</f>
        <v>14</v>
      </c>
      <c r="W123" s="22" t="s">
        <v>2385</v>
      </c>
      <c r="X123" s="147">
        <f>IF(ISERROR(SEARCH(X$1,$O123)),0,1)</f>
        <v>0</v>
      </c>
      <c r="Y123" s="147">
        <f>IF(ISERROR(SEARCH(Y$1,$O123)),0,1)</f>
        <v>0</v>
      </c>
      <c r="Z123" s="147">
        <f>IF(ISERROR(SEARCH(Z$1,$O123)),0,1)</f>
        <v>0</v>
      </c>
      <c r="AA123" s="147">
        <f>IF(ISERROR(SEARCH(AA$1,$O123)),0,1)</f>
        <v>0</v>
      </c>
      <c r="AB123" s="147">
        <f>IF(ISERROR(SEARCH(AB$1,$O123)),0,1)</f>
        <v>1</v>
      </c>
      <c r="AC123" s="147">
        <f>IF(ISERROR(SEARCH(AC$1,$O123)),0,1)</f>
        <v>0</v>
      </c>
      <c r="AD123" s="147">
        <f>IF(ISERROR(SEARCH(AD$1,$O123)),0,1)</f>
        <v>0</v>
      </c>
      <c r="AE123" s="147">
        <f>IF(ISERROR(SEARCH(AE$1,$O123)),0,1)</f>
        <v>0</v>
      </c>
      <c r="AF123" s="147">
        <f>IF(ISERROR(SEARCH(AF$1,$O123)),0,1)</f>
        <v>0</v>
      </c>
      <c r="AI123" t="s">
        <v>44</v>
      </c>
      <c r="AJ123" s="42" t="s">
        <v>44</v>
      </c>
      <c r="AK123" s="219">
        <f>_xlfn.XLOOKUP(AJ123,sortorder!$I$15:$I$20,sortorder!$J$15:$J$20)</f>
        <v>1</v>
      </c>
      <c r="AL123" t="s">
        <v>423</v>
      </c>
      <c r="AM123" t="s">
        <v>423</v>
      </c>
      <c r="AN123" t="s">
        <v>424</v>
      </c>
      <c r="AO123" s="32">
        <v>1</v>
      </c>
      <c r="AP123" t="s">
        <v>1125</v>
      </c>
      <c r="AQ123" t="s">
        <v>1132</v>
      </c>
      <c r="AR123" t="s">
        <v>1126</v>
      </c>
      <c r="AS123" t="s">
        <v>1132</v>
      </c>
      <c r="AT123">
        <v>1</v>
      </c>
      <c r="AU123" s="40" t="str">
        <f>IFERROR(_xlfn.XLOOKUP(O123,wtd!$B:$B,wtd!$C:$C),"")</f>
        <v/>
      </c>
      <c r="AV123" s="147" t="b">
        <f>IFERROR(O123=_xlfn.XLOOKUP(O123,wtd!$B:$B,wtd!$B:$B),FALSE)</f>
        <v>0</v>
      </c>
      <c r="AW123" t="s">
        <v>2831</v>
      </c>
      <c r="AX123">
        <v>2</v>
      </c>
      <c r="AY123">
        <v>0</v>
      </c>
      <c r="BA123" t="b">
        <v>0</v>
      </c>
      <c r="BB123" t="b">
        <v>1</v>
      </c>
      <c r="BC123" t="b">
        <v>0</v>
      </c>
      <c r="BD123" t="s">
        <v>5332</v>
      </c>
      <c r="BE123" s="9" t="s">
        <v>2394</v>
      </c>
      <c r="BF123" s="9" t="s">
        <v>2394</v>
      </c>
      <c r="BL123" s="235">
        <v>999</v>
      </c>
      <c r="BQ123" t="s">
        <v>411</v>
      </c>
      <c r="BR123" t="s">
        <v>55</v>
      </c>
    </row>
    <row r="124" spans="1:70" x14ac:dyDescent="0.35">
      <c r="A124">
        <v>123</v>
      </c>
      <c r="B124" s="164" t="str">
        <f>IFERROR(TEXT(AK124,"00"),"99")&amp;IFERROR(TEXT(V124,"00"),"99")&amp;IFERROR(TEXT(R124,"00"),"99")&amp;IFERROR(TEXT(BL124,"000"),"999")</f>
        <v>011441999</v>
      </c>
      <c r="C124" s="164" t="str">
        <f>IFERROR(TEXT(AK124,"00"),"99")&amp;IFERROR(TEXT(U124,"00"),"99")&amp;IFERROR(TEXT(Q124,"000"),"999")</f>
        <v>0114024</v>
      </c>
      <c r="D124" s="29">
        <v>0</v>
      </c>
      <c r="E124" s="29">
        <v>0</v>
      </c>
      <c r="F124" s="29">
        <v>0</v>
      </c>
      <c r="O124" s="65" t="s">
        <v>2395</v>
      </c>
      <c r="P124" s="9" t="s">
        <v>2395</v>
      </c>
      <c r="Q124" s="153">
        <f>IFERROR(_xlfn.XLOOKUP(S124,sortorder!$E$62:$E$138,sortorder!$F$62:$F$138),999)</f>
        <v>24</v>
      </c>
      <c r="R124" s="153">
        <f>IFERROR(_xlfn.XLOOKUP(S124,sortorder!$E$62:$E$138,sortorder!$D$62:$D$138),99)</f>
        <v>41</v>
      </c>
      <c r="S124" s="131" t="s">
        <v>2333</v>
      </c>
      <c r="T124" s="60" t="s">
        <v>2333</v>
      </c>
      <c r="U124" s="158">
        <f>IFERROR(_xlfn.XLOOKUP(W124,sortorder!$E$4:$E$55,sortorder!$D$4:$D$55),99)</f>
        <v>14</v>
      </c>
      <c r="V124" s="158">
        <f>IFERROR(_xlfn.XLOOKUP(W124,sortorder!$E$4:$E$55,sortorder!$D$4:$D$55),99)</f>
        <v>14</v>
      </c>
      <c r="W124" s="22" t="s">
        <v>2385</v>
      </c>
      <c r="X124" s="147">
        <f>IF(ISERROR(SEARCH(X$1,$O124)),0,1)</f>
        <v>0</v>
      </c>
      <c r="Y124" s="147">
        <f>IF(ISERROR(SEARCH(Y$1,$O124)),0,1)</f>
        <v>0</v>
      </c>
      <c r="Z124" s="147">
        <f>IF(ISERROR(SEARCH(Z$1,$O124)),0,1)</f>
        <v>0</v>
      </c>
      <c r="AA124" s="147">
        <f>IF(ISERROR(SEARCH(AA$1,$O124)),0,1)</f>
        <v>0</v>
      </c>
      <c r="AB124" s="147">
        <f>IF(ISERROR(SEARCH(AB$1,$O124)),0,1)</f>
        <v>1</v>
      </c>
      <c r="AC124" s="147">
        <f>IF(ISERROR(SEARCH(AC$1,$O124)),0,1)</f>
        <v>0</v>
      </c>
      <c r="AD124" s="147">
        <f>IF(ISERROR(SEARCH(AD$1,$O124)),0,1)</f>
        <v>0</v>
      </c>
      <c r="AE124" s="147">
        <f>IF(ISERROR(SEARCH(AE$1,$O124)),0,1)</f>
        <v>0</v>
      </c>
      <c r="AF124" s="147">
        <f>IF(ISERROR(SEARCH(AF$1,$O124)),0,1)</f>
        <v>0</v>
      </c>
      <c r="AI124" t="s">
        <v>44</v>
      </c>
      <c r="AJ124" s="42" t="s">
        <v>44</v>
      </c>
      <c r="AK124" s="219">
        <f>_xlfn.XLOOKUP(AJ124,sortorder!$I$15:$I$20,sortorder!$J$15:$J$20)</f>
        <v>1</v>
      </c>
      <c r="AL124" t="s">
        <v>423</v>
      </c>
      <c r="AM124" t="s">
        <v>423</v>
      </c>
      <c r="AN124" t="s">
        <v>424</v>
      </c>
      <c r="AO124" s="32">
        <v>1</v>
      </c>
      <c r="AP124" t="s">
        <v>1125</v>
      </c>
      <c r="AQ124" t="s">
        <v>1132</v>
      </c>
      <c r="AR124" t="s">
        <v>1126</v>
      </c>
      <c r="AS124" t="s">
        <v>1132</v>
      </c>
      <c r="AT124">
        <v>1</v>
      </c>
      <c r="AU124" s="40" t="str">
        <f>IFERROR(_xlfn.XLOOKUP(O124,wtd!$B:$B,wtd!$C:$C),"")</f>
        <v/>
      </c>
      <c r="AV124" s="147" t="b">
        <f>IFERROR(O124=_xlfn.XLOOKUP(O124,wtd!$B:$B,wtd!$B:$B),FALSE)</f>
        <v>0</v>
      </c>
      <c r="AW124" t="s">
        <v>2831</v>
      </c>
      <c r="AX124">
        <v>2</v>
      </c>
      <c r="AY124">
        <v>0</v>
      </c>
      <c r="BA124" t="b">
        <v>0</v>
      </c>
      <c r="BB124" t="b">
        <v>1</v>
      </c>
      <c r="BC124" t="b">
        <v>0</v>
      </c>
      <c r="BD124" t="s">
        <v>5175</v>
      </c>
      <c r="BE124" s="9" t="s">
        <v>2396</v>
      </c>
      <c r="BF124" s="9" t="s">
        <v>2396</v>
      </c>
      <c r="BL124" s="235">
        <v>999</v>
      </c>
      <c r="BQ124" t="s">
        <v>411</v>
      </c>
      <c r="BR124" t="s">
        <v>55</v>
      </c>
    </row>
    <row r="125" spans="1:70" x14ac:dyDescent="0.35">
      <c r="A125">
        <v>124</v>
      </c>
      <c r="B125" s="164" t="str">
        <f>IFERROR(TEXT(AK125,"00"),"99")&amp;IFERROR(TEXT(V125,"00"),"99")&amp;IFERROR(TEXT(R125,"00"),"99")&amp;IFERROR(TEXT(BL125,"000"),"999")</f>
        <v>011442999</v>
      </c>
      <c r="C125" s="164" t="str">
        <f>IFERROR(TEXT(AK125,"00"),"99")&amp;IFERROR(TEXT(U125,"00"),"99")&amp;IFERROR(TEXT(Q125,"000"),"999")</f>
        <v>0114025</v>
      </c>
      <c r="D125" s="29">
        <v>0</v>
      </c>
      <c r="E125" s="29">
        <v>0</v>
      </c>
      <c r="F125" s="29">
        <v>0</v>
      </c>
      <c r="O125" s="65" t="s">
        <v>2397</v>
      </c>
      <c r="P125" s="9" t="s">
        <v>2397</v>
      </c>
      <c r="Q125" s="153">
        <f>IFERROR(_xlfn.XLOOKUP(S125,sortorder!$E$62:$E$138,sortorder!$F$62:$F$138),999)</f>
        <v>25</v>
      </c>
      <c r="R125" s="153">
        <f>IFERROR(_xlfn.XLOOKUP(S125,sortorder!$E$62:$E$138,sortorder!$D$62:$D$138),99)</f>
        <v>42</v>
      </c>
      <c r="S125" s="131" t="s">
        <v>2338</v>
      </c>
      <c r="T125" s="60" t="s">
        <v>2338</v>
      </c>
      <c r="U125" s="158">
        <f>IFERROR(_xlfn.XLOOKUP(W125,sortorder!$E$4:$E$55,sortorder!$D$4:$D$55),99)</f>
        <v>14</v>
      </c>
      <c r="V125" s="158">
        <f>IFERROR(_xlfn.XLOOKUP(W125,sortorder!$E$4:$E$55,sortorder!$D$4:$D$55),99)</f>
        <v>14</v>
      </c>
      <c r="W125" s="22" t="s">
        <v>2385</v>
      </c>
      <c r="X125" s="147">
        <f>IF(ISERROR(SEARCH(X$1,$O125)),0,1)</f>
        <v>0</v>
      </c>
      <c r="Y125" s="147">
        <f>IF(ISERROR(SEARCH(Y$1,$O125)),0,1)</f>
        <v>0</v>
      </c>
      <c r="Z125" s="147">
        <f>IF(ISERROR(SEARCH(Z$1,$O125)),0,1)</f>
        <v>0</v>
      </c>
      <c r="AA125" s="147">
        <f>IF(ISERROR(SEARCH(AA$1,$O125)),0,1)</f>
        <v>0</v>
      </c>
      <c r="AB125" s="147">
        <f>IF(ISERROR(SEARCH(AB$1,$O125)),0,1)</f>
        <v>1</v>
      </c>
      <c r="AC125" s="147">
        <f>IF(ISERROR(SEARCH(AC$1,$O125)),0,1)</f>
        <v>0</v>
      </c>
      <c r="AD125" s="147">
        <f>IF(ISERROR(SEARCH(AD$1,$O125)),0,1)</f>
        <v>0</v>
      </c>
      <c r="AE125" s="147">
        <f>IF(ISERROR(SEARCH(AE$1,$O125)),0,1)</f>
        <v>0</v>
      </c>
      <c r="AF125" s="147">
        <f>IF(ISERROR(SEARCH(AF$1,$O125)),0,1)</f>
        <v>0</v>
      </c>
      <c r="AI125" t="s">
        <v>44</v>
      </c>
      <c r="AJ125" s="42" t="s">
        <v>44</v>
      </c>
      <c r="AK125" s="219">
        <f>_xlfn.XLOOKUP(AJ125,sortorder!$I$15:$I$20,sortorder!$J$15:$J$20)</f>
        <v>1</v>
      </c>
      <c r="AL125" t="s">
        <v>423</v>
      </c>
      <c r="AM125" t="s">
        <v>423</v>
      </c>
      <c r="AN125" t="s">
        <v>424</v>
      </c>
      <c r="AO125" s="32">
        <v>1</v>
      </c>
      <c r="AP125" t="s">
        <v>1125</v>
      </c>
      <c r="AQ125" t="s">
        <v>1132</v>
      </c>
      <c r="AR125" t="s">
        <v>1126</v>
      </c>
      <c r="AS125" t="s">
        <v>1132</v>
      </c>
      <c r="AT125">
        <v>1</v>
      </c>
      <c r="AU125" s="40" t="str">
        <f>IFERROR(_xlfn.XLOOKUP(O125,wtd!$B:$B,wtd!$C:$C),"")</f>
        <v/>
      </c>
      <c r="AV125" s="147" t="b">
        <f>IFERROR(O125=_xlfn.XLOOKUP(O125,wtd!$B:$B,wtd!$B:$B),FALSE)</f>
        <v>0</v>
      </c>
      <c r="AW125" t="s">
        <v>2831</v>
      </c>
      <c r="AX125">
        <v>2</v>
      </c>
      <c r="AY125">
        <v>0</v>
      </c>
      <c r="BA125" t="b">
        <v>0</v>
      </c>
      <c r="BB125" t="b">
        <v>1</v>
      </c>
      <c r="BC125" t="b">
        <v>0</v>
      </c>
      <c r="BD125" t="s">
        <v>5420</v>
      </c>
      <c r="BE125" s="9" t="s">
        <v>2398</v>
      </c>
      <c r="BF125" s="9" t="s">
        <v>2398</v>
      </c>
      <c r="BL125" s="235">
        <v>999</v>
      </c>
      <c r="BQ125" t="s">
        <v>411</v>
      </c>
      <c r="BR125" t="s">
        <v>55</v>
      </c>
    </row>
    <row r="126" spans="1:70" x14ac:dyDescent="0.35">
      <c r="A126">
        <v>125</v>
      </c>
      <c r="B126" s="164" t="str">
        <f>IFERROR(TEXT(AK126,"00"),"99")&amp;IFERROR(TEXT(V126,"00"),"99")&amp;IFERROR(TEXT(R126,"00"),"99")&amp;IFERROR(TEXT(BL126,"000"),"999")</f>
        <v>011443999</v>
      </c>
      <c r="C126" s="164" t="str">
        <f>IFERROR(TEXT(AK126,"00"),"99")&amp;IFERROR(TEXT(U126,"00"),"99")&amp;IFERROR(TEXT(Q126,"000"),"999")</f>
        <v>0114018</v>
      </c>
      <c r="D126" s="29">
        <v>0</v>
      </c>
      <c r="E126" s="29">
        <v>0</v>
      </c>
      <c r="F126" s="29">
        <v>0</v>
      </c>
      <c r="O126" s="65" t="s">
        <v>2399</v>
      </c>
      <c r="P126" s="9" t="s">
        <v>2399</v>
      </c>
      <c r="Q126" s="153">
        <f>IFERROR(_xlfn.XLOOKUP(S126,sortorder!$E$62:$E$138,sortorder!$F$62:$F$138),999)</f>
        <v>18</v>
      </c>
      <c r="R126" s="153">
        <f>IFERROR(_xlfn.XLOOKUP(S126,sortorder!$E$62:$E$138,sortorder!$D$62:$D$138),99)</f>
        <v>43</v>
      </c>
      <c r="S126" s="131" t="s">
        <v>2301</v>
      </c>
      <c r="T126" s="60" t="s">
        <v>2301</v>
      </c>
      <c r="U126" s="158">
        <f>IFERROR(_xlfn.XLOOKUP(W126,sortorder!$E$4:$E$55,sortorder!$D$4:$D$55),99)</f>
        <v>14</v>
      </c>
      <c r="V126" s="158">
        <f>IFERROR(_xlfn.XLOOKUP(W126,sortorder!$E$4:$E$55,sortorder!$D$4:$D$55),99)</f>
        <v>14</v>
      </c>
      <c r="W126" s="22" t="s">
        <v>2385</v>
      </c>
      <c r="X126" s="147">
        <f>IF(ISERROR(SEARCH(X$1,$O126)),0,1)</f>
        <v>0</v>
      </c>
      <c r="Y126" s="147">
        <f>IF(ISERROR(SEARCH(Y$1,$O126)),0,1)</f>
        <v>0</v>
      </c>
      <c r="Z126" s="147">
        <f>IF(ISERROR(SEARCH(Z$1,$O126)),0,1)</f>
        <v>0</v>
      </c>
      <c r="AA126" s="147">
        <f>IF(ISERROR(SEARCH(AA$1,$O126)),0,1)</f>
        <v>0</v>
      </c>
      <c r="AB126" s="147">
        <f>IF(ISERROR(SEARCH(AB$1,$O126)),0,1)</f>
        <v>1</v>
      </c>
      <c r="AC126" s="147">
        <f>IF(ISERROR(SEARCH(AC$1,$O126)),0,1)</f>
        <v>0</v>
      </c>
      <c r="AD126" s="147">
        <f>IF(ISERROR(SEARCH(AD$1,$O126)),0,1)</f>
        <v>0</v>
      </c>
      <c r="AE126" s="147">
        <f>IF(ISERROR(SEARCH(AE$1,$O126)),0,1)</f>
        <v>0</v>
      </c>
      <c r="AF126" s="147">
        <f>IF(ISERROR(SEARCH(AF$1,$O126)),0,1)</f>
        <v>0</v>
      </c>
      <c r="AI126" t="s">
        <v>44</v>
      </c>
      <c r="AJ126" s="42" t="s">
        <v>44</v>
      </c>
      <c r="AK126" s="219">
        <f>_xlfn.XLOOKUP(AJ126,sortorder!$I$15:$I$20,sortorder!$J$15:$J$20)</f>
        <v>1</v>
      </c>
      <c r="AL126" t="s">
        <v>423</v>
      </c>
      <c r="AM126" t="s">
        <v>423</v>
      </c>
      <c r="AN126" t="s">
        <v>424</v>
      </c>
      <c r="AO126" s="32">
        <v>1</v>
      </c>
      <c r="AP126" t="s">
        <v>1125</v>
      </c>
      <c r="AQ126" t="s">
        <v>1132</v>
      </c>
      <c r="AR126" t="s">
        <v>1126</v>
      </c>
      <c r="AS126" t="s">
        <v>1132</v>
      </c>
      <c r="AT126">
        <v>1</v>
      </c>
      <c r="AU126" s="40" t="str">
        <f>IFERROR(_xlfn.XLOOKUP(O126,wtd!$B:$B,wtd!$C:$C),"")</f>
        <v/>
      </c>
      <c r="AV126" s="147" t="b">
        <f>IFERROR(O126=_xlfn.XLOOKUP(O126,wtd!$B:$B,wtd!$B:$B),FALSE)</f>
        <v>0</v>
      </c>
      <c r="AW126" t="s">
        <v>2831</v>
      </c>
      <c r="AX126">
        <v>2</v>
      </c>
      <c r="AY126">
        <v>0</v>
      </c>
      <c r="BA126" t="b">
        <v>0</v>
      </c>
      <c r="BB126" t="b">
        <v>1</v>
      </c>
      <c r="BC126" t="b">
        <v>0</v>
      </c>
      <c r="BD126" t="s">
        <v>5176</v>
      </c>
      <c r="BE126" s="9" t="s">
        <v>2400</v>
      </c>
      <c r="BF126" s="9" t="s">
        <v>2400</v>
      </c>
      <c r="BL126" s="235">
        <v>999</v>
      </c>
      <c r="BQ126" t="s">
        <v>411</v>
      </c>
      <c r="BR126" t="s">
        <v>55</v>
      </c>
    </row>
    <row r="127" spans="1:70" x14ac:dyDescent="0.35">
      <c r="A127">
        <v>126</v>
      </c>
      <c r="B127" s="164" t="str">
        <f>IFERROR(TEXT(AK127,"00"),"99")&amp;IFERROR(TEXT(V127,"00"),"99")&amp;IFERROR(TEXT(R127,"00"),"99")&amp;IFERROR(TEXT(BL127,"000"),"999")</f>
        <v>011536999</v>
      </c>
      <c r="C127" s="164" t="str">
        <f>IFERROR(TEXT(AK127,"00"),"99")&amp;IFERROR(TEXT(U127,"00"),"99")&amp;IFERROR(TEXT(Q127,"000"),"999")</f>
        <v>0115021</v>
      </c>
      <c r="D127" s="29">
        <v>0</v>
      </c>
      <c r="E127" s="29">
        <v>0</v>
      </c>
      <c r="F127" s="29">
        <v>0</v>
      </c>
      <c r="O127" s="65" t="s">
        <v>2401</v>
      </c>
      <c r="P127" s="9" t="s">
        <v>2401</v>
      </c>
      <c r="Q127" s="153">
        <f>IFERROR(_xlfn.XLOOKUP(S127,sortorder!$E$62:$E$138,sortorder!$F$62:$F$138),999)</f>
        <v>21</v>
      </c>
      <c r="R127" s="153">
        <f>IFERROR(_xlfn.XLOOKUP(S127,sortorder!$E$62:$E$138,sortorder!$D$62:$D$138),99)</f>
        <v>36</v>
      </c>
      <c r="S127" s="131" t="s">
        <v>2318</v>
      </c>
      <c r="T127" s="60" t="s">
        <v>2318</v>
      </c>
      <c r="U127" s="158">
        <f>IFERROR(_xlfn.XLOOKUP(W127,sortorder!$E$4:$E$55,sortorder!$D$4:$D$55),99)</f>
        <v>15</v>
      </c>
      <c r="V127" s="158">
        <f>IFERROR(_xlfn.XLOOKUP(W127,sortorder!$E$4:$E$55,sortorder!$D$4:$D$55),99)</f>
        <v>15</v>
      </c>
      <c r="W127" s="22" t="s">
        <v>2402</v>
      </c>
      <c r="X127" s="147">
        <f>IF(ISERROR(SEARCH(X$1,$O127)),0,1)</f>
        <v>0</v>
      </c>
      <c r="Y127" s="147">
        <f>IF(ISERROR(SEARCH(Y$1,$O127)),0,1)</f>
        <v>1</v>
      </c>
      <c r="Z127" s="147">
        <f>IF(ISERROR(SEARCH(Z$1,$O127)),0,1)</f>
        <v>0</v>
      </c>
      <c r="AA127" s="147">
        <f>IF(ISERROR(SEARCH(AA$1,$O127)),0,1)</f>
        <v>0</v>
      </c>
      <c r="AB127" s="147">
        <f>IF(ISERROR(SEARCH(AB$1,$O127)),0,1)</f>
        <v>1</v>
      </c>
      <c r="AC127" s="147">
        <f>IF(ISERROR(SEARCH(AC$1,$O127)),0,1)</f>
        <v>0</v>
      </c>
      <c r="AD127" s="147">
        <f>IF(ISERROR(SEARCH(AD$1,$O127)),0,1)</f>
        <v>0</v>
      </c>
      <c r="AE127" s="147">
        <f>IF(ISERROR(SEARCH(AE$1,$O127)),0,1)</f>
        <v>0</v>
      </c>
      <c r="AF127" s="147">
        <f>IF(ISERROR(SEARCH(AF$1,$O127)),0,1)</f>
        <v>0</v>
      </c>
      <c r="AG127" t="s">
        <v>1075</v>
      </c>
      <c r="AI127" t="s">
        <v>44</v>
      </c>
      <c r="AJ127" s="42" t="s">
        <v>44</v>
      </c>
      <c r="AK127" s="219">
        <f>_xlfn.XLOOKUP(AJ127,sortorder!$I$15:$I$20,sortorder!$J$15:$J$20)</f>
        <v>1</v>
      </c>
      <c r="AL127" t="s">
        <v>1805</v>
      </c>
      <c r="AM127" t="s">
        <v>1805</v>
      </c>
      <c r="AN127" t="s">
        <v>1806</v>
      </c>
      <c r="AO127" s="32">
        <v>3</v>
      </c>
      <c r="AP127" t="s">
        <v>1816</v>
      </c>
      <c r="AQ127" t="s">
        <v>1132</v>
      </c>
      <c r="AR127" t="s">
        <v>1126</v>
      </c>
      <c r="AS127" t="s">
        <v>1132</v>
      </c>
      <c r="AT127">
        <v>1</v>
      </c>
      <c r="AU127" s="40" t="str">
        <f>IFERROR(_xlfn.XLOOKUP(O127,wtd!$B:$B,wtd!$C:$C),"")</f>
        <v/>
      </c>
      <c r="AV127" s="147" t="b">
        <f>IFERROR(O127=_xlfn.XLOOKUP(O127,wtd!$B:$B,wtd!$B:$B),FALSE)</f>
        <v>0</v>
      </c>
      <c r="AW127" t="s">
        <v>2831</v>
      </c>
      <c r="AX127">
        <v>2</v>
      </c>
      <c r="AY127">
        <v>0</v>
      </c>
      <c r="BA127" t="b">
        <v>0</v>
      </c>
      <c r="BB127" t="b">
        <v>1</v>
      </c>
      <c r="BC127" t="b">
        <v>0</v>
      </c>
      <c r="BD127" t="s">
        <v>5177</v>
      </c>
      <c r="BE127" s="9" t="s">
        <v>2403</v>
      </c>
      <c r="BF127" s="9" t="s">
        <v>2403</v>
      </c>
      <c r="BL127" s="235">
        <v>999</v>
      </c>
      <c r="BQ127" t="s">
        <v>411</v>
      </c>
      <c r="BR127" t="s">
        <v>55</v>
      </c>
    </row>
    <row r="128" spans="1:70" x14ac:dyDescent="0.35">
      <c r="A128">
        <v>127</v>
      </c>
      <c r="B128" s="164" t="str">
        <f>IFERROR(TEXT(AK128,"00"),"99")&amp;IFERROR(TEXT(V128,"00"),"99")&amp;IFERROR(TEXT(R128,"00"),"99")&amp;IFERROR(TEXT(BL128,"000"),"999")</f>
        <v>011537999</v>
      </c>
      <c r="C128" s="164" t="str">
        <f>IFERROR(TEXT(AK128,"00"),"99")&amp;IFERROR(TEXT(U128,"00"),"99")&amp;IFERROR(TEXT(Q128,"000"),"999")</f>
        <v>0115019</v>
      </c>
      <c r="D128" s="29">
        <v>0</v>
      </c>
      <c r="E128" s="29">
        <v>0</v>
      </c>
      <c r="F128" s="29">
        <v>0</v>
      </c>
      <c r="O128" s="65" t="s">
        <v>2404</v>
      </c>
      <c r="P128" s="9" t="s">
        <v>2404</v>
      </c>
      <c r="Q128" s="153">
        <f>IFERROR(_xlfn.XLOOKUP(S128,sortorder!$E$62:$E$138,sortorder!$F$62:$F$138),999)</f>
        <v>19</v>
      </c>
      <c r="R128" s="153">
        <f>IFERROR(_xlfn.XLOOKUP(S128,sortorder!$E$62:$E$138,sortorder!$D$62:$D$138),99)</f>
        <v>37</v>
      </c>
      <c r="S128" s="131" t="s">
        <v>2308</v>
      </c>
      <c r="T128" s="60" t="s">
        <v>2308</v>
      </c>
      <c r="U128" s="158">
        <f>IFERROR(_xlfn.XLOOKUP(W128,sortorder!$E$4:$E$55,sortorder!$D$4:$D$55),99)</f>
        <v>15</v>
      </c>
      <c r="V128" s="158">
        <f>IFERROR(_xlfn.XLOOKUP(W128,sortorder!$E$4:$E$55,sortorder!$D$4:$D$55),99)</f>
        <v>15</v>
      </c>
      <c r="W128" s="22" t="s">
        <v>2402</v>
      </c>
      <c r="X128" s="147">
        <f>IF(ISERROR(SEARCH(X$1,$O128)),0,1)</f>
        <v>0</v>
      </c>
      <c r="Y128" s="147">
        <f>IF(ISERROR(SEARCH(Y$1,$O128)),0,1)</f>
        <v>1</v>
      </c>
      <c r="Z128" s="147">
        <f>IF(ISERROR(SEARCH(Z$1,$O128)),0,1)</f>
        <v>0</v>
      </c>
      <c r="AA128" s="147">
        <f>IF(ISERROR(SEARCH(AA$1,$O128)),0,1)</f>
        <v>0</v>
      </c>
      <c r="AB128" s="147">
        <f>IF(ISERROR(SEARCH(AB$1,$O128)),0,1)</f>
        <v>1</v>
      </c>
      <c r="AC128" s="147">
        <f>IF(ISERROR(SEARCH(AC$1,$O128)),0,1)</f>
        <v>0</v>
      </c>
      <c r="AD128" s="147">
        <f>IF(ISERROR(SEARCH(AD$1,$O128)),0,1)</f>
        <v>0</v>
      </c>
      <c r="AE128" s="147">
        <f>IF(ISERROR(SEARCH(AE$1,$O128)),0,1)</f>
        <v>0</v>
      </c>
      <c r="AF128" s="147">
        <f>IF(ISERROR(SEARCH(AF$1,$O128)),0,1)</f>
        <v>0</v>
      </c>
      <c r="AG128" t="s">
        <v>1075</v>
      </c>
      <c r="AI128" t="s">
        <v>44</v>
      </c>
      <c r="AJ128" s="42" t="s">
        <v>44</v>
      </c>
      <c r="AK128" s="219">
        <f>_xlfn.XLOOKUP(AJ128,sortorder!$I$15:$I$20,sortorder!$J$15:$J$20)</f>
        <v>1</v>
      </c>
      <c r="AL128" t="s">
        <v>1805</v>
      </c>
      <c r="AM128" t="s">
        <v>1805</v>
      </c>
      <c r="AN128" t="s">
        <v>1806</v>
      </c>
      <c r="AO128" s="32">
        <v>3</v>
      </c>
      <c r="AP128" t="s">
        <v>1816</v>
      </c>
      <c r="AQ128" t="s">
        <v>1132</v>
      </c>
      <c r="AR128" t="s">
        <v>1126</v>
      </c>
      <c r="AS128" t="s">
        <v>1132</v>
      </c>
      <c r="AT128">
        <v>1</v>
      </c>
      <c r="AU128" s="40" t="str">
        <f>IFERROR(_xlfn.XLOOKUP(O128,wtd!$B:$B,wtd!$C:$C),"")</f>
        <v/>
      </c>
      <c r="AV128" s="147" t="b">
        <f>IFERROR(O128=_xlfn.XLOOKUP(O128,wtd!$B:$B,wtd!$B:$B),FALSE)</f>
        <v>0</v>
      </c>
      <c r="AW128" t="s">
        <v>2831</v>
      </c>
      <c r="AX128">
        <v>2</v>
      </c>
      <c r="AY128">
        <v>0</v>
      </c>
      <c r="BA128" t="b">
        <v>0</v>
      </c>
      <c r="BB128" t="b">
        <v>1</v>
      </c>
      <c r="BC128" t="b">
        <v>0</v>
      </c>
      <c r="BD128" t="s">
        <v>5178</v>
      </c>
      <c r="BE128" s="9" t="s">
        <v>2405</v>
      </c>
      <c r="BF128" s="9" t="s">
        <v>2405</v>
      </c>
      <c r="BL128" s="235">
        <v>999</v>
      </c>
      <c r="BQ128" t="s">
        <v>411</v>
      </c>
      <c r="BR128" t="s">
        <v>55</v>
      </c>
    </row>
    <row r="129" spans="1:70" x14ac:dyDescent="0.35">
      <c r="A129">
        <v>128</v>
      </c>
      <c r="B129" s="164" t="str">
        <f>IFERROR(TEXT(AK129,"00"),"99")&amp;IFERROR(TEXT(V129,"00"),"99")&amp;IFERROR(TEXT(R129,"00"),"99")&amp;IFERROR(TEXT(BL129,"000"),"999")</f>
        <v>011538999</v>
      </c>
      <c r="C129" s="164" t="str">
        <f>IFERROR(TEXT(AK129,"00"),"99")&amp;IFERROR(TEXT(U129,"00"),"99")&amp;IFERROR(TEXT(Q129,"000"),"999")</f>
        <v>0115020</v>
      </c>
      <c r="D129" s="29">
        <v>0</v>
      </c>
      <c r="E129" s="29">
        <v>0</v>
      </c>
      <c r="F129" s="29">
        <v>0</v>
      </c>
      <c r="O129" s="65" t="s">
        <v>2406</v>
      </c>
      <c r="P129" s="9" t="s">
        <v>2406</v>
      </c>
      <c r="Q129" s="153">
        <f>IFERROR(_xlfn.XLOOKUP(S129,sortorder!$E$62:$E$138,sortorder!$F$62:$F$138),999)</f>
        <v>20</v>
      </c>
      <c r="R129" s="153">
        <f>IFERROR(_xlfn.XLOOKUP(S129,sortorder!$E$62:$E$138,sortorder!$D$62:$D$138),99)</f>
        <v>38</v>
      </c>
      <c r="S129" s="131" t="s">
        <v>2313</v>
      </c>
      <c r="T129" s="60" t="s">
        <v>2313</v>
      </c>
      <c r="U129" s="158">
        <f>IFERROR(_xlfn.XLOOKUP(W129,sortorder!$E$4:$E$55,sortorder!$D$4:$D$55),99)</f>
        <v>15</v>
      </c>
      <c r="V129" s="158">
        <f>IFERROR(_xlfn.XLOOKUP(W129,sortorder!$E$4:$E$55,sortorder!$D$4:$D$55),99)</f>
        <v>15</v>
      </c>
      <c r="W129" s="22" t="s">
        <v>2402</v>
      </c>
      <c r="X129" s="147">
        <f>IF(ISERROR(SEARCH(X$1,$O129)),0,1)</f>
        <v>0</v>
      </c>
      <c r="Y129" s="147">
        <f>IF(ISERROR(SEARCH(Y$1,$O129)),0,1)</f>
        <v>1</v>
      </c>
      <c r="Z129" s="147">
        <f>IF(ISERROR(SEARCH(Z$1,$O129)),0,1)</f>
        <v>0</v>
      </c>
      <c r="AA129" s="147">
        <f>IF(ISERROR(SEARCH(AA$1,$O129)),0,1)</f>
        <v>0</v>
      </c>
      <c r="AB129" s="147">
        <f>IF(ISERROR(SEARCH(AB$1,$O129)),0,1)</f>
        <v>1</v>
      </c>
      <c r="AC129" s="147">
        <f>IF(ISERROR(SEARCH(AC$1,$O129)),0,1)</f>
        <v>0</v>
      </c>
      <c r="AD129" s="147">
        <f>IF(ISERROR(SEARCH(AD$1,$O129)),0,1)</f>
        <v>0</v>
      </c>
      <c r="AE129" s="147">
        <f>IF(ISERROR(SEARCH(AE$1,$O129)),0,1)</f>
        <v>0</v>
      </c>
      <c r="AF129" s="147">
        <f>IF(ISERROR(SEARCH(AF$1,$O129)),0,1)</f>
        <v>0</v>
      </c>
      <c r="AG129" t="s">
        <v>1075</v>
      </c>
      <c r="AI129" t="s">
        <v>44</v>
      </c>
      <c r="AJ129" s="42" t="s">
        <v>44</v>
      </c>
      <c r="AK129" s="219">
        <f>_xlfn.XLOOKUP(AJ129,sortorder!$I$15:$I$20,sortorder!$J$15:$J$20)</f>
        <v>1</v>
      </c>
      <c r="AL129" t="s">
        <v>1805</v>
      </c>
      <c r="AM129" t="s">
        <v>1805</v>
      </c>
      <c r="AN129" t="s">
        <v>1806</v>
      </c>
      <c r="AO129" s="32">
        <v>3</v>
      </c>
      <c r="AP129" t="s">
        <v>1816</v>
      </c>
      <c r="AQ129" t="s">
        <v>1132</v>
      </c>
      <c r="AR129" t="s">
        <v>1126</v>
      </c>
      <c r="AS129" t="s">
        <v>1132</v>
      </c>
      <c r="AT129">
        <v>1</v>
      </c>
      <c r="AU129" s="40" t="str">
        <f>IFERROR(_xlfn.XLOOKUP(O129,wtd!$B:$B,wtd!$C:$C),"")</f>
        <v/>
      </c>
      <c r="AV129" s="147" t="b">
        <f>IFERROR(O129=_xlfn.XLOOKUP(O129,wtd!$B:$B,wtd!$B:$B),FALSE)</f>
        <v>0</v>
      </c>
      <c r="AW129" t="s">
        <v>2831</v>
      </c>
      <c r="AX129">
        <v>2</v>
      </c>
      <c r="AY129">
        <v>0</v>
      </c>
      <c r="BA129" t="b">
        <v>0</v>
      </c>
      <c r="BB129" t="b">
        <v>1</v>
      </c>
      <c r="BC129" t="b">
        <v>0</v>
      </c>
      <c r="BD129" t="s">
        <v>5179</v>
      </c>
      <c r="BE129" s="9" t="s">
        <v>2407</v>
      </c>
      <c r="BF129" s="9" t="s">
        <v>2407</v>
      </c>
      <c r="BL129" s="235">
        <v>999</v>
      </c>
      <c r="BQ129" t="s">
        <v>411</v>
      </c>
      <c r="BR129" t="s">
        <v>55</v>
      </c>
    </row>
    <row r="130" spans="1:70" x14ac:dyDescent="0.35">
      <c r="A130">
        <v>129</v>
      </c>
      <c r="B130" s="164" t="str">
        <f>IFERROR(TEXT(AK130,"00"),"99")&amp;IFERROR(TEXT(V130,"00"),"99")&amp;IFERROR(TEXT(R130,"00"),"99")&amp;IFERROR(TEXT(BL130,"000"),"999")</f>
        <v>011539999</v>
      </c>
      <c r="C130" s="164" t="str">
        <f>IFERROR(TEXT(AK130,"00"),"99")&amp;IFERROR(TEXT(U130,"00"),"99")&amp;IFERROR(TEXT(Q130,"000"),"999")</f>
        <v>0115022</v>
      </c>
      <c r="D130" s="29">
        <v>0</v>
      </c>
      <c r="E130" s="29">
        <v>0</v>
      </c>
      <c r="F130" s="29">
        <v>0</v>
      </c>
      <c r="O130" s="65" t="s">
        <v>2408</v>
      </c>
      <c r="P130" s="9" t="s">
        <v>2408</v>
      </c>
      <c r="Q130" s="153">
        <f>IFERROR(_xlfn.XLOOKUP(S130,sortorder!$E$62:$E$138,sortorder!$F$62:$F$138),999)</f>
        <v>22</v>
      </c>
      <c r="R130" s="153">
        <f>IFERROR(_xlfn.XLOOKUP(S130,sortorder!$E$62:$E$138,sortorder!$D$62:$D$138),99)</f>
        <v>39</v>
      </c>
      <c r="S130" s="131" t="s">
        <v>2323</v>
      </c>
      <c r="T130" s="60" t="s">
        <v>2323</v>
      </c>
      <c r="U130" s="158">
        <f>IFERROR(_xlfn.XLOOKUP(W130,sortorder!$E$4:$E$55,sortorder!$D$4:$D$55),99)</f>
        <v>15</v>
      </c>
      <c r="V130" s="158">
        <f>IFERROR(_xlfn.XLOOKUP(W130,sortorder!$E$4:$E$55,sortorder!$D$4:$D$55),99)</f>
        <v>15</v>
      </c>
      <c r="W130" s="22" t="s">
        <v>2402</v>
      </c>
      <c r="X130" s="147">
        <f>IF(ISERROR(SEARCH(X$1,$O130)),0,1)</f>
        <v>0</v>
      </c>
      <c r="Y130" s="147">
        <f>IF(ISERROR(SEARCH(Y$1,$O130)),0,1)</f>
        <v>1</v>
      </c>
      <c r="Z130" s="147">
        <f>IF(ISERROR(SEARCH(Z$1,$O130)),0,1)</f>
        <v>0</v>
      </c>
      <c r="AA130" s="147">
        <f>IF(ISERROR(SEARCH(AA$1,$O130)),0,1)</f>
        <v>0</v>
      </c>
      <c r="AB130" s="147">
        <f>IF(ISERROR(SEARCH(AB$1,$O130)),0,1)</f>
        <v>1</v>
      </c>
      <c r="AC130" s="147">
        <f>IF(ISERROR(SEARCH(AC$1,$O130)),0,1)</f>
        <v>0</v>
      </c>
      <c r="AD130" s="147">
        <f>IF(ISERROR(SEARCH(AD$1,$O130)),0,1)</f>
        <v>0</v>
      </c>
      <c r="AE130" s="147">
        <f>IF(ISERROR(SEARCH(AE$1,$O130)),0,1)</f>
        <v>0</v>
      </c>
      <c r="AF130" s="147">
        <f>IF(ISERROR(SEARCH(AF$1,$O130)),0,1)</f>
        <v>0</v>
      </c>
      <c r="AG130" t="s">
        <v>1075</v>
      </c>
      <c r="AI130" t="s">
        <v>44</v>
      </c>
      <c r="AJ130" s="42" t="s">
        <v>44</v>
      </c>
      <c r="AK130" s="219">
        <f>_xlfn.XLOOKUP(AJ130,sortorder!$I$15:$I$20,sortorder!$J$15:$J$20)</f>
        <v>1</v>
      </c>
      <c r="AL130" t="s">
        <v>1805</v>
      </c>
      <c r="AM130" t="s">
        <v>1805</v>
      </c>
      <c r="AN130" t="s">
        <v>1806</v>
      </c>
      <c r="AO130" s="32">
        <v>3</v>
      </c>
      <c r="AP130" t="s">
        <v>1816</v>
      </c>
      <c r="AQ130" t="s">
        <v>1132</v>
      </c>
      <c r="AR130" t="s">
        <v>1126</v>
      </c>
      <c r="AS130" t="s">
        <v>1132</v>
      </c>
      <c r="AT130">
        <v>1</v>
      </c>
      <c r="AU130" s="40" t="str">
        <f>IFERROR(_xlfn.XLOOKUP(O130,wtd!$B:$B,wtd!$C:$C),"")</f>
        <v/>
      </c>
      <c r="AV130" s="147" t="b">
        <f>IFERROR(O130=_xlfn.XLOOKUP(O130,wtd!$B:$B,wtd!$B:$B),FALSE)</f>
        <v>0</v>
      </c>
      <c r="AW130" t="s">
        <v>2831</v>
      </c>
      <c r="AX130">
        <v>2</v>
      </c>
      <c r="AY130">
        <v>0</v>
      </c>
      <c r="BA130" t="b">
        <v>0</v>
      </c>
      <c r="BB130" t="b">
        <v>1</v>
      </c>
      <c r="BC130" t="b">
        <v>0</v>
      </c>
      <c r="BD130" t="s">
        <v>5229</v>
      </c>
      <c r="BE130" s="9" t="s">
        <v>2409</v>
      </c>
      <c r="BF130" s="9" t="s">
        <v>2409</v>
      </c>
      <c r="BL130" s="235">
        <v>999</v>
      </c>
      <c r="BQ130" t="s">
        <v>411</v>
      </c>
      <c r="BR130" t="s">
        <v>55</v>
      </c>
    </row>
    <row r="131" spans="1:70" x14ac:dyDescent="0.35">
      <c r="A131">
        <v>130</v>
      </c>
      <c r="B131" s="164" t="str">
        <f>IFERROR(TEXT(AK131,"00"),"99")&amp;IFERROR(TEXT(V131,"00"),"99")&amp;IFERROR(TEXT(R131,"00"),"99")&amp;IFERROR(TEXT(BL131,"000"),"999")</f>
        <v>011540999</v>
      </c>
      <c r="C131" s="164" t="str">
        <f>IFERROR(TEXT(AK131,"00"),"99")&amp;IFERROR(TEXT(U131,"00"),"99")&amp;IFERROR(TEXT(Q131,"000"),"999")</f>
        <v>0115023</v>
      </c>
      <c r="D131" s="29">
        <v>0</v>
      </c>
      <c r="E131" s="29">
        <v>0</v>
      </c>
      <c r="F131" s="29">
        <v>0</v>
      </c>
      <c r="O131" s="65" t="s">
        <v>2410</v>
      </c>
      <c r="P131" s="9" t="s">
        <v>2410</v>
      </c>
      <c r="Q131" s="153">
        <f>IFERROR(_xlfn.XLOOKUP(S131,sortorder!$E$62:$E$138,sortorder!$F$62:$F$138),999)</f>
        <v>23</v>
      </c>
      <c r="R131" s="153">
        <f>IFERROR(_xlfn.XLOOKUP(S131,sortorder!$E$62:$E$138,sortorder!$D$62:$D$138),99)</f>
        <v>40</v>
      </c>
      <c r="S131" s="131" t="s">
        <v>2328</v>
      </c>
      <c r="T131" s="60" t="s">
        <v>2328</v>
      </c>
      <c r="U131" s="158">
        <f>IFERROR(_xlfn.XLOOKUP(W131,sortorder!$E$4:$E$55,sortorder!$D$4:$D$55),99)</f>
        <v>15</v>
      </c>
      <c r="V131" s="158">
        <f>IFERROR(_xlfn.XLOOKUP(W131,sortorder!$E$4:$E$55,sortorder!$D$4:$D$55),99)</f>
        <v>15</v>
      </c>
      <c r="W131" s="22" t="s">
        <v>2402</v>
      </c>
      <c r="X131" s="147">
        <f>IF(ISERROR(SEARCH(X$1,$O131)),0,1)</f>
        <v>0</v>
      </c>
      <c r="Y131" s="147">
        <f>IF(ISERROR(SEARCH(Y$1,$O131)),0,1)</f>
        <v>1</v>
      </c>
      <c r="Z131" s="147">
        <f>IF(ISERROR(SEARCH(Z$1,$O131)),0,1)</f>
        <v>0</v>
      </c>
      <c r="AA131" s="147">
        <f>IF(ISERROR(SEARCH(AA$1,$O131)),0,1)</f>
        <v>0</v>
      </c>
      <c r="AB131" s="147">
        <f>IF(ISERROR(SEARCH(AB$1,$O131)),0,1)</f>
        <v>1</v>
      </c>
      <c r="AC131" s="147">
        <f>IF(ISERROR(SEARCH(AC$1,$O131)),0,1)</f>
        <v>0</v>
      </c>
      <c r="AD131" s="147">
        <f>IF(ISERROR(SEARCH(AD$1,$O131)),0,1)</f>
        <v>0</v>
      </c>
      <c r="AE131" s="147">
        <f>IF(ISERROR(SEARCH(AE$1,$O131)),0,1)</f>
        <v>0</v>
      </c>
      <c r="AF131" s="147">
        <f>IF(ISERROR(SEARCH(AF$1,$O131)),0,1)</f>
        <v>0</v>
      </c>
      <c r="AG131" t="s">
        <v>1075</v>
      </c>
      <c r="AI131" t="s">
        <v>44</v>
      </c>
      <c r="AJ131" s="42" t="s">
        <v>44</v>
      </c>
      <c r="AK131" s="219">
        <f>_xlfn.XLOOKUP(AJ131,sortorder!$I$15:$I$20,sortorder!$J$15:$J$20)</f>
        <v>1</v>
      </c>
      <c r="AL131" t="s">
        <v>1805</v>
      </c>
      <c r="AM131" t="s">
        <v>1805</v>
      </c>
      <c r="AN131" t="s">
        <v>1806</v>
      </c>
      <c r="AO131" s="32">
        <v>3</v>
      </c>
      <c r="AP131" t="s">
        <v>1816</v>
      </c>
      <c r="AQ131" t="s">
        <v>1132</v>
      </c>
      <c r="AR131" t="s">
        <v>1126</v>
      </c>
      <c r="AS131" t="s">
        <v>1132</v>
      </c>
      <c r="AT131">
        <v>1</v>
      </c>
      <c r="AU131" s="40" t="str">
        <f>IFERROR(_xlfn.XLOOKUP(O131,wtd!$B:$B,wtd!$C:$C),"")</f>
        <v/>
      </c>
      <c r="AV131" s="147" t="b">
        <f>IFERROR(O131=_xlfn.XLOOKUP(O131,wtd!$B:$B,wtd!$B:$B),FALSE)</f>
        <v>0</v>
      </c>
      <c r="AW131" t="s">
        <v>2831</v>
      </c>
      <c r="AX131">
        <v>2</v>
      </c>
      <c r="AY131">
        <v>0</v>
      </c>
      <c r="BA131" t="b">
        <v>0</v>
      </c>
      <c r="BB131" t="b">
        <v>1</v>
      </c>
      <c r="BC131" t="b">
        <v>0</v>
      </c>
      <c r="BD131" t="s">
        <v>5333</v>
      </c>
      <c r="BE131" s="9" t="s">
        <v>2411</v>
      </c>
      <c r="BF131" s="9" t="s">
        <v>2411</v>
      </c>
      <c r="BL131" s="235">
        <v>999</v>
      </c>
      <c r="BQ131" t="s">
        <v>411</v>
      </c>
      <c r="BR131" t="s">
        <v>55</v>
      </c>
    </row>
    <row r="132" spans="1:70" x14ac:dyDescent="0.35">
      <c r="A132">
        <v>131</v>
      </c>
      <c r="B132" s="164" t="str">
        <f>IFERROR(TEXT(AK132,"00"),"99")&amp;IFERROR(TEXT(V132,"00"),"99")&amp;IFERROR(TEXT(R132,"00"),"99")&amp;IFERROR(TEXT(BL132,"000"),"999")</f>
        <v>011541999</v>
      </c>
      <c r="C132" s="164" t="str">
        <f>IFERROR(TEXT(AK132,"00"),"99")&amp;IFERROR(TEXT(U132,"00"),"99")&amp;IFERROR(TEXT(Q132,"000"),"999")</f>
        <v>0115024</v>
      </c>
      <c r="D132" s="29">
        <v>0</v>
      </c>
      <c r="E132" s="29">
        <v>0</v>
      </c>
      <c r="F132" s="29">
        <v>0</v>
      </c>
      <c r="O132" s="65" t="s">
        <v>2412</v>
      </c>
      <c r="P132" s="9" t="s">
        <v>2412</v>
      </c>
      <c r="Q132" s="153">
        <f>IFERROR(_xlfn.XLOOKUP(S132,sortorder!$E$62:$E$138,sortorder!$F$62:$F$138),999)</f>
        <v>24</v>
      </c>
      <c r="R132" s="153">
        <f>IFERROR(_xlfn.XLOOKUP(S132,sortorder!$E$62:$E$138,sortorder!$D$62:$D$138),99)</f>
        <v>41</v>
      </c>
      <c r="S132" s="131" t="s">
        <v>2333</v>
      </c>
      <c r="T132" s="60" t="s">
        <v>2333</v>
      </c>
      <c r="U132" s="158">
        <f>IFERROR(_xlfn.XLOOKUP(W132,sortorder!$E$4:$E$55,sortorder!$D$4:$D$55),99)</f>
        <v>15</v>
      </c>
      <c r="V132" s="158">
        <f>IFERROR(_xlfn.XLOOKUP(W132,sortorder!$E$4:$E$55,sortorder!$D$4:$D$55),99)</f>
        <v>15</v>
      </c>
      <c r="W132" s="22" t="s">
        <v>2402</v>
      </c>
      <c r="X132" s="147">
        <f>IF(ISERROR(SEARCH(X$1,$O132)),0,1)</f>
        <v>0</v>
      </c>
      <c r="Y132" s="147">
        <f>IF(ISERROR(SEARCH(Y$1,$O132)),0,1)</f>
        <v>1</v>
      </c>
      <c r="Z132" s="147">
        <f>IF(ISERROR(SEARCH(Z$1,$O132)),0,1)</f>
        <v>0</v>
      </c>
      <c r="AA132" s="147">
        <f>IF(ISERROR(SEARCH(AA$1,$O132)),0,1)</f>
        <v>0</v>
      </c>
      <c r="AB132" s="147">
        <f>IF(ISERROR(SEARCH(AB$1,$O132)),0,1)</f>
        <v>1</v>
      </c>
      <c r="AC132" s="147">
        <f>IF(ISERROR(SEARCH(AC$1,$O132)),0,1)</f>
        <v>0</v>
      </c>
      <c r="AD132" s="147">
        <f>IF(ISERROR(SEARCH(AD$1,$O132)),0,1)</f>
        <v>0</v>
      </c>
      <c r="AE132" s="147">
        <f>IF(ISERROR(SEARCH(AE$1,$O132)),0,1)</f>
        <v>0</v>
      </c>
      <c r="AF132" s="147">
        <f>IF(ISERROR(SEARCH(AF$1,$O132)),0,1)</f>
        <v>0</v>
      </c>
      <c r="AG132" t="s">
        <v>1075</v>
      </c>
      <c r="AI132" t="s">
        <v>44</v>
      </c>
      <c r="AJ132" s="42" t="s">
        <v>44</v>
      </c>
      <c r="AK132" s="219">
        <f>_xlfn.XLOOKUP(AJ132,sortorder!$I$15:$I$20,sortorder!$J$15:$J$20)</f>
        <v>1</v>
      </c>
      <c r="AL132" t="s">
        <v>1805</v>
      </c>
      <c r="AM132" t="s">
        <v>1805</v>
      </c>
      <c r="AN132" t="s">
        <v>1806</v>
      </c>
      <c r="AO132" s="32">
        <v>3</v>
      </c>
      <c r="AP132" t="s">
        <v>1816</v>
      </c>
      <c r="AQ132" t="s">
        <v>1132</v>
      </c>
      <c r="AR132" t="s">
        <v>1126</v>
      </c>
      <c r="AS132" t="s">
        <v>1132</v>
      </c>
      <c r="AT132">
        <v>1</v>
      </c>
      <c r="AU132" s="40" t="str">
        <f>IFERROR(_xlfn.XLOOKUP(O132,wtd!$B:$B,wtd!$C:$C),"")</f>
        <v/>
      </c>
      <c r="AV132" s="147" t="b">
        <f>IFERROR(O132=_xlfn.XLOOKUP(O132,wtd!$B:$B,wtd!$B:$B),FALSE)</f>
        <v>0</v>
      </c>
      <c r="AW132" t="s">
        <v>2831</v>
      </c>
      <c r="AX132">
        <v>2</v>
      </c>
      <c r="AY132">
        <v>0</v>
      </c>
      <c r="BA132" t="b">
        <v>0</v>
      </c>
      <c r="BB132" t="b">
        <v>1</v>
      </c>
      <c r="BC132" t="b">
        <v>0</v>
      </c>
      <c r="BD132" t="s">
        <v>5180</v>
      </c>
      <c r="BE132" s="9" t="s">
        <v>2413</v>
      </c>
      <c r="BF132" s="9" t="s">
        <v>2413</v>
      </c>
      <c r="BL132" s="235">
        <v>999</v>
      </c>
      <c r="BQ132" t="s">
        <v>411</v>
      </c>
      <c r="BR132" t="s">
        <v>55</v>
      </c>
    </row>
    <row r="133" spans="1:70" x14ac:dyDescent="0.35">
      <c r="A133">
        <v>132</v>
      </c>
      <c r="B133" s="164" t="str">
        <f>IFERROR(TEXT(AK133,"00"),"99")&amp;IFERROR(TEXT(V133,"00"),"99")&amp;IFERROR(TEXT(R133,"00"),"99")&amp;IFERROR(TEXT(BL133,"000"),"999")</f>
        <v>011542999</v>
      </c>
      <c r="C133" s="164" t="str">
        <f>IFERROR(TEXT(AK133,"00"),"99")&amp;IFERROR(TEXT(U133,"00"),"99")&amp;IFERROR(TEXT(Q133,"000"),"999")</f>
        <v>0115025</v>
      </c>
      <c r="D133" s="29">
        <v>0</v>
      </c>
      <c r="E133" s="29">
        <v>0</v>
      </c>
      <c r="F133" s="29">
        <v>0</v>
      </c>
      <c r="O133" s="65" t="s">
        <v>2414</v>
      </c>
      <c r="P133" s="9" t="s">
        <v>2414</v>
      </c>
      <c r="Q133" s="153">
        <f>IFERROR(_xlfn.XLOOKUP(S133,sortorder!$E$62:$E$138,sortorder!$F$62:$F$138),999)</f>
        <v>25</v>
      </c>
      <c r="R133" s="153">
        <f>IFERROR(_xlfn.XLOOKUP(S133,sortorder!$E$62:$E$138,sortorder!$D$62:$D$138),99)</f>
        <v>42</v>
      </c>
      <c r="S133" s="131" t="s">
        <v>2338</v>
      </c>
      <c r="T133" s="60" t="s">
        <v>2338</v>
      </c>
      <c r="U133" s="158">
        <f>IFERROR(_xlfn.XLOOKUP(W133,sortorder!$E$4:$E$55,sortorder!$D$4:$D$55),99)</f>
        <v>15</v>
      </c>
      <c r="V133" s="158">
        <f>IFERROR(_xlfn.XLOOKUP(W133,sortorder!$E$4:$E$55,sortorder!$D$4:$D$55),99)</f>
        <v>15</v>
      </c>
      <c r="W133" s="22" t="s">
        <v>2402</v>
      </c>
      <c r="X133" s="147">
        <f>IF(ISERROR(SEARCH(X$1,$O133)),0,1)</f>
        <v>0</v>
      </c>
      <c r="Y133" s="147">
        <f>IF(ISERROR(SEARCH(Y$1,$O133)),0,1)</f>
        <v>1</v>
      </c>
      <c r="Z133" s="147">
        <f>IF(ISERROR(SEARCH(Z$1,$O133)),0,1)</f>
        <v>0</v>
      </c>
      <c r="AA133" s="147">
        <f>IF(ISERROR(SEARCH(AA$1,$O133)),0,1)</f>
        <v>0</v>
      </c>
      <c r="AB133" s="147">
        <f>IF(ISERROR(SEARCH(AB$1,$O133)),0,1)</f>
        <v>1</v>
      </c>
      <c r="AC133" s="147">
        <f>IF(ISERROR(SEARCH(AC$1,$O133)),0,1)</f>
        <v>0</v>
      </c>
      <c r="AD133" s="147">
        <f>IF(ISERROR(SEARCH(AD$1,$O133)),0,1)</f>
        <v>0</v>
      </c>
      <c r="AE133" s="147">
        <f>IF(ISERROR(SEARCH(AE$1,$O133)),0,1)</f>
        <v>0</v>
      </c>
      <c r="AF133" s="147">
        <f>IF(ISERROR(SEARCH(AF$1,$O133)),0,1)</f>
        <v>0</v>
      </c>
      <c r="AG133" t="s">
        <v>1075</v>
      </c>
      <c r="AI133" t="s">
        <v>44</v>
      </c>
      <c r="AJ133" s="42" t="s">
        <v>44</v>
      </c>
      <c r="AK133" s="219">
        <f>_xlfn.XLOOKUP(AJ133,sortorder!$I$15:$I$20,sortorder!$J$15:$J$20)</f>
        <v>1</v>
      </c>
      <c r="AL133" t="s">
        <v>1805</v>
      </c>
      <c r="AM133" t="s">
        <v>1805</v>
      </c>
      <c r="AN133" t="s">
        <v>1806</v>
      </c>
      <c r="AO133" s="32">
        <v>3</v>
      </c>
      <c r="AP133" t="s">
        <v>1816</v>
      </c>
      <c r="AQ133" t="s">
        <v>1132</v>
      </c>
      <c r="AR133" t="s">
        <v>1126</v>
      </c>
      <c r="AS133" t="s">
        <v>1132</v>
      </c>
      <c r="AT133">
        <v>1</v>
      </c>
      <c r="AU133" s="40" t="str">
        <f>IFERROR(_xlfn.XLOOKUP(O133,wtd!$B:$B,wtd!$C:$C),"")</f>
        <v/>
      </c>
      <c r="AV133" s="147" t="b">
        <f>IFERROR(O133=_xlfn.XLOOKUP(O133,wtd!$B:$B,wtd!$B:$B),FALSE)</f>
        <v>0</v>
      </c>
      <c r="AW133" t="s">
        <v>2831</v>
      </c>
      <c r="AX133">
        <v>2</v>
      </c>
      <c r="AY133">
        <v>0</v>
      </c>
      <c r="BA133" t="b">
        <v>0</v>
      </c>
      <c r="BB133" t="b">
        <v>1</v>
      </c>
      <c r="BC133" t="b">
        <v>0</v>
      </c>
      <c r="BD133" t="s">
        <v>5421</v>
      </c>
      <c r="BE133" s="9" t="s">
        <v>2415</v>
      </c>
      <c r="BF133" s="9" t="s">
        <v>2415</v>
      </c>
      <c r="BL133" s="235">
        <v>999</v>
      </c>
      <c r="BQ133" t="s">
        <v>411</v>
      </c>
      <c r="BR133" t="s">
        <v>55</v>
      </c>
    </row>
    <row r="134" spans="1:70" x14ac:dyDescent="0.35">
      <c r="A134">
        <v>133</v>
      </c>
      <c r="B134" s="164" t="str">
        <f>IFERROR(TEXT(AK134,"00"),"99")&amp;IFERROR(TEXT(V134,"00"),"99")&amp;IFERROR(TEXT(R134,"00"),"99")&amp;IFERROR(TEXT(BL134,"000"),"999")</f>
        <v>011543999</v>
      </c>
      <c r="C134" s="164" t="str">
        <f>IFERROR(TEXT(AK134,"00"),"99")&amp;IFERROR(TEXT(U134,"00"),"99")&amp;IFERROR(TEXT(Q134,"000"),"999")</f>
        <v>0115018</v>
      </c>
      <c r="D134" s="29">
        <v>0</v>
      </c>
      <c r="E134" s="29">
        <v>0</v>
      </c>
      <c r="F134" s="29">
        <v>0</v>
      </c>
      <c r="O134" s="65" t="s">
        <v>2416</v>
      </c>
      <c r="P134" s="9" t="s">
        <v>2416</v>
      </c>
      <c r="Q134" s="153">
        <f>IFERROR(_xlfn.XLOOKUP(S134,sortorder!$E$62:$E$138,sortorder!$F$62:$F$138),999)</f>
        <v>18</v>
      </c>
      <c r="R134" s="153">
        <f>IFERROR(_xlfn.XLOOKUP(S134,sortorder!$E$62:$E$138,sortorder!$D$62:$D$138),99)</f>
        <v>43</v>
      </c>
      <c r="S134" s="131" t="s">
        <v>2301</v>
      </c>
      <c r="T134" s="60" t="s">
        <v>2301</v>
      </c>
      <c r="U134" s="158">
        <f>IFERROR(_xlfn.XLOOKUP(W134,sortorder!$E$4:$E$55,sortorder!$D$4:$D$55),99)</f>
        <v>15</v>
      </c>
      <c r="V134" s="158">
        <f>IFERROR(_xlfn.XLOOKUP(W134,sortorder!$E$4:$E$55,sortorder!$D$4:$D$55),99)</f>
        <v>15</v>
      </c>
      <c r="W134" s="22" t="s">
        <v>2402</v>
      </c>
      <c r="X134" s="147">
        <f>IF(ISERROR(SEARCH(X$1,$O134)),0,1)</f>
        <v>0</v>
      </c>
      <c r="Y134" s="147">
        <f>IF(ISERROR(SEARCH(Y$1,$O134)),0,1)</f>
        <v>1</v>
      </c>
      <c r="Z134" s="147">
        <f>IF(ISERROR(SEARCH(Z$1,$O134)),0,1)</f>
        <v>0</v>
      </c>
      <c r="AA134" s="147">
        <f>IF(ISERROR(SEARCH(AA$1,$O134)),0,1)</f>
        <v>0</v>
      </c>
      <c r="AB134" s="147">
        <f>IF(ISERROR(SEARCH(AB$1,$O134)),0,1)</f>
        <v>1</v>
      </c>
      <c r="AC134" s="147">
        <f>IF(ISERROR(SEARCH(AC$1,$O134)),0,1)</f>
        <v>0</v>
      </c>
      <c r="AD134" s="147">
        <f>IF(ISERROR(SEARCH(AD$1,$O134)),0,1)</f>
        <v>0</v>
      </c>
      <c r="AE134" s="147">
        <f>IF(ISERROR(SEARCH(AE$1,$O134)),0,1)</f>
        <v>0</v>
      </c>
      <c r="AF134" s="147">
        <f>IF(ISERROR(SEARCH(AF$1,$O134)),0,1)</f>
        <v>0</v>
      </c>
      <c r="AG134" t="s">
        <v>1075</v>
      </c>
      <c r="AI134" t="s">
        <v>44</v>
      </c>
      <c r="AJ134" s="42" t="s">
        <v>44</v>
      </c>
      <c r="AK134" s="219">
        <f>_xlfn.XLOOKUP(AJ134,sortorder!$I$15:$I$20,sortorder!$J$15:$J$20)</f>
        <v>1</v>
      </c>
      <c r="AL134" t="s">
        <v>1805</v>
      </c>
      <c r="AM134" t="s">
        <v>1805</v>
      </c>
      <c r="AN134" t="s">
        <v>1806</v>
      </c>
      <c r="AO134" s="32">
        <v>3</v>
      </c>
      <c r="AP134" t="s">
        <v>1816</v>
      </c>
      <c r="AQ134" t="s">
        <v>1132</v>
      </c>
      <c r="AR134" t="s">
        <v>1126</v>
      </c>
      <c r="AS134" t="s">
        <v>1132</v>
      </c>
      <c r="AT134">
        <v>1</v>
      </c>
      <c r="AU134" s="40" t="str">
        <f>IFERROR(_xlfn.XLOOKUP(O134,wtd!$B:$B,wtd!$C:$C),"")</f>
        <v/>
      </c>
      <c r="AV134" s="147" t="b">
        <f>IFERROR(O134=_xlfn.XLOOKUP(O134,wtd!$B:$B,wtd!$B:$B),FALSE)</f>
        <v>0</v>
      </c>
      <c r="AW134" t="s">
        <v>2831</v>
      </c>
      <c r="AX134">
        <v>2</v>
      </c>
      <c r="AY134">
        <v>0</v>
      </c>
      <c r="BA134" t="b">
        <v>0</v>
      </c>
      <c r="BB134" t="b">
        <v>1</v>
      </c>
      <c r="BC134" t="b">
        <v>0</v>
      </c>
      <c r="BD134" t="s">
        <v>5181</v>
      </c>
      <c r="BE134" s="9" t="s">
        <v>2417</v>
      </c>
      <c r="BF134" s="9" t="s">
        <v>2417</v>
      </c>
      <c r="BL134" s="235">
        <v>999</v>
      </c>
      <c r="BQ134" t="s">
        <v>411</v>
      </c>
      <c r="BR134" t="s">
        <v>55</v>
      </c>
    </row>
    <row r="135" spans="1:70" x14ac:dyDescent="0.35">
      <c r="A135">
        <v>134</v>
      </c>
      <c r="B135" s="164" t="str">
        <f>IFERROR(TEXT(AK135,"00"),"99")&amp;IFERROR(TEXT(V135,"00"),"99")&amp;IFERROR(TEXT(R135,"00"),"99")&amp;IFERROR(TEXT(BL135,"000"),"999")</f>
        <v>011636999</v>
      </c>
      <c r="C135" s="164" t="str">
        <f>IFERROR(TEXT(AK135,"00"),"99")&amp;IFERROR(TEXT(U135,"00"),"99")&amp;IFERROR(TEXT(Q135,"000"),"999")</f>
        <v>0116021</v>
      </c>
      <c r="D135" s="29">
        <v>0</v>
      </c>
      <c r="E135" s="29">
        <v>0</v>
      </c>
      <c r="F135" s="29">
        <v>1</v>
      </c>
      <c r="G135" s="29">
        <v>1</v>
      </c>
      <c r="H135" s="58" t="s">
        <v>3151</v>
      </c>
      <c r="L135" s="58" t="s">
        <v>3151</v>
      </c>
      <c r="M135" s="24"/>
      <c r="N135" s="24"/>
      <c r="O135" s="65" t="s">
        <v>2367</v>
      </c>
      <c r="P135" s="9" t="s">
        <v>2367</v>
      </c>
      <c r="Q135" s="153">
        <f>IFERROR(_xlfn.XLOOKUP(S135,sortorder!$E$62:$E$138,sortorder!$F$62:$F$138),999)</f>
        <v>21</v>
      </c>
      <c r="R135" s="153">
        <f>IFERROR(_xlfn.XLOOKUP(S135,sortorder!$E$62:$E$138,sortorder!$D$62:$D$138),99)</f>
        <v>36</v>
      </c>
      <c r="S135" s="131" t="s">
        <v>2318</v>
      </c>
      <c r="T135" s="60" t="s">
        <v>2367</v>
      </c>
      <c r="U135" s="158">
        <f>IFERROR(_xlfn.XLOOKUP(W135,sortorder!$E$4:$E$55,sortorder!$D$4:$D$55),99)</f>
        <v>16</v>
      </c>
      <c r="V135" s="158">
        <f>IFERROR(_xlfn.XLOOKUP(W135,sortorder!$E$4:$E$55,sortorder!$D$4:$D$55),99)</f>
        <v>16</v>
      </c>
      <c r="W135" s="22" t="s">
        <v>2368</v>
      </c>
      <c r="X135" s="147">
        <f>IF(ISERROR(SEARCH(X$1,$O135)),0,1)</f>
        <v>0</v>
      </c>
      <c r="Y135" s="147">
        <f>IF(ISERROR(SEARCH(Y$1,$O135)),0,1)</f>
        <v>0</v>
      </c>
      <c r="Z135" s="147">
        <f>IF(ISERROR(SEARCH(Z$1,$O135)),0,1)</f>
        <v>0</v>
      </c>
      <c r="AA135" s="147">
        <f>IF(ISERROR(SEARCH(AA$1,$O135)),0,1)</f>
        <v>0</v>
      </c>
      <c r="AB135" s="147">
        <f>IF(ISERROR(SEARCH(AB$1,$O135)),0,1)</f>
        <v>0</v>
      </c>
      <c r="AC135" s="147">
        <f>IF(ISERROR(SEARCH(AC$1,$O135)),0,1)</f>
        <v>0</v>
      </c>
      <c r="AD135" s="147">
        <f>IF(ISERROR(SEARCH(AD$1,$O135)),0,1)</f>
        <v>0</v>
      </c>
      <c r="AE135" s="147">
        <f>IF(ISERROR(SEARCH(AE$1,$O135)),0,1)</f>
        <v>0</v>
      </c>
      <c r="AF135" s="147">
        <f>IF(ISERROR(SEARCH(AF$1,$O135)),0,1)</f>
        <v>0</v>
      </c>
      <c r="AI135" t="s">
        <v>44</v>
      </c>
      <c r="AJ135" s="42" t="s">
        <v>44</v>
      </c>
      <c r="AK135" s="219">
        <f>_xlfn.XLOOKUP(AJ135,sortorder!$I$15:$I$20,sortorder!$J$15:$J$20)</f>
        <v>1</v>
      </c>
      <c r="AO135" s="30">
        <v>0</v>
      </c>
      <c r="AP135" t="s">
        <v>43</v>
      </c>
      <c r="AQ135" t="s">
        <v>43</v>
      </c>
      <c r="AR135" t="s">
        <v>52</v>
      </c>
      <c r="AS135" t="s">
        <v>43</v>
      </c>
      <c r="AU135" s="40" t="str">
        <f>IFERROR(_xlfn.XLOOKUP(O135,wtd!$B:$B,wtd!$C:$C),"")</f>
        <v/>
      </c>
      <c r="AV135" s="147" t="b">
        <f>IFERROR(O135=_xlfn.XLOOKUP(O135,wtd!$B:$B,wtd!$B:$B),FALSE)</f>
        <v>0</v>
      </c>
      <c r="AW135" t="s">
        <v>45</v>
      </c>
      <c r="AX135">
        <v>0</v>
      </c>
      <c r="AY135">
        <v>0</v>
      </c>
      <c r="BA135" t="b">
        <v>0</v>
      </c>
      <c r="BB135" t="b">
        <v>0</v>
      </c>
      <c r="BC135" t="b">
        <v>0</v>
      </c>
      <c r="BD135" t="s">
        <v>5042</v>
      </c>
      <c r="BE135" s="9" t="s">
        <v>2369</v>
      </c>
      <c r="BF135" s="9" t="s">
        <v>2369</v>
      </c>
      <c r="BL135" s="235">
        <v>999</v>
      </c>
      <c r="BQ135" t="s">
        <v>411</v>
      </c>
      <c r="BR135" t="s">
        <v>55</v>
      </c>
    </row>
    <row r="136" spans="1:70" x14ac:dyDescent="0.35">
      <c r="A136">
        <v>135</v>
      </c>
      <c r="B136" s="164" t="str">
        <f>IFERROR(TEXT(AK136,"00"),"99")&amp;IFERROR(TEXT(V136,"00"),"99")&amp;IFERROR(TEXT(R136,"00"),"99")&amp;IFERROR(TEXT(BL136,"000"),"999")</f>
        <v>011637999</v>
      </c>
      <c r="C136" s="164" t="str">
        <f>IFERROR(TEXT(AK136,"00"),"99")&amp;IFERROR(TEXT(U136,"00"),"99")&amp;IFERROR(TEXT(Q136,"000"),"999")</f>
        <v>0116019</v>
      </c>
      <c r="D136" s="29">
        <v>0</v>
      </c>
      <c r="E136" s="29">
        <v>0</v>
      </c>
      <c r="F136" s="29">
        <v>1</v>
      </c>
      <c r="G136" s="29">
        <v>1</v>
      </c>
      <c r="H136" s="58" t="s">
        <v>3162</v>
      </c>
      <c r="L136" s="58" t="s">
        <v>3162</v>
      </c>
      <c r="M136" s="24"/>
      <c r="N136" s="24"/>
      <c r="O136" s="65" t="s">
        <v>2370</v>
      </c>
      <c r="P136" s="9" t="s">
        <v>2370</v>
      </c>
      <c r="Q136" s="153">
        <f>IFERROR(_xlfn.XLOOKUP(S136,sortorder!$E$62:$E$138,sortorder!$F$62:$F$138),999)</f>
        <v>19</v>
      </c>
      <c r="R136" s="153">
        <f>IFERROR(_xlfn.XLOOKUP(S136,sortorder!$E$62:$E$138,sortorder!$D$62:$D$138),99)</f>
        <v>37</v>
      </c>
      <c r="S136" s="131" t="s">
        <v>2308</v>
      </c>
      <c r="T136" s="60" t="s">
        <v>2370</v>
      </c>
      <c r="U136" s="158">
        <f>IFERROR(_xlfn.XLOOKUP(W136,sortorder!$E$4:$E$55,sortorder!$D$4:$D$55),99)</f>
        <v>16</v>
      </c>
      <c r="V136" s="158">
        <f>IFERROR(_xlfn.XLOOKUP(W136,sortorder!$E$4:$E$55,sortorder!$D$4:$D$55),99)</f>
        <v>16</v>
      </c>
      <c r="W136" s="22" t="s">
        <v>2368</v>
      </c>
      <c r="X136" s="147">
        <f>IF(ISERROR(SEARCH(X$1,$O136)),0,1)</f>
        <v>0</v>
      </c>
      <c r="Y136" s="147">
        <f>IF(ISERROR(SEARCH(Y$1,$O136)),0,1)</f>
        <v>0</v>
      </c>
      <c r="Z136" s="147">
        <f>IF(ISERROR(SEARCH(Z$1,$O136)),0,1)</f>
        <v>0</v>
      </c>
      <c r="AA136" s="147">
        <f>IF(ISERROR(SEARCH(AA$1,$O136)),0,1)</f>
        <v>0</v>
      </c>
      <c r="AB136" s="147">
        <f>IF(ISERROR(SEARCH(AB$1,$O136)),0,1)</f>
        <v>0</v>
      </c>
      <c r="AC136" s="147">
        <f>IF(ISERROR(SEARCH(AC$1,$O136)),0,1)</f>
        <v>0</v>
      </c>
      <c r="AD136" s="147">
        <f>IF(ISERROR(SEARCH(AD$1,$O136)),0,1)</f>
        <v>0</v>
      </c>
      <c r="AE136" s="147">
        <f>IF(ISERROR(SEARCH(AE$1,$O136)),0,1)</f>
        <v>0</v>
      </c>
      <c r="AF136" s="147">
        <f>IF(ISERROR(SEARCH(AF$1,$O136)),0,1)</f>
        <v>0</v>
      </c>
      <c r="AI136" t="s">
        <v>44</v>
      </c>
      <c r="AJ136" s="42" t="s">
        <v>44</v>
      </c>
      <c r="AK136" s="219">
        <f>_xlfn.XLOOKUP(AJ136,sortorder!$I$15:$I$20,sortorder!$J$15:$J$20)</f>
        <v>1</v>
      </c>
      <c r="AO136" s="30">
        <v>0</v>
      </c>
      <c r="AP136" t="s">
        <v>43</v>
      </c>
      <c r="AQ136" t="s">
        <v>43</v>
      </c>
      <c r="AR136" t="s">
        <v>52</v>
      </c>
      <c r="AS136" t="s">
        <v>43</v>
      </c>
      <c r="AU136" s="40" t="str">
        <f>IFERROR(_xlfn.XLOOKUP(O136,wtd!$B:$B,wtd!$C:$C),"")</f>
        <v/>
      </c>
      <c r="AV136" s="147" t="b">
        <f>IFERROR(O136=_xlfn.XLOOKUP(O136,wtd!$B:$B,wtd!$B:$B),FALSE)</f>
        <v>0</v>
      </c>
      <c r="AW136" t="s">
        <v>45</v>
      </c>
      <c r="AX136">
        <v>0</v>
      </c>
      <c r="AY136">
        <v>0</v>
      </c>
      <c r="BA136" t="b">
        <v>0</v>
      </c>
      <c r="BB136" t="b">
        <v>0</v>
      </c>
      <c r="BC136" t="b">
        <v>0</v>
      </c>
      <c r="BD136" t="s">
        <v>5097</v>
      </c>
      <c r="BE136" s="9" t="s">
        <v>2371</v>
      </c>
      <c r="BF136" s="9" t="s">
        <v>2371</v>
      </c>
      <c r="BL136" s="235">
        <v>999</v>
      </c>
      <c r="BQ136" t="s">
        <v>411</v>
      </c>
      <c r="BR136" t="s">
        <v>55</v>
      </c>
    </row>
    <row r="137" spans="1:70" x14ac:dyDescent="0.35">
      <c r="A137">
        <v>136</v>
      </c>
      <c r="B137" s="164" t="str">
        <f>IFERROR(TEXT(AK137,"00"),"99")&amp;IFERROR(TEXT(V137,"00"),"99")&amp;IFERROR(TEXT(R137,"00"),"99")&amp;IFERROR(TEXT(BL137,"000"),"999")</f>
        <v>011638999</v>
      </c>
      <c r="C137" s="164" t="str">
        <f>IFERROR(TEXT(AK137,"00"),"99")&amp;IFERROR(TEXT(U137,"00"),"99")&amp;IFERROR(TEXT(Q137,"000"),"999")</f>
        <v>0116020</v>
      </c>
      <c r="D137" s="29">
        <v>0</v>
      </c>
      <c r="E137" s="29">
        <v>0</v>
      </c>
      <c r="F137" s="29">
        <v>1</v>
      </c>
      <c r="G137" s="29">
        <v>1</v>
      </c>
      <c r="H137" s="58" t="s">
        <v>3163</v>
      </c>
      <c r="L137" s="58" t="s">
        <v>3163</v>
      </c>
      <c r="M137" s="24"/>
      <c r="N137" s="24"/>
      <c r="O137" s="65" t="s">
        <v>2372</v>
      </c>
      <c r="P137" s="9" t="s">
        <v>2372</v>
      </c>
      <c r="Q137" s="153">
        <f>IFERROR(_xlfn.XLOOKUP(S137,sortorder!$E$62:$E$138,sortorder!$F$62:$F$138),999)</f>
        <v>20</v>
      </c>
      <c r="R137" s="153">
        <f>IFERROR(_xlfn.XLOOKUP(S137,sortorder!$E$62:$E$138,sortorder!$D$62:$D$138),99)</f>
        <v>38</v>
      </c>
      <c r="S137" s="131" t="s">
        <v>2313</v>
      </c>
      <c r="T137" s="60" t="s">
        <v>2372</v>
      </c>
      <c r="U137" s="158">
        <f>IFERROR(_xlfn.XLOOKUP(W137,sortorder!$E$4:$E$55,sortorder!$D$4:$D$55),99)</f>
        <v>16</v>
      </c>
      <c r="V137" s="158">
        <f>IFERROR(_xlfn.XLOOKUP(W137,sortorder!$E$4:$E$55,sortorder!$D$4:$D$55),99)</f>
        <v>16</v>
      </c>
      <c r="W137" s="22" t="s">
        <v>2368</v>
      </c>
      <c r="X137" s="147">
        <f>IF(ISERROR(SEARCH(X$1,$O137)),0,1)</f>
        <v>0</v>
      </c>
      <c r="Y137" s="147">
        <f>IF(ISERROR(SEARCH(Y$1,$O137)),0,1)</f>
        <v>0</v>
      </c>
      <c r="Z137" s="147">
        <f>IF(ISERROR(SEARCH(Z$1,$O137)),0,1)</f>
        <v>0</v>
      </c>
      <c r="AA137" s="147">
        <f>IF(ISERROR(SEARCH(AA$1,$O137)),0,1)</f>
        <v>0</v>
      </c>
      <c r="AB137" s="147">
        <f>IF(ISERROR(SEARCH(AB$1,$O137)),0,1)</f>
        <v>0</v>
      </c>
      <c r="AC137" s="147">
        <f>IF(ISERROR(SEARCH(AC$1,$O137)),0,1)</f>
        <v>0</v>
      </c>
      <c r="AD137" s="147">
        <f>IF(ISERROR(SEARCH(AD$1,$O137)),0,1)</f>
        <v>0</v>
      </c>
      <c r="AE137" s="147">
        <f>IF(ISERROR(SEARCH(AE$1,$O137)),0,1)</f>
        <v>0</v>
      </c>
      <c r="AF137" s="147">
        <f>IF(ISERROR(SEARCH(AF$1,$O137)),0,1)</f>
        <v>0</v>
      </c>
      <c r="AI137" t="s">
        <v>44</v>
      </c>
      <c r="AJ137" s="42" t="s">
        <v>44</v>
      </c>
      <c r="AK137" s="219">
        <f>_xlfn.XLOOKUP(AJ137,sortorder!$I$15:$I$20,sortorder!$J$15:$J$20)</f>
        <v>1</v>
      </c>
      <c r="AO137" s="30">
        <v>0</v>
      </c>
      <c r="AP137" t="s">
        <v>43</v>
      </c>
      <c r="AQ137" t="s">
        <v>43</v>
      </c>
      <c r="AR137" t="s">
        <v>52</v>
      </c>
      <c r="AS137" t="s">
        <v>43</v>
      </c>
      <c r="AU137" s="40" t="str">
        <f>IFERROR(_xlfn.XLOOKUP(O137,wtd!$B:$B,wtd!$C:$C),"")</f>
        <v/>
      </c>
      <c r="AV137" s="147" t="b">
        <f>IFERROR(O137=_xlfn.XLOOKUP(O137,wtd!$B:$B,wtd!$B:$B),FALSE)</f>
        <v>0</v>
      </c>
      <c r="AW137" t="s">
        <v>45</v>
      </c>
      <c r="AX137">
        <v>0</v>
      </c>
      <c r="AY137">
        <v>0</v>
      </c>
      <c r="BA137" t="b">
        <v>0</v>
      </c>
      <c r="BB137" t="b">
        <v>0</v>
      </c>
      <c r="BC137" t="b">
        <v>0</v>
      </c>
      <c r="BD137" t="s">
        <v>5098</v>
      </c>
      <c r="BE137" s="9" t="s">
        <v>2373</v>
      </c>
      <c r="BF137" s="9" t="s">
        <v>2373</v>
      </c>
      <c r="BL137" s="235">
        <v>999</v>
      </c>
      <c r="BQ137" t="s">
        <v>411</v>
      </c>
      <c r="BR137" t="s">
        <v>55</v>
      </c>
    </row>
    <row r="138" spans="1:70" x14ac:dyDescent="0.35">
      <c r="A138">
        <v>137</v>
      </c>
      <c r="B138" s="164" t="str">
        <f>IFERROR(TEXT(AK138,"00"),"99")&amp;IFERROR(TEXT(V138,"00"),"99")&amp;IFERROR(TEXT(R138,"00"),"99")&amp;IFERROR(TEXT(BL138,"000"),"999")</f>
        <v>011639999</v>
      </c>
      <c r="C138" s="164" t="str">
        <f>IFERROR(TEXT(AK138,"00"),"99")&amp;IFERROR(TEXT(U138,"00"),"99")&amp;IFERROR(TEXT(Q138,"000"),"999")</f>
        <v>0116022</v>
      </c>
      <c r="D138" s="29">
        <v>0</v>
      </c>
      <c r="E138" s="29">
        <v>0</v>
      </c>
      <c r="F138" s="29">
        <v>1</v>
      </c>
      <c r="G138" s="29">
        <v>1</v>
      </c>
      <c r="H138" s="58" t="s">
        <v>3164</v>
      </c>
      <c r="L138" s="58" t="s">
        <v>3164</v>
      </c>
      <c r="M138" s="24"/>
      <c r="N138" s="24"/>
      <c r="O138" s="65" t="s">
        <v>2374</v>
      </c>
      <c r="P138" s="9" t="s">
        <v>2374</v>
      </c>
      <c r="Q138" s="153">
        <f>IFERROR(_xlfn.XLOOKUP(S138,sortorder!$E$62:$E$138,sortorder!$F$62:$F$138),999)</f>
        <v>22</v>
      </c>
      <c r="R138" s="153">
        <f>IFERROR(_xlfn.XLOOKUP(S138,sortorder!$E$62:$E$138,sortorder!$D$62:$D$138),99)</f>
        <v>39</v>
      </c>
      <c r="S138" s="131" t="s">
        <v>2323</v>
      </c>
      <c r="T138" s="60" t="s">
        <v>2374</v>
      </c>
      <c r="U138" s="158">
        <f>IFERROR(_xlfn.XLOOKUP(W138,sortorder!$E$4:$E$55,sortorder!$D$4:$D$55),99)</f>
        <v>16</v>
      </c>
      <c r="V138" s="158">
        <f>IFERROR(_xlfn.XLOOKUP(W138,sortorder!$E$4:$E$55,sortorder!$D$4:$D$55),99)</f>
        <v>16</v>
      </c>
      <c r="W138" s="22" t="s">
        <v>2368</v>
      </c>
      <c r="X138" s="147">
        <f>IF(ISERROR(SEARCH(X$1,$O138)),0,1)</f>
        <v>0</v>
      </c>
      <c r="Y138" s="147">
        <f>IF(ISERROR(SEARCH(Y$1,$O138)),0,1)</f>
        <v>0</v>
      </c>
      <c r="Z138" s="147">
        <f>IF(ISERROR(SEARCH(Z$1,$O138)),0,1)</f>
        <v>0</v>
      </c>
      <c r="AA138" s="147">
        <f>IF(ISERROR(SEARCH(AA$1,$O138)),0,1)</f>
        <v>0</v>
      </c>
      <c r="AB138" s="147">
        <f>IF(ISERROR(SEARCH(AB$1,$O138)),0,1)</f>
        <v>0</v>
      </c>
      <c r="AC138" s="147">
        <f>IF(ISERROR(SEARCH(AC$1,$O138)),0,1)</f>
        <v>0</v>
      </c>
      <c r="AD138" s="147">
        <f>IF(ISERROR(SEARCH(AD$1,$O138)),0,1)</f>
        <v>0</v>
      </c>
      <c r="AE138" s="147">
        <f>IF(ISERROR(SEARCH(AE$1,$O138)),0,1)</f>
        <v>0</v>
      </c>
      <c r="AF138" s="147">
        <f>IF(ISERROR(SEARCH(AF$1,$O138)),0,1)</f>
        <v>0</v>
      </c>
      <c r="AI138" t="s">
        <v>44</v>
      </c>
      <c r="AJ138" s="42" t="s">
        <v>44</v>
      </c>
      <c r="AK138" s="219">
        <f>_xlfn.XLOOKUP(AJ138,sortorder!$I$15:$I$20,sortorder!$J$15:$J$20)</f>
        <v>1</v>
      </c>
      <c r="AO138" s="30">
        <v>0</v>
      </c>
      <c r="AP138" t="s">
        <v>43</v>
      </c>
      <c r="AQ138" t="s">
        <v>43</v>
      </c>
      <c r="AR138" t="s">
        <v>52</v>
      </c>
      <c r="AS138" t="s">
        <v>43</v>
      </c>
      <c r="AU138" s="40" t="str">
        <f>IFERROR(_xlfn.XLOOKUP(O138,wtd!$B:$B,wtd!$C:$C),"")</f>
        <v/>
      </c>
      <c r="AV138" s="147" t="b">
        <f>IFERROR(O138=_xlfn.XLOOKUP(O138,wtd!$B:$B,wtd!$B:$B),FALSE)</f>
        <v>0</v>
      </c>
      <c r="AW138" t="s">
        <v>45</v>
      </c>
      <c r="AX138">
        <v>0</v>
      </c>
      <c r="AY138">
        <v>0</v>
      </c>
      <c r="BA138" t="b">
        <v>0</v>
      </c>
      <c r="BB138" t="b">
        <v>0</v>
      </c>
      <c r="BC138" t="b">
        <v>0</v>
      </c>
      <c r="BD138" t="s">
        <v>5230</v>
      </c>
      <c r="BE138" s="9" t="s">
        <v>2375</v>
      </c>
      <c r="BF138" s="9" t="s">
        <v>2375</v>
      </c>
      <c r="BL138" s="235">
        <v>999</v>
      </c>
      <c r="BQ138" t="s">
        <v>411</v>
      </c>
      <c r="BR138" t="s">
        <v>55</v>
      </c>
    </row>
    <row r="139" spans="1:70" x14ac:dyDescent="0.35">
      <c r="A139">
        <v>138</v>
      </c>
      <c r="B139" s="164" t="str">
        <f>IFERROR(TEXT(AK139,"00"),"99")&amp;IFERROR(TEXT(V139,"00"),"99")&amp;IFERROR(TEXT(R139,"00"),"99")&amp;IFERROR(TEXT(BL139,"000"),"999")</f>
        <v>011640999</v>
      </c>
      <c r="C139" s="164" t="str">
        <f>IFERROR(TEXT(AK139,"00"),"99")&amp;IFERROR(TEXT(U139,"00"),"99")&amp;IFERROR(TEXT(Q139,"000"),"999")</f>
        <v>0116023</v>
      </c>
      <c r="D139" s="29">
        <v>0</v>
      </c>
      <c r="E139" s="29">
        <v>0</v>
      </c>
      <c r="F139" s="29">
        <v>1</v>
      </c>
      <c r="G139" s="29">
        <v>1</v>
      </c>
      <c r="H139" s="58" t="s">
        <v>3165</v>
      </c>
      <c r="L139" s="58" t="s">
        <v>3165</v>
      </c>
      <c r="M139" s="24"/>
      <c r="N139" s="24"/>
      <c r="O139" s="65" t="s">
        <v>2376</v>
      </c>
      <c r="P139" s="9" t="s">
        <v>2376</v>
      </c>
      <c r="Q139" s="153">
        <f>IFERROR(_xlfn.XLOOKUP(S139,sortorder!$E$62:$E$138,sortorder!$F$62:$F$138),999)</f>
        <v>23</v>
      </c>
      <c r="R139" s="153">
        <f>IFERROR(_xlfn.XLOOKUP(S139,sortorder!$E$62:$E$138,sortorder!$D$62:$D$138),99)</f>
        <v>40</v>
      </c>
      <c r="S139" s="131" t="s">
        <v>2328</v>
      </c>
      <c r="T139" s="60" t="s">
        <v>2376</v>
      </c>
      <c r="U139" s="158">
        <f>IFERROR(_xlfn.XLOOKUP(W139,sortorder!$E$4:$E$55,sortorder!$D$4:$D$55),99)</f>
        <v>16</v>
      </c>
      <c r="V139" s="158">
        <f>IFERROR(_xlfn.XLOOKUP(W139,sortorder!$E$4:$E$55,sortorder!$D$4:$D$55),99)</f>
        <v>16</v>
      </c>
      <c r="W139" s="22" t="s">
        <v>2368</v>
      </c>
      <c r="X139" s="147">
        <f>IF(ISERROR(SEARCH(X$1,$O139)),0,1)</f>
        <v>0</v>
      </c>
      <c r="Y139" s="147">
        <f>IF(ISERROR(SEARCH(Y$1,$O139)),0,1)</f>
        <v>0</v>
      </c>
      <c r="Z139" s="147">
        <f>IF(ISERROR(SEARCH(Z$1,$O139)),0,1)</f>
        <v>0</v>
      </c>
      <c r="AA139" s="147">
        <f>IF(ISERROR(SEARCH(AA$1,$O139)),0,1)</f>
        <v>0</v>
      </c>
      <c r="AB139" s="147">
        <f>IF(ISERROR(SEARCH(AB$1,$O139)),0,1)</f>
        <v>0</v>
      </c>
      <c r="AC139" s="147">
        <f>IF(ISERROR(SEARCH(AC$1,$O139)),0,1)</f>
        <v>0</v>
      </c>
      <c r="AD139" s="147">
        <f>IF(ISERROR(SEARCH(AD$1,$O139)),0,1)</f>
        <v>0</v>
      </c>
      <c r="AE139" s="147">
        <f>IF(ISERROR(SEARCH(AE$1,$O139)),0,1)</f>
        <v>0</v>
      </c>
      <c r="AF139" s="147">
        <f>IF(ISERROR(SEARCH(AF$1,$O139)),0,1)</f>
        <v>0</v>
      </c>
      <c r="AI139" t="s">
        <v>44</v>
      </c>
      <c r="AJ139" s="42" t="s">
        <v>44</v>
      </c>
      <c r="AK139" s="219">
        <f>_xlfn.XLOOKUP(AJ139,sortorder!$I$15:$I$20,sortorder!$J$15:$J$20)</f>
        <v>1</v>
      </c>
      <c r="AO139" s="30">
        <v>0</v>
      </c>
      <c r="AP139" t="s">
        <v>43</v>
      </c>
      <c r="AQ139" t="s">
        <v>43</v>
      </c>
      <c r="AR139" t="s">
        <v>52</v>
      </c>
      <c r="AS139" t="s">
        <v>43</v>
      </c>
      <c r="AU139" s="40" t="str">
        <f>IFERROR(_xlfn.XLOOKUP(O139,wtd!$B:$B,wtd!$C:$C),"")</f>
        <v/>
      </c>
      <c r="AV139" s="147" t="b">
        <f>IFERROR(O139=_xlfn.XLOOKUP(O139,wtd!$B:$B,wtd!$B:$B),FALSE)</f>
        <v>0</v>
      </c>
      <c r="AW139" t="s">
        <v>45</v>
      </c>
      <c r="AX139">
        <v>0</v>
      </c>
      <c r="AY139">
        <v>0</v>
      </c>
      <c r="BA139" t="b">
        <v>0</v>
      </c>
      <c r="BB139" t="b">
        <v>0</v>
      </c>
      <c r="BC139" t="b">
        <v>0</v>
      </c>
      <c r="BD139" t="s">
        <v>5334</v>
      </c>
      <c r="BE139" s="9" t="s">
        <v>2377</v>
      </c>
      <c r="BF139" s="9" t="s">
        <v>2377</v>
      </c>
      <c r="BL139" s="235">
        <v>999</v>
      </c>
      <c r="BQ139" t="s">
        <v>411</v>
      </c>
      <c r="BR139" t="s">
        <v>55</v>
      </c>
    </row>
    <row r="140" spans="1:70" x14ac:dyDescent="0.35">
      <c r="A140">
        <v>139</v>
      </c>
      <c r="B140" s="164" t="str">
        <f>IFERROR(TEXT(AK140,"00"),"99")&amp;IFERROR(TEXT(V140,"00"),"99")&amp;IFERROR(TEXT(R140,"00"),"99")&amp;IFERROR(TEXT(BL140,"000"),"999")</f>
        <v>011641999</v>
      </c>
      <c r="C140" s="164" t="str">
        <f>IFERROR(TEXT(AK140,"00"),"99")&amp;IFERROR(TEXT(U140,"00"),"99")&amp;IFERROR(TEXT(Q140,"000"),"999")</f>
        <v>0116024</v>
      </c>
      <c r="D140" s="29">
        <v>0</v>
      </c>
      <c r="E140" s="29">
        <v>0</v>
      </c>
      <c r="F140" s="29">
        <v>1</v>
      </c>
      <c r="G140" s="29">
        <v>1</v>
      </c>
      <c r="H140" s="58" t="s">
        <v>3166</v>
      </c>
      <c r="L140" s="58" t="s">
        <v>3166</v>
      </c>
      <c r="M140" s="24"/>
      <c r="N140" s="24"/>
      <c r="O140" s="65" t="s">
        <v>2378</v>
      </c>
      <c r="P140" s="9" t="s">
        <v>2378</v>
      </c>
      <c r="Q140" s="153">
        <f>IFERROR(_xlfn.XLOOKUP(S140,sortorder!$E$62:$E$138,sortorder!$F$62:$F$138),999)</f>
        <v>24</v>
      </c>
      <c r="R140" s="153">
        <f>IFERROR(_xlfn.XLOOKUP(S140,sortorder!$E$62:$E$138,sortorder!$D$62:$D$138),99)</f>
        <v>41</v>
      </c>
      <c r="S140" s="131" t="s">
        <v>2333</v>
      </c>
      <c r="T140" s="60" t="s">
        <v>2378</v>
      </c>
      <c r="U140" s="158">
        <f>IFERROR(_xlfn.XLOOKUP(W140,sortorder!$E$4:$E$55,sortorder!$D$4:$D$55),99)</f>
        <v>16</v>
      </c>
      <c r="V140" s="158">
        <f>IFERROR(_xlfn.XLOOKUP(W140,sortorder!$E$4:$E$55,sortorder!$D$4:$D$55),99)</f>
        <v>16</v>
      </c>
      <c r="W140" s="22" t="s">
        <v>2368</v>
      </c>
      <c r="X140" s="147">
        <f>IF(ISERROR(SEARCH(X$1,$O140)),0,1)</f>
        <v>0</v>
      </c>
      <c r="Y140" s="147">
        <f>IF(ISERROR(SEARCH(Y$1,$O140)),0,1)</f>
        <v>0</v>
      </c>
      <c r="Z140" s="147">
        <f>IF(ISERROR(SEARCH(Z$1,$O140)),0,1)</f>
        <v>0</v>
      </c>
      <c r="AA140" s="147">
        <f>IF(ISERROR(SEARCH(AA$1,$O140)),0,1)</f>
        <v>0</v>
      </c>
      <c r="AB140" s="147">
        <f>IF(ISERROR(SEARCH(AB$1,$O140)),0,1)</f>
        <v>0</v>
      </c>
      <c r="AC140" s="147">
        <f>IF(ISERROR(SEARCH(AC$1,$O140)),0,1)</f>
        <v>0</v>
      </c>
      <c r="AD140" s="147">
        <f>IF(ISERROR(SEARCH(AD$1,$O140)),0,1)</f>
        <v>0</v>
      </c>
      <c r="AE140" s="147">
        <f>IF(ISERROR(SEARCH(AE$1,$O140)),0,1)</f>
        <v>0</v>
      </c>
      <c r="AF140" s="147">
        <f>IF(ISERROR(SEARCH(AF$1,$O140)),0,1)</f>
        <v>0</v>
      </c>
      <c r="AI140" t="s">
        <v>44</v>
      </c>
      <c r="AJ140" s="42" t="s">
        <v>44</v>
      </c>
      <c r="AK140" s="219">
        <f>_xlfn.XLOOKUP(AJ140,sortorder!$I$15:$I$20,sortorder!$J$15:$J$20)</f>
        <v>1</v>
      </c>
      <c r="AO140" s="30">
        <v>0</v>
      </c>
      <c r="AP140" t="s">
        <v>43</v>
      </c>
      <c r="AQ140" t="s">
        <v>43</v>
      </c>
      <c r="AR140" t="s">
        <v>52</v>
      </c>
      <c r="AS140" t="s">
        <v>43</v>
      </c>
      <c r="AU140" s="40" t="str">
        <f>IFERROR(_xlfn.XLOOKUP(O140,wtd!$B:$B,wtd!$C:$C),"")</f>
        <v/>
      </c>
      <c r="AV140" s="147" t="b">
        <f>IFERROR(O140=_xlfn.XLOOKUP(O140,wtd!$B:$B,wtd!$B:$B),FALSE)</f>
        <v>0</v>
      </c>
      <c r="AW140" t="s">
        <v>45</v>
      </c>
      <c r="AX140">
        <v>0</v>
      </c>
      <c r="AY140">
        <v>0</v>
      </c>
      <c r="BA140" t="b">
        <v>0</v>
      </c>
      <c r="BB140" t="b">
        <v>0</v>
      </c>
      <c r="BC140" t="b">
        <v>0</v>
      </c>
      <c r="BD140" t="s">
        <v>5099</v>
      </c>
      <c r="BE140" s="9" t="s">
        <v>2379</v>
      </c>
      <c r="BF140" s="9" t="s">
        <v>2379</v>
      </c>
      <c r="BL140" s="235">
        <v>999</v>
      </c>
      <c r="BQ140" t="s">
        <v>411</v>
      </c>
      <c r="BR140" t="s">
        <v>55</v>
      </c>
    </row>
    <row r="141" spans="1:70" x14ac:dyDescent="0.35">
      <c r="A141">
        <v>140</v>
      </c>
      <c r="B141" s="164" t="str">
        <f>IFERROR(TEXT(AK141,"00"),"99")&amp;IFERROR(TEXT(V141,"00"),"99")&amp;IFERROR(TEXT(R141,"00"),"99")&amp;IFERROR(TEXT(BL141,"000"),"999")</f>
        <v>011642999</v>
      </c>
      <c r="C141" s="164" t="str">
        <f>IFERROR(TEXT(AK141,"00"),"99")&amp;IFERROR(TEXT(U141,"00"),"99")&amp;IFERROR(TEXT(Q141,"000"),"999")</f>
        <v>0116025</v>
      </c>
      <c r="D141" s="29">
        <v>0</v>
      </c>
      <c r="E141" s="29">
        <v>0</v>
      </c>
      <c r="F141" s="29">
        <v>1</v>
      </c>
      <c r="G141" s="29">
        <v>1</v>
      </c>
      <c r="H141" s="58" t="s">
        <v>3167</v>
      </c>
      <c r="L141" s="58" t="s">
        <v>3167</v>
      </c>
      <c r="M141" s="24"/>
      <c r="N141" s="24"/>
      <c r="O141" s="65" t="s">
        <v>2380</v>
      </c>
      <c r="P141" s="9" t="s">
        <v>2380</v>
      </c>
      <c r="Q141" s="153">
        <f>IFERROR(_xlfn.XLOOKUP(S141,sortorder!$E$62:$E$138,sortorder!$F$62:$F$138),999)</f>
        <v>25</v>
      </c>
      <c r="R141" s="153">
        <f>IFERROR(_xlfn.XLOOKUP(S141,sortorder!$E$62:$E$138,sortorder!$D$62:$D$138),99)</f>
        <v>42</v>
      </c>
      <c r="S141" s="131" t="s">
        <v>2338</v>
      </c>
      <c r="T141" s="60" t="s">
        <v>2380</v>
      </c>
      <c r="U141" s="158">
        <f>IFERROR(_xlfn.XLOOKUP(W141,sortorder!$E$4:$E$55,sortorder!$D$4:$D$55),99)</f>
        <v>16</v>
      </c>
      <c r="V141" s="158">
        <f>IFERROR(_xlfn.XLOOKUP(W141,sortorder!$E$4:$E$55,sortorder!$D$4:$D$55),99)</f>
        <v>16</v>
      </c>
      <c r="W141" s="22" t="s">
        <v>2368</v>
      </c>
      <c r="X141" s="147">
        <f>IF(ISERROR(SEARCH(X$1,$O141)),0,1)</f>
        <v>0</v>
      </c>
      <c r="Y141" s="147">
        <f>IF(ISERROR(SEARCH(Y$1,$O141)),0,1)</f>
        <v>0</v>
      </c>
      <c r="Z141" s="147">
        <f>IF(ISERROR(SEARCH(Z$1,$O141)),0,1)</f>
        <v>0</v>
      </c>
      <c r="AA141" s="147">
        <f>IF(ISERROR(SEARCH(AA$1,$O141)),0,1)</f>
        <v>0</v>
      </c>
      <c r="AB141" s="147">
        <f>IF(ISERROR(SEARCH(AB$1,$O141)),0,1)</f>
        <v>0</v>
      </c>
      <c r="AC141" s="147">
        <f>IF(ISERROR(SEARCH(AC$1,$O141)),0,1)</f>
        <v>0</v>
      </c>
      <c r="AD141" s="147">
        <f>IF(ISERROR(SEARCH(AD$1,$O141)),0,1)</f>
        <v>0</v>
      </c>
      <c r="AE141" s="147">
        <f>IF(ISERROR(SEARCH(AE$1,$O141)),0,1)</f>
        <v>0</v>
      </c>
      <c r="AF141" s="147">
        <f>IF(ISERROR(SEARCH(AF$1,$O141)),0,1)</f>
        <v>0</v>
      </c>
      <c r="AI141" t="s">
        <v>44</v>
      </c>
      <c r="AJ141" s="42" t="s">
        <v>44</v>
      </c>
      <c r="AK141" s="219">
        <f>_xlfn.XLOOKUP(AJ141,sortorder!$I$15:$I$20,sortorder!$J$15:$J$20)</f>
        <v>1</v>
      </c>
      <c r="AO141" s="30">
        <v>0</v>
      </c>
      <c r="AP141" t="s">
        <v>43</v>
      </c>
      <c r="AQ141" t="s">
        <v>43</v>
      </c>
      <c r="AR141" t="s">
        <v>52</v>
      </c>
      <c r="AS141" t="s">
        <v>43</v>
      </c>
      <c r="AU141" s="40" t="str">
        <f>IFERROR(_xlfn.XLOOKUP(O141,wtd!$B:$B,wtd!$C:$C),"")</f>
        <v/>
      </c>
      <c r="AV141" s="147" t="b">
        <f>IFERROR(O141=_xlfn.XLOOKUP(O141,wtd!$B:$B,wtd!$B:$B),FALSE)</f>
        <v>0</v>
      </c>
      <c r="AW141" t="s">
        <v>45</v>
      </c>
      <c r="AX141">
        <v>0</v>
      </c>
      <c r="AY141">
        <v>0</v>
      </c>
      <c r="BA141" t="b">
        <v>0</v>
      </c>
      <c r="BB141" t="b">
        <v>0</v>
      </c>
      <c r="BC141" t="b">
        <v>0</v>
      </c>
      <c r="BD141" t="s">
        <v>5422</v>
      </c>
      <c r="BE141" s="9" t="s">
        <v>2381</v>
      </c>
      <c r="BF141" s="9" t="s">
        <v>2381</v>
      </c>
      <c r="BL141" s="235">
        <v>999</v>
      </c>
      <c r="BQ141" t="s">
        <v>411</v>
      </c>
      <c r="BR141" t="s">
        <v>55</v>
      </c>
    </row>
    <row r="142" spans="1:70" x14ac:dyDescent="0.35">
      <c r="A142">
        <v>141</v>
      </c>
      <c r="B142" s="164" t="str">
        <f>IFERROR(TEXT(AK142,"00"),"99")&amp;IFERROR(TEXT(V142,"00"),"99")&amp;IFERROR(TEXT(R142,"00"),"99")&amp;IFERROR(TEXT(BL142,"000"),"999")</f>
        <v>011643999</v>
      </c>
      <c r="C142" s="164" t="str">
        <f>IFERROR(TEXT(AK142,"00"),"99")&amp;IFERROR(TEXT(U142,"00"),"99")&amp;IFERROR(TEXT(Q142,"000"),"999")</f>
        <v>0116018</v>
      </c>
      <c r="D142" s="29">
        <v>0</v>
      </c>
      <c r="E142" s="29">
        <v>0</v>
      </c>
      <c r="F142" s="29">
        <v>1</v>
      </c>
      <c r="G142" s="29">
        <v>1</v>
      </c>
      <c r="H142" s="58" t="s">
        <v>3168</v>
      </c>
      <c r="L142" s="58" t="s">
        <v>3168</v>
      </c>
      <c r="M142" s="24"/>
      <c r="N142" s="24"/>
      <c r="O142" s="65" t="s">
        <v>2382</v>
      </c>
      <c r="P142" s="9" t="s">
        <v>2382</v>
      </c>
      <c r="Q142" s="153">
        <f>IFERROR(_xlfn.XLOOKUP(S142,sortorder!$E$62:$E$138,sortorder!$F$62:$F$138),999)</f>
        <v>18</v>
      </c>
      <c r="R142" s="153">
        <f>IFERROR(_xlfn.XLOOKUP(S142,sortorder!$E$62:$E$138,sortorder!$D$62:$D$138),99)</f>
        <v>43</v>
      </c>
      <c r="S142" s="131" t="s">
        <v>2301</v>
      </c>
      <c r="T142" s="60" t="s">
        <v>2382</v>
      </c>
      <c r="U142" s="158">
        <f>IFERROR(_xlfn.XLOOKUP(W142,sortorder!$E$4:$E$55,sortorder!$D$4:$D$55),99)</f>
        <v>16</v>
      </c>
      <c r="V142" s="158">
        <f>IFERROR(_xlfn.XLOOKUP(W142,sortorder!$E$4:$E$55,sortorder!$D$4:$D$55),99)</f>
        <v>16</v>
      </c>
      <c r="W142" s="22" t="s">
        <v>2368</v>
      </c>
      <c r="X142" s="147">
        <f>IF(ISERROR(SEARCH(X$1,$O142)),0,1)</f>
        <v>0</v>
      </c>
      <c r="Y142" s="147">
        <f>IF(ISERROR(SEARCH(Y$1,$O142)),0,1)</f>
        <v>0</v>
      </c>
      <c r="Z142" s="147">
        <f>IF(ISERROR(SEARCH(Z$1,$O142)),0,1)</f>
        <v>0</v>
      </c>
      <c r="AA142" s="147">
        <f>IF(ISERROR(SEARCH(AA$1,$O142)),0,1)</f>
        <v>0</v>
      </c>
      <c r="AB142" s="147">
        <f>IF(ISERROR(SEARCH(AB$1,$O142)),0,1)</f>
        <v>0</v>
      </c>
      <c r="AC142" s="147">
        <f>IF(ISERROR(SEARCH(AC$1,$O142)),0,1)</f>
        <v>0</v>
      </c>
      <c r="AD142" s="147">
        <f>IF(ISERROR(SEARCH(AD$1,$O142)),0,1)</f>
        <v>0</v>
      </c>
      <c r="AE142" s="147">
        <f>IF(ISERROR(SEARCH(AE$1,$O142)),0,1)</f>
        <v>0</v>
      </c>
      <c r="AF142" s="147">
        <f>IF(ISERROR(SEARCH(AF$1,$O142)),0,1)</f>
        <v>0</v>
      </c>
      <c r="AI142" t="s">
        <v>44</v>
      </c>
      <c r="AJ142" s="42" t="s">
        <v>44</v>
      </c>
      <c r="AK142" s="219">
        <f>_xlfn.XLOOKUP(AJ142,sortorder!$I$15:$I$20,sortorder!$J$15:$J$20)</f>
        <v>1</v>
      </c>
      <c r="AO142" s="30">
        <v>0</v>
      </c>
      <c r="AP142" t="s">
        <v>43</v>
      </c>
      <c r="AQ142" t="s">
        <v>43</v>
      </c>
      <c r="AR142" t="s">
        <v>52</v>
      </c>
      <c r="AS142" t="s">
        <v>43</v>
      </c>
      <c r="AU142" s="40" t="str">
        <f>IFERROR(_xlfn.XLOOKUP(O142,wtd!$B:$B,wtd!$C:$C),"")</f>
        <v/>
      </c>
      <c r="AV142" s="147" t="b">
        <f>IFERROR(O142=_xlfn.XLOOKUP(O142,wtd!$B:$B,wtd!$B:$B),FALSE)</f>
        <v>0</v>
      </c>
      <c r="AW142" t="s">
        <v>45</v>
      </c>
      <c r="AX142">
        <v>0</v>
      </c>
      <c r="AY142">
        <v>0</v>
      </c>
      <c r="BA142" t="b">
        <v>0</v>
      </c>
      <c r="BB142" t="b">
        <v>0</v>
      </c>
      <c r="BC142" t="b">
        <v>0</v>
      </c>
      <c r="BD142" t="s">
        <v>5100</v>
      </c>
      <c r="BE142" s="9" t="s">
        <v>2383</v>
      </c>
      <c r="BF142" s="9" t="s">
        <v>2383</v>
      </c>
      <c r="BL142" s="235">
        <v>999</v>
      </c>
      <c r="BQ142" t="s">
        <v>411</v>
      </c>
      <c r="BR142" t="s">
        <v>55</v>
      </c>
    </row>
    <row r="143" spans="1:70" x14ac:dyDescent="0.35">
      <c r="A143">
        <v>142</v>
      </c>
      <c r="B143" s="164" t="str">
        <f>IFERROR(TEXT(AK143,"00"),"99")&amp;IFERROR(TEXT(V143,"00"),"99")&amp;IFERROR(TEXT(R143,"00"),"99")&amp;IFERROR(TEXT(BL143,"000"),"999")</f>
        <v>011736021</v>
      </c>
      <c r="C143" s="164" t="str">
        <f>IFERROR(TEXT(AK143,"00"),"99")&amp;IFERROR(TEXT(U143,"00"),"99")&amp;IFERROR(TEXT(Q143,"000"),"999")</f>
        <v>0117021</v>
      </c>
      <c r="D143" s="47"/>
      <c r="E143" s="29">
        <v>0</v>
      </c>
      <c r="F143" s="29">
        <v>1</v>
      </c>
      <c r="G143" s="113">
        <v>1</v>
      </c>
      <c r="H143" s="9" t="s">
        <v>3144</v>
      </c>
      <c r="I143" s="1" t="s">
        <v>2319</v>
      </c>
      <c r="J143" s="1" t="s">
        <v>2319</v>
      </c>
      <c r="K143" s="1"/>
      <c r="L143" s="129" t="s">
        <v>3144</v>
      </c>
      <c r="M143" s="1"/>
      <c r="N143" s="1"/>
      <c r="O143" s="129" t="s">
        <v>2318</v>
      </c>
      <c r="P143" s="129" t="s">
        <v>2318</v>
      </c>
      <c r="Q143" s="153">
        <f>IFERROR(_xlfn.XLOOKUP(S143,sortorder!$E$62:$E$138,sortorder!$F$62:$F$138),999)</f>
        <v>21</v>
      </c>
      <c r="R143" s="153">
        <f>IFERROR(_xlfn.XLOOKUP(S143,sortorder!$E$62:$E$138,sortorder!$D$62:$D$138),99)</f>
        <v>36</v>
      </c>
      <c r="S143" s="131" t="s">
        <v>2318</v>
      </c>
      <c r="U143" s="158">
        <f>IFERROR(_xlfn.XLOOKUP(W143,sortorder!$E$4:$E$55,sortorder!$D$4:$D$55),99)</f>
        <v>17</v>
      </c>
      <c r="V143" s="158">
        <f>IFERROR(_xlfn.XLOOKUP(W143,sortorder!$E$4:$E$55,sortorder!$D$4:$D$55),99)</f>
        <v>17</v>
      </c>
      <c r="W143" s="22" t="s">
        <v>3008</v>
      </c>
      <c r="X143" s="147">
        <f>IF(ISERROR(SEARCH(X$1,$O143)),0,1)</f>
        <v>0</v>
      </c>
      <c r="Y143" s="147">
        <f>IF(ISERROR(SEARCH(Y$1,$O143)),0,1)</f>
        <v>0</v>
      </c>
      <c r="Z143" s="147">
        <f>IF(ISERROR(SEARCH(Z$1,$O143)),0,1)</f>
        <v>0</v>
      </c>
      <c r="AA143" s="147">
        <f>IF(ISERROR(SEARCH(AA$1,$O143)),0,1)</f>
        <v>0</v>
      </c>
      <c r="AB143" s="147">
        <f>IF(ISERROR(SEARCH(AB$1,$O143)),0,1)</f>
        <v>0</v>
      </c>
      <c r="AC143" s="147">
        <f>IF(ISERROR(SEARCH(AC$1,$O143)),0,1)</f>
        <v>0</v>
      </c>
      <c r="AD143" s="147">
        <f>IF(ISERROR(SEARCH(AD$1,$O143)),0,1)</f>
        <v>0</v>
      </c>
      <c r="AE143" s="147">
        <f>IF(ISERROR(SEARCH(AE$1,$O143)),0,1)</f>
        <v>0</v>
      </c>
      <c r="AF143" s="147">
        <f>IF(ISERROR(SEARCH(AF$1,$O143)),0,1)</f>
        <v>0</v>
      </c>
      <c r="AG143" t="s">
        <v>1083</v>
      </c>
      <c r="AH143" s="125" t="s">
        <v>2304</v>
      </c>
      <c r="AI143" t="s">
        <v>44</v>
      </c>
      <c r="AJ143" s="42" t="s">
        <v>44</v>
      </c>
      <c r="AK143" s="219">
        <f>_xlfn.XLOOKUP(AJ143,sortorder!$I$15:$I$20,sortorder!$J$15:$J$20)</f>
        <v>1</v>
      </c>
      <c r="AO143" s="30">
        <v>0</v>
      </c>
      <c r="AP143" t="s">
        <v>43</v>
      </c>
      <c r="AQ143" t="s">
        <v>43</v>
      </c>
      <c r="AR143" t="s">
        <v>286</v>
      </c>
      <c r="AS143" t="s">
        <v>43</v>
      </c>
      <c r="AT143">
        <v>1</v>
      </c>
      <c r="AU143" s="40" t="str">
        <f>IFERROR(_xlfn.XLOOKUP(O143,wtd!$B:$B,wtd!$C:$C),"")</f>
        <v>pop</v>
      </c>
      <c r="AV143" s="147" t="b">
        <f>IFERROR(O143=_xlfn.XLOOKUP(O143,wtd!$B:$B,wtd!$B:$B),FALSE)</f>
        <v>1</v>
      </c>
      <c r="AW143" s="247" t="s">
        <v>1624</v>
      </c>
      <c r="AX143">
        <v>2</v>
      </c>
      <c r="AY143">
        <v>0</v>
      </c>
      <c r="BA143" t="b">
        <v>0</v>
      </c>
      <c r="BB143" t="b">
        <v>1</v>
      </c>
      <c r="BC143" t="b">
        <v>0</v>
      </c>
      <c r="BD143" t="s">
        <v>5151</v>
      </c>
      <c r="BE143" s="202" t="s">
        <v>2320</v>
      </c>
      <c r="BF143" s="43" t="s">
        <v>2320</v>
      </c>
      <c r="BI143" s="43" t="s">
        <v>2321</v>
      </c>
      <c r="BJ143" s="43" t="s">
        <v>2322</v>
      </c>
      <c r="BL143" s="231">
        <v>21</v>
      </c>
      <c r="BM143" s="43"/>
      <c r="BN143" s="43" t="s">
        <v>113</v>
      </c>
    </row>
    <row r="144" spans="1:70" x14ac:dyDescent="0.35">
      <c r="A144">
        <v>143</v>
      </c>
      <c r="B144" s="164" t="str">
        <f>IFERROR(TEXT(AK144,"00"),"99")&amp;IFERROR(TEXT(V144,"00"),"99")&amp;IFERROR(TEXT(R144,"00"),"99")&amp;IFERROR(TEXT(BL144,"000"),"999")</f>
        <v>011752019</v>
      </c>
      <c r="C144" s="164" t="str">
        <f>IFERROR(TEXT(AK144,"00"),"99")&amp;IFERROR(TEXT(U144,"00"),"99")&amp;IFERROR(TEXT(Q144,"000"),"999")</f>
        <v>0117019</v>
      </c>
      <c r="D144" s="47"/>
      <c r="E144" s="29">
        <v>0</v>
      </c>
      <c r="F144" s="29">
        <v>1</v>
      </c>
      <c r="G144" s="106">
        <v>1</v>
      </c>
      <c r="H144" s="43" t="s">
        <v>2309</v>
      </c>
      <c r="I144" s="43" t="s">
        <v>2309</v>
      </c>
      <c r="J144" s="43" t="s">
        <v>2309</v>
      </c>
      <c r="L144" s="202" t="s">
        <v>3141</v>
      </c>
      <c r="M144" s="24"/>
      <c r="O144" s="126" t="s">
        <v>2928</v>
      </c>
      <c r="P144" s="202" t="s">
        <v>2928</v>
      </c>
      <c r="Q144" s="153">
        <f>IFERROR(_xlfn.XLOOKUP(S144,sortorder!$E$62:$E$138,sortorder!$F$62:$F$138),999)</f>
        <v>19</v>
      </c>
      <c r="R144" s="153">
        <f>IFERROR(_xlfn.XLOOKUP(S144,sortorder!$E$62:$E$138,sortorder!$D$62:$D$138),99)</f>
        <v>52</v>
      </c>
      <c r="S144" s="131" t="s">
        <v>2928</v>
      </c>
      <c r="U144" s="158">
        <f>IFERROR(_xlfn.XLOOKUP(W144,sortorder!$E$4:$E$55,sortorder!$D$4:$D$55),99)</f>
        <v>17</v>
      </c>
      <c r="V144" s="158">
        <f>IFERROR(_xlfn.XLOOKUP(W144,sortorder!$E$4:$E$55,sortorder!$D$4:$D$55),99)</f>
        <v>17</v>
      </c>
      <c r="W144" s="22" t="s">
        <v>3008</v>
      </c>
      <c r="X144" s="147">
        <f>IF(ISERROR(SEARCH(X$1,$O144)),0,1)</f>
        <v>0</v>
      </c>
      <c r="Y144" s="147">
        <f>IF(ISERROR(SEARCH(Y$1,$O144)),0,1)</f>
        <v>0</v>
      </c>
      <c r="Z144" s="147">
        <f>IF(ISERROR(SEARCH(Z$1,$O144)),0,1)</f>
        <v>0</v>
      </c>
      <c r="AA144" s="147">
        <f>IF(ISERROR(SEARCH(AA$1,$O144)),0,1)</f>
        <v>0</v>
      </c>
      <c r="AB144" s="147">
        <f>IF(ISERROR(SEARCH(AB$1,$O144)),0,1)</f>
        <v>0</v>
      </c>
      <c r="AC144" s="147">
        <f>IF(ISERROR(SEARCH(AC$1,$O144)),0,1)</f>
        <v>0</v>
      </c>
      <c r="AD144" s="147">
        <f>IF(ISERROR(SEARCH(AD$1,$O144)),0,1)</f>
        <v>0</v>
      </c>
      <c r="AE144" s="147">
        <f>IF(ISERROR(SEARCH(AE$1,$O144)),0,1)</f>
        <v>0</v>
      </c>
      <c r="AF144" s="147">
        <f>IF(ISERROR(SEARCH(AF$1,$O144)),0,1)</f>
        <v>0</v>
      </c>
      <c r="AG144" t="s">
        <v>1083</v>
      </c>
      <c r="AH144" s="125" t="s">
        <v>2304</v>
      </c>
      <c r="AI144" t="s">
        <v>44</v>
      </c>
      <c r="AJ144" s="42" t="s">
        <v>44</v>
      </c>
      <c r="AK144" s="219">
        <f>_xlfn.XLOOKUP(AJ144,sortorder!$I$15:$I$20,sortorder!$J$15:$J$20)</f>
        <v>1</v>
      </c>
      <c r="AO144" s="30">
        <v>0</v>
      </c>
      <c r="AP144" t="s">
        <v>43</v>
      </c>
      <c r="AQ144" t="s">
        <v>43</v>
      </c>
      <c r="AR144" t="s">
        <v>286</v>
      </c>
      <c r="AS144" t="s">
        <v>43</v>
      </c>
      <c r="AT144">
        <v>1</v>
      </c>
      <c r="AU144" s="40" t="str">
        <f>IFERROR(_xlfn.XLOOKUP(O144,wtd!$B:$B,wtd!$C:$C),"")</f>
        <v>pop</v>
      </c>
      <c r="AV144" s="147" t="b">
        <f>IFERROR(O144=_xlfn.XLOOKUP(O144,wtd!$B:$B,wtd!$B:$B),FALSE)</f>
        <v>1</v>
      </c>
      <c r="AW144" s="247" t="s">
        <v>1624</v>
      </c>
      <c r="AX144">
        <v>2</v>
      </c>
      <c r="AY144">
        <v>0</v>
      </c>
      <c r="BA144" t="b">
        <v>0</v>
      </c>
      <c r="BB144" t="b">
        <v>1</v>
      </c>
      <c r="BC144" t="b">
        <v>0</v>
      </c>
      <c r="BD144" t="s">
        <v>5245</v>
      </c>
      <c r="BE144" s="43" t="s">
        <v>3016</v>
      </c>
      <c r="BF144" s="43" t="s">
        <v>3016</v>
      </c>
      <c r="BI144" s="43" t="s">
        <v>2311</v>
      </c>
      <c r="BJ144" s="43" t="s">
        <v>2312</v>
      </c>
      <c r="BL144" s="231">
        <v>19</v>
      </c>
      <c r="BM144" s="43"/>
      <c r="BN144" s="43" t="s">
        <v>55</v>
      </c>
    </row>
    <row r="145" spans="1:66" x14ac:dyDescent="0.35">
      <c r="A145">
        <v>144</v>
      </c>
      <c r="B145" s="164" t="str">
        <f>IFERROR(TEXT(AK145,"00"),"99")&amp;IFERROR(TEXT(V145,"00"),"99")&amp;IFERROR(TEXT(R145,"00"),"99")&amp;IFERROR(TEXT(BL145,"000"),"999")</f>
        <v>011753020</v>
      </c>
      <c r="C145" s="164" t="str">
        <f>IFERROR(TEXT(AK145,"00"),"99")&amp;IFERROR(TEXT(U145,"00"),"99")&amp;IFERROR(TEXT(Q145,"000"),"999")</f>
        <v>0117020</v>
      </c>
      <c r="D145" s="47"/>
      <c r="E145" s="29">
        <v>0</v>
      </c>
      <c r="F145" s="29">
        <v>1</v>
      </c>
      <c r="G145" s="106">
        <v>1</v>
      </c>
      <c r="H145" s="43" t="s">
        <v>2314</v>
      </c>
      <c r="I145" s="43" t="s">
        <v>2314</v>
      </c>
      <c r="J145" s="43" t="s">
        <v>2314</v>
      </c>
      <c r="L145" s="202" t="s">
        <v>3145</v>
      </c>
      <c r="M145" s="24"/>
      <c r="O145" s="126" t="s">
        <v>2929</v>
      </c>
      <c r="P145" s="202" t="s">
        <v>2929</v>
      </c>
      <c r="Q145" s="153">
        <f>IFERROR(_xlfn.XLOOKUP(S145,sortorder!$E$62:$E$138,sortorder!$F$62:$F$138),999)</f>
        <v>20</v>
      </c>
      <c r="R145" s="153">
        <f>IFERROR(_xlfn.XLOOKUP(S145,sortorder!$E$62:$E$138,sortorder!$D$62:$D$138),99)</f>
        <v>53</v>
      </c>
      <c r="S145" s="131" t="s">
        <v>2929</v>
      </c>
      <c r="U145" s="158">
        <f>IFERROR(_xlfn.XLOOKUP(W145,sortorder!$E$4:$E$55,sortorder!$D$4:$D$55),99)</f>
        <v>17</v>
      </c>
      <c r="V145" s="158">
        <f>IFERROR(_xlfn.XLOOKUP(W145,sortorder!$E$4:$E$55,sortorder!$D$4:$D$55),99)</f>
        <v>17</v>
      </c>
      <c r="W145" s="22" t="s">
        <v>3008</v>
      </c>
      <c r="X145" s="147">
        <f>IF(ISERROR(SEARCH(X$1,$O145)),0,1)</f>
        <v>0</v>
      </c>
      <c r="Y145" s="147">
        <f>IF(ISERROR(SEARCH(Y$1,$O145)),0,1)</f>
        <v>0</v>
      </c>
      <c r="Z145" s="147">
        <f>IF(ISERROR(SEARCH(Z$1,$O145)),0,1)</f>
        <v>0</v>
      </c>
      <c r="AA145" s="147">
        <f>IF(ISERROR(SEARCH(AA$1,$O145)),0,1)</f>
        <v>0</v>
      </c>
      <c r="AB145" s="147">
        <f>IF(ISERROR(SEARCH(AB$1,$O145)),0,1)</f>
        <v>0</v>
      </c>
      <c r="AC145" s="147">
        <f>IF(ISERROR(SEARCH(AC$1,$O145)),0,1)</f>
        <v>0</v>
      </c>
      <c r="AD145" s="147">
        <f>IF(ISERROR(SEARCH(AD$1,$O145)),0,1)</f>
        <v>0</v>
      </c>
      <c r="AE145" s="147">
        <f>IF(ISERROR(SEARCH(AE$1,$O145)),0,1)</f>
        <v>0</v>
      </c>
      <c r="AF145" s="147">
        <f>IF(ISERROR(SEARCH(AF$1,$O145)),0,1)</f>
        <v>0</v>
      </c>
      <c r="AG145" t="s">
        <v>1083</v>
      </c>
      <c r="AH145" s="125" t="s">
        <v>2304</v>
      </c>
      <c r="AI145" t="s">
        <v>44</v>
      </c>
      <c r="AJ145" s="42" t="s">
        <v>44</v>
      </c>
      <c r="AK145" s="219">
        <f>_xlfn.XLOOKUP(AJ145,sortorder!$I$15:$I$20,sortorder!$J$15:$J$20)</f>
        <v>1</v>
      </c>
      <c r="AO145" s="30">
        <v>0</v>
      </c>
      <c r="AP145" t="s">
        <v>43</v>
      </c>
      <c r="AQ145" t="s">
        <v>43</v>
      </c>
      <c r="AR145" t="s">
        <v>286</v>
      </c>
      <c r="AS145" t="s">
        <v>43</v>
      </c>
      <c r="AT145">
        <v>1</v>
      </c>
      <c r="AU145" s="40" t="str">
        <f>IFERROR(_xlfn.XLOOKUP(O145,wtd!$B:$B,wtd!$C:$C),"")</f>
        <v>pop</v>
      </c>
      <c r="AV145" s="147" t="b">
        <f>IFERROR(O145=_xlfn.XLOOKUP(O145,wtd!$B:$B,wtd!$B:$B),FALSE)</f>
        <v>1</v>
      </c>
      <c r="AW145" s="247" t="s">
        <v>1624</v>
      </c>
      <c r="AX145">
        <v>2</v>
      </c>
      <c r="AY145">
        <v>0</v>
      </c>
      <c r="BA145" t="b">
        <v>0</v>
      </c>
      <c r="BB145" t="b">
        <v>1</v>
      </c>
      <c r="BC145" t="b">
        <v>0</v>
      </c>
      <c r="BD145" t="s">
        <v>5246</v>
      </c>
      <c r="BE145" s="43" t="s">
        <v>3017</v>
      </c>
      <c r="BF145" s="43" t="s">
        <v>3017</v>
      </c>
      <c r="BI145" s="43" t="s">
        <v>2316</v>
      </c>
      <c r="BJ145" s="43" t="s">
        <v>2317</v>
      </c>
      <c r="BL145" s="231">
        <v>20</v>
      </c>
      <c r="BM145" s="43"/>
      <c r="BN145" s="43" t="s">
        <v>55</v>
      </c>
    </row>
    <row r="146" spans="1:66" x14ac:dyDescent="0.35">
      <c r="A146">
        <v>145</v>
      </c>
      <c r="B146" s="164" t="str">
        <f>IFERROR(TEXT(AK146,"00"),"99")&amp;IFERROR(TEXT(V146,"00"),"99")&amp;IFERROR(TEXT(R146,"00"),"99")&amp;IFERROR(TEXT(BL146,"000"),"999")</f>
        <v>011754022</v>
      </c>
      <c r="C146" s="164" t="str">
        <f>IFERROR(TEXT(AK146,"00"),"99")&amp;IFERROR(TEXT(U146,"00"),"99")&amp;IFERROR(TEXT(Q146,"000"),"999")</f>
        <v>0117022</v>
      </c>
      <c r="D146" s="47"/>
      <c r="E146" s="29">
        <v>0</v>
      </c>
      <c r="F146" s="29">
        <v>1</v>
      </c>
      <c r="G146" s="106">
        <v>1</v>
      </c>
      <c r="H146" s="43" t="s">
        <v>2324</v>
      </c>
      <c r="I146" s="43" t="s">
        <v>2324</v>
      </c>
      <c r="J146" s="43" t="s">
        <v>2324</v>
      </c>
      <c r="L146" s="202" t="s">
        <v>3148</v>
      </c>
      <c r="M146" s="24"/>
      <c r="O146" s="126" t="s">
        <v>2930</v>
      </c>
      <c r="P146" s="202" t="s">
        <v>2930</v>
      </c>
      <c r="Q146" s="153">
        <f>IFERROR(_xlfn.XLOOKUP(S146,sortorder!$E$62:$E$138,sortorder!$F$62:$F$138),999)</f>
        <v>22</v>
      </c>
      <c r="R146" s="153">
        <f>IFERROR(_xlfn.XLOOKUP(S146,sortorder!$E$62:$E$138,sortorder!$D$62:$D$138),99)</f>
        <v>54</v>
      </c>
      <c r="S146" s="204" t="s">
        <v>2930</v>
      </c>
      <c r="U146" s="158">
        <f>IFERROR(_xlfn.XLOOKUP(W146,sortorder!$E$4:$E$55,sortorder!$D$4:$D$55),99)</f>
        <v>17</v>
      </c>
      <c r="V146" s="158">
        <f>IFERROR(_xlfn.XLOOKUP(W146,sortorder!$E$4:$E$55,sortorder!$D$4:$D$55),99)</f>
        <v>17</v>
      </c>
      <c r="W146" s="22" t="s">
        <v>3008</v>
      </c>
      <c r="X146" s="147">
        <f>IF(ISERROR(SEARCH(X$1,$O146)),0,1)</f>
        <v>0</v>
      </c>
      <c r="Y146" s="147">
        <f>IF(ISERROR(SEARCH(Y$1,$O146)),0,1)</f>
        <v>0</v>
      </c>
      <c r="Z146" s="147">
        <f>IF(ISERROR(SEARCH(Z$1,$O146)),0,1)</f>
        <v>0</v>
      </c>
      <c r="AA146" s="147">
        <f>IF(ISERROR(SEARCH(AA$1,$O146)),0,1)</f>
        <v>0</v>
      </c>
      <c r="AB146" s="147">
        <f>IF(ISERROR(SEARCH(AB$1,$O146)),0,1)</f>
        <v>0</v>
      </c>
      <c r="AC146" s="147">
        <f>IF(ISERROR(SEARCH(AC$1,$O146)),0,1)</f>
        <v>0</v>
      </c>
      <c r="AD146" s="147">
        <f>IF(ISERROR(SEARCH(AD$1,$O146)),0,1)</f>
        <v>0</v>
      </c>
      <c r="AE146" s="147">
        <f>IF(ISERROR(SEARCH(AE$1,$O146)),0,1)</f>
        <v>0</v>
      </c>
      <c r="AF146" s="147">
        <f>IF(ISERROR(SEARCH(AF$1,$O146)),0,1)</f>
        <v>0</v>
      </c>
      <c r="AG146" t="s">
        <v>1083</v>
      </c>
      <c r="AH146" s="125" t="s">
        <v>2304</v>
      </c>
      <c r="AI146" t="s">
        <v>44</v>
      </c>
      <c r="AJ146" s="42" t="s">
        <v>44</v>
      </c>
      <c r="AK146" s="219">
        <f>_xlfn.XLOOKUP(AJ146,sortorder!$I$15:$I$20,sortorder!$J$15:$J$20)</f>
        <v>1</v>
      </c>
      <c r="AO146" s="30">
        <v>0</v>
      </c>
      <c r="AP146" t="s">
        <v>43</v>
      </c>
      <c r="AQ146" t="s">
        <v>43</v>
      </c>
      <c r="AR146" t="s">
        <v>286</v>
      </c>
      <c r="AS146" t="s">
        <v>43</v>
      </c>
      <c r="AT146">
        <v>1</v>
      </c>
      <c r="AU146" s="40" t="str">
        <f>IFERROR(_xlfn.XLOOKUP(O146,wtd!$B:$B,wtd!$C:$C),"")</f>
        <v>pop</v>
      </c>
      <c r="AV146" s="147" t="b">
        <f>IFERROR(O146=_xlfn.XLOOKUP(O146,wtd!$B:$B,wtd!$B:$B),FALSE)</f>
        <v>1</v>
      </c>
      <c r="AW146" s="247" t="s">
        <v>1624</v>
      </c>
      <c r="AX146">
        <v>2</v>
      </c>
      <c r="AY146">
        <v>0</v>
      </c>
      <c r="BA146" t="b">
        <v>0</v>
      </c>
      <c r="BB146" t="b">
        <v>1</v>
      </c>
      <c r="BC146" t="b">
        <v>0</v>
      </c>
      <c r="BD146" t="s">
        <v>5247</v>
      </c>
      <c r="BE146" s="43" t="s">
        <v>3018</v>
      </c>
      <c r="BF146" s="43" t="s">
        <v>3018</v>
      </c>
      <c r="BI146" s="43" t="s">
        <v>2326</v>
      </c>
      <c r="BJ146" s="43" t="s">
        <v>2327</v>
      </c>
      <c r="BL146" s="231">
        <v>22</v>
      </c>
      <c r="BM146" s="43"/>
      <c r="BN146" s="43" t="s">
        <v>55</v>
      </c>
    </row>
    <row r="147" spans="1:66" x14ac:dyDescent="0.35">
      <c r="A147">
        <v>146</v>
      </c>
      <c r="B147" s="164" t="str">
        <f>IFERROR(TEXT(AK147,"00"),"99")&amp;IFERROR(TEXT(V147,"00"),"99")&amp;IFERROR(TEXT(R147,"00"),"99")&amp;IFERROR(TEXT(BL147,"000"),"999")</f>
        <v>011755023</v>
      </c>
      <c r="C147" s="164" t="str">
        <f>IFERROR(TEXT(AK147,"00"),"99")&amp;IFERROR(TEXT(U147,"00"),"99")&amp;IFERROR(TEXT(Q147,"000"),"999")</f>
        <v>0117023</v>
      </c>
      <c r="D147" s="47"/>
      <c r="E147" s="29">
        <v>0</v>
      </c>
      <c r="F147" s="29">
        <v>1</v>
      </c>
      <c r="G147" s="106">
        <v>1</v>
      </c>
      <c r="H147" s="43" t="s">
        <v>2329</v>
      </c>
      <c r="I147" s="43" t="s">
        <v>2329</v>
      </c>
      <c r="J147" s="43" t="s">
        <v>2329</v>
      </c>
      <c r="L147" s="202" t="s">
        <v>3147</v>
      </c>
      <c r="M147" s="24"/>
      <c r="O147" s="126" t="s">
        <v>2931</v>
      </c>
      <c r="P147" s="202" t="s">
        <v>2931</v>
      </c>
      <c r="Q147" s="153">
        <f>IFERROR(_xlfn.XLOOKUP(S147,sortorder!$E$62:$E$138,sortorder!$F$62:$F$138),999)</f>
        <v>23</v>
      </c>
      <c r="R147" s="153">
        <f>IFERROR(_xlfn.XLOOKUP(S147,sortorder!$E$62:$E$138,sortorder!$D$62:$D$138),99)</f>
        <v>55</v>
      </c>
      <c r="S147" s="131" t="s">
        <v>2931</v>
      </c>
      <c r="U147" s="158">
        <f>IFERROR(_xlfn.XLOOKUP(W147,sortorder!$E$4:$E$55,sortorder!$D$4:$D$55),99)</f>
        <v>17</v>
      </c>
      <c r="V147" s="158">
        <f>IFERROR(_xlfn.XLOOKUP(W147,sortorder!$E$4:$E$55,sortorder!$D$4:$D$55),99)</f>
        <v>17</v>
      </c>
      <c r="W147" s="22" t="s">
        <v>3008</v>
      </c>
      <c r="X147" s="147">
        <f>IF(ISERROR(SEARCH(X$1,$O147)),0,1)</f>
        <v>0</v>
      </c>
      <c r="Y147" s="147">
        <f>IF(ISERROR(SEARCH(Y$1,$O147)),0,1)</f>
        <v>0</v>
      </c>
      <c r="Z147" s="147">
        <f>IF(ISERROR(SEARCH(Z$1,$O147)),0,1)</f>
        <v>0</v>
      </c>
      <c r="AA147" s="147">
        <f>IF(ISERROR(SEARCH(AA$1,$O147)),0,1)</f>
        <v>0</v>
      </c>
      <c r="AB147" s="147">
        <f>IF(ISERROR(SEARCH(AB$1,$O147)),0,1)</f>
        <v>0</v>
      </c>
      <c r="AC147" s="147">
        <f>IF(ISERROR(SEARCH(AC$1,$O147)),0,1)</f>
        <v>0</v>
      </c>
      <c r="AD147" s="147">
        <f>IF(ISERROR(SEARCH(AD$1,$O147)),0,1)</f>
        <v>0</v>
      </c>
      <c r="AE147" s="147">
        <f>IF(ISERROR(SEARCH(AE$1,$O147)),0,1)</f>
        <v>0</v>
      </c>
      <c r="AF147" s="147">
        <f>IF(ISERROR(SEARCH(AF$1,$O147)),0,1)</f>
        <v>0</v>
      </c>
      <c r="AG147" t="s">
        <v>1083</v>
      </c>
      <c r="AH147" s="125" t="s">
        <v>2304</v>
      </c>
      <c r="AI147" t="s">
        <v>44</v>
      </c>
      <c r="AJ147" s="42" t="s">
        <v>44</v>
      </c>
      <c r="AK147" s="219">
        <f>_xlfn.XLOOKUP(AJ147,sortorder!$I$15:$I$20,sortorder!$J$15:$J$20)</f>
        <v>1</v>
      </c>
      <c r="AO147" s="30">
        <v>0</v>
      </c>
      <c r="AP147" t="s">
        <v>43</v>
      </c>
      <c r="AQ147" t="s">
        <v>43</v>
      </c>
      <c r="AR147" t="s">
        <v>286</v>
      </c>
      <c r="AS147" t="s">
        <v>43</v>
      </c>
      <c r="AT147">
        <v>1</v>
      </c>
      <c r="AU147" s="40" t="str">
        <f>IFERROR(_xlfn.XLOOKUP(O147,wtd!$B:$B,wtd!$C:$C),"")</f>
        <v>pop</v>
      </c>
      <c r="AV147" s="147" t="b">
        <f>IFERROR(O147=_xlfn.XLOOKUP(O147,wtd!$B:$B,wtd!$B:$B),FALSE)</f>
        <v>1</v>
      </c>
      <c r="AW147" s="247" t="s">
        <v>1624</v>
      </c>
      <c r="AX147">
        <v>2</v>
      </c>
      <c r="AY147">
        <v>0</v>
      </c>
      <c r="BA147" t="b">
        <v>0</v>
      </c>
      <c r="BB147" t="b">
        <v>1</v>
      </c>
      <c r="BC147" t="b">
        <v>0</v>
      </c>
      <c r="BD147" t="s">
        <v>5335</v>
      </c>
      <c r="BE147" s="43" t="s">
        <v>3019</v>
      </c>
      <c r="BF147" s="43" t="s">
        <v>3019</v>
      </c>
      <c r="BI147" s="43" t="s">
        <v>2331</v>
      </c>
      <c r="BJ147" s="43" t="s">
        <v>2332</v>
      </c>
      <c r="BL147" s="231">
        <v>23</v>
      </c>
      <c r="BM147" s="43"/>
      <c r="BN147" s="43" t="s">
        <v>55</v>
      </c>
    </row>
    <row r="148" spans="1:66" x14ac:dyDescent="0.35">
      <c r="A148">
        <v>147</v>
      </c>
      <c r="B148" s="164" t="str">
        <f>IFERROR(TEXT(AK148,"00"),"99")&amp;IFERROR(TEXT(V148,"00"),"99")&amp;IFERROR(TEXT(R148,"00"),"99")&amp;IFERROR(TEXT(BL148,"000"),"999")</f>
        <v>011756024</v>
      </c>
      <c r="C148" s="164" t="str">
        <f>IFERROR(TEXT(AK148,"00"),"99")&amp;IFERROR(TEXT(U148,"00"),"99")&amp;IFERROR(TEXT(Q148,"000"),"999")</f>
        <v>0117024</v>
      </c>
      <c r="D148" s="47"/>
      <c r="E148" s="29">
        <v>0</v>
      </c>
      <c r="F148" s="29">
        <v>1</v>
      </c>
      <c r="G148" s="106">
        <v>1</v>
      </c>
      <c r="H148" s="43" t="s">
        <v>2334</v>
      </c>
      <c r="I148" s="43" t="s">
        <v>2334</v>
      </c>
      <c r="J148" s="43" t="s">
        <v>2334</v>
      </c>
      <c r="L148" s="202" t="s">
        <v>3149</v>
      </c>
      <c r="M148" s="24"/>
      <c r="O148" s="126" t="s">
        <v>2932</v>
      </c>
      <c r="P148" s="202" t="s">
        <v>2932</v>
      </c>
      <c r="Q148" s="153">
        <f>IFERROR(_xlfn.XLOOKUP(S148,sortorder!$E$62:$E$138,sortorder!$F$62:$F$138),999)</f>
        <v>24</v>
      </c>
      <c r="R148" s="153">
        <f>IFERROR(_xlfn.XLOOKUP(S148,sortorder!$E$62:$E$138,sortorder!$D$62:$D$138),99)</f>
        <v>56</v>
      </c>
      <c r="S148" s="131" t="s">
        <v>2932</v>
      </c>
      <c r="U148" s="158">
        <f>IFERROR(_xlfn.XLOOKUP(W148,sortorder!$E$4:$E$55,sortorder!$D$4:$D$55),99)</f>
        <v>17</v>
      </c>
      <c r="V148" s="158">
        <f>IFERROR(_xlfn.XLOOKUP(W148,sortorder!$E$4:$E$55,sortorder!$D$4:$D$55),99)</f>
        <v>17</v>
      </c>
      <c r="W148" s="22" t="s">
        <v>3008</v>
      </c>
      <c r="X148" s="147">
        <f>IF(ISERROR(SEARCH(X$1,$O148)),0,1)</f>
        <v>0</v>
      </c>
      <c r="Y148" s="147">
        <f>IF(ISERROR(SEARCH(Y$1,$O148)),0,1)</f>
        <v>0</v>
      </c>
      <c r="Z148" s="147">
        <f>IF(ISERROR(SEARCH(Z$1,$O148)),0,1)</f>
        <v>0</v>
      </c>
      <c r="AA148" s="147">
        <f>IF(ISERROR(SEARCH(AA$1,$O148)),0,1)</f>
        <v>0</v>
      </c>
      <c r="AB148" s="147">
        <f>IF(ISERROR(SEARCH(AB$1,$O148)),0,1)</f>
        <v>0</v>
      </c>
      <c r="AC148" s="147">
        <f>IF(ISERROR(SEARCH(AC$1,$O148)),0,1)</f>
        <v>0</v>
      </c>
      <c r="AD148" s="147">
        <f>IF(ISERROR(SEARCH(AD$1,$O148)),0,1)</f>
        <v>0</v>
      </c>
      <c r="AE148" s="147">
        <f>IF(ISERROR(SEARCH(AE$1,$O148)),0,1)</f>
        <v>0</v>
      </c>
      <c r="AF148" s="147">
        <f>IF(ISERROR(SEARCH(AF$1,$O148)),0,1)</f>
        <v>0</v>
      </c>
      <c r="AG148" t="s">
        <v>1083</v>
      </c>
      <c r="AH148" s="125" t="s">
        <v>2304</v>
      </c>
      <c r="AI148" t="s">
        <v>44</v>
      </c>
      <c r="AJ148" s="42" t="s">
        <v>44</v>
      </c>
      <c r="AK148" s="219">
        <f>_xlfn.XLOOKUP(AJ148,sortorder!$I$15:$I$20,sortorder!$J$15:$J$20)</f>
        <v>1</v>
      </c>
      <c r="AO148" s="30">
        <v>0</v>
      </c>
      <c r="AP148" t="s">
        <v>43</v>
      </c>
      <c r="AQ148" t="s">
        <v>43</v>
      </c>
      <c r="AR148" t="s">
        <v>286</v>
      </c>
      <c r="AS148" t="s">
        <v>43</v>
      </c>
      <c r="AT148">
        <v>1</v>
      </c>
      <c r="AU148" s="40" t="str">
        <f>IFERROR(_xlfn.XLOOKUP(O148,wtd!$B:$B,wtd!$C:$C),"")</f>
        <v>pop</v>
      </c>
      <c r="AV148" s="147" t="b">
        <f>IFERROR(O148=_xlfn.XLOOKUP(O148,wtd!$B:$B,wtd!$B:$B),FALSE)</f>
        <v>1</v>
      </c>
      <c r="AW148" s="247" t="s">
        <v>1624</v>
      </c>
      <c r="AX148">
        <v>2</v>
      </c>
      <c r="AY148">
        <v>0</v>
      </c>
      <c r="BA148" t="b">
        <v>0</v>
      </c>
      <c r="BB148" t="b">
        <v>1</v>
      </c>
      <c r="BC148" t="b">
        <v>0</v>
      </c>
      <c r="BD148" t="s">
        <v>5248</v>
      </c>
      <c r="BE148" s="43" t="s">
        <v>3020</v>
      </c>
      <c r="BF148" s="43" t="s">
        <v>3020</v>
      </c>
      <c r="BI148" s="43" t="s">
        <v>2336</v>
      </c>
      <c r="BJ148" s="43" t="s">
        <v>2337</v>
      </c>
      <c r="BL148" s="231">
        <v>24</v>
      </c>
      <c r="BM148" s="43"/>
      <c r="BN148" s="43" t="s">
        <v>113</v>
      </c>
    </row>
    <row r="149" spans="1:66" x14ac:dyDescent="0.35">
      <c r="A149">
        <v>148</v>
      </c>
      <c r="B149" s="164" t="str">
        <f>IFERROR(TEXT(AK149,"00"),"99")&amp;IFERROR(TEXT(V149,"00"),"99")&amp;IFERROR(TEXT(R149,"00"),"99")&amp;IFERROR(TEXT(BL149,"000"),"999")</f>
        <v>011757025</v>
      </c>
      <c r="C149" s="164" t="str">
        <f>IFERROR(TEXT(AK149,"00"),"99")&amp;IFERROR(TEXT(U149,"00"),"99")&amp;IFERROR(TEXT(Q149,"000"),"999")</f>
        <v>0117025</v>
      </c>
      <c r="D149" s="47"/>
      <c r="E149" s="29">
        <v>0</v>
      </c>
      <c r="F149" s="29">
        <v>1</v>
      </c>
      <c r="G149" s="106">
        <v>1</v>
      </c>
      <c r="H149" s="43" t="s">
        <v>2339</v>
      </c>
      <c r="I149" s="43" t="s">
        <v>2339</v>
      </c>
      <c r="J149" s="43" t="s">
        <v>2339</v>
      </c>
      <c r="L149" s="202" t="s">
        <v>3150</v>
      </c>
      <c r="M149" s="24"/>
      <c r="O149" s="126" t="s">
        <v>2933</v>
      </c>
      <c r="P149" s="202" t="s">
        <v>2933</v>
      </c>
      <c r="Q149" s="153">
        <f>IFERROR(_xlfn.XLOOKUP(S149,sortorder!$E$62:$E$138,sortorder!$F$62:$F$138),999)</f>
        <v>25</v>
      </c>
      <c r="R149" s="153">
        <f>IFERROR(_xlfn.XLOOKUP(S149,sortorder!$E$62:$E$138,sortorder!$D$62:$D$138),99)</f>
        <v>57</v>
      </c>
      <c r="S149" s="131" t="s">
        <v>2933</v>
      </c>
      <c r="U149" s="158">
        <f>IFERROR(_xlfn.XLOOKUP(W149,sortorder!$E$4:$E$55,sortorder!$D$4:$D$55),99)</f>
        <v>17</v>
      </c>
      <c r="V149" s="158">
        <f>IFERROR(_xlfn.XLOOKUP(W149,sortorder!$E$4:$E$55,sortorder!$D$4:$D$55),99)</f>
        <v>17</v>
      </c>
      <c r="W149" s="22" t="s">
        <v>3008</v>
      </c>
      <c r="X149" s="147">
        <f>IF(ISERROR(SEARCH(X$1,$O149)),0,1)</f>
        <v>0</v>
      </c>
      <c r="Y149" s="147">
        <f>IF(ISERROR(SEARCH(Y$1,$O149)),0,1)</f>
        <v>0</v>
      </c>
      <c r="Z149" s="147">
        <f>IF(ISERROR(SEARCH(Z$1,$O149)),0,1)</f>
        <v>0</v>
      </c>
      <c r="AA149" s="147">
        <f>IF(ISERROR(SEARCH(AA$1,$O149)),0,1)</f>
        <v>0</v>
      </c>
      <c r="AB149" s="147">
        <f>IF(ISERROR(SEARCH(AB$1,$O149)),0,1)</f>
        <v>0</v>
      </c>
      <c r="AC149" s="147">
        <f>IF(ISERROR(SEARCH(AC$1,$O149)),0,1)</f>
        <v>0</v>
      </c>
      <c r="AD149" s="147">
        <f>IF(ISERROR(SEARCH(AD$1,$O149)),0,1)</f>
        <v>0</v>
      </c>
      <c r="AE149" s="147">
        <f>IF(ISERROR(SEARCH(AE$1,$O149)),0,1)</f>
        <v>0</v>
      </c>
      <c r="AF149" s="147">
        <f>IF(ISERROR(SEARCH(AF$1,$O149)),0,1)</f>
        <v>0</v>
      </c>
      <c r="AG149" t="s">
        <v>1083</v>
      </c>
      <c r="AH149" s="125" t="s">
        <v>2304</v>
      </c>
      <c r="AI149" t="s">
        <v>44</v>
      </c>
      <c r="AJ149" s="42" t="s">
        <v>44</v>
      </c>
      <c r="AK149" s="219">
        <f>_xlfn.XLOOKUP(AJ149,sortorder!$I$15:$I$20,sortorder!$J$15:$J$20)</f>
        <v>1</v>
      </c>
      <c r="AO149" s="30">
        <v>0</v>
      </c>
      <c r="AP149" t="s">
        <v>43</v>
      </c>
      <c r="AQ149" t="s">
        <v>43</v>
      </c>
      <c r="AR149" t="s">
        <v>286</v>
      </c>
      <c r="AS149" t="s">
        <v>43</v>
      </c>
      <c r="AT149">
        <v>1</v>
      </c>
      <c r="AU149" s="40" t="str">
        <f>IFERROR(_xlfn.XLOOKUP(O149,wtd!$B:$B,wtd!$C:$C),"")</f>
        <v>pop</v>
      </c>
      <c r="AV149" s="147" t="b">
        <f>IFERROR(O149=_xlfn.XLOOKUP(O149,wtd!$B:$B,wtd!$B:$B),FALSE)</f>
        <v>1</v>
      </c>
      <c r="AW149" s="247" t="s">
        <v>1624</v>
      </c>
      <c r="AX149">
        <v>2</v>
      </c>
      <c r="AY149">
        <v>0</v>
      </c>
      <c r="BA149" t="b">
        <v>0</v>
      </c>
      <c r="BB149" t="b">
        <v>1</v>
      </c>
      <c r="BC149" t="b">
        <v>0</v>
      </c>
      <c r="BD149" t="s">
        <v>5424</v>
      </c>
      <c r="BE149" s="43" t="s">
        <v>3021</v>
      </c>
      <c r="BF149" s="43" t="s">
        <v>3021</v>
      </c>
      <c r="BI149" s="43" t="s">
        <v>2341</v>
      </c>
      <c r="BJ149" s="43" t="s">
        <v>2342</v>
      </c>
      <c r="BL149" s="231">
        <v>25</v>
      </c>
      <c r="BM149" s="43"/>
      <c r="BN149" s="43" t="s">
        <v>109</v>
      </c>
    </row>
    <row r="150" spans="1:66" x14ac:dyDescent="0.35">
      <c r="A150">
        <v>149</v>
      </c>
      <c r="B150" s="164" t="str">
        <f>IFERROR(TEXT(AK150,"00"),"99")&amp;IFERROR(TEXT(V150,"00"),"99")&amp;IFERROR(TEXT(R150,"00"),"99")&amp;IFERROR(TEXT(BL150,"000"),"999")</f>
        <v>011758018</v>
      </c>
      <c r="C150" s="164" t="str">
        <f>IFERROR(TEXT(AK150,"00"),"99")&amp;IFERROR(TEXT(U150,"00"),"99")&amp;IFERROR(TEXT(Q150,"000"),"999")</f>
        <v>0117018</v>
      </c>
      <c r="D150" s="47"/>
      <c r="E150" s="29">
        <v>0</v>
      </c>
      <c r="F150" s="29">
        <v>1</v>
      </c>
      <c r="G150" s="106">
        <v>1</v>
      </c>
      <c r="H150" s="43" t="s">
        <v>2302</v>
      </c>
      <c r="I150" s="43" t="s">
        <v>2302</v>
      </c>
      <c r="J150" s="43" t="s">
        <v>2302</v>
      </c>
      <c r="L150" s="202" t="s">
        <v>3140</v>
      </c>
      <c r="M150" s="24"/>
      <c r="O150" s="126" t="s">
        <v>2934</v>
      </c>
      <c r="P150" s="202" t="s">
        <v>2934</v>
      </c>
      <c r="Q150" s="153">
        <f>IFERROR(_xlfn.XLOOKUP(S150,sortorder!$E$62:$E$138,sortorder!$F$62:$F$138),999)</f>
        <v>18</v>
      </c>
      <c r="R150" s="153">
        <f>IFERROR(_xlfn.XLOOKUP(S150,sortorder!$E$62:$E$138,sortorder!$D$62:$D$138),99)</f>
        <v>58</v>
      </c>
      <c r="S150" s="131" t="s">
        <v>2934</v>
      </c>
      <c r="U150" s="158">
        <f>IFERROR(_xlfn.XLOOKUP(W150,sortorder!$E$4:$E$55,sortorder!$D$4:$D$55),99)</f>
        <v>17</v>
      </c>
      <c r="V150" s="158">
        <f>IFERROR(_xlfn.XLOOKUP(W150,sortorder!$E$4:$E$55,sortorder!$D$4:$D$55),99)</f>
        <v>17</v>
      </c>
      <c r="W150" s="22" t="s">
        <v>3008</v>
      </c>
      <c r="X150" s="147">
        <f>IF(ISERROR(SEARCH(X$1,$O150)),0,1)</f>
        <v>0</v>
      </c>
      <c r="Y150" s="147">
        <f>IF(ISERROR(SEARCH(Y$1,$O150)),0,1)</f>
        <v>0</v>
      </c>
      <c r="Z150" s="147">
        <f>IF(ISERROR(SEARCH(Z$1,$O150)),0,1)</f>
        <v>0</v>
      </c>
      <c r="AA150" s="147">
        <f>IF(ISERROR(SEARCH(AA$1,$O150)),0,1)</f>
        <v>0</v>
      </c>
      <c r="AB150" s="147">
        <f>IF(ISERROR(SEARCH(AB$1,$O150)),0,1)</f>
        <v>0</v>
      </c>
      <c r="AC150" s="147">
        <f>IF(ISERROR(SEARCH(AC$1,$O150)),0,1)</f>
        <v>0</v>
      </c>
      <c r="AD150" s="147">
        <f>IF(ISERROR(SEARCH(AD$1,$O150)),0,1)</f>
        <v>0</v>
      </c>
      <c r="AE150" s="147">
        <f>IF(ISERROR(SEARCH(AE$1,$O150)),0,1)</f>
        <v>0</v>
      </c>
      <c r="AF150" s="147">
        <f>IF(ISERROR(SEARCH(AF$1,$O150)),0,1)</f>
        <v>0</v>
      </c>
      <c r="AG150" t="s">
        <v>1083</v>
      </c>
      <c r="AH150" s="125" t="s">
        <v>2304</v>
      </c>
      <c r="AI150" t="s">
        <v>44</v>
      </c>
      <c r="AJ150" s="42" t="s">
        <v>44</v>
      </c>
      <c r="AK150" s="219">
        <f>_xlfn.XLOOKUP(AJ150,sortorder!$I$15:$I$20,sortorder!$J$15:$J$20)</f>
        <v>1</v>
      </c>
      <c r="AO150" s="30">
        <v>0</v>
      </c>
      <c r="AP150" t="s">
        <v>43</v>
      </c>
      <c r="AQ150" t="s">
        <v>43</v>
      </c>
      <c r="AR150" t="s">
        <v>286</v>
      </c>
      <c r="AS150" t="s">
        <v>43</v>
      </c>
      <c r="AT150">
        <v>1</v>
      </c>
      <c r="AU150" s="40" t="str">
        <f>IFERROR(_xlfn.XLOOKUP(O150,wtd!$B:$B,wtd!$C:$C),"")</f>
        <v>pop</v>
      </c>
      <c r="AV150" s="147" t="b">
        <f>IFERROR(O150=_xlfn.XLOOKUP(O150,wtd!$B:$B,wtd!$B:$B),FALSE)</f>
        <v>1</v>
      </c>
      <c r="AW150" s="247" t="s">
        <v>1624</v>
      </c>
      <c r="AX150">
        <v>2</v>
      </c>
      <c r="AY150">
        <v>0</v>
      </c>
      <c r="BA150" t="b">
        <v>0</v>
      </c>
      <c r="BB150" t="b">
        <v>1</v>
      </c>
      <c r="BC150" t="b">
        <v>0</v>
      </c>
      <c r="BD150" t="s">
        <v>5249</v>
      </c>
      <c r="BE150" s="43" t="s">
        <v>3022</v>
      </c>
      <c r="BF150" s="43" t="s">
        <v>3022</v>
      </c>
      <c r="BI150" s="43" t="s">
        <v>2306</v>
      </c>
      <c r="BJ150" s="43" t="s">
        <v>2307</v>
      </c>
      <c r="BL150" s="231">
        <v>18</v>
      </c>
      <c r="BM150" s="43"/>
      <c r="BN150" s="43" t="s">
        <v>1605</v>
      </c>
    </row>
    <row r="151" spans="1:66" x14ac:dyDescent="0.35">
      <c r="A151">
        <v>150</v>
      </c>
      <c r="B151" s="164" t="str">
        <f>IFERROR(TEXT(AK151,"00"),"99")&amp;IFERROR(TEXT(V151,"00"),"99")&amp;IFERROR(TEXT(R151,"00"),"99")&amp;IFERROR(TEXT(BL151,"000"),"999")</f>
        <v>011836999</v>
      </c>
      <c r="C151" s="164" t="str">
        <f>IFERROR(TEXT(AK151,"00"),"99")&amp;IFERROR(TEXT(U151,"00"),"99")&amp;IFERROR(TEXT(Q151,"000"),"999")</f>
        <v>0118021</v>
      </c>
      <c r="D151" s="29">
        <v>0</v>
      </c>
      <c r="E151" s="29">
        <v>0</v>
      </c>
      <c r="F151" s="29">
        <v>0</v>
      </c>
      <c r="O151" s="65" t="s">
        <v>2474</v>
      </c>
      <c r="P151" s="43" t="s">
        <v>2474</v>
      </c>
      <c r="Q151" s="153">
        <f>IFERROR(_xlfn.XLOOKUP(S151,sortorder!$E$62:$E$138,sortorder!$F$62:$F$138),999)</f>
        <v>21</v>
      </c>
      <c r="R151" s="153">
        <f>IFERROR(_xlfn.XLOOKUP(S151,sortorder!$E$62:$E$138,sortorder!$D$62:$D$138),99)</f>
        <v>36</v>
      </c>
      <c r="S151" s="131" t="s">
        <v>2318</v>
      </c>
      <c r="U151" s="158">
        <f>IFERROR(_xlfn.XLOOKUP(W151,sortorder!$E$4:$E$55,sortorder!$D$4:$D$55),99)</f>
        <v>18</v>
      </c>
      <c r="V151" s="158">
        <f>IFERROR(_xlfn.XLOOKUP(W151,sortorder!$E$4:$E$55,sortorder!$D$4:$D$55),99)</f>
        <v>18</v>
      </c>
      <c r="W151" s="22" t="s">
        <v>3009</v>
      </c>
      <c r="X151" s="147">
        <f>IF(ISERROR(SEARCH(X$1,$O151)),0,1)</f>
        <v>1</v>
      </c>
      <c r="Y151" s="147">
        <f>IF(ISERROR(SEARCH(Y$1,$O151)),0,1)</f>
        <v>0</v>
      </c>
      <c r="Z151" s="147">
        <f>IF(ISERROR(SEARCH(Z$1,$O151)),0,1)</f>
        <v>0</v>
      </c>
      <c r="AA151" s="147">
        <f>IF(ISERROR(SEARCH(AA$1,$O151)),0,1)</f>
        <v>0</v>
      </c>
      <c r="AB151" s="147">
        <f>IF(ISERROR(SEARCH(AB$1,$O151)),0,1)</f>
        <v>1</v>
      </c>
      <c r="AC151" s="147">
        <f>IF(ISERROR(SEARCH(AC$1,$O151)),0,1)</f>
        <v>0</v>
      </c>
      <c r="AD151" s="147">
        <f>IF(ISERROR(SEARCH(AD$1,$O151)),0,1)</f>
        <v>0</v>
      </c>
      <c r="AE151" s="147">
        <f>IF(ISERROR(SEARCH(AE$1,$O151)),0,1)</f>
        <v>0</v>
      </c>
      <c r="AF151" s="147">
        <f>IF(ISERROR(SEARCH(AF$1,$O151)),0,1)</f>
        <v>0</v>
      </c>
      <c r="AI151" t="s">
        <v>44</v>
      </c>
      <c r="AJ151" s="42" t="s">
        <v>44</v>
      </c>
      <c r="AK151" s="219">
        <f>_xlfn.XLOOKUP(AJ151,sortorder!$I$15:$I$20,sortorder!$J$15:$J$20)</f>
        <v>1</v>
      </c>
      <c r="AL151" t="s">
        <v>423</v>
      </c>
      <c r="AM151" t="s">
        <v>423</v>
      </c>
      <c r="AN151" t="s">
        <v>424</v>
      </c>
      <c r="AO151" s="32">
        <v>1</v>
      </c>
      <c r="AP151" t="s">
        <v>2454</v>
      </c>
      <c r="AQ151" t="s">
        <v>1758</v>
      </c>
      <c r="AR151" t="s">
        <v>1758</v>
      </c>
      <c r="AS151" t="s">
        <v>1758</v>
      </c>
      <c r="AU151" s="40" t="str">
        <f>IFERROR(_xlfn.XLOOKUP(O151,wtd!$B:$B,wtd!$C:$C),"")</f>
        <v/>
      </c>
      <c r="AV151" s="147" t="b">
        <f>IFERROR(O151=_xlfn.XLOOKUP(O151,wtd!$B:$B,wtd!$B:$B),FALSE)</f>
        <v>0</v>
      </c>
      <c r="AW151" t="s">
        <v>3084</v>
      </c>
      <c r="AX151">
        <v>2</v>
      </c>
      <c r="AY151">
        <v>1</v>
      </c>
      <c r="BA151" t="b">
        <v>0</v>
      </c>
      <c r="BB151" t="b">
        <v>0</v>
      </c>
      <c r="BC151" t="b">
        <v>0</v>
      </c>
      <c r="BD151" t="s">
        <v>5156</v>
      </c>
      <c r="BE151" s="43" t="s">
        <v>3023</v>
      </c>
      <c r="BF151" s="43" t="s">
        <v>3023</v>
      </c>
      <c r="BL151" s="235">
        <v>999</v>
      </c>
    </row>
    <row r="152" spans="1:66" x14ac:dyDescent="0.35">
      <c r="A152">
        <v>151</v>
      </c>
      <c r="B152" s="164" t="str">
        <f>IFERROR(TEXT(AK152,"00"),"99")&amp;IFERROR(TEXT(V152,"00"),"99")&amp;IFERROR(TEXT(R152,"00"),"99")&amp;IFERROR(TEXT(BL152,"000"),"999")</f>
        <v>011852999</v>
      </c>
      <c r="C152" s="164" t="str">
        <f>IFERROR(TEXT(AK152,"00"),"99")&amp;IFERROR(TEXT(U152,"00"),"99")&amp;IFERROR(TEXT(Q152,"000"),"999")</f>
        <v>0118019</v>
      </c>
      <c r="D152" s="29">
        <v>0</v>
      </c>
      <c r="E152" s="29">
        <v>0</v>
      </c>
      <c r="F152" s="29">
        <v>0</v>
      </c>
      <c r="O152" s="65" t="s">
        <v>2966</v>
      </c>
      <c r="P152" s="43" t="s">
        <v>2966</v>
      </c>
      <c r="Q152" s="153">
        <f>IFERROR(_xlfn.XLOOKUP(S152,sortorder!$E$62:$E$138,sortorder!$F$62:$F$138),999)</f>
        <v>19</v>
      </c>
      <c r="R152" s="153">
        <f>IFERROR(_xlfn.XLOOKUP(S152,sortorder!$E$62:$E$138,sortorder!$D$62:$D$138),99)</f>
        <v>52</v>
      </c>
      <c r="S152" s="131" t="s">
        <v>2928</v>
      </c>
      <c r="U152" s="158">
        <f>IFERROR(_xlfn.XLOOKUP(W152,sortorder!$E$4:$E$55,sortorder!$D$4:$D$55),99)</f>
        <v>18</v>
      </c>
      <c r="V152" s="158">
        <f>IFERROR(_xlfn.XLOOKUP(W152,sortorder!$E$4:$E$55,sortorder!$D$4:$D$55),99)</f>
        <v>18</v>
      </c>
      <c r="W152" s="22" t="s">
        <v>3009</v>
      </c>
      <c r="X152" s="147">
        <f>IF(ISERROR(SEARCH(X$1,$O152)),0,1)</f>
        <v>1</v>
      </c>
      <c r="Y152" s="147">
        <f>IF(ISERROR(SEARCH(Y$1,$O152)),0,1)</f>
        <v>0</v>
      </c>
      <c r="Z152" s="147">
        <f>IF(ISERROR(SEARCH(Z$1,$O152)),0,1)</f>
        <v>0</v>
      </c>
      <c r="AA152" s="147">
        <f>IF(ISERROR(SEARCH(AA$1,$O152)),0,1)</f>
        <v>0</v>
      </c>
      <c r="AB152" s="147">
        <f>IF(ISERROR(SEARCH(AB$1,$O152)),0,1)</f>
        <v>1</v>
      </c>
      <c r="AC152" s="147">
        <f>IF(ISERROR(SEARCH(AC$1,$O152)),0,1)</f>
        <v>0</v>
      </c>
      <c r="AD152" s="147">
        <f>IF(ISERROR(SEARCH(AD$1,$O152)),0,1)</f>
        <v>0</v>
      </c>
      <c r="AE152" s="147">
        <f>IF(ISERROR(SEARCH(AE$1,$O152)),0,1)</f>
        <v>0</v>
      </c>
      <c r="AF152" s="147">
        <f>IF(ISERROR(SEARCH(AF$1,$O152)),0,1)</f>
        <v>0</v>
      </c>
      <c r="AI152" t="s">
        <v>44</v>
      </c>
      <c r="AJ152" s="42" t="s">
        <v>44</v>
      </c>
      <c r="AK152" s="219">
        <f>_xlfn.XLOOKUP(AJ152,sortorder!$I$15:$I$20,sortorder!$J$15:$J$20)</f>
        <v>1</v>
      </c>
      <c r="AL152" t="s">
        <v>423</v>
      </c>
      <c r="AM152" t="s">
        <v>423</v>
      </c>
      <c r="AN152" t="s">
        <v>424</v>
      </c>
      <c r="AO152" s="32">
        <v>1</v>
      </c>
      <c r="AP152" t="s">
        <v>2454</v>
      </c>
      <c r="AQ152" t="s">
        <v>1758</v>
      </c>
      <c r="AR152" t="s">
        <v>1758</v>
      </c>
      <c r="AS152" t="s">
        <v>1758</v>
      </c>
      <c r="AU152" s="40" t="str">
        <f>IFERROR(_xlfn.XLOOKUP(O152,wtd!$B:$B,wtd!$C:$C),"")</f>
        <v/>
      </c>
      <c r="AV152" s="147" t="b">
        <f>IFERROR(O152=_xlfn.XLOOKUP(O152,wtd!$B:$B,wtd!$B:$B),FALSE)</f>
        <v>0</v>
      </c>
      <c r="AW152" t="s">
        <v>3084</v>
      </c>
      <c r="AX152">
        <v>2</v>
      </c>
      <c r="AY152">
        <v>1</v>
      </c>
      <c r="BA152" t="b">
        <v>0</v>
      </c>
      <c r="BB152" t="b">
        <v>0</v>
      </c>
      <c r="BC152" t="b">
        <v>0</v>
      </c>
      <c r="BD152" t="s">
        <v>5250</v>
      </c>
      <c r="BE152" s="43" t="s">
        <v>3024</v>
      </c>
      <c r="BF152" s="43" t="s">
        <v>3024</v>
      </c>
      <c r="BL152" s="235">
        <v>999</v>
      </c>
    </row>
    <row r="153" spans="1:66" x14ac:dyDescent="0.35">
      <c r="A153">
        <v>152</v>
      </c>
      <c r="B153" s="164" t="str">
        <f>IFERROR(TEXT(AK153,"00"),"99")&amp;IFERROR(TEXT(V153,"00"),"99")&amp;IFERROR(TEXT(R153,"00"),"99")&amp;IFERROR(TEXT(BL153,"000"),"999")</f>
        <v>011853999</v>
      </c>
      <c r="C153" s="164" t="str">
        <f>IFERROR(TEXT(AK153,"00"),"99")&amp;IFERROR(TEXT(U153,"00"),"99")&amp;IFERROR(TEXT(Q153,"000"),"999")</f>
        <v>0118020</v>
      </c>
      <c r="D153" s="29">
        <v>0</v>
      </c>
      <c r="E153" s="29">
        <v>0</v>
      </c>
      <c r="F153" s="29">
        <v>0</v>
      </c>
      <c r="O153" s="65" t="s">
        <v>2967</v>
      </c>
      <c r="P153" s="43" t="s">
        <v>2967</v>
      </c>
      <c r="Q153" s="153">
        <f>IFERROR(_xlfn.XLOOKUP(S153,sortorder!$E$62:$E$138,sortorder!$F$62:$F$138),999)</f>
        <v>20</v>
      </c>
      <c r="R153" s="153">
        <f>IFERROR(_xlfn.XLOOKUP(S153,sortorder!$E$62:$E$138,sortorder!$D$62:$D$138),99)</f>
        <v>53</v>
      </c>
      <c r="S153" s="131" t="s">
        <v>2929</v>
      </c>
      <c r="U153" s="158">
        <f>IFERROR(_xlfn.XLOOKUP(W153,sortorder!$E$4:$E$55,sortorder!$D$4:$D$55),99)</f>
        <v>18</v>
      </c>
      <c r="V153" s="158">
        <f>IFERROR(_xlfn.XLOOKUP(W153,sortorder!$E$4:$E$55,sortorder!$D$4:$D$55),99)</f>
        <v>18</v>
      </c>
      <c r="W153" s="22" t="s">
        <v>3009</v>
      </c>
      <c r="X153" s="147">
        <f>IF(ISERROR(SEARCH(X$1,$O153)),0,1)</f>
        <v>1</v>
      </c>
      <c r="Y153" s="147">
        <f>IF(ISERROR(SEARCH(Y$1,$O153)),0,1)</f>
        <v>0</v>
      </c>
      <c r="Z153" s="147">
        <f>IF(ISERROR(SEARCH(Z$1,$O153)),0,1)</f>
        <v>0</v>
      </c>
      <c r="AA153" s="147">
        <f>IF(ISERROR(SEARCH(AA$1,$O153)),0,1)</f>
        <v>0</v>
      </c>
      <c r="AB153" s="147">
        <f>IF(ISERROR(SEARCH(AB$1,$O153)),0,1)</f>
        <v>1</v>
      </c>
      <c r="AC153" s="147">
        <f>IF(ISERROR(SEARCH(AC$1,$O153)),0,1)</f>
        <v>0</v>
      </c>
      <c r="AD153" s="147">
        <f>IF(ISERROR(SEARCH(AD$1,$O153)),0,1)</f>
        <v>0</v>
      </c>
      <c r="AE153" s="147">
        <f>IF(ISERROR(SEARCH(AE$1,$O153)),0,1)</f>
        <v>0</v>
      </c>
      <c r="AF153" s="147">
        <f>IF(ISERROR(SEARCH(AF$1,$O153)),0,1)</f>
        <v>0</v>
      </c>
      <c r="AI153" t="s">
        <v>44</v>
      </c>
      <c r="AJ153" s="42" t="s">
        <v>44</v>
      </c>
      <c r="AK153" s="219">
        <f>_xlfn.XLOOKUP(AJ153,sortorder!$I$15:$I$20,sortorder!$J$15:$J$20)</f>
        <v>1</v>
      </c>
      <c r="AL153" t="s">
        <v>423</v>
      </c>
      <c r="AM153" t="s">
        <v>423</v>
      </c>
      <c r="AN153" t="s">
        <v>424</v>
      </c>
      <c r="AO153" s="32">
        <v>1</v>
      </c>
      <c r="AP153" t="s">
        <v>2454</v>
      </c>
      <c r="AQ153" t="s">
        <v>1758</v>
      </c>
      <c r="AR153" t="s">
        <v>1758</v>
      </c>
      <c r="AS153" t="s">
        <v>1758</v>
      </c>
      <c r="AU153" s="40" t="str">
        <f>IFERROR(_xlfn.XLOOKUP(O153,wtd!$B:$B,wtd!$C:$C),"")</f>
        <v/>
      </c>
      <c r="AV153" s="147" t="b">
        <f>IFERROR(O153=_xlfn.XLOOKUP(O153,wtd!$B:$B,wtd!$B:$B),FALSE)</f>
        <v>0</v>
      </c>
      <c r="AW153" t="s">
        <v>3084</v>
      </c>
      <c r="AX153">
        <v>2</v>
      </c>
      <c r="AY153">
        <v>1</v>
      </c>
      <c r="BA153" t="b">
        <v>0</v>
      </c>
      <c r="BB153" t="b">
        <v>0</v>
      </c>
      <c r="BC153" t="b">
        <v>0</v>
      </c>
      <c r="BD153" t="s">
        <v>5251</v>
      </c>
      <c r="BE153" s="43" t="s">
        <v>3025</v>
      </c>
      <c r="BF153" s="43" t="s">
        <v>3025</v>
      </c>
      <c r="BL153" s="235">
        <v>999</v>
      </c>
    </row>
    <row r="154" spans="1:66" x14ac:dyDescent="0.35">
      <c r="A154">
        <v>153</v>
      </c>
      <c r="B154" s="164" t="str">
        <f>IFERROR(TEXT(AK154,"00"),"99")&amp;IFERROR(TEXT(V154,"00"),"99")&amp;IFERROR(TEXT(R154,"00"),"99")&amp;IFERROR(TEXT(BL154,"000"),"999")</f>
        <v>011854999</v>
      </c>
      <c r="C154" s="164" t="str">
        <f>IFERROR(TEXT(AK154,"00"),"99")&amp;IFERROR(TEXT(U154,"00"),"99")&amp;IFERROR(TEXT(Q154,"000"),"999")</f>
        <v>0118022</v>
      </c>
      <c r="D154" s="29">
        <v>0</v>
      </c>
      <c r="E154" s="29">
        <v>0</v>
      </c>
      <c r="F154" s="29">
        <v>0</v>
      </c>
      <c r="O154" s="65" t="s">
        <v>2968</v>
      </c>
      <c r="P154" s="43" t="s">
        <v>2968</v>
      </c>
      <c r="Q154" s="153">
        <f>IFERROR(_xlfn.XLOOKUP(S154,sortorder!$E$62:$E$138,sortorder!$F$62:$F$138),999)</f>
        <v>22</v>
      </c>
      <c r="R154" s="153">
        <f>IFERROR(_xlfn.XLOOKUP(S154,sortorder!$E$62:$E$138,sortorder!$D$62:$D$138),99)</f>
        <v>54</v>
      </c>
      <c r="S154" s="131" t="s">
        <v>2930</v>
      </c>
      <c r="U154" s="158">
        <f>IFERROR(_xlfn.XLOOKUP(W154,sortorder!$E$4:$E$55,sortorder!$D$4:$D$55),99)</f>
        <v>18</v>
      </c>
      <c r="V154" s="158">
        <f>IFERROR(_xlfn.XLOOKUP(W154,sortorder!$E$4:$E$55,sortorder!$D$4:$D$55),99)</f>
        <v>18</v>
      </c>
      <c r="W154" s="22" t="s">
        <v>3009</v>
      </c>
      <c r="X154" s="147">
        <f>IF(ISERROR(SEARCH(X$1,$O154)),0,1)</f>
        <v>1</v>
      </c>
      <c r="Y154" s="147">
        <f>IF(ISERROR(SEARCH(Y$1,$O154)),0,1)</f>
        <v>0</v>
      </c>
      <c r="Z154" s="147">
        <f>IF(ISERROR(SEARCH(Z$1,$O154)),0,1)</f>
        <v>0</v>
      </c>
      <c r="AA154" s="147">
        <f>IF(ISERROR(SEARCH(AA$1,$O154)),0,1)</f>
        <v>0</v>
      </c>
      <c r="AB154" s="147">
        <f>IF(ISERROR(SEARCH(AB$1,$O154)),0,1)</f>
        <v>1</v>
      </c>
      <c r="AC154" s="147">
        <f>IF(ISERROR(SEARCH(AC$1,$O154)),0,1)</f>
        <v>0</v>
      </c>
      <c r="AD154" s="147">
        <f>IF(ISERROR(SEARCH(AD$1,$O154)),0,1)</f>
        <v>0</v>
      </c>
      <c r="AE154" s="147">
        <f>IF(ISERROR(SEARCH(AE$1,$O154)),0,1)</f>
        <v>0</v>
      </c>
      <c r="AF154" s="147">
        <f>IF(ISERROR(SEARCH(AF$1,$O154)),0,1)</f>
        <v>0</v>
      </c>
      <c r="AI154" t="s">
        <v>44</v>
      </c>
      <c r="AJ154" s="42" t="s">
        <v>44</v>
      </c>
      <c r="AK154" s="219">
        <f>_xlfn.XLOOKUP(AJ154,sortorder!$I$15:$I$20,sortorder!$J$15:$J$20)</f>
        <v>1</v>
      </c>
      <c r="AL154" t="s">
        <v>423</v>
      </c>
      <c r="AM154" t="s">
        <v>423</v>
      </c>
      <c r="AN154" t="s">
        <v>424</v>
      </c>
      <c r="AO154" s="32">
        <v>1</v>
      </c>
      <c r="AP154" t="s">
        <v>2454</v>
      </c>
      <c r="AQ154" t="s">
        <v>1758</v>
      </c>
      <c r="AR154" t="s">
        <v>1758</v>
      </c>
      <c r="AS154" t="s">
        <v>1758</v>
      </c>
      <c r="AU154" s="40" t="str">
        <f>IFERROR(_xlfn.XLOOKUP(O154,wtd!$B:$B,wtd!$C:$C),"")</f>
        <v/>
      </c>
      <c r="AV154" s="147" t="b">
        <f>IFERROR(O154=_xlfn.XLOOKUP(O154,wtd!$B:$B,wtd!$B:$B),FALSE)</f>
        <v>0</v>
      </c>
      <c r="AW154" t="s">
        <v>3084</v>
      </c>
      <c r="AX154">
        <v>2</v>
      </c>
      <c r="AY154">
        <v>1</v>
      </c>
      <c r="BA154" t="b">
        <v>0</v>
      </c>
      <c r="BB154" t="b">
        <v>0</v>
      </c>
      <c r="BC154" t="b">
        <v>0</v>
      </c>
      <c r="BD154" t="s">
        <v>5252</v>
      </c>
      <c r="BE154" s="43" t="s">
        <v>3026</v>
      </c>
      <c r="BF154" s="43" t="s">
        <v>3026</v>
      </c>
      <c r="BL154" s="235">
        <v>999</v>
      </c>
    </row>
    <row r="155" spans="1:66" x14ac:dyDescent="0.35">
      <c r="A155">
        <v>154</v>
      </c>
      <c r="B155" s="164" t="str">
        <f>IFERROR(TEXT(AK155,"00"),"99")&amp;IFERROR(TEXT(V155,"00"),"99")&amp;IFERROR(TEXT(R155,"00"),"99")&amp;IFERROR(TEXT(BL155,"000"),"999")</f>
        <v>011855999</v>
      </c>
      <c r="C155" s="164" t="str">
        <f>IFERROR(TEXT(AK155,"00"),"99")&amp;IFERROR(TEXT(U155,"00"),"99")&amp;IFERROR(TEXT(Q155,"000"),"999")</f>
        <v>0118023</v>
      </c>
      <c r="D155" s="29">
        <v>0</v>
      </c>
      <c r="E155" s="29">
        <v>0</v>
      </c>
      <c r="F155" s="29">
        <v>0</v>
      </c>
      <c r="O155" s="65" t="s">
        <v>2969</v>
      </c>
      <c r="P155" s="43" t="s">
        <v>2969</v>
      </c>
      <c r="Q155" s="153">
        <f>IFERROR(_xlfn.XLOOKUP(S155,sortorder!$E$62:$E$138,sortorder!$F$62:$F$138),999)</f>
        <v>23</v>
      </c>
      <c r="R155" s="153">
        <f>IFERROR(_xlfn.XLOOKUP(S155,sortorder!$E$62:$E$138,sortorder!$D$62:$D$138),99)</f>
        <v>55</v>
      </c>
      <c r="S155" s="131" t="s">
        <v>2931</v>
      </c>
      <c r="U155" s="158">
        <f>IFERROR(_xlfn.XLOOKUP(W155,sortorder!$E$4:$E$55,sortorder!$D$4:$D$55),99)</f>
        <v>18</v>
      </c>
      <c r="V155" s="158">
        <f>IFERROR(_xlfn.XLOOKUP(W155,sortorder!$E$4:$E$55,sortorder!$D$4:$D$55),99)</f>
        <v>18</v>
      </c>
      <c r="W155" s="22" t="s">
        <v>3009</v>
      </c>
      <c r="X155" s="147">
        <f>IF(ISERROR(SEARCH(X$1,$O155)),0,1)</f>
        <v>1</v>
      </c>
      <c r="Y155" s="147">
        <f>IF(ISERROR(SEARCH(Y$1,$O155)),0,1)</f>
        <v>0</v>
      </c>
      <c r="Z155" s="147">
        <f>IF(ISERROR(SEARCH(Z$1,$O155)),0,1)</f>
        <v>0</v>
      </c>
      <c r="AA155" s="147">
        <f>IF(ISERROR(SEARCH(AA$1,$O155)),0,1)</f>
        <v>0</v>
      </c>
      <c r="AB155" s="147">
        <f>IF(ISERROR(SEARCH(AB$1,$O155)),0,1)</f>
        <v>1</v>
      </c>
      <c r="AC155" s="147">
        <f>IF(ISERROR(SEARCH(AC$1,$O155)),0,1)</f>
        <v>0</v>
      </c>
      <c r="AD155" s="147">
        <f>IF(ISERROR(SEARCH(AD$1,$O155)),0,1)</f>
        <v>0</v>
      </c>
      <c r="AE155" s="147">
        <f>IF(ISERROR(SEARCH(AE$1,$O155)),0,1)</f>
        <v>0</v>
      </c>
      <c r="AF155" s="147">
        <f>IF(ISERROR(SEARCH(AF$1,$O155)),0,1)</f>
        <v>0</v>
      </c>
      <c r="AI155" t="s">
        <v>44</v>
      </c>
      <c r="AJ155" s="42" t="s">
        <v>44</v>
      </c>
      <c r="AK155" s="219">
        <f>_xlfn.XLOOKUP(AJ155,sortorder!$I$15:$I$20,sortorder!$J$15:$J$20)</f>
        <v>1</v>
      </c>
      <c r="AL155" t="s">
        <v>423</v>
      </c>
      <c r="AM155" t="s">
        <v>423</v>
      </c>
      <c r="AN155" t="s">
        <v>424</v>
      </c>
      <c r="AO155" s="32">
        <v>1</v>
      </c>
      <c r="AP155" t="s">
        <v>2454</v>
      </c>
      <c r="AQ155" t="s">
        <v>1758</v>
      </c>
      <c r="AR155" t="s">
        <v>1758</v>
      </c>
      <c r="AS155" t="s">
        <v>1758</v>
      </c>
      <c r="AU155" s="40" t="str">
        <f>IFERROR(_xlfn.XLOOKUP(O155,wtd!$B:$B,wtd!$C:$C),"")</f>
        <v/>
      </c>
      <c r="AV155" s="147" t="b">
        <f>IFERROR(O155=_xlfn.XLOOKUP(O155,wtd!$B:$B,wtd!$B:$B),FALSE)</f>
        <v>0</v>
      </c>
      <c r="AW155" t="s">
        <v>3084</v>
      </c>
      <c r="AX155">
        <v>2</v>
      </c>
      <c r="AY155">
        <v>1</v>
      </c>
      <c r="BA155" t="b">
        <v>0</v>
      </c>
      <c r="BB155" t="b">
        <v>0</v>
      </c>
      <c r="BC155" t="b">
        <v>0</v>
      </c>
      <c r="BD155" t="s">
        <v>5336</v>
      </c>
      <c r="BE155" s="43" t="s">
        <v>3027</v>
      </c>
      <c r="BF155" s="43" t="s">
        <v>3027</v>
      </c>
      <c r="BL155" s="235">
        <v>999</v>
      </c>
    </row>
    <row r="156" spans="1:66" x14ac:dyDescent="0.35">
      <c r="A156">
        <v>155</v>
      </c>
      <c r="B156" s="164" t="str">
        <f>IFERROR(TEXT(AK156,"00"),"99")&amp;IFERROR(TEXT(V156,"00"),"99")&amp;IFERROR(TEXT(R156,"00"),"99")&amp;IFERROR(TEXT(BL156,"000"),"999")</f>
        <v>011856999</v>
      </c>
      <c r="C156" s="164" t="str">
        <f>IFERROR(TEXT(AK156,"00"),"99")&amp;IFERROR(TEXT(U156,"00"),"99")&amp;IFERROR(TEXT(Q156,"000"),"999")</f>
        <v>0118024</v>
      </c>
      <c r="D156" s="29">
        <v>0</v>
      </c>
      <c r="E156" s="29">
        <v>0</v>
      </c>
      <c r="F156" s="29">
        <v>0</v>
      </c>
      <c r="O156" s="65" t="s">
        <v>2970</v>
      </c>
      <c r="P156" s="43" t="s">
        <v>2970</v>
      </c>
      <c r="Q156" s="153">
        <f>IFERROR(_xlfn.XLOOKUP(S156,sortorder!$E$62:$E$138,sortorder!$F$62:$F$138),999)</f>
        <v>24</v>
      </c>
      <c r="R156" s="153">
        <f>IFERROR(_xlfn.XLOOKUP(S156,sortorder!$E$62:$E$138,sortorder!$D$62:$D$138),99)</f>
        <v>56</v>
      </c>
      <c r="S156" s="131" t="s">
        <v>2932</v>
      </c>
      <c r="U156" s="158">
        <f>IFERROR(_xlfn.XLOOKUP(W156,sortorder!$E$4:$E$55,sortorder!$D$4:$D$55),99)</f>
        <v>18</v>
      </c>
      <c r="V156" s="158">
        <f>IFERROR(_xlfn.XLOOKUP(W156,sortorder!$E$4:$E$55,sortorder!$D$4:$D$55),99)</f>
        <v>18</v>
      </c>
      <c r="W156" s="22" t="s">
        <v>3009</v>
      </c>
      <c r="X156" s="147">
        <f>IF(ISERROR(SEARCH(X$1,$O156)),0,1)</f>
        <v>1</v>
      </c>
      <c r="Y156" s="147">
        <f>IF(ISERROR(SEARCH(Y$1,$O156)),0,1)</f>
        <v>0</v>
      </c>
      <c r="Z156" s="147">
        <f>IF(ISERROR(SEARCH(Z$1,$O156)),0,1)</f>
        <v>0</v>
      </c>
      <c r="AA156" s="147">
        <f>IF(ISERROR(SEARCH(AA$1,$O156)),0,1)</f>
        <v>0</v>
      </c>
      <c r="AB156" s="147">
        <f>IF(ISERROR(SEARCH(AB$1,$O156)),0,1)</f>
        <v>1</v>
      </c>
      <c r="AC156" s="147">
        <f>IF(ISERROR(SEARCH(AC$1,$O156)),0,1)</f>
        <v>0</v>
      </c>
      <c r="AD156" s="147">
        <f>IF(ISERROR(SEARCH(AD$1,$O156)),0,1)</f>
        <v>0</v>
      </c>
      <c r="AE156" s="147">
        <f>IF(ISERROR(SEARCH(AE$1,$O156)),0,1)</f>
        <v>0</v>
      </c>
      <c r="AF156" s="147">
        <f>IF(ISERROR(SEARCH(AF$1,$O156)),0,1)</f>
        <v>0</v>
      </c>
      <c r="AI156" t="s">
        <v>44</v>
      </c>
      <c r="AJ156" s="42" t="s">
        <v>44</v>
      </c>
      <c r="AK156" s="219">
        <f>_xlfn.XLOOKUP(AJ156,sortorder!$I$15:$I$20,sortorder!$J$15:$J$20)</f>
        <v>1</v>
      </c>
      <c r="AL156" t="s">
        <v>423</v>
      </c>
      <c r="AM156" t="s">
        <v>423</v>
      </c>
      <c r="AN156" t="s">
        <v>424</v>
      </c>
      <c r="AO156" s="32">
        <v>1</v>
      </c>
      <c r="AP156" t="s">
        <v>2454</v>
      </c>
      <c r="AQ156" t="s">
        <v>1758</v>
      </c>
      <c r="AR156" t="s">
        <v>1758</v>
      </c>
      <c r="AS156" t="s">
        <v>1758</v>
      </c>
      <c r="AU156" s="40" t="str">
        <f>IFERROR(_xlfn.XLOOKUP(O156,wtd!$B:$B,wtd!$C:$C),"")</f>
        <v/>
      </c>
      <c r="AV156" s="147" t="b">
        <f>IFERROR(O156=_xlfn.XLOOKUP(O156,wtd!$B:$B,wtd!$B:$B),FALSE)</f>
        <v>0</v>
      </c>
      <c r="AW156" t="s">
        <v>3084</v>
      </c>
      <c r="AX156">
        <v>2</v>
      </c>
      <c r="AY156">
        <v>1</v>
      </c>
      <c r="BA156" t="b">
        <v>0</v>
      </c>
      <c r="BB156" t="b">
        <v>0</v>
      </c>
      <c r="BC156" t="b">
        <v>0</v>
      </c>
      <c r="BD156" t="s">
        <v>5253</v>
      </c>
      <c r="BE156" s="43" t="s">
        <v>3028</v>
      </c>
      <c r="BF156" s="43" t="s">
        <v>3028</v>
      </c>
      <c r="BL156" s="235">
        <v>999</v>
      </c>
    </row>
    <row r="157" spans="1:66" x14ac:dyDescent="0.35">
      <c r="A157">
        <v>156</v>
      </c>
      <c r="B157" s="164" t="str">
        <f>IFERROR(TEXT(AK157,"00"),"99")&amp;IFERROR(TEXT(V157,"00"),"99")&amp;IFERROR(TEXT(R157,"00"),"99")&amp;IFERROR(TEXT(BL157,"000"),"999")</f>
        <v>011857999</v>
      </c>
      <c r="C157" s="164" t="str">
        <f>IFERROR(TEXT(AK157,"00"),"99")&amp;IFERROR(TEXT(U157,"00"),"99")&amp;IFERROR(TEXT(Q157,"000"),"999")</f>
        <v>0118025</v>
      </c>
      <c r="D157" s="29">
        <v>0</v>
      </c>
      <c r="E157" s="29">
        <v>0</v>
      </c>
      <c r="F157" s="29">
        <v>0</v>
      </c>
      <c r="O157" s="65" t="s">
        <v>2971</v>
      </c>
      <c r="P157" s="43" t="s">
        <v>2971</v>
      </c>
      <c r="Q157" s="153">
        <f>IFERROR(_xlfn.XLOOKUP(S157,sortorder!$E$62:$E$138,sortorder!$F$62:$F$138),999)</f>
        <v>25</v>
      </c>
      <c r="R157" s="153">
        <f>IFERROR(_xlfn.XLOOKUP(S157,sortorder!$E$62:$E$138,sortorder!$D$62:$D$138),99)</f>
        <v>57</v>
      </c>
      <c r="S157" s="131" t="s">
        <v>2933</v>
      </c>
      <c r="U157" s="158">
        <f>IFERROR(_xlfn.XLOOKUP(W157,sortorder!$E$4:$E$55,sortorder!$D$4:$D$55),99)</f>
        <v>18</v>
      </c>
      <c r="V157" s="158">
        <f>IFERROR(_xlfn.XLOOKUP(W157,sortorder!$E$4:$E$55,sortorder!$D$4:$D$55),99)</f>
        <v>18</v>
      </c>
      <c r="W157" s="22" t="s">
        <v>3009</v>
      </c>
      <c r="X157" s="147">
        <f>IF(ISERROR(SEARCH(X$1,$O157)),0,1)</f>
        <v>1</v>
      </c>
      <c r="Y157" s="147">
        <f>IF(ISERROR(SEARCH(Y$1,$O157)),0,1)</f>
        <v>0</v>
      </c>
      <c r="Z157" s="147">
        <f>IF(ISERROR(SEARCH(Z$1,$O157)),0,1)</f>
        <v>0</v>
      </c>
      <c r="AA157" s="147">
        <f>IF(ISERROR(SEARCH(AA$1,$O157)),0,1)</f>
        <v>0</v>
      </c>
      <c r="AB157" s="147">
        <f>IF(ISERROR(SEARCH(AB$1,$O157)),0,1)</f>
        <v>1</v>
      </c>
      <c r="AC157" s="147">
        <f>IF(ISERROR(SEARCH(AC$1,$O157)),0,1)</f>
        <v>0</v>
      </c>
      <c r="AD157" s="147">
        <f>IF(ISERROR(SEARCH(AD$1,$O157)),0,1)</f>
        <v>0</v>
      </c>
      <c r="AE157" s="147">
        <f>IF(ISERROR(SEARCH(AE$1,$O157)),0,1)</f>
        <v>0</v>
      </c>
      <c r="AF157" s="147">
        <f>IF(ISERROR(SEARCH(AF$1,$O157)),0,1)</f>
        <v>0</v>
      </c>
      <c r="AI157" t="s">
        <v>44</v>
      </c>
      <c r="AJ157" s="42" t="s">
        <v>44</v>
      </c>
      <c r="AK157" s="219">
        <f>_xlfn.XLOOKUP(AJ157,sortorder!$I$15:$I$20,sortorder!$J$15:$J$20)</f>
        <v>1</v>
      </c>
      <c r="AL157" t="s">
        <v>423</v>
      </c>
      <c r="AM157" t="s">
        <v>423</v>
      </c>
      <c r="AN157" t="s">
        <v>424</v>
      </c>
      <c r="AO157" s="32">
        <v>1</v>
      </c>
      <c r="AP157" t="s">
        <v>2454</v>
      </c>
      <c r="AQ157" t="s">
        <v>1758</v>
      </c>
      <c r="AR157" t="s">
        <v>1758</v>
      </c>
      <c r="AS157" t="s">
        <v>1758</v>
      </c>
      <c r="AU157" s="40" t="str">
        <f>IFERROR(_xlfn.XLOOKUP(O157,wtd!$B:$B,wtd!$C:$C),"")</f>
        <v/>
      </c>
      <c r="AV157" s="147" t="b">
        <f>IFERROR(O157=_xlfn.XLOOKUP(O157,wtd!$B:$B,wtd!$B:$B),FALSE)</f>
        <v>0</v>
      </c>
      <c r="AW157" t="s">
        <v>3084</v>
      </c>
      <c r="AX157">
        <v>2</v>
      </c>
      <c r="AY157">
        <v>1</v>
      </c>
      <c r="BA157" t="b">
        <v>0</v>
      </c>
      <c r="BB157" t="b">
        <v>0</v>
      </c>
      <c r="BC157" t="b">
        <v>0</v>
      </c>
      <c r="BD157" t="s">
        <v>5425</v>
      </c>
      <c r="BE157" s="43" t="s">
        <v>3029</v>
      </c>
      <c r="BF157" s="43" t="s">
        <v>3029</v>
      </c>
      <c r="BL157" s="235">
        <v>999</v>
      </c>
    </row>
    <row r="158" spans="1:66" x14ac:dyDescent="0.35">
      <c r="A158">
        <v>157</v>
      </c>
      <c r="B158" s="164" t="str">
        <f>IFERROR(TEXT(AK158,"00"),"99")&amp;IFERROR(TEXT(V158,"00"),"99")&amp;IFERROR(TEXT(R158,"00"),"99")&amp;IFERROR(TEXT(BL158,"000"),"999")</f>
        <v>011858999</v>
      </c>
      <c r="C158" s="164" t="str">
        <f>IFERROR(TEXT(AK158,"00"),"99")&amp;IFERROR(TEXT(U158,"00"),"99")&amp;IFERROR(TEXT(Q158,"000"),"999")</f>
        <v>0118018</v>
      </c>
      <c r="D158" s="29">
        <v>0</v>
      </c>
      <c r="E158" s="29">
        <v>0</v>
      </c>
      <c r="F158" s="29">
        <v>0</v>
      </c>
      <c r="O158" s="65" t="s">
        <v>2972</v>
      </c>
      <c r="P158" s="43" t="s">
        <v>2972</v>
      </c>
      <c r="Q158" s="153">
        <f>IFERROR(_xlfn.XLOOKUP(S158,sortorder!$E$62:$E$138,sortorder!$F$62:$F$138),999)</f>
        <v>18</v>
      </c>
      <c r="R158" s="153">
        <f>IFERROR(_xlfn.XLOOKUP(S158,sortorder!$E$62:$E$138,sortorder!$D$62:$D$138),99)</f>
        <v>58</v>
      </c>
      <c r="S158" s="131" t="s">
        <v>2934</v>
      </c>
      <c r="U158" s="158">
        <f>IFERROR(_xlfn.XLOOKUP(W158,sortorder!$E$4:$E$55,sortorder!$D$4:$D$55),99)</f>
        <v>18</v>
      </c>
      <c r="V158" s="158">
        <f>IFERROR(_xlfn.XLOOKUP(W158,sortorder!$E$4:$E$55,sortorder!$D$4:$D$55),99)</f>
        <v>18</v>
      </c>
      <c r="W158" s="22" t="s">
        <v>3009</v>
      </c>
      <c r="X158" s="147">
        <f>IF(ISERROR(SEARCH(X$1,$O158)),0,1)</f>
        <v>1</v>
      </c>
      <c r="Y158" s="147">
        <f>IF(ISERROR(SEARCH(Y$1,$O158)),0,1)</f>
        <v>0</v>
      </c>
      <c r="Z158" s="147">
        <f>IF(ISERROR(SEARCH(Z$1,$O158)),0,1)</f>
        <v>0</v>
      </c>
      <c r="AA158" s="147">
        <f>IF(ISERROR(SEARCH(AA$1,$O158)),0,1)</f>
        <v>0</v>
      </c>
      <c r="AB158" s="147">
        <f>IF(ISERROR(SEARCH(AB$1,$O158)),0,1)</f>
        <v>1</v>
      </c>
      <c r="AC158" s="147">
        <f>IF(ISERROR(SEARCH(AC$1,$O158)),0,1)</f>
        <v>0</v>
      </c>
      <c r="AD158" s="147">
        <f>IF(ISERROR(SEARCH(AD$1,$O158)),0,1)</f>
        <v>0</v>
      </c>
      <c r="AE158" s="147">
        <f>IF(ISERROR(SEARCH(AE$1,$O158)),0,1)</f>
        <v>0</v>
      </c>
      <c r="AF158" s="147">
        <f>IF(ISERROR(SEARCH(AF$1,$O158)),0,1)</f>
        <v>0</v>
      </c>
      <c r="AI158" t="s">
        <v>44</v>
      </c>
      <c r="AJ158" s="42" t="s">
        <v>44</v>
      </c>
      <c r="AK158" s="219">
        <f>_xlfn.XLOOKUP(AJ158,sortorder!$I$15:$I$20,sortorder!$J$15:$J$20)</f>
        <v>1</v>
      </c>
      <c r="AL158" t="s">
        <v>423</v>
      </c>
      <c r="AM158" t="s">
        <v>423</v>
      </c>
      <c r="AN158" t="s">
        <v>424</v>
      </c>
      <c r="AO158" s="32">
        <v>1</v>
      </c>
      <c r="AP158" t="s">
        <v>2454</v>
      </c>
      <c r="AQ158" t="s">
        <v>1758</v>
      </c>
      <c r="AR158" t="s">
        <v>1758</v>
      </c>
      <c r="AS158" t="s">
        <v>1758</v>
      </c>
      <c r="AU158" s="40" t="str">
        <f>IFERROR(_xlfn.XLOOKUP(O158,wtd!$B:$B,wtd!$C:$C),"")</f>
        <v/>
      </c>
      <c r="AV158" s="147" t="b">
        <f>IFERROR(O158=_xlfn.XLOOKUP(O158,wtd!$B:$B,wtd!$B:$B),FALSE)</f>
        <v>0</v>
      </c>
      <c r="AW158" t="s">
        <v>3084</v>
      </c>
      <c r="AX158">
        <v>2</v>
      </c>
      <c r="AY158">
        <v>1</v>
      </c>
      <c r="BA158" t="b">
        <v>0</v>
      </c>
      <c r="BB158" t="b">
        <v>0</v>
      </c>
      <c r="BC158" t="b">
        <v>0</v>
      </c>
      <c r="BD158" t="s">
        <v>5254</v>
      </c>
      <c r="BE158" s="43" t="s">
        <v>3030</v>
      </c>
      <c r="BF158" s="43" t="s">
        <v>3030</v>
      </c>
      <c r="BL158" s="235">
        <v>999</v>
      </c>
    </row>
    <row r="159" spans="1:66" x14ac:dyDescent="0.35">
      <c r="A159">
        <v>158</v>
      </c>
      <c r="B159" s="164" t="str">
        <f>IFERROR(TEXT(AK159,"00"),"99")&amp;IFERROR(TEXT(V159,"00"),"99")&amp;IFERROR(TEXT(R159,"00"),"99")&amp;IFERROR(TEXT(BL159,"000"),"999")</f>
        <v>011936999</v>
      </c>
      <c r="C159" s="164" t="str">
        <f>IFERROR(TEXT(AK159,"00"),"99")&amp;IFERROR(TEXT(U159,"00"),"99")&amp;IFERROR(TEXT(Q159,"000"),"999")</f>
        <v>0119021</v>
      </c>
      <c r="D159" s="29">
        <v>0</v>
      </c>
      <c r="E159" s="29">
        <v>0</v>
      </c>
      <c r="F159" s="29">
        <v>0</v>
      </c>
      <c r="O159" s="65" t="s">
        <v>2532</v>
      </c>
      <c r="P159" s="145" t="s">
        <v>2532</v>
      </c>
      <c r="Q159" s="153">
        <f>IFERROR(_xlfn.XLOOKUP(S159,sortorder!$E$62:$E$138,sortorder!$F$62:$F$138),999)</f>
        <v>21</v>
      </c>
      <c r="R159" s="153">
        <f>IFERROR(_xlfn.XLOOKUP(S159,sortorder!$E$62:$E$138,sortorder!$D$62:$D$138),99)</f>
        <v>36</v>
      </c>
      <c r="S159" s="131" t="s">
        <v>2318</v>
      </c>
      <c r="U159" s="158">
        <f>IFERROR(_xlfn.XLOOKUP(W159,sortorder!$E$4:$E$55,sortorder!$D$4:$D$55),99)</f>
        <v>19</v>
      </c>
      <c r="V159" s="158">
        <f>IFERROR(_xlfn.XLOOKUP(W159,sortorder!$E$4:$E$55,sortorder!$D$4:$D$55),99)</f>
        <v>19</v>
      </c>
      <c r="W159" s="22" t="s">
        <v>3010</v>
      </c>
      <c r="X159" s="147">
        <f>IF(ISERROR(SEARCH(X$1,$O159)),0,1)</f>
        <v>1</v>
      </c>
      <c r="Y159" s="147">
        <f>IF(ISERROR(SEARCH(Y$1,$O159)),0,1)</f>
        <v>1</v>
      </c>
      <c r="Z159" s="147">
        <f>IF(ISERROR(SEARCH(Z$1,$O159)),0,1)</f>
        <v>0</v>
      </c>
      <c r="AA159" s="147">
        <f>IF(ISERROR(SEARCH(AA$1,$O159)),0,1)</f>
        <v>0</v>
      </c>
      <c r="AB159" s="147">
        <f>IF(ISERROR(SEARCH(AB$1,$O159)),0,1)</f>
        <v>1</v>
      </c>
      <c r="AC159" s="147">
        <f>IF(ISERROR(SEARCH(AC$1,$O159)),0,1)</f>
        <v>0</v>
      </c>
      <c r="AD159" s="147">
        <f>IF(ISERROR(SEARCH(AD$1,$O159)),0,1)</f>
        <v>0</v>
      </c>
      <c r="AE159" s="147">
        <f>IF(ISERROR(SEARCH(AE$1,$O159)),0,1)</f>
        <v>0</v>
      </c>
      <c r="AF159" s="147">
        <f>IF(ISERROR(SEARCH(AF$1,$O159)),0,1)</f>
        <v>0</v>
      </c>
      <c r="AI159" t="s">
        <v>44</v>
      </c>
      <c r="AJ159" s="42" t="s">
        <v>44</v>
      </c>
      <c r="AK159" s="219">
        <f>_xlfn.XLOOKUP(AJ159,sortorder!$I$15:$I$20,sortorder!$J$15:$J$20)</f>
        <v>1</v>
      </c>
      <c r="AL159" t="s">
        <v>1805</v>
      </c>
      <c r="AM159" t="s">
        <v>1805</v>
      </c>
      <c r="AN159" t="s">
        <v>1806</v>
      </c>
      <c r="AO159" s="32">
        <v>3</v>
      </c>
      <c r="AP159" t="s">
        <v>2512</v>
      </c>
      <c r="AQ159" t="s">
        <v>1758</v>
      </c>
      <c r="AR159" t="s">
        <v>1758</v>
      </c>
      <c r="AS159" t="s">
        <v>1758</v>
      </c>
      <c r="AU159" s="40" t="str">
        <f>IFERROR(_xlfn.XLOOKUP(O159,wtd!$B:$B,wtd!$C:$C),"")</f>
        <v/>
      </c>
      <c r="AV159" s="147" t="b">
        <f>IFERROR(O159=_xlfn.XLOOKUP(O159,wtd!$B:$B,wtd!$B:$B),FALSE)</f>
        <v>0</v>
      </c>
      <c r="AW159" t="s">
        <v>3084</v>
      </c>
      <c r="AX159">
        <v>2</v>
      </c>
      <c r="AY159">
        <v>1</v>
      </c>
      <c r="BA159" t="b">
        <v>0</v>
      </c>
      <c r="BB159" t="b">
        <v>0</v>
      </c>
      <c r="BC159" t="b">
        <v>0</v>
      </c>
      <c r="BD159" s="145" t="s">
        <v>5159</v>
      </c>
      <c r="BE159" s="145" t="s">
        <v>3031</v>
      </c>
      <c r="BF159" s="145" t="s">
        <v>3031</v>
      </c>
      <c r="BL159" s="235">
        <v>999</v>
      </c>
    </row>
    <row r="160" spans="1:66" x14ac:dyDescent="0.35">
      <c r="A160">
        <v>159</v>
      </c>
      <c r="B160" s="164" t="str">
        <f>IFERROR(TEXT(AK160,"00"),"99")&amp;IFERROR(TEXT(V160,"00"),"99")&amp;IFERROR(TEXT(R160,"00"),"99")&amp;IFERROR(TEXT(BL160,"000"),"999")</f>
        <v>011952999</v>
      </c>
      <c r="C160" s="164" t="str">
        <f>IFERROR(TEXT(AK160,"00"),"99")&amp;IFERROR(TEXT(U160,"00"),"99")&amp;IFERROR(TEXT(Q160,"000"),"999")</f>
        <v>0119019</v>
      </c>
      <c r="D160" s="29">
        <v>0</v>
      </c>
      <c r="E160" s="29">
        <v>0</v>
      </c>
      <c r="F160" s="29">
        <v>0</v>
      </c>
      <c r="O160" s="65" t="s">
        <v>2975</v>
      </c>
      <c r="P160" s="145" t="s">
        <v>2975</v>
      </c>
      <c r="Q160" s="153">
        <f>IFERROR(_xlfn.XLOOKUP(S160,sortorder!$E$62:$E$138,sortorder!$F$62:$F$138),999)</f>
        <v>19</v>
      </c>
      <c r="R160" s="153">
        <f>IFERROR(_xlfn.XLOOKUP(S160,sortorder!$E$62:$E$138,sortorder!$D$62:$D$138),99)</f>
        <v>52</v>
      </c>
      <c r="S160" s="131" t="s">
        <v>2928</v>
      </c>
      <c r="U160" s="158">
        <f>IFERROR(_xlfn.XLOOKUP(W160,sortorder!$E$4:$E$55,sortorder!$D$4:$D$55),99)</f>
        <v>19</v>
      </c>
      <c r="V160" s="158">
        <f>IFERROR(_xlfn.XLOOKUP(W160,sortorder!$E$4:$E$55,sortorder!$D$4:$D$55),99)</f>
        <v>19</v>
      </c>
      <c r="W160" s="22" t="s">
        <v>3010</v>
      </c>
      <c r="X160" s="147">
        <f>IF(ISERROR(SEARCH(X$1,$O160)),0,1)</f>
        <v>1</v>
      </c>
      <c r="Y160" s="147">
        <f>IF(ISERROR(SEARCH(Y$1,$O160)),0,1)</f>
        <v>1</v>
      </c>
      <c r="Z160" s="147">
        <f>IF(ISERROR(SEARCH(Z$1,$O160)),0,1)</f>
        <v>0</v>
      </c>
      <c r="AA160" s="147">
        <f>IF(ISERROR(SEARCH(AA$1,$O160)),0,1)</f>
        <v>0</v>
      </c>
      <c r="AB160" s="147">
        <f>IF(ISERROR(SEARCH(AB$1,$O160)),0,1)</f>
        <v>1</v>
      </c>
      <c r="AC160" s="147">
        <f>IF(ISERROR(SEARCH(AC$1,$O160)),0,1)</f>
        <v>0</v>
      </c>
      <c r="AD160" s="147">
        <f>IF(ISERROR(SEARCH(AD$1,$O160)),0,1)</f>
        <v>0</v>
      </c>
      <c r="AE160" s="147">
        <f>IF(ISERROR(SEARCH(AE$1,$O160)),0,1)</f>
        <v>0</v>
      </c>
      <c r="AF160" s="147">
        <f>IF(ISERROR(SEARCH(AF$1,$O160)),0,1)</f>
        <v>0</v>
      </c>
      <c r="AI160" t="s">
        <v>44</v>
      </c>
      <c r="AJ160" s="42" t="s">
        <v>44</v>
      </c>
      <c r="AK160" s="219">
        <f>_xlfn.XLOOKUP(AJ160,sortorder!$I$15:$I$20,sortorder!$J$15:$J$20)</f>
        <v>1</v>
      </c>
      <c r="AL160" t="s">
        <v>1805</v>
      </c>
      <c r="AM160" t="s">
        <v>1805</v>
      </c>
      <c r="AN160" t="s">
        <v>1806</v>
      </c>
      <c r="AO160" s="32">
        <v>3</v>
      </c>
      <c r="AP160" t="s">
        <v>2512</v>
      </c>
      <c r="AQ160" t="s">
        <v>1758</v>
      </c>
      <c r="AR160" t="s">
        <v>1758</v>
      </c>
      <c r="AS160" t="s">
        <v>1758</v>
      </c>
      <c r="AU160" s="40" t="str">
        <f>IFERROR(_xlfn.XLOOKUP(O160,wtd!$B:$B,wtd!$C:$C),"")</f>
        <v/>
      </c>
      <c r="AV160" s="147" t="b">
        <f>IFERROR(O160=_xlfn.XLOOKUP(O160,wtd!$B:$B,wtd!$B:$B),FALSE)</f>
        <v>0</v>
      </c>
      <c r="AW160" t="s">
        <v>3084</v>
      </c>
      <c r="AX160">
        <v>2</v>
      </c>
      <c r="AY160">
        <v>1</v>
      </c>
      <c r="BA160" t="b">
        <v>0</v>
      </c>
      <c r="BB160" t="b">
        <v>0</v>
      </c>
      <c r="BC160" t="b">
        <v>0</v>
      </c>
      <c r="BD160" s="145" t="s">
        <v>5256</v>
      </c>
      <c r="BE160" s="145" t="s">
        <v>3032</v>
      </c>
      <c r="BF160" s="145" t="s">
        <v>3032</v>
      </c>
      <c r="BL160" s="235">
        <v>999</v>
      </c>
    </row>
    <row r="161" spans="1:64" x14ac:dyDescent="0.35">
      <c r="A161">
        <v>160</v>
      </c>
      <c r="B161" s="164" t="str">
        <f>IFERROR(TEXT(AK161,"00"),"99")&amp;IFERROR(TEXT(V161,"00"),"99")&amp;IFERROR(TEXT(R161,"00"),"99")&amp;IFERROR(TEXT(BL161,"000"),"999")</f>
        <v>011953999</v>
      </c>
      <c r="C161" s="164" t="str">
        <f>IFERROR(TEXT(AK161,"00"),"99")&amp;IFERROR(TEXT(U161,"00"),"99")&amp;IFERROR(TEXT(Q161,"000"),"999")</f>
        <v>0119020</v>
      </c>
      <c r="D161" s="29">
        <v>0</v>
      </c>
      <c r="E161" s="29">
        <v>0</v>
      </c>
      <c r="F161" s="29">
        <v>0</v>
      </c>
      <c r="O161" s="65" t="s">
        <v>2973</v>
      </c>
      <c r="P161" s="145" t="s">
        <v>2973</v>
      </c>
      <c r="Q161" s="153">
        <f>IFERROR(_xlfn.XLOOKUP(S161,sortorder!$E$62:$E$138,sortorder!$F$62:$F$138),999)</f>
        <v>20</v>
      </c>
      <c r="R161" s="153">
        <f>IFERROR(_xlfn.XLOOKUP(S161,sortorder!$E$62:$E$138,sortorder!$D$62:$D$138),99)</f>
        <v>53</v>
      </c>
      <c r="S161" s="131" t="s">
        <v>2929</v>
      </c>
      <c r="U161" s="158">
        <f>IFERROR(_xlfn.XLOOKUP(W161,sortorder!$E$4:$E$55,sortorder!$D$4:$D$55),99)</f>
        <v>19</v>
      </c>
      <c r="V161" s="158">
        <f>IFERROR(_xlfn.XLOOKUP(W161,sortorder!$E$4:$E$55,sortorder!$D$4:$D$55),99)</f>
        <v>19</v>
      </c>
      <c r="W161" s="22" t="s">
        <v>3010</v>
      </c>
      <c r="X161" s="147">
        <f>IF(ISERROR(SEARCH(X$1,$O161)),0,1)</f>
        <v>1</v>
      </c>
      <c r="Y161" s="147">
        <f>IF(ISERROR(SEARCH(Y$1,$O161)),0,1)</f>
        <v>1</v>
      </c>
      <c r="Z161" s="147">
        <f>IF(ISERROR(SEARCH(Z$1,$O161)),0,1)</f>
        <v>0</v>
      </c>
      <c r="AA161" s="147">
        <f>IF(ISERROR(SEARCH(AA$1,$O161)),0,1)</f>
        <v>0</v>
      </c>
      <c r="AB161" s="147">
        <f>IF(ISERROR(SEARCH(AB$1,$O161)),0,1)</f>
        <v>1</v>
      </c>
      <c r="AC161" s="147">
        <f>IF(ISERROR(SEARCH(AC$1,$O161)),0,1)</f>
        <v>0</v>
      </c>
      <c r="AD161" s="147">
        <f>IF(ISERROR(SEARCH(AD$1,$O161)),0,1)</f>
        <v>0</v>
      </c>
      <c r="AE161" s="147">
        <f>IF(ISERROR(SEARCH(AE$1,$O161)),0,1)</f>
        <v>0</v>
      </c>
      <c r="AF161" s="147">
        <f>IF(ISERROR(SEARCH(AF$1,$O161)),0,1)</f>
        <v>0</v>
      </c>
      <c r="AI161" t="s">
        <v>44</v>
      </c>
      <c r="AJ161" s="42" t="s">
        <v>44</v>
      </c>
      <c r="AK161" s="219">
        <f>_xlfn.XLOOKUP(AJ161,sortorder!$I$15:$I$20,sortorder!$J$15:$J$20)</f>
        <v>1</v>
      </c>
      <c r="AL161" t="s">
        <v>1805</v>
      </c>
      <c r="AM161" t="s">
        <v>1805</v>
      </c>
      <c r="AN161" t="s">
        <v>1806</v>
      </c>
      <c r="AO161" s="32">
        <v>3</v>
      </c>
      <c r="AP161" t="s">
        <v>2512</v>
      </c>
      <c r="AQ161" t="s">
        <v>1758</v>
      </c>
      <c r="AR161" t="s">
        <v>1758</v>
      </c>
      <c r="AS161" t="s">
        <v>1758</v>
      </c>
      <c r="AU161" s="40" t="str">
        <f>IFERROR(_xlfn.XLOOKUP(O161,wtd!$B:$B,wtd!$C:$C),"")</f>
        <v/>
      </c>
      <c r="AV161" s="147" t="b">
        <f>IFERROR(O161=_xlfn.XLOOKUP(O161,wtd!$B:$B,wtd!$B:$B),FALSE)</f>
        <v>0</v>
      </c>
      <c r="AW161" t="s">
        <v>3084</v>
      </c>
      <c r="AX161">
        <v>2</v>
      </c>
      <c r="AY161">
        <v>1</v>
      </c>
      <c r="BA161" t="b">
        <v>0</v>
      </c>
      <c r="BB161" t="b">
        <v>0</v>
      </c>
      <c r="BC161" t="b">
        <v>0</v>
      </c>
      <c r="BD161" s="145" t="s">
        <v>5257</v>
      </c>
      <c r="BE161" s="145" t="s">
        <v>3033</v>
      </c>
      <c r="BF161" s="145" t="s">
        <v>3033</v>
      </c>
      <c r="BL161" s="235">
        <v>999</v>
      </c>
    </row>
    <row r="162" spans="1:64" x14ac:dyDescent="0.35">
      <c r="A162">
        <v>161</v>
      </c>
      <c r="B162" s="164" t="str">
        <f>IFERROR(TEXT(AK162,"00"),"99")&amp;IFERROR(TEXT(V162,"00"),"99")&amp;IFERROR(TEXT(R162,"00"),"99")&amp;IFERROR(TEXT(BL162,"000"),"999")</f>
        <v>011954999</v>
      </c>
      <c r="C162" s="164" t="str">
        <f>IFERROR(TEXT(AK162,"00"),"99")&amp;IFERROR(TEXT(U162,"00"),"99")&amp;IFERROR(TEXT(Q162,"000"),"999")</f>
        <v>0119022</v>
      </c>
      <c r="D162" s="29">
        <v>0</v>
      </c>
      <c r="E162" s="29">
        <v>0</v>
      </c>
      <c r="F162" s="29">
        <v>0</v>
      </c>
      <c r="O162" s="65" t="s">
        <v>2974</v>
      </c>
      <c r="P162" s="145" t="s">
        <v>2974</v>
      </c>
      <c r="Q162" s="153">
        <f>IFERROR(_xlfn.XLOOKUP(S162,sortorder!$E$62:$E$138,sortorder!$F$62:$F$138),999)</f>
        <v>22</v>
      </c>
      <c r="R162" s="153">
        <f>IFERROR(_xlfn.XLOOKUP(S162,sortorder!$E$62:$E$138,sortorder!$D$62:$D$138),99)</f>
        <v>54</v>
      </c>
      <c r="S162" s="131" t="s">
        <v>2930</v>
      </c>
      <c r="U162" s="158">
        <f>IFERROR(_xlfn.XLOOKUP(W162,sortorder!$E$4:$E$55,sortorder!$D$4:$D$55),99)</f>
        <v>19</v>
      </c>
      <c r="V162" s="158">
        <f>IFERROR(_xlfn.XLOOKUP(W162,sortorder!$E$4:$E$55,sortorder!$D$4:$D$55),99)</f>
        <v>19</v>
      </c>
      <c r="W162" s="22" t="s">
        <v>3010</v>
      </c>
      <c r="X162" s="147">
        <f>IF(ISERROR(SEARCH(X$1,$O162)),0,1)</f>
        <v>1</v>
      </c>
      <c r="Y162" s="147">
        <f>IF(ISERROR(SEARCH(Y$1,$O162)),0,1)</f>
        <v>1</v>
      </c>
      <c r="Z162" s="147">
        <f>IF(ISERROR(SEARCH(Z$1,$O162)),0,1)</f>
        <v>0</v>
      </c>
      <c r="AA162" s="147">
        <f>IF(ISERROR(SEARCH(AA$1,$O162)),0,1)</f>
        <v>0</v>
      </c>
      <c r="AB162" s="147">
        <f>IF(ISERROR(SEARCH(AB$1,$O162)),0,1)</f>
        <v>1</v>
      </c>
      <c r="AC162" s="147">
        <f>IF(ISERROR(SEARCH(AC$1,$O162)),0,1)</f>
        <v>0</v>
      </c>
      <c r="AD162" s="147">
        <f>IF(ISERROR(SEARCH(AD$1,$O162)),0,1)</f>
        <v>0</v>
      </c>
      <c r="AE162" s="147">
        <f>IF(ISERROR(SEARCH(AE$1,$O162)),0,1)</f>
        <v>0</v>
      </c>
      <c r="AF162" s="147">
        <f>IF(ISERROR(SEARCH(AF$1,$O162)),0,1)</f>
        <v>0</v>
      </c>
      <c r="AI162" t="s">
        <v>44</v>
      </c>
      <c r="AJ162" s="42" t="s">
        <v>44</v>
      </c>
      <c r="AK162" s="219">
        <f>_xlfn.XLOOKUP(AJ162,sortorder!$I$15:$I$20,sortorder!$J$15:$J$20)</f>
        <v>1</v>
      </c>
      <c r="AL162" t="s">
        <v>1805</v>
      </c>
      <c r="AM162" t="s">
        <v>1805</v>
      </c>
      <c r="AN162" t="s">
        <v>1806</v>
      </c>
      <c r="AO162" s="32">
        <v>3</v>
      </c>
      <c r="AP162" t="s">
        <v>2512</v>
      </c>
      <c r="AQ162" t="s">
        <v>1758</v>
      </c>
      <c r="AR162" t="s">
        <v>1758</v>
      </c>
      <c r="AS162" t="s">
        <v>1758</v>
      </c>
      <c r="AU162" s="40" t="str">
        <f>IFERROR(_xlfn.XLOOKUP(O162,wtd!$B:$B,wtd!$C:$C),"")</f>
        <v/>
      </c>
      <c r="AV162" s="147" t="b">
        <f>IFERROR(O162=_xlfn.XLOOKUP(O162,wtd!$B:$B,wtd!$B:$B),FALSE)</f>
        <v>0</v>
      </c>
      <c r="AW162" t="s">
        <v>3084</v>
      </c>
      <c r="AX162">
        <v>2</v>
      </c>
      <c r="AY162">
        <v>1</v>
      </c>
      <c r="BA162" t="b">
        <v>0</v>
      </c>
      <c r="BB162" t="b">
        <v>0</v>
      </c>
      <c r="BC162" t="b">
        <v>0</v>
      </c>
      <c r="BD162" s="145" t="s">
        <v>5255</v>
      </c>
      <c r="BE162" s="145" t="s">
        <v>3034</v>
      </c>
      <c r="BF162" s="145" t="s">
        <v>3034</v>
      </c>
      <c r="BL162" s="235">
        <v>999</v>
      </c>
    </row>
    <row r="163" spans="1:64" x14ac:dyDescent="0.35">
      <c r="A163">
        <v>162</v>
      </c>
      <c r="B163" s="164" t="str">
        <f>IFERROR(TEXT(AK163,"00"),"99")&amp;IFERROR(TEXT(V163,"00"),"99")&amp;IFERROR(TEXT(R163,"00"),"99")&amp;IFERROR(TEXT(BL163,"000"),"999")</f>
        <v>011955999</v>
      </c>
      <c r="C163" s="164" t="str">
        <f>IFERROR(TEXT(AK163,"00"),"99")&amp;IFERROR(TEXT(U163,"00"),"99")&amp;IFERROR(TEXT(Q163,"000"),"999")</f>
        <v>0119023</v>
      </c>
      <c r="D163" s="29">
        <v>0</v>
      </c>
      <c r="E163" s="29">
        <v>0</v>
      </c>
      <c r="F163" s="29">
        <v>0</v>
      </c>
      <c r="O163" s="65" t="s">
        <v>2977</v>
      </c>
      <c r="P163" s="145" t="s">
        <v>2977</v>
      </c>
      <c r="Q163" s="153">
        <f>IFERROR(_xlfn.XLOOKUP(S163,sortorder!$E$62:$E$138,sortorder!$F$62:$F$138),999)</f>
        <v>23</v>
      </c>
      <c r="R163" s="153">
        <f>IFERROR(_xlfn.XLOOKUP(S163,sortorder!$E$62:$E$138,sortorder!$D$62:$D$138),99)</f>
        <v>55</v>
      </c>
      <c r="S163" s="131" t="s">
        <v>2931</v>
      </c>
      <c r="U163" s="158">
        <f>IFERROR(_xlfn.XLOOKUP(W163,sortorder!$E$4:$E$55,sortorder!$D$4:$D$55),99)</f>
        <v>19</v>
      </c>
      <c r="V163" s="158">
        <f>IFERROR(_xlfn.XLOOKUP(W163,sortorder!$E$4:$E$55,sortorder!$D$4:$D$55),99)</f>
        <v>19</v>
      </c>
      <c r="W163" s="22" t="s">
        <v>3010</v>
      </c>
      <c r="X163" s="147">
        <f>IF(ISERROR(SEARCH(X$1,$O163)),0,1)</f>
        <v>1</v>
      </c>
      <c r="Y163" s="147">
        <f>IF(ISERROR(SEARCH(Y$1,$O163)),0,1)</f>
        <v>1</v>
      </c>
      <c r="Z163" s="147">
        <f>IF(ISERROR(SEARCH(Z$1,$O163)),0,1)</f>
        <v>0</v>
      </c>
      <c r="AA163" s="147">
        <f>IF(ISERROR(SEARCH(AA$1,$O163)),0,1)</f>
        <v>0</v>
      </c>
      <c r="AB163" s="147">
        <f>IF(ISERROR(SEARCH(AB$1,$O163)),0,1)</f>
        <v>1</v>
      </c>
      <c r="AC163" s="147">
        <f>IF(ISERROR(SEARCH(AC$1,$O163)),0,1)</f>
        <v>0</v>
      </c>
      <c r="AD163" s="147">
        <f>IF(ISERROR(SEARCH(AD$1,$O163)),0,1)</f>
        <v>0</v>
      </c>
      <c r="AE163" s="147">
        <f>IF(ISERROR(SEARCH(AE$1,$O163)),0,1)</f>
        <v>0</v>
      </c>
      <c r="AF163" s="147">
        <f>IF(ISERROR(SEARCH(AF$1,$O163)),0,1)</f>
        <v>0</v>
      </c>
      <c r="AI163" t="s">
        <v>44</v>
      </c>
      <c r="AJ163" s="42" t="s">
        <v>44</v>
      </c>
      <c r="AK163" s="219">
        <f>_xlfn.XLOOKUP(AJ163,sortorder!$I$15:$I$20,sortorder!$J$15:$J$20)</f>
        <v>1</v>
      </c>
      <c r="AL163" t="s">
        <v>1805</v>
      </c>
      <c r="AM163" t="s">
        <v>1805</v>
      </c>
      <c r="AN163" t="s">
        <v>1806</v>
      </c>
      <c r="AO163" s="32">
        <v>3</v>
      </c>
      <c r="AP163" t="s">
        <v>2512</v>
      </c>
      <c r="AQ163" t="s">
        <v>1758</v>
      </c>
      <c r="AR163" t="s">
        <v>1758</v>
      </c>
      <c r="AS163" t="s">
        <v>1758</v>
      </c>
      <c r="AU163" s="40" t="str">
        <f>IFERROR(_xlfn.XLOOKUP(O163,wtd!$B:$B,wtd!$C:$C),"")</f>
        <v/>
      </c>
      <c r="AV163" s="147" t="b">
        <f>IFERROR(O163=_xlfn.XLOOKUP(O163,wtd!$B:$B,wtd!$B:$B),FALSE)</f>
        <v>0</v>
      </c>
      <c r="AW163" t="s">
        <v>3084</v>
      </c>
      <c r="AX163">
        <v>2</v>
      </c>
      <c r="AY163">
        <v>1</v>
      </c>
      <c r="BA163" t="b">
        <v>0</v>
      </c>
      <c r="BB163" t="b">
        <v>0</v>
      </c>
      <c r="BC163" t="b">
        <v>0</v>
      </c>
      <c r="BD163" s="145" t="s">
        <v>5337</v>
      </c>
      <c r="BE163" s="145" t="s">
        <v>3035</v>
      </c>
      <c r="BF163" s="145" t="s">
        <v>3035</v>
      </c>
      <c r="BL163" s="235">
        <v>999</v>
      </c>
    </row>
    <row r="164" spans="1:64" x14ac:dyDescent="0.35">
      <c r="A164">
        <v>163</v>
      </c>
      <c r="B164" s="164" t="str">
        <f>IFERROR(TEXT(AK164,"00"),"99")&amp;IFERROR(TEXT(V164,"00"),"99")&amp;IFERROR(TEXT(R164,"00"),"99")&amp;IFERROR(TEXT(BL164,"000"),"999")</f>
        <v>011956999</v>
      </c>
      <c r="C164" s="164" t="str">
        <f>IFERROR(TEXT(AK164,"00"),"99")&amp;IFERROR(TEXT(U164,"00"),"99")&amp;IFERROR(TEXT(Q164,"000"),"999")</f>
        <v>0119024</v>
      </c>
      <c r="D164" s="29">
        <v>0</v>
      </c>
      <c r="E164" s="29">
        <v>0</v>
      </c>
      <c r="F164" s="29">
        <v>0</v>
      </c>
      <c r="O164" s="65" t="s">
        <v>2978</v>
      </c>
      <c r="P164" s="145" t="s">
        <v>2978</v>
      </c>
      <c r="Q164" s="153">
        <f>IFERROR(_xlfn.XLOOKUP(S164,sortorder!$E$62:$E$138,sortorder!$F$62:$F$138),999)</f>
        <v>24</v>
      </c>
      <c r="R164" s="153">
        <f>IFERROR(_xlfn.XLOOKUP(S164,sortorder!$E$62:$E$138,sortorder!$D$62:$D$138),99)</f>
        <v>56</v>
      </c>
      <c r="S164" s="131" t="s">
        <v>2932</v>
      </c>
      <c r="U164" s="158">
        <f>IFERROR(_xlfn.XLOOKUP(W164,sortorder!$E$4:$E$55,sortorder!$D$4:$D$55),99)</f>
        <v>19</v>
      </c>
      <c r="V164" s="158">
        <f>IFERROR(_xlfn.XLOOKUP(W164,sortorder!$E$4:$E$55,sortorder!$D$4:$D$55),99)</f>
        <v>19</v>
      </c>
      <c r="W164" s="22" t="s">
        <v>3010</v>
      </c>
      <c r="X164" s="147">
        <f>IF(ISERROR(SEARCH(X$1,$O164)),0,1)</f>
        <v>1</v>
      </c>
      <c r="Y164" s="147">
        <f>IF(ISERROR(SEARCH(Y$1,$O164)),0,1)</f>
        <v>1</v>
      </c>
      <c r="Z164" s="147">
        <f>IF(ISERROR(SEARCH(Z$1,$O164)),0,1)</f>
        <v>0</v>
      </c>
      <c r="AA164" s="147">
        <f>IF(ISERROR(SEARCH(AA$1,$O164)),0,1)</f>
        <v>0</v>
      </c>
      <c r="AB164" s="147">
        <f>IF(ISERROR(SEARCH(AB$1,$O164)),0,1)</f>
        <v>1</v>
      </c>
      <c r="AC164" s="147">
        <f>IF(ISERROR(SEARCH(AC$1,$O164)),0,1)</f>
        <v>0</v>
      </c>
      <c r="AD164" s="147">
        <f>IF(ISERROR(SEARCH(AD$1,$O164)),0,1)</f>
        <v>0</v>
      </c>
      <c r="AE164" s="147">
        <f>IF(ISERROR(SEARCH(AE$1,$O164)),0,1)</f>
        <v>0</v>
      </c>
      <c r="AF164" s="147">
        <f>IF(ISERROR(SEARCH(AF$1,$O164)),0,1)</f>
        <v>0</v>
      </c>
      <c r="AI164" t="s">
        <v>44</v>
      </c>
      <c r="AJ164" s="42" t="s">
        <v>44</v>
      </c>
      <c r="AK164" s="219">
        <f>_xlfn.XLOOKUP(AJ164,sortorder!$I$15:$I$20,sortorder!$J$15:$J$20)</f>
        <v>1</v>
      </c>
      <c r="AL164" t="s">
        <v>1805</v>
      </c>
      <c r="AM164" t="s">
        <v>1805</v>
      </c>
      <c r="AN164" t="s">
        <v>1806</v>
      </c>
      <c r="AO164" s="32">
        <v>3</v>
      </c>
      <c r="AP164" t="s">
        <v>2512</v>
      </c>
      <c r="AQ164" t="s">
        <v>1758</v>
      </c>
      <c r="AR164" t="s">
        <v>1758</v>
      </c>
      <c r="AS164" t="s">
        <v>1758</v>
      </c>
      <c r="AU164" s="40" t="str">
        <f>IFERROR(_xlfn.XLOOKUP(O164,wtd!$B:$B,wtd!$C:$C),"")</f>
        <v/>
      </c>
      <c r="AV164" s="147" t="b">
        <f>IFERROR(O164=_xlfn.XLOOKUP(O164,wtd!$B:$B,wtd!$B:$B),FALSE)</f>
        <v>0</v>
      </c>
      <c r="AW164" t="s">
        <v>3084</v>
      </c>
      <c r="AX164">
        <v>2</v>
      </c>
      <c r="AY164">
        <v>1</v>
      </c>
      <c r="BA164" t="b">
        <v>0</v>
      </c>
      <c r="BB164" t="b">
        <v>0</v>
      </c>
      <c r="BC164" t="b">
        <v>0</v>
      </c>
      <c r="BD164" s="145" t="s">
        <v>5258</v>
      </c>
      <c r="BE164" s="145" t="s">
        <v>3036</v>
      </c>
      <c r="BF164" s="145" t="s">
        <v>3036</v>
      </c>
      <c r="BL164" s="235">
        <v>999</v>
      </c>
    </row>
    <row r="165" spans="1:64" x14ac:dyDescent="0.35">
      <c r="A165">
        <v>164</v>
      </c>
      <c r="B165" s="164" t="str">
        <f>IFERROR(TEXT(AK165,"00"),"99")&amp;IFERROR(TEXT(V165,"00"),"99")&amp;IFERROR(TEXT(R165,"00"),"99")&amp;IFERROR(TEXT(BL165,"000"),"999")</f>
        <v>011957999</v>
      </c>
      <c r="C165" s="164" t="str">
        <f>IFERROR(TEXT(AK165,"00"),"99")&amp;IFERROR(TEXT(U165,"00"),"99")&amp;IFERROR(TEXT(Q165,"000"),"999")</f>
        <v>0119025</v>
      </c>
      <c r="D165" s="29">
        <v>0</v>
      </c>
      <c r="E165" s="29">
        <v>0</v>
      </c>
      <c r="F165" s="29">
        <v>0</v>
      </c>
      <c r="O165" s="65" t="s">
        <v>2976</v>
      </c>
      <c r="P165" s="145" t="s">
        <v>2976</v>
      </c>
      <c r="Q165" s="153">
        <f>IFERROR(_xlfn.XLOOKUP(S165,sortorder!$E$62:$E$138,sortorder!$F$62:$F$138),999)</f>
        <v>25</v>
      </c>
      <c r="R165" s="153">
        <f>IFERROR(_xlfn.XLOOKUP(S165,sortorder!$E$62:$E$138,sortorder!$D$62:$D$138),99)</f>
        <v>57</v>
      </c>
      <c r="S165" s="131" t="s">
        <v>2933</v>
      </c>
      <c r="U165" s="158">
        <f>IFERROR(_xlfn.XLOOKUP(W165,sortorder!$E$4:$E$55,sortorder!$D$4:$D$55),99)</f>
        <v>19</v>
      </c>
      <c r="V165" s="158">
        <f>IFERROR(_xlfn.XLOOKUP(W165,sortorder!$E$4:$E$55,sortorder!$D$4:$D$55),99)</f>
        <v>19</v>
      </c>
      <c r="W165" s="22" t="s">
        <v>3010</v>
      </c>
      <c r="X165" s="147">
        <f>IF(ISERROR(SEARCH(X$1,$O165)),0,1)</f>
        <v>1</v>
      </c>
      <c r="Y165" s="147">
        <f>IF(ISERROR(SEARCH(Y$1,$O165)),0,1)</f>
        <v>1</v>
      </c>
      <c r="Z165" s="147">
        <f>IF(ISERROR(SEARCH(Z$1,$O165)),0,1)</f>
        <v>0</v>
      </c>
      <c r="AA165" s="147">
        <f>IF(ISERROR(SEARCH(AA$1,$O165)),0,1)</f>
        <v>0</v>
      </c>
      <c r="AB165" s="147">
        <f>IF(ISERROR(SEARCH(AB$1,$O165)),0,1)</f>
        <v>1</v>
      </c>
      <c r="AC165" s="147">
        <f>IF(ISERROR(SEARCH(AC$1,$O165)),0,1)</f>
        <v>0</v>
      </c>
      <c r="AD165" s="147">
        <f>IF(ISERROR(SEARCH(AD$1,$O165)),0,1)</f>
        <v>0</v>
      </c>
      <c r="AE165" s="147">
        <f>IF(ISERROR(SEARCH(AE$1,$O165)),0,1)</f>
        <v>0</v>
      </c>
      <c r="AF165" s="147">
        <f>IF(ISERROR(SEARCH(AF$1,$O165)),0,1)</f>
        <v>0</v>
      </c>
      <c r="AI165" t="s">
        <v>44</v>
      </c>
      <c r="AJ165" s="42" t="s">
        <v>44</v>
      </c>
      <c r="AK165" s="219">
        <f>_xlfn.XLOOKUP(AJ165,sortorder!$I$15:$I$20,sortorder!$J$15:$J$20)</f>
        <v>1</v>
      </c>
      <c r="AL165" t="s">
        <v>1805</v>
      </c>
      <c r="AM165" t="s">
        <v>1805</v>
      </c>
      <c r="AN165" t="s">
        <v>1806</v>
      </c>
      <c r="AO165" s="32">
        <v>3</v>
      </c>
      <c r="AP165" t="s">
        <v>2512</v>
      </c>
      <c r="AQ165" t="s">
        <v>1758</v>
      </c>
      <c r="AR165" t="s">
        <v>1758</v>
      </c>
      <c r="AS165" t="s">
        <v>1758</v>
      </c>
      <c r="AU165" s="40" t="str">
        <f>IFERROR(_xlfn.XLOOKUP(O165,wtd!$B:$B,wtd!$C:$C),"")</f>
        <v/>
      </c>
      <c r="AV165" s="147" t="b">
        <f>IFERROR(O165=_xlfn.XLOOKUP(O165,wtd!$B:$B,wtd!$B:$B),FALSE)</f>
        <v>0</v>
      </c>
      <c r="AW165" t="s">
        <v>3084</v>
      </c>
      <c r="AX165">
        <v>2</v>
      </c>
      <c r="AY165">
        <v>1</v>
      </c>
      <c r="BA165" t="b">
        <v>0</v>
      </c>
      <c r="BB165" t="b">
        <v>0</v>
      </c>
      <c r="BC165" t="b">
        <v>0</v>
      </c>
      <c r="BD165" s="145" t="s">
        <v>5426</v>
      </c>
      <c r="BE165" s="145" t="s">
        <v>3037</v>
      </c>
      <c r="BF165" s="145" t="s">
        <v>3037</v>
      </c>
      <c r="BL165" s="235">
        <v>999</v>
      </c>
    </row>
    <row r="166" spans="1:64" x14ac:dyDescent="0.35">
      <c r="A166">
        <v>165</v>
      </c>
      <c r="B166" s="164" t="str">
        <f>IFERROR(TEXT(AK166,"00"),"99")&amp;IFERROR(TEXT(V166,"00"),"99")&amp;IFERROR(TEXT(R166,"00"),"99")&amp;IFERROR(TEXT(BL166,"000"),"999")</f>
        <v>011958999</v>
      </c>
      <c r="C166" s="164" t="str">
        <f>IFERROR(TEXT(AK166,"00"),"99")&amp;IFERROR(TEXT(U166,"00"),"99")&amp;IFERROR(TEXT(Q166,"000"),"999")</f>
        <v>0119018</v>
      </c>
      <c r="D166" s="29">
        <v>0</v>
      </c>
      <c r="E166" s="29">
        <v>0</v>
      </c>
      <c r="F166" s="29">
        <v>0</v>
      </c>
      <c r="O166" s="65" t="s">
        <v>2979</v>
      </c>
      <c r="P166" s="145" t="s">
        <v>2979</v>
      </c>
      <c r="Q166" s="153">
        <f>IFERROR(_xlfn.XLOOKUP(S166,sortorder!$E$62:$E$138,sortorder!$F$62:$F$138),999)</f>
        <v>18</v>
      </c>
      <c r="R166" s="153">
        <f>IFERROR(_xlfn.XLOOKUP(S166,sortorder!$E$62:$E$138,sortorder!$D$62:$D$138),99)</f>
        <v>58</v>
      </c>
      <c r="S166" s="131" t="s">
        <v>2934</v>
      </c>
      <c r="U166" s="158">
        <f>IFERROR(_xlfn.XLOOKUP(W166,sortorder!$E$4:$E$55,sortorder!$D$4:$D$55),99)</f>
        <v>19</v>
      </c>
      <c r="V166" s="158">
        <f>IFERROR(_xlfn.XLOOKUP(W166,sortorder!$E$4:$E$55,sortorder!$D$4:$D$55),99)</f>
        <v>19</v>
      </c>
      <c r="W166" s="22" t="s">
        <v>3010</v>
      </c>
      <c r="X166" s="147">
        <f>IF(ISERROR(SEARCH(X$1,$O166)),0,1)</f>
        <v>1</v>
      </c>
      <c r="Y166" s="147">
        <f>IF(ISERROR(SEARCH(Y$1,$O166)),0,1)</f>
        <v>1</v>
      </c>
      <c r="Z166" s="147">
        <f>IF(ISERROR(SEARCH(Z$1,$O166)),0,1)</f>
        <v>0</v>
      </c>
      <c r="AA166" s="147">
        <f>IF(ISERROR(SEARCH(AA$1,$O166)),0,1)</f>
        <v>0</v>
      </c>
      <c r="AB166" s="147">
        <f>IF(ISERROR(SEARCH(AB$1,$O166)),0,1)</f>
        <v>1</v>
      </c>
      <c r="AC166" s="147">
        <f>IF(ISERROR(SEARCH(AC$1,$O166)),0,1)</f>
        <v>0</v>
      </c>
      <c r="AD166" s="147">
        <f>IF(ISERROR(SEARCH(AD$1,$O166)),0,1)</f>
        <v>0</v>
      </c>
      <c r="AE166" s="147">
        <f>IF(ISERROR(SEARCH(AE$1,$O166)),0,1)</f>
        <v>0</v>
      </c>
      <c r="AF166" s="147">
        <f>IF(ISERROR(SEARCH(AF$1,$O166)),0,1)</f>
        <v>0</v>
      </c>
      <c r="AI166" t="s">
        <v>44</v>
      </c>
      <c r="AJ166" s="42" t="s">
        <v>44</v>
      </c>
      <c r="AK166" s="219">
        <f>_xlfn.XLOOKUP(AJ166,sortorder!$I$15:$I$20,sortorder!$J$15:$J$20)</f>
        <v>1</v>
      </c>
      <c r="AL166" t="s">
        <v>1805</v>
      </c>
      <c r="AM166" t="s">
        <v>1805</v>
      </c>
      <c r="AN166" t="s">
        <v>1806</v>
      </c>
      <c r="AO166" s="32">
        <v>3</v>
      </c>
      <c r="AP166" t="s">
        <v>2512</v>
      </c>
      <c r="AQ166" t="s">
        <v>1758</v>
      </c>
      <c r="AR166" t="s">
        <v>1758</v>
      </c>
      <c r="AS166" t="s">
        <v>1758</v>
      </c>
      <c r="AU166" s="40" t="str">
        <f>IFERROR(_xlfn.XLOOKUP(O166,wtd!$B:$B,wtd!$C:$C),"")</f>
        <v/>
      </c>
      <c r="AV166" s="147" t="b">
        <f>IFERROR(O166=_xlfn.XLOOKUP(O166,wtd!$B:$B,wtd!$B:$B),FALSE)</f>
        <v>0</v>
      </c>
      <c r="AW166" t="s">
        <v>3084</v>
      </c>
      <c r="AX166">
        <v>2</v>
      </c>
      <c r="AY166">
        <v>1</v>
      </c>
      <c r="BA166" t="b">
        <v>0</v>
      </c>
      <c r="BB166" t="b">
        <v>0</v>
      </c>
      <c r="BC166" t="b">
        <v>0</v>
      </c>
      <c r="BD166" s="145" t="s">
        <v>5259</v>
      </c>
      <c r="BE166" s="145" t="s">
        <v>3038</v>
      </c>
      <c r="BF166" s="145" t="s">
        <v>3038</v>
      </c>
      <c r="BL166" s="235">
        <v>999</v>
      </c>
    </row>
    <row r="167" spans="1:64" x14ac:dyDescent="0.35">
      <c r="A167">
        <v>166</v>
      </c>
      <c r="B167" s="164" t="str">
        <f>IFERROR(TEXT(AK167,"00"),"99")&amp;IFERROR(TEXT(V167,"00"),"99")&amp;IFERROR(TEXT(R167,"00"),"99")&amp;IFERROR(TEXT(BL167,"000"),"999")</f>
        <v>012036999</v>
      </c>
      <c r="C167" s="164" t="str">
        <f>IFERROR(TEXT(AK167,"00"),"99")&amp;IFERROR(TEXT(U167,"00"),"99")&amp;IFERROR(TEXT(Q167,"000"),"999")</f>
        <v>0120021</v>
      </c>
      <c r="D167" s="29">
        <v>0</v>
      </c>
      <c r="E167" s="29">
        <v>0</v>
      </c>
      <c r="F167" s="29">
        <v>0</v>
      </c>
      <c r="O167" s="65" t="s">
        <v>2418</v>
      </c>
      <c r="P167" s="43" t="s">
        <v>2418</v>
      </c>
      <c r="Q167" s="153">
        <f>IFERROR(_xlfn.XLOOKUP(S167,sortorder!$E$62:$E$138,sortorder!$F$62:$F$138),999)</f>
        <v>21</v>
      </c>
      <c r="R167" s="153">
        <f>IFERROR(_xlfn.XLOOKUP(S167,sortorder!$E$62:$E$138,sortorder!$D$62:$D$138),99)</f>
        <v>36</v>
      </c>
      <c r="S167" s="131" t="s">
        <v>2318</v>
      </c>
      <c r="U167" s="158">
        <f>IFERROR(_xlfn.XLOOKUP(W167,sortorder!$E$4:$E$55,sortorder!$D$4:$D$55),99)</f>
        <v>20</v>
      </c>
      <c r="V167" s="158">
        <f>IFERROR(_xlfn.XLOOKUP(W167,sortorder!$E$4:$E$55,sortorder!$D$4:$D$55),99)</f>
        <v>20</v>
      </c>
      <c r="W167" s="22" t="s">
        <v>3011</v>
      </c>
      <c r="X167" s="147">
        <f>IF(ISERROR(SEARCH(X$1,$O167)),0,1)</f>
        <v>0</v>
      </c>
      <c r="Y167" s="147">
        <f>IF(ISERROR(SEARCH(Y$1,$O167)),0,1)</f>
        <v>0</v>
      </c>
      <c r="Z167" s="147">
        <f>IF(ISERROR(SEARCH(Z$1,$O167)),0,1)</f>
        <v>1</v>
      </c>
      <c r="AA167" s="147">
        <f>IF(ISERROR(SEARCH(AA$1,$O167)),0,1)</f>
        <v>0</v>
      </c>
      <c r="AB167" s="147">
        <f>IF(ISERROR(SEARCH(AB$1,$O167)),0,1)</f>
        <v>0</v>
      </c>
      <c r="AC167" s="147">
        <f>IF(ISERROR(SEARCH(AC$1,$O167)),0,1)</f>
        <v>0</v>
      </c>
      <c r="AD167" s="147">
        <f>IF(ISERROR(SEARCH(AD$1,$O167)),0,1)</f>
        <v>0</v>
      </c>
      <c r="AE167" s="147">
        <f>IF(ISERROR(SEARCH(AE$1,$O167)),0,1)</f>
        <v>0</v>
      </c>
      <c r="AF167" s="147">
        <f>IF(ISERROR(SEARCH(AF$1,$O167)),0,1)</f>
        <v>0</v>
      </c>
      <c r="AI167" t="s">
        <v>44</v>
      </c>
      <c r="AJ167" s="42" t="s">
        <v>44</v>
      </c>
      <c r="AK167" s="219">
        <f>_xlfn.XLOOKUP(AJ167,sortorder!$I$15:$I$20,sortorder!$J$15:$J$20)</f>
        <v>1</v>
      </c>
      <c r="AL167" t="s">
        <v>423</v>
      </c>
      <c r="AM167" t="s">
        <v>423</v>
      </c>
      <c r="AN167" t="s">
        <v>424</v>
      </c>
      <c r="AO167" s="32">
        <v>1</v>
      </c>
      <c r="AP167" t="s">
        <v>1101</v>
      </c>
      <c r="AQ167" t="s">
        <v>1111</v>
      </c>
      <c r="AR167" t="s">
        <v>1102</v>
      </c>
      <c r="AS167" t="s">
        <v>1111</v>
      </c>
      <c r="AU167" s="40" t="str">
        <f>IFERROR(_xlfn.XLOOKUP(O167,wtd!$B:$B,wtd!$C:$C),"")</f>
        <v/>
      </c>
      <c r="AV167" s="147" t="b">
        <f>IFERROR(O167=_xlfn.XLOOKUP(O167,wtd!$B:$B,wtd!$B:$B),FALSE)</f>
        <v>0</v>
      </c>
      <c r="AW167" t="s">
        <v>1103</v>
      </c>
      <c r="AX167">
        <v>2</v>
      </c>
      <c r="AY167">
        <v>0</v>
      </c>
      <c r="BA167" t="b">
        <v>0</v>
      </c>
      <c r="BB167" t="b">
        <v>0</v>
      </c>
      <c r="BC167" t="b">
        <v>0</v>
      </c>
      <c r="BD167" t="s">
        <v>5162</v>
      </c>
      <c r="BE167" s="43" t="s">
        <v>2420</v>
      </c>
      <c r="BF167" s="43" t="s">
        <v>2420</v>
      </c>
      <c r="BL167" s="235">
        <v>999</v>
      </c>
    </row>
    <row r="168" spans="1:64" x14ac:dyDescent="0.35">
      <c r="A168">
        <v>167</v>
      </c>
      <c r="B168" s="164" t="str">
        <f>IFERROR(TEXT(AK168,"00"),"99")&amp;IFERROR(TEXT(V168,"00"),"99")&amp;IFERROR(TEXT(R168,"00"),"99")&amp;IFERROR(TEXT(BL168,"000"),"999")</f>
        <v>012052999</v>
      </c>
      <c r="C168" s="164" t="str">
        <f>IFERROR(TEXT(AK168,"00"),"99")&amp;IFERROR(TEXT(U168,"00"),"99")&amp;IFERROR(TEXT(Q168,"000"),"999")</f>
        <v>0120019</v>
      </c>
      <c r="D168" s="29">
        <v>0</v>
      </c>
      <c r="E168" s="29">
        <v>0</v>
      </c>
      <c r="F168" s="29">
        <v>0</v>
      </c>
      <c r="O168" s="65" t="s">
        <v>2980</v>
      </c>
      <c r="P168" s="43" t="s">
        <v>2980</v>
      </c>
      <c r="Q168" s="153">
        <f>IFERROR(_xlfn.XLOOKUP(S168,sortorder!$E$62:$E$138,sortorder!$F$62:$F$138),999)</f>
        <v>19</v>
      </c>
      <c r="R168" s="153">
        <f>IFERROR(_xlfn.XLOOKUP(S168,sortorder!$E$62:$E$138,sortorder!$D$62:$D$138),99)</f>
        <v>52</v>
      </c>
      <c r="S168" s="131" t="s">
        <v>2928</v>
      </c>
      <c r="U168" s="158">
        <f>IFERROR(_xlfn.XLOOKUP(W168,sortorder!$E$4:$E$55,sortorder!$D$4:$D$55),99)</f>
        <v>20</v>
      </c>
      <c r="V168" s="158">
        <f>IFERROR(_xlfn.XLOOKUP(W168,sortorder!$E$4:$E$55,sortorder!$D$4:$D$55),99)</f>
        <v>20</v>
      </c>
      <c r="W168" s="22" t="s">
        <v>3011</v>
      </c>
      <c r="X168" s="147">
        <f>IF(ISERROR(SEARCH(X$1,$O168)),0,1)</f>
        <v>0</v>
      </c>
      <c r="Y168" s="147">
        <f>IF(ISERROR(SEARCH(Y$1,$O168)),0,1)</f>
        <v>0</v>
      </c>
      <c r="Z168" s="147">
        <f>IF(ISERROR(SEARCH(Z$1,$O168)),0,1)</f>
        <v>1</v>
      </c>
      <c r="AA168" s="147">
        <f>IF(ISERROR(SEARCH(AA$1,$O168)),0,1)</f>
        <v>0</v>
      </c>
      <c r="AB168" s="147">
        <f>IF(ISERROR(SEARCH(AB$1,$O168)),0,1)</f>
        <v>0</v>
      </c>
      <c r="AC168" s="147">
        <f>IF(ISERROR(SEARCH(AC$1,$O168)),0,1)</f>
        <v>0</v>
      </c>
      <c r="AD168" s="147">
        <f>IF(ISERROR(SEARCH(AD$1,$O168)),0,1)</f>
        <v>0</v>
      </c>
      <c r="AE168" s="147">
        <f>IF(ISERROR(SEARCH(AE$1,$O168)),0,1)</f>
        <v>0</v>
      </c>
      <c r="AF168" s="147">
        <f>IF(ISERROR(SEARCH(AF$1,$O168)),0,1)</f>
        <v>0</v>
      </c>
      <c r="AI168" t="s">
        <v>44</v>
      </c>
      <c r="AJ168" s="42" t="s">
        <v>44</v>
      </c>
      <c r="AK168" s="219">
        <f>_xlfn.XLOOKUP(AJ168,sortorder!$I$15:$I$20,sortorder!$J$15:$J$20)</f>
        <v>1</v>
      </c>
      <c r="AL168" t="s">
        <v>423</v>
      </c>
      <c r="AM168" t="s">
        <v>423</v>
      </c>
      <c r="AN168" t="s">
        <v>424</v>
      </c>
      <c r="AO168" s="32">
        <v>1</v>
      </c>
      <c r="AP168" t="s">
        <v>1101</v>
      </c>
      <c r="AQ168" t="s">
        <v>1111</v>
      </c>
      <c r="AR168" t="s">
        <v>1102</v>
      </c>
      <c r="AS168" t="s">
        <v>1111</v>
      </c>
      <c r="AU168" s="40" t="str">
        <f>IFERROR(_xlfn.XLOOKUP(O168,wtd!$B:$B,wtd!$C:$C),"")</f>
        <v/>
      </c>
      <c r="AV168" s="147" t="b">
        <f>IFERROR(O168=_xlfn.XLOOKUP(O168,wtd!$B:$B,wtd!$B:$B),FALSE)</f>
        <v>0</v>
      </c>
      <c r="AW168" t="s">
        <v>1103</v>
      </c>
      <c r="AX168">
        <v>2</v>
      </c>
      <c r="AY168">
        <v>0</v>
      </c>
      <c r="BA168" t="b">
        <v>0</v>
      </c>
      <c r="BB168" t="b">
        <v>0</v>
      </c>
      <c r="BC168" t="b">
        <v>0</v>
      </c>
      <c r="BD168" t="s">
        <v>5260</v>
      </c>
      <c r="BE168" s="43" t="s">
        <v>3039</v>
      </c>
      <c r="BF168" s="43" t="s">
        <v>3039</v>
      </c>
      <c r="BL168" s="235">
        <v>999</v>
      </c>
    </row>
    <row r="169" spans="1:64" x14ac:dyDescent="0.35">
      <c r="A169">
        <v>168</v>
      </c>
      <c r="B169" s="164" t="str">
        <f>IFERROR(TEXT(AK169,"00"),"99")&amp;IFERROR(TEXT(V169,"00"),"99")&amp;IFERROR(TEXT(R169,"00"),"99")&amp;IFERROR(TEXT(BL169,"000"),"999")</f>
        <v>012053999</v>
      </c>
      <c r="C169" s="164" t="str">
        <f>IFERROR(TEXT(AK169,"00"),"99")&amp;IFERROR(TEXT(U169,"00"),"99")&amp;IFERROR(TEXT(Q169,"000"),"999")</f>
        <v>0120020</v>
      </c>
      <c r="D169" s="29">
        <v>0</v>
      </c>
      <c r="E169" s="29">
        <v>0</v>
      </c>
      <c r="F169" s="29">
        <v>0</v>
      </c>
      <c r="O169" s="65" t="s">
        <v>2981</v>
      </c>
      <c r="P169" s="43" t="s">
        <v>2981</v>
      </c>
      <c r="Q169" s="153">
        <f>IFERROR(_xlfn.XLOOKUP(S169,sortorder!$E$62:$E$138,sortorder!$F$62:$F$138),999)</f>
        <v>20</v>
      </c>
      <c r="R169" s="153">
        <f>IFERROR(_xlfn.XLOOKUP(S169,sortorder!$E$62:$E$138,sortorder!$D$62:$D$138),99)</f>
        <v>53</v>
      </c>
      <c r="S169" s="131" t="s">
        <v>2929</v>
      </c>
      <c r="U169" s="158">
        <f>IFERROR(_xlfn.XLOOKUP(W169,sortorder!$E$4:$E$55,sortorder!$D$4:$D$55),99)</f>
        <v>20</v>
      </c>
      <c r="V169" s="158">
        <f>IFERROR(_xlfn.XLOOKUP(W169,sortorder!$E$4:$E$55,sortorder!$D$4:$D$55),99)</f>
        <v>20</v>
      </c>
      <c r="W169" s="22" t="s">
        <v>3011</v>
      </c>
      <c r="X169" s="147">
        <f>IF(ISERROR(SEARCH(X$1,$O169)),0,1)</f>
        <v>0</v>
      </c>
      <c r="Y169" s="147">
        <f>IF(ISERROR(SEARCH(Y$1,$O169)),0,1)</f>
        <v>0</v>
      </c>
      <c r="Z169" s="147">
        <f>IF(ISERROR(SEARCH(Z$1,$O169)),0,1)</f>
        <v>1</v>
      </c>
      <c r="AA169" s="147">
        <f>IF(ISERROR(SEARCH(AA$1,$O169)),0,1)</f>
        <v>0</v>
      </c>
      <c r="AB169" s="147">
        <f>IF(ISERROR(SEARCH(AB$1,$O169)),0,1)</f>
        <v>0</v>
      </c>
      <c r="AC169" s="147">
        <f>IF(ISERROR(SEARCH(AC$1,$O169)),0,1)</f>
        <v>0</v>
      </c>
      <c r="AD169" s="147">
        <f>IF(ISERROR(SEARCH(AD$1,$O169)),0,1)</f>
        <v>0</v>
      </c>
      <c r="AE169" s="147">
        <f>IF(ISERROR(SEARCH(AE$1,$O169)),0,1)</f>
        <v>0</v>
      </c>
      <c r="AF169" s="147">
        <f>IF(ISERROR(SEARCH(AF$1,$O169)),0,1)</f>
        <v>0</v>
      </c>
      <c r="AI169" t="s">
        <v>44</v>
      </c>
      <c r="AJ169" s="42" t="s">
        <v>44</v>
      </c>
      <c r="AK169" s="219">
        <f>_xlfn.XLOOKUP(AJ169,sortorder!$I$15:$I$20,sortorder!$J$15:$J$20)</f>
        <v>1</v>
      </c>
      <c r="AL169" t="s">
        <v>423</v>
      </c>
      <c r="AM169" t="s">
        <v>423</v>
      </c>
      <c r="AN169" t="s">
        <v>424</v>
      </c>
      <c r="AO169" s="32">
        <v>1</v>
      </c>
      <c r="AP169" t="s">
        <v>1101</v>
      </c>
      <c r="AQ169" t="s">
        <v>1111</v>
      </c>
      <c r="AR169" t="s">
        <v>1102</v>
      </c>
      <c r="AS169" t="s">
        <v>1111</v>
      </c>
      <c r="AU169" s="40" t="str">
        <f>IFERROR(_xlfn.XLOOKUP(O169,wtd!$B:$B,wtd!$C:$C),"")</f>
        <v/>
      </c>
      <c r="AV169" s="147" t="b">
        <f>IFERROR(O169=_xlfn.XLOOKUP(O169,wtd!$B:$B,wtd!$B:$B),FALSE)</f>
        <v>0</v>
      </c>
      <c r="AW169" t="s">
        <v>1103</v>
      </c>
      <c r="AX169">
        <v>2</v>
      </c>
      <c r="AY169">
        <v>0</v>
      </c>
      <c r="BA169" t="b">
        <v>0</v>
      </c>
      <c r="BB169" t="b">
        <v>0</v>
      </c>
      <c r="BC169" t="b">
        <v>0</v>
      </c>
      <c r="BD169" t="s">
        <v>5261</v>
      </c>
      <c r="BE169" s="43" t="s">
        <v>3040</v>
      </c>
      <c r="BF169" s="43" t="s">
        <v>3040</v>
      </c>
      <c r="BL169" s="235">
        <v>999</v>
      </c>
    </row>
    <row r="170" spans="1:64" x14ac:dyDescent="0.35">
      <c r="A170">
        <v>169</v>
      </c>
      <c r="B170" s="164" t="str">
        <f>IFERROR(TEXT(AK170,"00"),"99")&amp;IFERROR(TEXT(V170,"00"),"99")&amp;IFERROR(TEXT(R170,"00"),"99")&amp;IFERROR(TEXT(BL170,"000"),"999")</f>
        <v>012054999</v>
      </c>
      <c r="C170" s="164" t="str">
        <f>IFERROR(TEXT(AK170,"00"),"99")&amp;IFERROR(TEXT(U170,"00"),"99")&amp;IFERROR(TEXT(Q170,"000"),"999")</f>
        <v>0120022</v>
      </c>
      <c r="D170" s="29">
        <v>0</v>
      </c>
      <c r="E170" s="29">
        <v>0</v>
      </c>
      <c r="F170" s="29">
        <v>0</v>
      </c>
      <c r="O170" s="65" t="s">
        <v>2982</v>
      </c>
      <c r="P170" s="43" t="s">
        <v>2982</v>
      </c>
      <c r="Q170" s="153">
        <f>IFERROR(_xlfn.XLOOKUP(S170,sortorder!$E$62:$E$138,sortorder!$F$62:$F$138),999)</f>
        <v>22</v>
      </c>
      <c r="R170" s="153">
        <f>IFERROR(_xlfn.XLOOKUP(S170,sortorder!$E$62:$E$138,sortorder!$D$62:$D$138),99)</f>
        <v>54</v>
      </c>
      <c r="S170" s="131" t="s">
        <v>2930</v>
      </c>
      <c r="U170" s="158">
        <f>IFERROR(_xlfn.XLOOKUP(W170,sortorder!$E$4:$E$55,sortorder!$D$4:$D$55),99)</f>
        <v>20</v>
      </c>
      <c r="V170" s="158">
        <f>IFERROR(_xlfn.XLOOKUP(W170,sortorder!$E$4:$E$55,sortorder!$D$4:$D$55),99)</f>
        <v>20</v>
      </c>
      <c r="W170" s="22" t="s">
        <v>3011</v>
      </c>
      <c r="X170" s="147">
        <f>IF(ISERROR(SEARCH(X$1,$O170)),0,1)</f>
        <v>0</v>
      </c>
      <c r="Y170" s="147">
        <f>IF(ISERROR(SEARCH(Y$1,$O170)),0,1)</f>
        <v>0</v>
      </c>
      <c r="Z170" s="147">
        <f>IF(ISERROR(SEARCH(Z$1,$O170)),0,1)</f>
        <v>1</v>
      </c>
      <c r="AA170" s="147">
        <f>IF(ISERROR(SEARCH(AA$1,$O170)),0,1)</f>
        <v>0</v>
      </c>
      <c r="AB170" s="147">
        <f>IF(ISERROR(SEARCH(AB$1,$O170)),0,1)</f>
        <v>0</v>
      </c>
      <c r="AC170" s="147">
        <f>IF(ISERROR(SEARCH(AC$1,$O170)),0,1)</f>
        <v>0</v>
      </c>
      <c r="AD170" s="147">
        <f>IF(ISERROR(SEARCH(AD$1,$O170)),0,1)</f>
        <v>0</v>
      </c>
      <c r="AE170" s="147">
        <f>IF(ISERROR(SEARCH(AE$1,$O170)),0,1)</f>
        <v>0</v>
      </c>
      <c r="AF170" s="147">
        <f>IF(ISERROR(SEARCH(AF$1,$O170)),0,1)</f>
        <v>0</v>
      </c>
      <c r="AI170" t="s">
        <v>44</v>
      </c>
      <c r="AJ170" s="42" t="s">
        <v>44</v>
      </c>
      <c r="AK170" s="219">
        <f>_xlfn.XLOOKUP(AJ170,sortorder!$I$15:$I$20,sortorder!$J$15:$J$20)</f>
        <v>1</v>
      </c>
      <c r="AL170" t="s">
        <v>423</v>
      </c>
      <c r="AM170" t="s">
        <v>423</v>
      </c>
      <c r="AN170" t="s">
        <v>424</v>
      </c>
      <c r="AO170" s="32">
        <v>1</v>
      </c>
      <c r="AP170" t="s">
        <v>1101</v>
      </c>
      <c r="AQ170" t="s">
        <v>1111</v>
      </c>
      <c r="AR170" t="s">
        <v>1102</v>
      </c>
      <c r="AS170" t="s">
        <v>1111</v>
      </c>
      <c r="AU170" s="40" t="str">
        <f>IFERROR(_xlfn.XLOOKUP(O170,wtd!$B:$B,wtd!$C:$C),"")</f>
        <v/>
      </c>
      <c r="AV170" s="147" t="b">
        <f>IFERROR(O170=_xlfn.XLOOKUP(O170,wtd!$B:$B,wtd!$B:$B),FALSE)</f>
        <v>0</v>
      </c>
      <c r="AW170" t="s">
        <v>1103</v>
      </c>
      <c r="AX170">
        <v>2</v>
      </c>
      <c r="AY170">
        <v>0</v>
      </c>
      <c r="BA170" t="b">
        <v>0</v>
      </c>
      <c r="BB170" t="b">
        <v>0</v>
      </c>
      <c r="BC170" t="b">
        <v>0</v>
      </c>
      <c r="BD170" t="s">
        <v>5262</v>
      </c>
      <c r="BE170" s="43" t="s">
        <v>3041</v>
      </c>
      <c r="BF170" s="43" t="s">
        <v>3041</v>
      </c>
      <c r="BL170" s="235">
        <v>999</v>
      </c>
    </row>
    <row r="171" spans="1:64" x14ac:dyDescent="0.35">
      <c r="A171">
        <v>170</v>
      </c>
      <c r="B171" s="164" t="str">
        <f>IFERROR(TEXT(AK171,"00"),"99")&amp;IFERROR(TEXT(V171,"00"),"99")&amp;IFERROR(TEXT(R171,"00"),"99")&amp;IFERROR(TEXT(BL171,"000"),"999")</f>
        <v>012055999</v>
      </c>
      <c r="C171" s="164" t="str">
        <f>IFERROR(TEXT(AK171,"00"),"99")&amp;IFERROR(TEXT(U171,"00"),"99")&amp;IFERROR(TEXT(Q171,"000"),"999")</f>
        <v>0120023</v>
      </c>
      <c r="D171" s="29">
        <v>0</v>
      </c>
      <c r="E171" s="29">
        <v>0</v>
      </c>
      <c r="F171" s="29">
        <v>0</v>
      </c>
      <c r="O171" s="65" t="s">
        <v>2983</v>
      </c>
      <c r="P171" s="43" t="s">
        <v>2983</v>
      </c>
      <c r="Q171" s="153">
        <f>IFERROR(_xlfn.XLOOKUP(S171,sortorder!$E$62:$E$138,sortorder!$F$62:$F$138),999)</f>
        <v>23</v>
      </c>
      <c r="R171" s="153">
        <f>IFERROR(_xlfn.XLOOKUP(S171,sortorder!$E$62:$E$138,sortorder!$D$62:$D$138),99)</f>
        <v>55</v>
      </c>
      <c r="S171" s="131" t="s">
        <v>2931</v>
      </c>
      <c r="U171" s="158">
        <f>IFERROR(_xlfn.XLOOKUP(W171,sortorder!$E$4:$E$55,sortorder!$D$4:$D$55),99)</f>
        <v>20</v>
      </c>
      <c r="V171" s="158">
        <f>IFERROR(_xlfn.XLOOKUP(W171,sortorder!$E$4:$E$55,sortorder!$D$4:$D$55),99)</f>
        <v>20</v>
      </c>
      <c r="W171" s="22" t="s">
        <v>3011</v>
      </c>
      <c r="X171" s="147">
        <f>IF(ISERROR(SEARCH(X$1,$O171)),0,1)</f>
        <v>0</v>
      </c>
      <c r="Y171" s="147">
        <f>IF(ISERROR(SEARCH(Y$1,$O171)),0,1)</f>
        <v>0</v>
      </c>
      <c r="Z171" s="147">
        <f>IF(ISERROR(SEARCH(Z$1,$O171)),0,1)</f>
        <v>1</v>
      </c>
      <c r="AA171" s="147">
        <f>IF(ISERROR(SEARCH(AA$1,$O171)),0,1)</f>
        <v>0</v>
      </c>
      <c r="AB171" s="147">
        <f>IF(ISERROR(SEARCH(AB$1,$O171)),0,1)</f>
        <v>0</v>
      </c>
      <c r="AC171" s="147">
        <f>IF(ISERROR(SEARCH(AC$1,$O171)),0,1)</f>
        <v>0</v>
      </c>
      <c r="AD171" s="147">
        <f>IF(ISERROR(SEARCH(AD$1,$O171)),0,1)</f>
        <v>0</v>
      </c>
      <c r="AE171" s="147">
        <f>IF(ISERROR(SEARCH(AE$1,$O171)),0,1)</f>
        <v>0</v>
      </c>
      <c r="AF171" s="147">
        <f>IF(ISERROR(SEARCH(AF$1,$O171)),0,1)</f>
        <v>0</v>
      </c>
      <c r="AI171" t="s">
        <v>44</v>
      </c>
      <c r="AJ171" s="42" t="s">
        <v>44</v>
      </c>
      <c r="AK171" s="219">
        <f>_xlfn.XLOOKUP(AJ171,sortorder!$I$15:$I$20,sortorder!$J$15:$J$20)</f>
        <v>1</v>
      </c>
      <c r="AL171" t="s">
        <v>423</v>
      </c>
      <c r="AM171" t="s">
        <v>423</v>
      </c>
      <c r="AN171" t="s">
        <v>424</v>
      </c>
      <c r="AO171" s="32">
        <v>1</v>
      </c>
      <c r="AP171" t="s">
        <v>1101</v>
      </c>
      <c r="AQ171" t="s">
        <v>1111</v>
      </c>
      <c r="AR171" t="s">
        <v>1102</v>
      </c>
      <c r="AS171" t="s">
        <v>1111</v>
      </c>
      <c r="AU171" s="40" t="str">
        <f>IFERROR(_xlfn.XLOOKUP(O171,wtd!$B:$B,wtd!$C:$C),"")</f>
        <v/>
      </c>
      <c r="AV171" s="147" t="b">
        <f>IFERROR(O171=_xlfn.XLOOKUP(O171,wtd!$B:$B,wtd!$B:$B),FALSE)</f>
        <v>0</v>
      </c>
      <c r="AW171" t="s">
        <v>1103</v>
      </c>
      <c r="AX171">
        <v>2</v>
      </c>
      <c r="AY171">
        <v>0</v>
      </c>
      <c r="BA171" t="b">
        <v>0</v>
      </c>
      <c r="BB171" t="b">
        <v>0</v>
      </c>
      <c r="BC171" t="b">
        <v>0</v>
      </c>
      <c r="BD171" t="s">
        <v>5338</v>
      </c>
      <c r="BE171" s="43" t="s">
        <v>3042</v>
      </c>
      <c r="BF171" s="43" t="s">
        <v>3042</v>
      </c>
      <c r="BL171" s="235">
        <v>999</v>
      </c>
    </row>
    <row r="172" spans="1:64" x14ac:dyDescent="0.35">
      <c r="A172">
        <v>171</v>
      </c>
      <c r="B172" s="164" t="str">
        <f>IFERROR(TEXT(AK172,"00"),"99")&amp;IFERROR(TEXT(V172,"00"),"99")&amp;IFERROR(TEXT(R172,"00"),"99")&amp;IFERROR(TEXT(BL172,"000"),"999")</f>
        <v>012056999</v>
      </c>
      <c r="C172" s="164" t="str">
        <f>IFERROR(TEXT(AK172,"00"),"99")&amp;IFERROR(TEXT(U172,"00"),"99")&amp;IFERROR(TEXT(Q172,"000"),"999")</f>
        <v>0120024</v>
      </c>
      <c r="D172" s="29">
        <v>0</v>
      </c>
      <c r="E172" s="29">
        <v>0</v>
      </c>
      <c r="F172" s="29">
        <v>0</v>
      </c>
      <c r="O172" s="65" t="s">
        <v>2984</v>
      </c>
      <c r="P172" s="43" t="s">
        <v>2984</v>
      </c>
      <c r="Q172" s="153">
        <f>IFERROR(_xlfn.XLOOKUP(S172,sortorder!$E$62:$E$138,sortorder!$F$62:$F$138),999)</f>
        <v>24</v>
      </c>
      <c r="R172" s="153">
        <f>IFERROR(_xlfn.XLOOKUP(S172,sortorder!$E$62:$E$138,sortorder!$D$62:$D$138),99)</f>
        <v>56</v>
      </c>
      <c r="S172" s="131" t="s">
        <v>2932</v>
      </c>
      <c r="U172" s="158">
        <f>IFERROR(_xlfn.XLOOKUP(W172,sortorder!$E$4:$E$55,sortorder!$D$4:$D$55),99)</f>
        <v>20</v>
      </c>
      <c r="V172" s="158">
        <f>IFERROR(_xlfn.XLOOKUP(W172,sortorder!$E$4:$E$55,sortorder!$D$4:$D$55),99)</f>
        <v>20</v>
      </c>
      <c r="W172" s="22" t="s">
        <v>3011</v>
      </c>
      <c r="X172" s="147">
        <f>IF(ISERROR(SEARCH(X$1,$O172)),0,1)</f>
        <v>0</v>
      </c>
      <c r="Y172" s="147">
        <f>IF(ISERROR(SEARCH(Y$1,$O172)),0,1)</f>
        <v>0</v>
      </c>
      <c r="Z172" s="147">
        <f>IF(ISERROR(SEARCH(Z$1,$O172)),0,1)</f>
        <v>1</v>
      </c>
      <c r="AA172" s="147">
        <f>IF(ISERROR(SEARCH(AA$1,$O172)),0,1)</f>
        <v>0</v>
      </c>
      <c r="AB172" s="147">
        <f>IF(ISERROR(SEARCH(AB$1,$O172)),0,1)</f>
        <v>0</v>
      </c>
      <c r="AC172" s="147">
        <f>IF(ISERROR(SEARCH(AC$1,$O172)),0,1)</f>
        <v>0</v>
      </c>
      <c r="AD172" s="147">
        <f>IF(ISERROR(SEARCH(AD$1,$O172)),0,1)</f>
        <v>0</v>
      </c>
      <c r="AE172" s="147">
        <f>IF(ISERROR(SEARCH(AE$1,$O172)),0,1)</f>
        <v>0</v>
      </c>
      <c r="AF172" s="147">
        <f>IF(ISERROR(SEARCH(AF$1,$O172)),0,1)</f>
        <v>0</v>
      </c>
      <c r="AI172" t="s">
        <v>44</v>
      </c>
      <c r="AJ172" s="42" t="s">
        <v>44</v>
      </c>
      <c r="AK172" s="219">
        <f>_xlfn.XLOOKUP(AJ172,sortorder!$I$15:$I$20,sortorder!$J$15:$J$20)</f>
        <v>1</v>
      </c>
      <c r="AL172" t="s">
        <v>423</v>
      </c>
      <c r="AM172" t="s">
        <v>423</v>
      </c>
      <c r="AN172" t="s">
        <v>424</v>
      </c>
      <c r="AO172" s="32">
        <v>1</v>
      </c>
      <c r="AP172" t="s">
        <v>1101</v>
      </c>
      <c r="AQ172" t="s">
        <v>1111</v>
      </c>
      <c r="AR172" t="s">
        <v>1102</v>
      </c>
      <c r="AS172" t="s">
        <v>1111</v>
      </c>
      <c r="AU172" s="40" t="str">
        <f>IFERROR(_xlfn.XLOOKUP(O172,wtd!$B:$B,wtd!$C:$C),"")</f>
        <v/>
      </c>
      <c r="AV172" s="147" t="b">
        <f>IFERROR(O172=_xlfn.XLOOKUP(O172,wtd!$B:$B,wtd!$B:$B),FALSE)</f>
        <v>0</v>
      </c>
      <c r="AW172" t="s">
        <v>1103</v>
      </c>
      <c r="AX172">
        <v>2</v>
      </c>
      <c r="AY172">
        <v>0</v>
      </c>
      <c r="BA172" t="b">
        <v>0</v>
      </c>
      <c r="BB172" t="b">
        <v>0</v>
      </c>
      <c r="BC172" t="b">
        <v>0</v>
      </c>
      <c r="BD172" t="s">
        <v>5263</v>
      </c>
      <c r="BE172" s="43" t="s">
        <v>3043</v>
      </c>
      <c r="BF172" s="43" t="s">
        <v>3043</v>
      </c>
      <c r="BL172" s="235">
        <v>999</v>
      </c>
    </row>
    <row r="173" spans="1:64" x14ac:dyDescent="0.35">
      <c r="A173">
        <v>172</v>
      </c>
      <c r="B173" s="164" t="str">
        <f>IFERROR(TEXT(AK173,"00"),"99")&amp;IFERROR(TEXT(V173,"00"),"99")&amp;IFERROR(TEXT(R173,"00"),"99")&amp;IFERROR(TEXT(BL173,"000"),"999")</f>
        <v>012057999</v>
      </c>
      <c r="C173" s="164" t="str">
        <f>IFERROR(TEXT(AK173,"00"),"99")&amp;IFERROR(TEXT(U173,"00"),"99")&amp;IFERROR(TEXT(Q173,"000"),"999")</f>
        <v>0120025</v>
      </c>
      <c r="D173" s="29">
        <v>0</v>
      </c>
      <c r="E173" s="29">
        <v>0</v>
      </c>
      <c r="F173" s="29">
        <v>0</v>
      </c>
      <c r="O173" s="65" t="s">
        <v>2985</v>
      </c>
      <c r="P173" s="43" t="s">
        <v>2985</v>
      </c>
      <c r="Q173" s="153">
        <f>IFERROR(_xlfn.XLOOKUP(S173,sortorder!$E$62:$E$138,sortorder!$F$62:$F$138),999)</f>
        <v>25</v>
      </c>
      <c r="R173" s="153">
        <f>IFERROR(_xlfn.XLOOKUP(S173,sortorder!$E$62:$E$138,sortorder!$D$62:$D$138),99)</f>
        <v>57</v>
      </c>
      <c r="S173" s="131" t="s">
        <v>2933</v>
      </c>
      <c r="U173" s="158">
        <f>IFERROR(_xlfn.XLOOKUP(W173,sortorder!$E$4:$E$55,sortorder!$D$4:$D$55),99)</f>
        <v>20</v>
      </c>
      <c r="V173" s="158">
        <f>IFERROR(_xlfn.XLOOKUP(W173,sortorder!$E$4:$E$55,sortorder!$D$4:$D$55),99)</f>
        <v>20</v>
      </c>
      <c r="W173" s="22" t="s">
        <v>3011</v>
      </c>
      <c r="X173" s="147">
        <f>IF(ISERROR(SEARCH(X$1,$O173)),0,1)</f>
        <v>0</v>
      </c>
      <c r="Y173" s="147">
        <f>IF(ISERROR(SEARCH(Y$1,$O173)),0,1)</f>
        <v>0</v>
      </c>
      <c r="Z173" s="147">
        <f>IF(ISERROR(SEARCH(Z$1,$O173)),0,1)</f>
        <v>1</v>
      </c>
      <c r="AA173" s="147">
        <f>IF(ISERROR(SEARCH(AA$1,$O173)),0,1)</f>
        <v>0</v>
      </c>
      <c r="AB173" s="147">
        <f>IF(ISERROR(SEARCH(AB$1,$O173)),0,1)</f>
        <v>0</v>
      </c>
      <c r="AC173" s="147">
        <f>IF(ISERROR(SEARCH(AC$1,$O173)),0,1)</f>
        <v>0</v>
      </c>
      <c r="AD173" s="147">
        <f>IF(ISERROR(SEARCH(AD$1,$O173)),0,1)</f>
        <v>0</v>
      </c>
      <c r="AE173" s="147">
        <f>IF(ISERROR(SEARCH(AE$1,$O173)),0,1)</f>
        <v>0</v>
      </c>
      <c r="AF173" s="147">
        <f>IF(ISERROR(SEARCH(AF$1,$O173)),0,1)</f>
        <v>0</v>
      </c>
      <c r="AI173" t="s">
        <v>44</v>
      </c>
      <c r="AJ173" s="42" t="s">
        <v>44</v>
      </c>
      <c r="AK173" s="219">
        <f>_xlfn.XLOOKUP(AJ173,sortorder!$I$15:$I$20,sortorder!$J$15:$J$20)</f>
        <v>1</v>
      </c>
      <c r="AL173" t="s">
        <v>423</v>
      </c>
      <c r="AM173" t="s">
        <v>423</v>
      </c>
      <c r="AN173" t="s">
        <v>424</v>
      </c>
      <c r="AO173" s="32">
        <v>1</v>
      </c>
      <c r="AP173" t="s">
        <v>1101</v>
      </c>
      <c r="AQ173" t="s">
        <v>1111</v>
      </c>
      <c r="AR173" t="s">
        <v>1102</v>
      </c>
      <c r="AS173" t="s">
        <v>1111</v>
      </c>
      <c r="AU173" s="40" t="str">
        <f>IFERROR(_xlfn.XLOOKUP(O173,wtd!$B:$B,wtd!$C:$C),"")</f>
        <v/>
      </c>
      <c r="AV173" s="147" t="b">
        <f>IFERROR(O173=_xlfn.XLOOKUP(O173,wtd!$B:$B,wtd!$B:$B),FALSE)</f>
        <v>0</v>
      </c>
      <c r="AW173" t="s">
        <v>1103</v>
      </c>
      <c r="AX173">
        <v>2</v>
      </c>
      <c r="AY173">
        <v>0</v>
      </c>
      <c r="BA173" t="b">
        <v>0</v>
      </c>
      <c r="BB173" t="b">
        <v>0</v>
      </c>
      <c r="BC173" t="b">
        <v>0</v>
      </c>
      <c r="BD173" t="s">
        <v>5427</v>
      </c>
      <c r="BE173" s="43" t="s">
        <v>3044</v>
      </c>
      <c r="BF173" s="43" t="s">
        <v>3044</v>
      </c>
      <c r="BL173" s="235">
        <v>999</v>
      </c>
    </row>
    <row r="174" spans="1:64" x14ac:dyDescent="0.35">
      <c r="A174">
        <v>173</v>
      </c>
      <c r="B174" s="164" t="str">
        <f>IFERROR(TEXT(AK174,"00"),"99")&amp;IFERROR(TEXT(V174,"00"),"99")&amp;IFERROR(TEXT(R174,"00"),"99")&amp;IFERROR(TEXT(BL174,"000"),"999")</f>
        <v>012058999</v>
      </c>
      <c r="C174" s="164" t="str">
        <f>IFERROR(TEXT(AK174,"00"),"99")&amp;IFERROR(TEXT(U174,"00"),"99")&amp;IFERROR(TEXT(Q174,"000"),"999")</f>
        <v>0120018</v>
      </c>
      <c r="D174" s="29">
        <v>0</v>
      </c>
      <c r="E174" s="29">
        <v>0</v>
      </c>
      <c r="F174" s="29">
        <v>0</v>
      </c>
      <c r="O174" s="65" t="s">
        <v>2986</v>
      </c>
      <c r="P174" s="43" t="s">
        <v>2986</v>
      </c>
      <c r="Q174" s="153">
        <f>IFERROR(_xlfn.XLOOKUP(S174,sortorder!$E$62:$E$138,sortorder!$F$62:$F$138),999)</f>
        <v>18</v>
      </c>
      <c r="R174" s="153">
        <f>IFERROR(_xlfn.XLOOKUP(S174,sortorder!$E$62:$E$138,sortorder!$D$62:$D$138),99)</f>
        <v>58</v>
      </c>
      <c r="S174" s="131" t="s">
        <v>2934</v>
      </c>
      <c r="U174" s="158">
        <f>IFERROR(_xlfn.XLOOKUP(W174,sortorder!$E$4:$E$55,sortorder!$D$4:$D$55),99)</f>
        <v>20</v>
      </c>
      <c r="V174" s="158">
        <f>IFERROR(_xlfn.XLOOKUP(W174,sortorder!$E$4:$E$55,sortorder!$D$4:$D$55),99)</f>
        <v>20</v>
      </c>
      <c r="W174" s="22" t="s">
        <v>3011</v>
      </c>
      <c r="X174" s="147">
        <f>IF(ISERROR(SEARCH(X$1,$O174)),0,1)</f>
        <v>0</v>
      </c>
      <c r="Y174" s="147">
        <f>IF(ISERROR(SEARCH(Y$1,$O174)),0,1)</f>
        <v>0</v>
      </c>
      <c r="Z174" s="147">
        <f>IF(ISERROR(SEARCH(Z$1,$O174)),0,1)</f>
        <v>1</v>
      </c>
      <c r="AA174" s="147">
        <f>IF(ISERROR(SEARCH(AA$1,$O174)),0,1)</f>
        <v>0</v>
      </c>
      <c r="AB174" s="147">
        <f>IF(ISERROR(SEARCH(AB$1,$O174)),0,1)</f>
        <v>0</v>
      </c>
      <c r="AC174" s="147">
        <f>IF(ISERROR(SEARCH(AC$1,$O174)),0,1)</f>
        <v>0</v>
      </c>
      <c r="AD174" s="147">
        <f>IF(ISERROR(SEARCH(AD$1,$O174)),0,1)</f>
        <v>0</v>
      </c>
      <c r="AE174" s="147">
        <f>IF(ISERROR(SEARCH(AE$1,$O174)),0,1)</f>
        <v>0</v>
      </c>
      <c r="AF174" s="147">
        <f>IF(ISERROR(SEARCH(AF$1,$O174)),0,1)</f>
        <v>0</v>
      </c>
      <c r="AI174" t="s">
        <v>44</v>
      </c>
      <c r="AJ174" s="42" t="s">
        <v>44</v>
      </c>
      <c r="AK174" s="219">
        <f>_xlfn.XLOOKUP(AJ174,sortorder!$I$15:$I$20,sortorder!$J$15:$J$20)</f>
        <v>1</v>
      </c>
      <c r="AL174" t="s">
        <v>423</v>
      </c>
      <c r="AM174" t="s">
        <v>423</v>
      </c>
      <c r="AN174" t="s">
        <v>424</v>
      </c>
      <c r="AO174" s="32">
        <v>1</v>
      </c>
      <c r="AP174" t="s">
        <v>1101</v>
      </c>
      <c r="AQ174" t="s">
        <v>1111</v>
      </c>
      <c r="AR174" t="s">
        <v>1102</v>
      </c>
      <c r="AS174" t="s">
        <v>1111</v>
      </c>
      <c r="AU174" s="40" t="str">
        <f>IFERROR(_xlfn.XLOOKUP(O174,wtd!$B:$B,wtd!$C:$C),"")</f>
        <v/>
      </c>
      <c r="AV174" s="147" t="b">
        <f>IFERROR(O174=_xlfn.XLOOKUP(O174,wtd!$B:$B,wtd!$B:$B),FALSE)</f>
        <v>0</v>
      </c>
      <c r="AW174" t="s">
        <v>1103</v>
      </c>
      <c r="AX174">
        <v>2</v>
      </c>
      <c r="AY174">
        <v>0</v>
      </c>
      <c r="BA174" t="b">
        <v>0</v>
      </c>
      <c r="BB174" t="b">
        <v>0</v>
      </c>
      <c r="BC174" t="b">
        <v>0</v>
      </c>
      <c r="BD174" t="s">
        <v>5264</v>
      </c>
      <c r="BE174" s="43" t="s">
        <v>3045</v>
      </c>
      <c r="BF174" s="43" t="s">
        <v>3045</v>
      </c>
      <c r="BL174" s="235">
        <v>999</v>
      </c>
    </row>
    <row r="175" spans="1:64" x14ac:dyDescent="0.35">
      <c r="A175">
        <v>174</v>
      </c>
      <c r="B175" s="164" t="str">
        <f>IFERROR(TEXT(AK175,"00"),"99")&amp;IFERROR(TEXT(V175,"00"),"99")&amp;IFERROR(TEXT(R175,"00"),"99")&amp;IFERROR(TEXT(BL175,"000"),"999")</f>
        <v>012136999</v>
      </c>
      <c r="C175" s="164" t="str">
        <f>IFERROR(TEXT(AK175,"00"),"99")&amp;IFERROR(TEXT(U175,"00"),"99")&amp;IFERROR(TEXT(Q175,"000"),"999")</f>
        <v>0121021</v>
      </c>
      <c r="D175" s="29">
        <v>0</v>
      </c>
      <c r="E175" s="29">
        <v>0</v>
      </c>
      <c r="F175" s="29">
        <v>0</v>
      </c>
      <c r="O175" s="65" t="s">
        <v>2435</v>
      </c>
      <c r="P175" s="43" t="s">
        <v>2435</v>
      </c>
      <c r="Q175" s="153">
        <f>IFERROR(_xlfn.XLOOKUP(S175,sortorder!$E$62:$E$138,sortorder!$F$62:$F$138),999)</f>
        <v>21</v>
      </c>
      <c r="R175" s="153">
        <f>IFERROR(_xlfn.XLOOKUP(S175,sortorder!$E$62:$E$138,sortorder!$D$62:$D$138),99)</f>
        <v>36</v>
      </c>
      <c r="S175" s="131" t="s">
        <v>2318</v>
      </c>
      <c r="U175" s="158">
        <f>IFERROR(_xlfn.XLOOKUP(W175,sortorder!$E$4:$E$55,sortorder!$D$4:$D$55),99)</f>
        <v>21</v>
      </c>
      <c r="V175" s="158">
        <f>IFERROR(_xlfn.XLOOKUP(W175,sortorder!$E$4:$E$55,sortorder!$D$4:$D$55),99)</f>
        <v>21</v>
      </c>
      <c r="W175" s="22" t="s">
        <v>3012</v>
      </c>
      <c r="X175" s="147">
        <f>IF(ISERROR(SEARCH(X$1,$O175)),0,1)</f>
        <v>0</v>
      </c>
      <c r="Y175" s="147">
        <f>IF(ISERROR(SEARCH(Y$1,$O175)),0,1)</f>
        <v>1</v>
      </c>
      <c r="Z175" s="147">
        <f>IF(ISERROR(SEARCH(Z$1,$O175)),0,1)</f>
        <v>1</v>
      </c>
      <c r="AA175" s="147">
        <f>IF(ISERROR(SEARCH(AA$1,$O175)),0,1)</f>
        <v>0</v>
      </c>
      <c r="AB175" s="147">
        <f>IF(ISERROR(SEARCH(AB$1,$O175)),0,1)</f>
        <v>0</v>
      </c>
      <c r="AC175" s="147">
        <f>IF(ISERROR(SEARCH(AC$1,$O175)),0,1)</f>
        <v>0</v>
      </c>
      <c r="AD175" s="147">
        <f>IF(ISERROR(SEARCH(AD$1,$O175)),0,1)</f>
        <v>0</v>
      </c>
      <c r="AE175" s="147">
        <f>IF(ISERROR(SEARCH(AE$1,$O175)),0,1)</f>
        <v>0</v>
      </c>
      <c r="AF175" s="147">
        <f>IF(ISERROR(SEARCH(AF$1,$O175)),0,1)</f>
        <v>0</v>
      </c>
      <c r="AI175" t="s">
        <v>44</v>
      </c>
      <c r="AJ175" s="42" t="s">
        <v>44</v>
      </c>
      <c r="AK175" s="219">
        <f>_xlfn.XLOOKUP(AJ175,sortorder!$I$15:$I$20,sortorder!$J$15:$J$20)</f>
        <v>1</v>
      </c>
      <c r="AL175" t="s">
        <v>1805</v>
      </c>
      <c r="AM175" t="s">
        <v>1805</v>
      </c>
      <c r="AN175" t="s">
        <v>1806</v>
      </c>
      <c r="AO175" s="32">
        <v>3</v>
      </c>
      <c r="AP175" t="s">
        <v>1800</v>
      </c>
      <c r="AQ175" t="s">
        <v>1111</v>
      </c>
      <c r="AR175" t="s">
        <v>1102</v>
      </c>
      <c r="AS175" t="s">
        <v>1111</v>
      </c>
      <c r="AU175" s="40" t="str">
        <f>IFERROR(_xlfn.XLOOKUP(O175,wtd!$B:$B,wtd!$C:$C),"")</f>
        <v/>
      </c>
      <c r="AV175" s="147" t="b">
        <f>IFERROR(O175=_xlfn.XLOOKUP(O175,wtd!$B:$B,wtd!$B:$B),FALSE)</f>
        <v>0</v>
      </c>
      <c r="AW175" t="s">
        <v>1103</v>
      </c>
      <c r="AX175">
        <v>2</v>
      </c>
      <c r="AY175">
        <v>0</v>
      </c>
      <c r="BA175" t="b">
        <v>0</v>
      </c>
      <c r="BB175" t="b">
        <v>0</v>
      </c>
      <c r="BC175" t="b">
        <v>0</v>
      </c>
      <c r="BD175" t="s">
        <v>5167</v>
      </c>
      <c r="BE175" s="43" t="s">
        <v>2437</v>
      </c>
      <c r="BF175" s="43" t="s">
        <v>2437</v>
      </c>
      <c r="BL175" s="235">
        <v>999</v>
      </c>
    </row>
    <row r="176" spans="1:64" x14ac:dyDescent="0.35">
      <c r="A176">
        <v>175</v>
      </c>
      <c r="B176" s="164" t="str">
        <f>IFERROR(TEXT(AK176,"00"),"99")&amp;IFERROR(TEXT(V176,"00"),"99")&amp;IFERROR(TEXT(R176,"00"),"99")&amp;IFERROR(TEXT(BL176,"000"),"999")</f>
        <v>012152999</v>
      </c>
      <c r="C176" s="164" t="str">
        <f>IFERROR(TEXT(AK176,"00"),"99")&amp;IFERROR(TEXT(U176,"00"),"99")&amp;IFERROR(TEXT(Q176,"000"),"999")</f>
        <v>0121019</v>
      </c>
      <c r="D176" s="29">
        <v>0</v>
      </c>
      <c r="E176" s="29">
        <v>0</v>
      </c>
      <c r="F176" s="29">
        <v>0</v>
      </c>
      <c r="O176" s="65" t="s">
        <v>2987</v>
      </c>
      <c r="P176" s="43" t="s">
        <v>2987</v>
      </c>
      <c r="Q176" s="153">
        <f>IFERROR(_xlfn.XLOOKUP(S176,sortorder!$E$62:$E$138,sortorder!$F$62:$F$138),999)</f>
        <v>19</v>
      </c>
      <c r="R176" s="153">
        <f>IFERROR(_xlfn.XLOOKUP(S176,sortorder!$E$62:$E$138,sortorder!$D$62:$D$138),99)</f>
        <v>52</v>
      </c>
      <c r="S176" s="131" t="s">
        <v>2928</v>
      </c>
      <c r="U176" s="158">
        <f>IFERROR(_xlfn.XLOOKUP(W176,sortorder!$E$4:$E$55,sortorder!$D$4:$D$55),99)</f>
        <v>21</v>
      </c>
      <c r="V176" s="158">
        <f>IFERROR(_xlfn.XLOOKUP(W176,sortorder!$E$4:$E$55,sortorder!$D$4:$D$55),99)</f>
        <v>21</v>
      </c>
      <c r="W176" s="22" t="s">
        <v>3012</v>
      </c>
      <c r="X176" s="147">
        <f>IF(ISERROR(SEARCH(X$1,$O176)),0,1)</f>
        <v>0</v>
      </c>
      <c r="Y176" s="147">
        <f>IF(ISERROR(SEARCH(Y$1,$O176)),0,1)</f>
        <v>1</v>
      </c>
      <c r="Z176" s="147">
        <f>IF(ISERROR(SEARCH(Z$1,$O176)),0,1)</f>
        <v>1</v>
      </c>
      <c r="AA176" s="147">
        <f>IF(ISERROR(SEARCH(AA$1,$O176)),0,1)</f>
        <v>0</v>
      </c>
      <c r="AB176" s="147">
        <f>IF(ISERROR(SEARCH(AB$1,$O176)),0,1)</f>
        <v>0</v>
      </c>
      <c r="AC176" s="147">
        <f>IF(ISERROR(SEARCH(AC$1,$O176)),0,1)</f>
        <v>0</v>
      </c>
      <c r="AD176" s="147">
        <f>IF(ISERROR(SEARCH(AD$1,$O176)),0,1)</f>
        <v>0</v>
      </c>
      <c r="AE176" s="147">
        <f>IF(ISERROR(SEARCH(AE$1,$O176)),0,1)</f>
        <v>0</v>
      </c>
      <c r="AF176" s="147">
        <f>IF(ISERROR(SEARCH(AF$1,$O176)),0,1)</f>
        <v>0</v>
      </c>
      <c r="AI176" t="s">
        <v>44</v>
      </c>
      <c r="AJ176" s="42" t="s">
        <v>44</v>
      </c>
      <c r="AK176" s="219">
        <f>_xlfn.XLOOKUP(AJ176,sortorder!$I$15:$I$20,sortorder!$J$15:$J$20)</f>
        <v>1</v>
      </c>
      <c r="AL176" t="s">
        <v>1805</v>
      </c>
      <c r="AM176" t="s">
        <v>1805</v>
      </c>
      <c r="AN176" t="s">
        <v>1806</v>
      </c>
      <c r="AO176" s="32">
        <v>3</v>
      </c>
      <c r="AP176" t="s">
        <v>1800</v>
      </c>
      <c r="AQ176" t="s">
        <v>1111</v>
      </c>
      <c r="AR176" t="s">
        <v>1102</v>
      </c>
      <c r="AS176" t="s">
        <v>1111</v>
      </c>
      <c r="AU176" s="40" t="str">
        <f>IFERROR(_xlfn.XLOOKUP(O176,wtd!$B:$B,wtd!$C:$C),"")</f>
        <v/>
      </c>
      <c r="AV176" s="147" t="b">
        <f>IFERROR(O176=_xlfn.XLOOKUP(O176,wtd!$B:$B,wtd!$B:$B),FALSE)</f>
        <v>0</v>
      </c>
      <c r="AW176" t="s">
        <v>1103</v>
      </c>
      <c r="AX176">
        <v>2</v>
      </c>
      <c r="AY176">
        <v>0</v>
      </c>
      <c r="BA176" t="b">
        <v>0</v>
      </c>
      <c r="BB176" t="b">
        <v>0</v>
      </c>
      <c r="BC176" t="b">
        <v>0</v>
      </c>
      <c r="BD176" t="s">
        <v>5265</v>
      </c>
      <c r="BE176" s="43" t="s">
        <v>3046</v>
      </c>
      <c r="BF176" s="43" t="s">
        <v>3046</v>
      </c>
      <c r="BL176" s="235">
        <v>999</v>
      </c>
    </row>
    <row r="177" spans="1:64" x14ac:dyDescent="0.35">
      <c r="A177">
        <v>176</v>
      </c>
      <c r="B177" s="164" t="str">
        <f>IFERROR(TEXT(AK177,"00"),"99")&amp;IFERROR(TEXT(V177,"00"),"99")&amp;IFERROR(TEXT(R177,"00"),"99")&amp;IFERROR(TEXT(BL177,"000"),"999")</f>
        <v>012153999</v>
      </c>
      <c r="C177" s="164" t="str">
        <f>IFERROR(TEXT(AK177,"00"),"99")&amp;IFERROR(TEXT(U177,"00"),"99")&amp;IFERROR(TEXT(Q177,"000"),"999")</f>
        <v>0121020</v>
      </c>
      <c r="D177" s="29">
        <v>0</v>
      </c>
      <c r="E177" s="29">
        <v>0</v>
      </c>
      <c r="F177" s="29">
        <v>0</v>
      </c>
      <c r="O177" s="65" t="s">
        <v>2988</v>
      </c>
      <c r="P177" s="43" t="s">
        <v>2988</v>
      </c>
      <c r="Q177" s="153">
        <f>IFERROR(_xlfn.XLOOKUP(S177,sortorder!$E$62:$E$138,sortorder!$F$62:$F$138),999)</f>
        <v>20</v>
      </c>
      <c r="R177" s="153">
        <f>IFERROR(_xlfn.XLOOKUP(S177,sortorder!$E$62:$E$138,sortorder!$D$62:$D$138),99)</f>
        <v>53</v>
      </c>
      <c r="S177" s="131" t="s">
        <v>2929</v>
      </c>
      <c r="U177" s="158">
        <f>IFERROR(_xlfn.XLOOKUP(W177,sortorder!$E$4:$E$55,sortorder!$D$4:$D$55),99)</f>
        <v>21</v>
      </c>
      <c r="V177" s="158">
        <f>IFERROR(_xlfn.XLOOKUP(W177,sortorder!$E$4:$E$55,sortorder!$D$4:$D$55),99)</f>
        <v>21</v>
      </c>
      <c r="W177" s="22" t="s">
        <v>3012</v>
      </c>
      <c r="X177" s="147">
        <f>IF(ISERROR(SEARCH(X$1,$O177)),0,1)</f>
        <v>0</v>
      </c>
      <c r="Y177" s="147">
        <f>IF(ISERROR(SEARCH(Y$1,$O177)),0,1)</f>
        <v>1</v>
      </c>
      <c r="Z177" s="147">
        <f>IF(ISERROR(SEARCH(Z$1,$O177)),0,1)</f>
        <v>1</v>
      </c>
      <c r="AA177" s="147">
        <f>IF(ISERROR(SEARCH(AA$1,$O177)),0,1)</f>
        <v>0</v>
      </c>
      <c r="AB177" s="147">
        <f>IF(ISERROR(SEARCH(AB$1,$O177)),0,1)</f>
        <v>0</v>
      </c>
      <c r="AC177" s="147">
        <f>IF(ISERROR(SEARCH(AC$1,$O177)),0,1)</f>
        <v>0</v>
      </c>
      <c r="AD177" s="147">
        <f>IF(ISERROR(SEARCH(AD$1,$O177)),0,1)</f>
        <v>0</v>
      </c>
      <c r="AE177" s="147">
        <f>IF(ISERROR(SEARCH(AE$1,$O177)),0,1)</f>
        <v>0</v>
      </c>
      <c r="AF177" s="147">
        <f>IF(ISERROR(SEARCH(AF$1,$O177)),0,1)</f>
        <v>0</v>
      </c>
      <c r="AI177" t="s">
        <v>44</v>
      </c>
      <c r="AJ177" s="42" t="s">
        <v>44</v>
      </c>
      <c r="AK177" s="219">
        <f>_xlfn.XLOOKUP(AJ177,sortorder!$I$15:$I$20,sortorder!$J$15:$J$20)</f>
        <v>1</v>
      </c>
      <c r="AL177" t="s">
        <v>1805</v>
      </c>
      <c r="AM177" t="s">
        <v>1805</v>
      </c>
      <c r="AN177" t="s">
        <v>1806</v>
      </c>
      <c r="AO177" s="32">
        <v>3</v>
      </c>
      <c r="AP177" t="s">
        <v>1800</v>
      </c>
      <c r="AQ177" t="s">
        <v>1111</v>
      </c>
      <c r="AR177" t="s">
        <v>1102</v>
      </c>
      <c r="AS177" t="s">
        <v>1111</v>
      </c>
      <c r="AU177" s="40" t="str">
        <f>IFERROR(_xlfn.XLOOKUP(O177,wtd!$B:$B,wtd!$C:$C),"")</f>
        <v/>
      </c>
      <c r="AV177" s="147" t="b">
        <f>IFERROR(O177=_xlfn.XLOOKUP(O177,wtd!$B:$B,wtd!$B:$B),FALSE)</f>
        <v>0</v>
      </c>
      <c r="AW177" t="s">
        <v>1103</v>
      </c>
      <c r="AX177">
        <v>2</v>
      </c>
      <c r="AY177">
        <v>0</v>
      </c>
      <c r="BA177" t="b">
        <v>0</v>
      </c>
      <c r="BB177" t="b">
        <v>0</v>
      </c>
      <c r="BC177" t="b">
        <v>0</v>
      </c>
      <c r="BD177" t="s">
        <v>5266</v>
      </c>
      <c r="BE177" s="43" t="s">
        <v>3047</v>
      </c>
      <c r="BF177" s="43" t="s">
        <v>3047</v>
      </c>
      <c r="BL177" s="235">
        <v>999</v>
      </c>
    </row>
    <row r="178" spans="1:64" x14ac:dyDescent="0.35">
      <c r="A178">
        <v>177</v>
      </c>
      <c r="B178" s="164" t="str">
        <f>IFERROR(TEXT(AK178,"00"),"99")&amp;IFERROR(TEXT(V178,"00"),"99")&amp;IFERROR(TEXT(R178,"00"),"99")&amp;IFERROR(TEXT(BL178,"000"),"999")</f>
        <v>012154999</v>
      </c>
      <c r="C178" s="164" t="str">
        <f>IFERROR(TEXT(AK178,"00"),"99")&amp;IFERROR(TEXT(U178,"00"),"99")&amp;IFERROR(TEXT(Q178,"000"),"999")</f>
        <v>0121022</v>
      </c>
      <c r="D178" s="29">
        <v>0</v>
      </c>
      <c r="E178" s="29">
        <v>0</v>
      </c>
      <c r="F178" s="29">
        <v>0</v>
      </c>
      <c r="O178" s="65" t="s">
        <v>2989</v>
      </c>
      <c r="P178" s="43" t="s">
        <v>2989</v>
      </c>
      <c r="Q178" s="153">
        <f>IFERROR(_xlfn.XLOOKUP(S178,sortorder!$E$62:$E$138,sortorder!$F$62:$F$138),999)</f>
        <v>22</v>
      </c>
      <c r="R178" s="153">
        <f>IFERROR(_xlfn.XLOOKUP(S178,sortorder!$E$62:$E$138,sortorder!$D$62:$D$138),99)</f>
        <v>54</v>
      </c>
      <c r="S178" s="131" t="s">
        <v>2930</v>
      </c>
      <c r="U178" s="158">
        <f>IFERROR(_xlfn.XLOOKUP(W178,sortorder!$E$4:$E$55,sortorder!$D$4:$D$55),99)</f>
        <v>21</v>
      </c>
      <c r="V178" s="158">
        <f>IFERROR(_xlfn.XLOOKUP(W178,sortorder!$E$4:$E$55,sortorder!$D$4:$D$55),99)</f>
        <v>21</v>
      </c>
      <c r="W178" s="22" t="s">
        <v>3012</v>
      </c>
      <c r="X178" s="147">
        <f>IF(ISERROR(SEARCH(X$1,$O178)),0,1)</f>
        <v>0</v>
      </c>
      <c r="Y178" s="147">
        <f>IF(ISERROR(SEARCH(Y$1,$O178)),0,1)</f>
        <v>1</v>
      </c>
      <c r="Z178" s="147">
        <f>IF(ISERROR(SEARCH(Z$1,$O178)),0,1)</f>
        <v>1</v>
      </c>
      <c r="AA178" s="147">
        <f>IF(ISERROR(SEARCH(AA$1,$O178)),0,1)</f>
        <v>0</v>
      </c>
      <c r="AB178" s="147">
        <f>IF(ISERROR(SEARCH(AB$1,$O178)),0,1)</f>
        <v>0</v>
      </c>
      <c r="AC178" s="147">
        <f>IF(ISERROR(SEARCH(AC$1,$O178)),0,1)</f>
        <v>0</v>
      </c>
      <c r="AD178" s="147">
        <f>IF(ISERROR(SEARCH(AD$1,$O178)),0,1)</f>
        <v>0</v>
      </c>
      <c r="AE178" s="147">
        <f>IF(ISERROR(SEARCH(AE$1,$O178)),0,1)</f>
        <v>0</v>
      </c>
      <c r="AF178" s="147">
        <f>IF(ISERROR(SEARCH(AF$1,$O178)),0,1)</f>
        <v>0</v>
      </c>
      <c r="AI178" t="s">
        <v>44</v>
      </c>
      <c r="AJ178" s="42" t="s">
        <v>44</v>
      </c>
      <c r="AK178" s="219">
        <f>_xlfn.XLOOKUP(AJ178,sortorder!$I$15:$I$20,sortorder!$J$15:$J$20)</f>
        <v>1</v>
      </c>
      <c r="AL178" t="s">
        <v>1805</v>
      </c>
      <c r="AM178" t="s">
        <v>1805</v>
      </c>
      <c r="AN178" t="s">
        <v>1806</v>
      </c>
      <c r="AO178" s="32">
        <v>3</v>
      </c>
      <c r="AP178" t="s">
        <v>1800</v>
      </c>
      <c r="AQ178" t="s">
        <v>1111</v>
      </c>
      <c r="AR178" t="s">
        <v>1102</v>
      </c>
      <c r="AS178" t="s">
        <v>1111</v>
      </c>
      <c r="AU178" s="40" t="str">
        <f>IFERROR(_xlfn.XLOOKUP(O178,wtd!$B:$B,wtd!$C:$C),"")</f>
        <v/>
      </c>
      <c r="AV178" s="147" t="b">
        <f>IFERROR(O178=_xlfn.XLOOKUP(O178,wtd!$B:$B,wtd!$B:$B),FALSE)</f>
        <v>0</v>
      </c>
      <c r="AW178" t="s">
        <v>1103</v>
      </c>
      <c r="AX178">
        <v>2</v>
      </c>
      <c r="AY178">
        <v>0</v>
      </c>
      <c r="BA178" t="b">
        <v>0</v>
      </c>
      <c r="BB178" t="b">
        <v>0</v>
      </c>
      <c r="BC178" t="b">
        <v>0</v>
      </c>
      <c r="BD178" t="s">
        <v>5267</v>
      </c>
      <c r="BE178" s="43" t="s">
        <v>3048</v>
      </c>
      <c r="BF178" s="43" t="s">
        <v>3048</v>
      </c>
      <c r="BL178" s="235">
        <v>999</v>
      </c>
    </row>
    <row r="179" spans="1:64" x14ac:dyDescent="0.35">
      <c r="A179">
        <v>178</v>
      </c>
      <c r="B179" s="164" t="str">
        <f>IFERROR(TEXT(AK179,"00"),"99")&amp;IFERROR(TEXT(V179,"00"),"99")&amp;IFERROR(TEXT(R179,"00"),"99")&amp;IFERROR(TEXT(BL179,"000"),"999")</f>
        <v>012155999</v>
      </c>
      <c r="C179" s="164" t="str">
        <f>IFERROR(TEXT(AK179,"00"),"99")&amp;IFERROR(TEXT(U179,"00"),"99")&amp;IFERROR(TEXT(Q179,"000"),"999")</f>
        <v>0121023</v>
      </c>
      <c r="D179" s="29">
        <v>0</v>
      </c>
      <c r="E179" s="29">
        <v>0</v>
      </c>
      <c r="F179" s="29">
        <v>0</v>
      </c>
      <c r="O179" s="65" t="s">
        <v>2990</v>
      </c>
      <c r="P179" s="43" t="s">
        <v>2990</v>
      </c>
      <c r="Q179" s="153">
        <f>IFERROR(_xlfn.XLOOKUP(S179,sortorder!$E$62:$E$138,sortorder!$F$62:$F$138),999)</f>
        <v>23</v>
      </c>
      <c r="R179" s="153">
        <f>IFERROR(_xlfn.XLOOKUP(S179,sortorder!$E$62:$E$138,sortorder!$D$62:$D$138),99)</f>
        <v>55</v>
      </c>
      <c r="S179" s="131" t="s">
        <v>2931</v>
      </c>
      <c r="U179" s="158">
        <f>IFERROR(_xlfn.XLOOKUP(W179,sortorder!$E$4:$E$55,sortorder!$D$4:$D$55),99)</f>
        <v>21</v>
      </c>
      <c r="V179" s="158">
        <f>IFERROR(_xlfn.XLOOKUP(W179,sortorder!$E$4:$E$55,sortorder!$D$4:$D$55),99)</f>
        <v>21</v>
      </c>
      <c r="W179" s="22" t="s">
        <v>3012</v>
      </c>
      <c r="X179" s="147">
        <f>IF(ISERROR(SEARCH(X$1,$O179)),0,1)</f>
        <v>0</v>
      </c>
      <c r="Y179" s="147">
        <f>IF(ISERROR(SEARCH(Y$1,$O179)),0,1)</f>
        <v>1</v>
      </c>
      <c r="Z179" s="147">
        <f>IF(ISERROR(SEARCH(Z$1,$O179)),0,1)</f>
        <v>1</v>
      </c>
      <c r="AA179" s="147">
        <f>IF(ISERROR(SEARCH(AA$1,$O179)),0,1)</f>
        <v>0</v>
      </c>
      <c r="AB179" s="147">
        <f>IF(ISERROR(SEARCH(AB$1,$O179)),0,1)</f>
        <v>0</v>
      </c>
      <c r="AC179" s="147">
        <f>IF(ISERROR(SEARCH(AC$1,$O179)),0,1)</f>
        <v>0</v>
      </c>
      <c r="AD179" s="147">
        <f>IF(ISERROR(SEARCH(AD$1,$O179)),0,1)</f>
        <v>0</v>
      </c>
      <c r="AE179" s="147">
        <f>IF(ISERROR(SEARCH(AE$1,$O179)),0,1)</f>
        <v>0</v>
      </c>
      <c r="AF179" s="147">
        <f>IF(ISERROR(SEARCH(AF$1,$O179)),0,1)</f>
        <v>0</v>
      </c>
      <c r="AI179" t="s">
        <v>44</v>
      </c>
      <c r="AJ179" s="42" t="s">
        <v>44</v>
      </c>
      <c r="AK179" s="219">
        <f>_xlfn.XLOOKUP(AJ179,sortorder!$I$15:$I$20,sortorder!$J$15:$J$20)</f>
        <v>1</v>
      </c>
      <c r="AL179" t="s">
        <v>1805</v>
      </c>
      <c r="AM179" t="s">
        <v>1805</v>
      </c>
      <c r="AN179" t="s">
        <v>1806</v>
      </c>
      <c r="AO179" s="32">
        <v>3</v>
      </c>
      <c r="AP179" t="s">
        <v>1800</v>
      </c>
      <c r="AQ179" t="s">
        <v>1111</v>
      </c>
      <c r="AR179" t="s">
        <v>1102</v>
      </c>
      <c r="AS179" t="s">
        <v>1111</v>
      </c>
      <c r="AU179" s="40" t="str">
        <f>IFERROR(_xlfn.XLOOKUP(O179,wtd!$B:$B,wtd!$C:$C),"")</f>
        <v/>
      </c>
      <c r="AV179" s="147" t="b">
        <f>IFERROR(O179=_xlfn.XLOOKUP(O179,wtd!$B:$B,wtd!$B:$B),FALSE)</f>
        <v>0</v>
      </c>
      <c r="AW179" t="s">
        <v>1103</v>
      </c>
      <c r="AX179">
        <v>2</v>
      </c>
      <c r="AY179">
        <v>0</v>
      </c>
      <c r="BA179" t="b">
        <v>0</v>
      </c>
      <c r="BB179" t="b">
        <v>0</v>
      </c>
      <c r="BC179" t="b">
        <v>0</v>
      </c>
      <c r="BD179" t="s">
        <v>5339</v>
      </c>
      <c r="BE179" s="43" t="s">
        <v>3049</v>
      </c>
      <c r="BF179" s="43" t="s">
        <v>3049</v>
      </c>
      <c r="BL179" s="235">
        <v>999</v>
      </c>
    </row>
    <row r="180" spans="1:64" x14ac:dyDescent="0.35">
      <c r="A180">
        <v>179</v>
      </c>
      <c r="B180" s="164" t="str">
        <f>IFERROR(TEXT(AK180,"00"),"99")&amp;IFERROR(TEXT(V180,"00"),"99")&amp;IFERROR(TEXT(R180,"00"),"99")&amp;IFERROR(TEXT(BL180,"000"),"999")</f>
        <v>012156999</v>
      </c>
      <c r="C180" s="164" t="str">
        <f>IFERROR(TEXT(AK180,"00"),"99")&amp;IFERROR(TEXT(U180,"00"),"99")&amp;IFERROR(TEXT(Q180,"000"),"999")</f>
        <v>0121024</v>
      </c>
      <c r="D180" s="29">
        <v>0</v>
      </c>
      <c r="E180" s="29">
        <v>0</v>
      </c>
      <c r="F180" s="29">
        <v>0</v>
      </c>
      <c r="O180" s="65" t="s">
        <v>2991</v>
      </c>
      <c r="P180" s="43" t="s">
        <v>2991</v>
      </c>
      <c r="Q180" s="153">
        <f>IFERROR(_xlfn.XLOOKUP(S180,sortorder!$E$62:$E$138,sortorder!$F$62:$F$138),999)</f>
        <v>24</v>
      </c>
      <c r="R180" s="153">
        <f>IFERROR(_xlfn.XLOOKUP(S180,sortorder!$E$62:$E$138,sortorder!$D$62:$D$138),99)</f>
        <v>56</v>
      </c>
      <c r="S180" s="131" t="s">
        <v>2932</v>
      </c>
      <c r="U180" s="158">
        <f>IFERROR(_xlfn.XLOOKUP(W180,sortorder!$E$4:$E$55,sortorder!$D$4:$D$55),99)</f>
        <v>21</v>
      </c>
      <c r="V180" s="158">
        <f>IFERROR(_xlfn.XLOOKUP(W180,sortorder!$E$4:$E$55,sortorder!$D$4:$D$55),99)</f>
        <v>21</v>
      </c>
      <c r="W180" s="22" t="s">
        <v>3012</v>
      </c>
      <c r="X180" s="147">
        <f>IF(ISERROR(SEARCH(X$1,$O180)),0,1)</f>
        <v>0</v>
      </c>
      <c r="Y180" s="147">
        <f>IF(ISERROR(SEARCH(Y$1,$O180)),0,1)</f>
        <v>1</v>
      </c>
      <c r="Z180" s="147">
        <f>IF(ISERROR(SEARCH(Z$1,$O180)),0,1)</f>
        <v>1</v>
      </c>
      <c r="AA180" s="147">
        <f>IF(ISERROR(SEARCH(AA$1,$O180)),0,1)</f>
        <v>0</v>
      </c>
      <c r="AB180" s="147">
        <f>IF(ISERROR(SEARCH(AB$1,$O180)),0,1)</f>
        <v>0</v>
      </c>
      <c r="AC180" s="147">
        <f>IF(ISERROR(SEARCH(AC$1,$O180)),0,1)</f>
        <v>0</v>
      </c>
      <c r="AD180" s="147">
        <f>IF(ISERROR(SEARCH(AD$1,$O180)),0,1)</f>
        <v>0</v>
      </c>
      <c r="AE180" s="147">
        <f>IF(ISERROR(SEARCH(AE$1,$O180)),0,1)</f>
        <v>0</v>
      </c>
      <c r="AF180" s="147">
        <f>IF(ISERROR(SEARCH(AF$1,$O180)),0,1)</f>
        <v>0</v>
      </c>
      <c r="AI180" t="s">
        <v>44</v>
      </c>
      <c r="AJ180" s="42" t="s">
        <v>44</v>
      </c>
      <c r="AK180" s="219">
        <f>_xlfn.XLOOKUP(AJ180,sortorder!$I$15:$I$20,sortorder!$J$15:$J$20)</f>
        <v>1</v>
      </c>
      <c r="AL180" t="s">
        <v>1805</v>
      </c>
      <c r="AM180" t="s">
        <v>1805</v>
      </c>
      <c r="AN180" t="s">
        <v>1806</v>
      </c>
      <c r="AO180" s="32">
        <v>3</v>
      </c>
      <c r="AP180" t="s">
        <v>1800</v>
      </c>
      <c r="AQ180" t="s">
        <v>1111</v>
      </c>
      <c r="AR180" t="s">
        <v>1102</v>
      </c>
      <c r="AS180" t="s">
        <v>1111</v>
      </c>
      <c r="AU180" s="40" t="str">
        <f>IFERROR(_xlfn.XLOOKUP(O180,wtd!$B:$B,wtd!$C:$C),"")</f>
        <v/>
      </c>
      <c r="AV180" s="147" t="b">
        <f>IFERROR(O180=_xlfn.XLOOKUP(O180,wtd!$B:$B,wtd!$B:$B),FALSE)</f>
        <v>0</v>
      </c>
      <c r="AW180" t="s">
        <v>1103</v>
      </c>
      <c r="AX180">
        <v>2</v>
      </c>
      <c r="AY180">
        <v>0</v>
      </c>
      <c r="BA180" t="b">
        <v>0</v>
      </c>
      <c r="BB180" t="b">
        <v>0</v>
      </c>
      <c r="BC180" t="b">
        <v>0</v>
      </c>
      <c r="BD180" t="s">
        <v>5268</v>
      </c>
      <c r="BE180" s="43" t="s">
        <v>3050</v>
      </c>
      <c r="BF180" s="43" t="s">
        <v>3050</v>
      </c>
      <c r="BL180" s="235">
        <v>999</v>
      </c>
    </row>
    <row r="181" spans="1:64" x14ac:dyDescent="0.35">
      <c r="A181">
        <v>180</v>
      </c>
      <c r="B181" s="164" t="str">
        <f>IFERROR(TEXT(AK181,"00"),"99")&amp;IFERROR(TEXT(V181,"00"),"99")&amp;IFERROR(TEXT(R181,"00"),"99")&amp;IFERROR(TEXT(BL181,"000"),"999")</f>
        <v>012157999</v>
      </c>
      <c r="C181" s="164" t="str">
        <f>IFERROR(TEXT(AK181,"00"),"99")&amp;IFERROR(TEXT(U181,"00"),"99")&amp;IFERROR(TEXT(Q181,"000"),"999")</f>
        <v>0121025</v>
      </c>
      <c r="D181" s="29">
        <v>0</v>
      </c>
      <c r="E181" s="29">
        <v>0</v>
      </c>
      <c r="F181" s="29">
        <v>0</v>
      </c>
      <c r="O181" s="65" t="s">
        <v>2992</v>
      </c>
      <c r="P181" s="43" t="s">
        <v>2992</v>
      </c>
      <c r="Q181" s="153">
        <f>IFERROR(_xlfn.XLOOKUP(S181,sortorder!$E$62:$E$138,sortorder!$F$62:$F$138),999)</f>
        <v>25</v>
      </c>
      <c r="R181" s="153">
        <f>IFERROR(_xlfn.XLOOKUP(S181,sortorder!$E$62:$E$138,sortorder!$D$62:$D$138),99)</f>
        <v>57</v>
      </c>
      <c r="S181" s="131" t="s">
        <v>2933</v>
      </c>
      <c r="U181" s="158">
        <f>IFERROR(_xlfn.XLOOKUP(W181,sortorder!$E$4:$E$55,sortorder!$D$4:$D$55),99)</f>
        <v>21</v>
      </c>
      <c r="V181" s="158">
        <f>IFERROR(_xlfn.XLOOKUP(W181,sortorder!$E$4:$E$55,sortorder!$D$4:$D$55),99)</f>
        <v>21</v>
      </c>
      <c r="W181" s="22" t="s">
        <v>3012</v>
      </c>
      <c r="X181" s="147">
        <f>IF(ISERROR(SEARCH(X$1,$O181)),0,1)</f>
        <v>0</v>
      </c>
      <c r="Y181" s="147">
        <f>IF(ISERROR(SEARCH(Y$1,$O181)),0,1)</f>
        <v>1</v>
      </c>
      <c r="Z181" s="147">
        <f>IF(ISERROR(SEARCH(Z$1,$O181)),0,1)</f>
        <v>1</v>
      </c>
      <c r="AA181" s="147">
        <f>IF(ISERROR(SEARCH(AA$1,$O181)),0,1)</f>
        <v>0</v>
      </c>
      <c r="AB181" s="147">
        <f>IF(ISERROR(SEARCH(AB$1,$O181)),0,1)</f>
        <v>0</v>
      </c>
      <c r="AC181" s="147">
        <f>IF(ISERROR(SEARCH(AC$1,$O181)),0,1)</f>
        <v>0</v>
      </c>
      <c r="AD181" s="147">
        <f>IF(ISERROR(SEARCH(AD$1,$O181)),0,1)</f>
        <v>0</v>
      </c>
      <c r="AE181" s="147">
        <f>IF(ISERROR(SEARCH(AE$1,$O181)),0,1)</f>
        <v>0</v>
      </c>
      <c r="AF181" s="147">
        <f>IF(ISERROR(SEARCH(AF$1,$O181)),0,1)</f>
        <v>0</v>
      </c>
      <c r="AI181" t="s">
        <v>44</v>
      </c>
      <c r="AJ181" s="42" t="s">
        <v>44</v>
      </c>
      <c r="AK181" s="219">
        <f>_xlfn.XLOOKUP(AJ181,sortorder!$I$15:$I$20,sortorder!$J$15:$J$20)</f>
        <v>1</v>
      </c>
      <c r="AL181" t="s">
        <v>1805</v>
      </c>
      <c r="AM181" t="s">
        <v>1805</v>
      </c>
      <c r="AN181" t="s">
        <v>1806</v>
      </c>
      <c r="AO181" s="32">
        <v>3</v>
      </c>
      <c r="AP181" t="s">
        <v>1800</v>
      </c>
      <c r="AQ181" t="s">
        <v>1111</v>
      </c>
      <c r="AR181" t="s">
        <v>1102</v>
      </c>
      <c r="AS181" t="s">
        <v>1111</v>
      </c>
      <c r="AU181" s="40" t="str">
        <f>IFERROR(_xlfn.XLOOKUP(O181,wtd!$B:$B,wtd!$C:$C),"")</f>
        <v/>
      </c>
      <c r="AV181" s="147" t="b">
        <f>IFERROR(O181=_xlfn.XLOOKUP(O181,wtd!$B:$B,wtd!$B:$B),FALSE)</f>
        <v>0</v>
      </c>
      <c r="AW181" t="s">
        <v>1103</v>
      </c>
      <c r="AX181">
        <v>2</v>
      </c>
      <c r="AY181">
        <v>0</v>
      </c>
      <c r="BA181" t="b">
        <v>0</v>
      </c>
      <c r="BB181" t="b">
        <v>0</v>
      </c>
      <c r="BC181" t="b">
        <v>0</v>
      </c>
      <c r="BD181" t="s">
        <v>5428</v>
      </c>
      <c r="BE181" s="43" t="s">
        <v>3051</v>
      </c>
      <c r="BF181" s="43" t="s">
        <v>3051</v>
      </c>
      <c r="BL181" s="235">
        <v>999</v>
      </c>
    </row>
    <row r="182" spans="1:64" x14ac:dyDescent="0.35">
      <c r="A182">
        <v>181</v>
      </c>
      <c r="B182" s="164" t="str">
        <f>IFERROR(TEXT(AK182,"00"),"99")&amp;IFERROR(TEXT(V182,"00"),"99")&amp;IFERROR(TEXT(R182,"00"),"99")&amp;IFERROR(TEXT(BL182,"000"),"999")</f>
        <v>012158999</v>
      </c>
      <c r="C182" s="164" t="str">
        <f>IFERROR(TEXT(AK182,"00"),"99")&amp;IFERROR(TEXT(U182,"00"),"99")&amp;IFERROR(TEXT(Q182,"000"),"999")</f>
        <v>0121018</v>
      </c>
      <c r="D182" s="29">
        <v>0</v>
      </c>
      <c r="E182" s="29">
        <v>0</v>
      </c>
      <c r="F182" s="29">
        <v>0</v>
      </c>
      <c r="O182" s="65" t="s">
        <v>2993</v>
      </c>
      <c r="P182" s="43" t="s">
        <v>2993</v>
      </c>
      <c r="Q182" s="153">
        <f>IFERROR(_xlfn.XLOOKUP(S182,sortorder!$E$62:$E$138,sortorder!$F$62:$F$138),999)</f>
        <v>18</v>
      </c>
      <c r="R182" s="153">
        <f>IFERROR(_xlfn.XLOOKUP(S182,sortorder!$E$62:$E$138,sortorder!$D$62:$D$138),99)</f>
        <v>58</v>
      </c>
      <c r="S182" s="131" t="s">
        <v>2934</v>
      </c>
      <c r="U182" s="158">
        <f>IFERROR(_xlfn.XLOOKUP(W182,sortorder!$E$4:$E$55,sortorder!$D$4:$D$55),99)</f>
        <v>21</v>
      </c>
      <c r="V182" s="158">
        <f>IFERROR(_xlfn.XLOOKUP(W182,sortorder!$E$4:$E$55,sortorder!$D$4:$D$55),99)</f>
        <v>21</v>
      </c>
      <c r="W182" s="22" t="s">
        <v>3012</v>
      </c>
      <c r="X182" s="147">
        <f>IF(ISERROR(SEARCH(X$1,$O182)),0,1)</f>
        <v>0</v>
      </c>
      <c r="Y182" s="147">
        <f>IF(ISERROR(SEARCH(Y$1,$O182)),0,1)</f>
        <v>1</v>
      </c>
      <c r="Z182" s="147">
        <f>IF(ISERROR(SEARCH(Z$1,$O182)),0,1)</f>
        <v>1</v>
      </c>
      <c r="AA182" s="147">
        <f>IF(ISERROR(SEARCH(AA$1,$O182)),0,1)</f>
        <v>0</v>
      </c>
      <c r="AB182" s="147">
        <f>IF(ISERROR(SEARCH(AB$1,$O182)),0,1)</f>
        <v>0</v>
      </c>
      <c r="AC182" s="147">
        <f>IF(ISERROR(SEARCH(AC$1,$O182)),0,1)</f>
        <v>0</v>
      </c>
      <c r="AD182" s="147">
        <f>IF(ISERROR(SEARCH(AD$1,$O182)),0,1)</f>
        <v>0</v>
      </c>
      <c r="AE182" s="147">
        <f>IF(ISERROR(SEARCH(AE$1,$O182)),0,1)</f>
        <v>0</v>
      </c>
      <c r="AF182" s="147">
        <f>IF(ISERROR(SEARCH(AF$1,$O182)),0,1)</f>
        <v>0</v>
      </c>
      <c r="AI182" t="s">
        <v>44</v>
      </c>
      <c r="AJ182" s="42" t="s">
        <v>44</v>
      </c>
      <c r="AK182" s="219">
        <f>_xlfn.XLOOKUP(AJ182,sortorder!$I$15:$I$20,sortorder!$J$15:$J$20)</f>
        <v>1</v>
      </c>
      <c r="AL182" t="s">
        <v>1805</v>
      </c>
      <c r="AM182" t="s">
        <v>1805</v>
      </c>
      <c r="AN182" t="s">
        <v>1806</v>
      </c>
      <c r="AO182" s="32">
        <v>3</v>
      </c>
      <c r="AP182" t="s">
        <v>1800</v>
      </c>
      <c r="AQ182" t="s">
        <v>1111</v>
      </c>
      <c r="AR182" t="s">
        <v>1102</v>
      </c>
      <c r="AS182" t="s">
        <v>1111</v>
      </c>
      <c r="AU182" s="40" t="str">
        <f>IFERROR(_xlfn.XLOOKUP(O182,wtd!$B:$B,wtd!$C:$C),"")</f>
        <v/>
      </c>
      <c r="AV182" s="147" t="b">
        <f>IFERROR(O182=_xlfn.XLOOKUP(O182,wtd!$B:$B,wtd!$B:$B),FALSE)</f>
        <v>0</v>
      </c>
      <c r="AW182" t="s">
        <v>1103</v>
      </c>
      <c r="AX182">
        <v>2</v>
      </c>
      <c r="AY182">
        <v>0</v>
      </c>
      <c r="BA182" t="b">
        <v>0</v>
      </c>
      <c r="BB182" t="b">
        <v>0</v>
      </c>
      <c r="BC182" t="b">
        <v>0</v>
      </c>
      <c r="BD182" t="s">
        <v>5269</v>
      </c>
      <c r="BE182" s="43" t="s">
        <v>3052</v>
      </c>
      <c r="BF182" s="43" t="s">
        <v>3052</v>
      </c>
      <c r="BL182" s="235">
        <v>999</v>
      </c>
    </row>
    <row r="183" spans="1:64" x14ac:dyDescent="0.35">
      <c r="A183">
        <v>182</v>
      </c>
      <c r="B183" s="164" t="str">
        <f>IFERROR(TEXT(AK183,"00"),"99")&amp;IFERROR(TEXT(V183,"00"),"99")&amp;IFERROR(TEXT(R183,"00"),"99")&amp;IFERROR(TEXT(BL183,"000"),"999")</f>
        <v>012236999</v>
      </c>
      <c r="C183" s="164" t="str">
        <f>IFERROR(TEXT(AK183,"00"),"99")&amp;IFERROR(TEXT(U183,"00"),"99")&amp;IFERROR(TEXT(Q183,"000"),"999")</f>
        <v>0122021</v>
      </c>
      <c r="D183" s="29">
        <v>0</v>
      </c>
      <c r="E183" s="29">
        <v>0</v>
      </c>
      <c r="F183" s="29">
        <v>0</v>
      </c>
      <c r="O183" s="65" t="s">
        <v>2384</v>
      </c>
      <c r="P183" s="43" t="s">
        <v>2384</v>
      </c>
      <c r="Q183" s="153">
        <f>IFERROR(_xlfn.XLOOKUP(S183,sortorder!$E$62:$E$138,sortorder!$F$62:$F$138),999)</f>
        <v>21</v>
      </c>
      <c r="R183" s="153">
        <f>IFERROR(_xlfn.XLOOKUP(S183,sortorder!$E$62:$E$138,sortorder!$D$62:$D$138),99)</f>
        <v>36</v>
      </c>
      <c r="S183" s="131" t="s">
        <v>2318</v>
      </c>
      <c r="U183" s="158">
        <f>IFERROR(_xlfn.XLOOKUP(W183,sortorder!$E$4:$E$55,sortorder!$D$4:$D$55),99)</f>
        <v>22</v>
      </c>
      <c r="V183" s="158">
        <f>IFERROR(_xlfn.XLOOKUP(W183,sortorder!$E$4:$E$55,sortorder!$D$4:$D$55),99)</f>
        <v>22</v>
      </c>
      <c r="W183" s="22" t="s">
        <v>3013</v>
      </c>
      <c r="X183" s="147">
        <f>IF(ISERROR(SEARCH(X$1,$O183)),0,1)</f>
        <v>0</v>
      </c>
      <c r="Y183" s="147">
        <f>IF(ISERROR(SEARCH(Y$1,$O183)),0,1)</f>
        <v>0</v>
      </c>
      <c r="Z183" s="147">
        <f>IF(ISERROR(SEARCH(Z$1,$O183)),0,1)</f>
        <v>0</v>
      </c>
      <c r="AA183" s="147">
        <f>IF(ISERROR(SEARCH(AA$1,$O183)),0,1)</f>
        <v>0</v>
      </c>
      <c r="AB183" s="147">
        <f>IF(ISERROR(SEARCH(AB$1,$O183)),0,1)</f>
        <v>1</v>
      </c>
      <c r="AC183" s="147">
        <f>IF(ISERROR(SEARCH(AC$1,$O183)),0,1)</f>
        <v>0</v>
      </c>
      <c r="AD183" s="147">
        <f>IF(ISERROR(SEARCH(AD$1,$O183)),0,1)</f>
        <v>0</v>
      </c>
      <c r="AE183" s="147">
        <f>IF(ISERROR(SEARCH(AE$1,$O183)),0,1)</f>
        <v>0</v>
      </c>
      <c r="AF183" s="147">
        <f>IF(ISERROR(SEARCH(AF$1,$O183)),0,1)</f>
        <v>0</v>
      </c>
      <c r="AI183" t="s">
        <v>44</v>
      </c>
      <c r="AJ183" s="42" t="s">
        <v>44</v>
      </c>
      <c r="AK183" s="219">
        <f>_xlfn.XLOOKUP(AJ183,sortorder!$I$15:$I$20,sortorder!$J$15:$J$20)</f>
        <v>1</v>
      </c>
      <c r="AL183" t="s">
        <v>423</v>
      </c>
      <c r="AM183" t="s">
        <v>423</v>
      </c>
      <c r="AN183" t="s">
        <v>424</v>
      </c>
      <c r="AO183" s="32">
        <v>1</v>
      </c>
      <c r="AP183" t="s">
        <v>1125</v>
      </c>
      <c r="AQ183" t="s">
        <v>1132</v>
      </c>
      <c r="AR183" t="s">
        <v>1126</v>
      </c>
      <c r="AS183" t="s">
        <v>1132</v>
      </c>
      <c r="AT183">
        <v>1</v>
      </c>
      <c r="AU183" s="40" t="str">
        <f>IFERROR(_xlfn.XLOOKUP(O183,wtd!$B:$B,wtd!$C:$C),"")</f>
        <v/>
      </c>
      <c r="AV183" s="147" t="b">
        <f>IFERROR(O183=_xlfn.XLOOKUP(O183,wtd!$B:$B,wtd!$B:$B),FALSE)</f>
        <v>0</v>
      </c>
      <c r="AW183" t="s">
        <v>2831</v>
      </c>
      <c r="AX183">
        <v>2</v>
      </c>
      <c r="AY183">
        <v>0</v>
      </c>
      <c r="BA183" t="b">
        <v>0</v>
      </c>
      <c r="BB183" t="b">
        <v>1</v>
      </c>
      <c r="BC183" t="b">
        <v>0</v>
      </c>
      <c r="BD183" t="s">
        <v>5172</v>
      </c>
      <c r="BE183" s="43" t="s">
        <v>2386</v>
      </c>
      <c r="BF183" s="43" t="s">
        <v>2386</v>
      </c>
      <c r="BL183" s="235">
        <v>999</v>
      </c>
    </row>
    <row r="184" spans="1:64" x14ac:dyDescent="0.35">
      <c r="A184">
        <v>183</v>
      </c>
      <c r="B184" s="164" t="str">
        <f>IFERROR(TEXT(AK184,"00"),"99")&amp;IFERROR(TEXT(V184,"00"),"99")&amp;IFERROR(TEXT(R184,"00"),"99")&amp;IFERROR(TEXT(BL184,"000"),"999")</f>
        <v>012252999</v>
      </c>
      <c r="C184" s="164" t="str">
        <f>IFERROR(TEXT(AK184,"00"),"99")&amp;IFERROR(TEXT(U184,"00"),"99")&amp;IFERROR(TEXT(Q184,"000"),"999")</f>
        <v>0122019</v>
      </c>
      <c r="D184" s="29">
        <v>0</v>
      </c>
      <c r="E184" s="29">
        <v>0</v>
      </c>
      <c r="F184" s="29">
        <v>0</v>
      </c>
      <c r="O184" s="65" t="s">
        <v>2994</v>
      </c>
      <c r="P184" s="43" t="s">
        <v>2994</v>
      </c>
      <c r="Q184" s="153">
        <f>IFERROR(_xlfn.XLOOKUP(S184,sortorder!$E$62:$E$138,sortorder!$F$62:$F$138),999)</f>
        <v>19</v>
      </c>
      <c r="R184" s="153">
        <f>IFERROR(_xlfn.XLOOKUP(S184,sortorder!$E$62:$E$138,sortorder!$D$62:$D$138),99)</f>
        <v>52</v>
      </c>
      <c r="S184" s="131" t="s">
        <v>2928</v>
      </c>
      <c r="U184" s="158">
        <f>IFERROR(_xlfn.XLOOKUP(W184,sortorder!$E$4:$E$55,sortorder!$D$4:$D$55),99)</f>
        <v>22</v>
      </c>
      <c r="V184" s="158">
        <f>IFERROR(_xlfn.XLOOKUP(W184,sortorder!$E$4:$E$55,sortorder!$D$4:$D$55),99)</f>
        <v>22</v>
      </c>
      <c r="W184" s="22" t="s">
        <v>3013</v>
      </c>
      <c r="X184" s="147">
        <f>IF(ISERROR(SEARCH(X$1,$O184)),0,1)</f>
        <v>0</v>
      </c>
      <c r="Y184" s="147">
        <f>IF(ISERROR(SEARCH(Y$1,$O184)),0,1)</f>
        <v>0</v>
      </c>
      <c r="Z184" s="147">
        <f>IF(ISERROR(SEARCH(Z$1,$O184)),0,1)</f>
        <v>0</v>
      </c>
      <c r="AA184" s="147">
        <f>IF(ISERROR(SEARCH(AA$1,$O184)),0,1)</f>
        <v>0</v>
      </c>
      <c r="AB184" s="147">
        <f>IF(ISERROR(SEARCH(AB$1,$O184)),0,1)</f>
        <v>1</v>
      </c>
      <c r="AC184" s="147">
        <f>IF(ISERROR(SEARCH(AC$1,$O184)),0,1)</f>
        <v>0</v>
      </c>
      <c r="AD184" s="147">
        <f>IF(ISERROR(SEARCH(AD$1,$O184)),0,1)</f>
        <v>0</v>
      </c>
      <c r="AE184" s="147">
        <f>IF(ISERROR(SEARCH(AE$1,$O184)),0,1)</f>
        <v>0</v>
      </c>
      <c r="AF184" s="147">
        <f>IF(ISERROR(SEARCH(AF$1,$O184)),0,1)</f>
        <v>0</v>
      </c>
      <c r="AI184" t="s">
        <v>44</v>
      </c>
      <c r="AJ184" s="42" t="s">
        <v>44</v>
      </c>
      <c r="AK184" s="219">
        <f>_xlfn.XLOOKUP(AJ184,sortorder!$I$15:$I$20,sortorder!$J$15:$J$20)</f>
        <v>1</v>
      </c>
      <c r="AL184" t="s">
        <v>423</v>
      </c>
      <c r="AM184" t="s">
        <v>423</v>
      </c>
      <c r="AN184" t="s">
        <v>424</v>
      </c>
      <c r="AO184" s="32">
        <v>1</v>
      </c>
      <c r="AP184" t="s">
        <v>1125</v>
      </c>
      <c r="AQ184" t="s">
        <v>1132</v>
      </c>
      <c r="AR184" t="s">
        <v>1126</v>
      </c>
      <c r="AS184" t="s">
        <v>1132</v>
      </c>
      <c r="AT184">
        <v>1</v>
      </c>
      <c r="AU184" s="40" t="str">
        <f>IFERROR(_xlfn.XLOOKUP(O184,wtd!$B:$B,wtd!$C:$C),"")</f>
        <v/>
      </c>
      <c r="AV184" s="147" t="b">
        <f>IFERROR(O184=_xlfn.XLOOKUP(O184,wtd!$B:$B,wtd!$B:$B),FALSE)</f>
        <v>0</v>
      </c>
      <c r="AW184" t="s">
        <v>2831</v>
      </c>
      <c r="AX184">
        <v>2</v>
      </c>
      <c r="AY184">
        <v>0</v>
      </c>
      <c r="BA184" t="b">
        <v>0</v>
      </c>
      <c r="BB184" t="b">
        <v>1</v>
      </c>
      <c r="BC184" t="b">
        <v>0</v>
      </c>
      <c r="BD184" t="s">
        <v>5270</v>
      </c>
      <c r="BE184" s="43" t="s">
        <v>3053</v>
      </c>
      <c r="BF184" s="43" t="s">
        <v>3053</v>
      </c>
      <c r="BL184" s="235">
        <v>999</v>
      </c>
    </row>
    <row r="185" spans="1:64" x14ac:dyDescent="0.35">
      <c r="A185">
        <v>184</v>
      </c>
      <c r="B185" s="164" t="str">
        <f>IFERROR(TEXT(AK185,"00"),"99")&amp;IFERROR(TEXT(V185,"00"),"99")&amp;IFERROR(TEXT(R185,"00"),"99")&amp;IFERROR(TEXT(BL185,"000"),"999")</f>
        <v>012253999</v>
      </c>
      <c r="C185" s="164" t="str">
        <f>IFERROR(TEXT(AK185,"00"),"99")&amp;IFERROR(TEXT(U185,"00"),"99")&amp;IFERROR(TEXT(Q185,"000"),"999")</f>
        <v>0122020</v>
      </c>
      <c r="D185" s="29">
        <v>0</v>
      </c>
      <c r="E185" s="29">
        <v>0</v>
      </c>
      <c r="F185" s="29">
        <v>0</v>
      </c>
      <c r="O185" s="65" t="s">
        <v>2995</v>
      </c>
      <c r="P185" s="43" t="s">
        <v>2995</v>
      </c>
      <c r="Q185" s="153">
        <f>IFERROR(_xlfn.XLOOKUP(S185,sortorder!$E$62:$E$138,sortorder!$F$62:$F$138),999)</f>
        <v>20</v>
      </c>
      <c r="R185" s="153">
        <f>IFERROR(_xlfn.XLOOKUP(S185,sortorder!$E$62:$E$138,sortorder!$D$62:$D$138),99)</f>
        <v>53</v>
      </c>
      <c r="S185" s="131" t="s">
        <v>2929</v>
      </c>
      <c r="U185" s="158">
        <f>IFERROR(_xlfn.XLOOKUP(W185,sortorder!$E$4:$E$55,sortorder!$D$4:$D$55),99)</f>
        <v>22</v>
      </c>
      <c r="V185" s="158">
        <f>IFERROR(_xlfn.XLOOKUP(W185,sortorder!$E$4:$E$55,sortorder!$D$4:$D$55),99)</f>
        <v>22</v>
      </c>
      <c r="W185" s="22" t="s">
        <v>3013</v>
      </c>
      <c r="X185" s="147">
        <f>IF(ISERROR(SEARCH(X$1,$O185)),0,1)</f>
        <v>0</v>
      </c>
      <c r="Y185" s="147">
        <f>IF(ISERROR(SEARCH(Y$1,$O185)),0,1)</f>
        <v>0</v>
      </c>
      <c r="Z185" s="147">
        <f>IF(ISERROR(SEARCH(Z$1,$O185)),0,1)</f>
        <v>0</v>
      </c>
      <c r="AA185" s="147">
        <f>IF(ISERROR(SEARCH(AA$1,$O185)),0,1)</f>
        <v>0</v>
      </c>
      <c r="AB185" s="147">
        <f>IF(ISERROR(SEARCH(AB$1,$O185)),0,1)</f>
        <v>1</v>
      </c>
      <c r="AC185" s="147">
        <f>IF(ISERROR(SEARCH(AC$1,$O185)),0,1)</f>
        <v>0</v>
      </c>
      <c r="AD185" s="147">
        <f>IF(ISERROR(SEARCH(AD$1,$O185)),0,1)</f>
        <v>0</v>
      </c>
      <c r="AE185" s="147">
        <f>IF(ISERROR(SEARCH(AE$1,$O185)),0,1)</f>
        <v>0</v>
      </c>
      <c r="AF185" s="147">
        <f>IF(ISERROR(SEARCH(AF$1,$O185)),0,1)</f>
        <v>0</v>
      </c>
      <c r="AI185" t="s">
        <v>44</v>
      </c>
      <c r="AJ185" s="42" t="s">
        <v>44</v>
      </c>
      <c r="AK185" s="219">
        <f>_xlfn.XLOOKUP(AJ185,sortorder!$I$15:$I$20,sortorder!$J$15:$J$20)</f>
        <v>1</v>
      </c>
      <c r="AL185" t="s">
        <v>423</v>
      </c>
      <c r="AM185" t="s">
        <v>423</v>
      </c>
      <c r="AN185" t="s">
        <v>424</v>
      </c>
      <c r="AO185" s="32">
        <v>1</v>
      </c>
      <c r="AP185" t="s">
        <v>1125</v>
      </c>
      <c r="AQ185" t="s">
        <v>1132</v>
      </c>
      <c r="AR185" t="s">
        <v>1126</v>
      </c>
      <c r="AS185" t="s">
        <v>1132</v>
      </c>
      <c r="AT185">
        <v>1</v>
      </c>
      <c r="AU185" s="40" t="str">
        <f>IFERROR(_xlfn.XLOOKUP(O185,wtd!$B:$B,wtd!$C:$C),"")</f>
        <v/>
      </c>
      <c r="AV185" s="147" t="b">
        <f>IFERROR(O185=_xlfn.XLOOKUP(O185,wtd!$B:$B,wtd!$B:$B),FALSE)</f>
        <v>0</v>
      </c>
      <c r="AW185" t="s">
        <v>2831</v>
      </c>
      <c r="AX185">
        <v>2</v>
      </c>
      <c r="AY185">
        <v>0</v>
      </c>
      <c r="BA185" t="b">
        <v>0</v>
      </c>
      <c r="BB185" t="b">
        <v>1</v>
      </c>
      <c r="BC185" t="b">
        <v>0</v>
      </c>
      <c r="BD185" t="s">
        <v>5271</v>
      </c>
      <c r="BE185" s="43" t="s">
        <v>3054</v>
      </c>
      <c r="BF185" s="43" t="s">
        <v>3054</v>
      </c>
      <c r="BL185" s="235">
        <v>999</v>
      </c>
    </row>
    <row r="186" spans="1:64" x14ac:dyDescent="0.35">
      <c r="A186">
        <v>185</v>
      </c>
      <c r="B186" s="164" t="str">
        <f>IFERROR(TEXT(AK186,"00"),"99")&amp;IFERROR(TEXT(V186,"00"),"99")&amp;IFERROR(TEXT(R186,"00"),"99")&amp;IFERROR(TEXT(BL186,"000"),"999")</f>
        <v>012254999</v>
      </c>
      <c r="C186" s="164" t="str">
        <f>IFERROR(TEXT(AK186,"00"),"99")&amp;IFERROR(TEXT(U186,"00"),"99")&amp;IFERROR(TEXT(Q186,"000"),"999")</f>
        <v>0122022</v>
      </c>
      <c r="D186" s="29">
        <v>0</v>
      </c>
      <c r="E186" s="29">
        <v>0</v>
      </c>
      <c r="F186" s="29">
        <v>0</v>
      </c>
      <c r="O186" s="65" t="s">
        <v>2996</v>
      </c>
      <c r="P186" s="43" t="s">
        <v>2996</v>
      </c>
      <c r="Q186" s="153">
        <f>IFERROR(_xlfn.XLOOKUP(S186,sortorder!$E$62:$E$138,sortorder!$F$62:$F$138),999)</f>
        <v>22</v>
      </c>
      <c r="R186" s="153">
        <f>IFERROR(_xlfn.XLOOKUP(S186,sortorder!$E$62:$E$138,sortorder!$D$62:$D$138),99)</f>
        <v>54</v>
      </c>
      <c r="S186" s="131" t="s">
        <v>2930</v>
      </c>
      <c r="U186" s="158">
        <f>IFERROR(_xlfn.XLOOKUP(W186,sortorder!$E$4:$E$55,sortorder!$D$4:$D$55),99)</f>
        <v>22</v>
      </c>
      <c r="V186" s="158">
        <f>IFERROR(_xlfn.XLOOKUP(W186,sortorder!$E$4:$E$55,sortorder!$D$4:$D$55),99)</f>
        <v>22</v>
      </c>
      <c r="W186" s="22" t="s">
        <v>3013</v>
      </c>
      <c r="X186" s="147">
        <f>IF(ISERROR(SEARCH(X$1,$O186)),0,1)</f>
        <v>0</v>
      </c>
      <c r="Y186" s="147">
        <f>IF(ISERROR(SEARCH(Y$1,$O186)),0,1)</f>
        <v>0</v>
      </c>
      <c r="Z186" s="147">
        <f>IF(ISERROR(SEARCH(Z$1,$O186)),0,1)</f>
        <v>0</v>
      </c>
      <c r="AA186" s="147">
        <f>IF(ISERROR(SEARCH(AA$1,$O186)),0,1)</f>
        <v>0</v>
      </c>
      <c r="AB186" s="147">
        <f>IF(ISERROR(SEARCH(AB$1,$O186)),0,1)</f>
        <v>1</v>
      </c>
      <c r="AC186" s="147">
        <f>IF(ISERROR(SEARCH(AC$1,$O186)),0,1)</f>
        <v>0</v>
      </c>
      <c r="AD186" s="147">
        <f>IF(ISERROR(SEARCH(AD$1,$O186)),0,1)</f>
        <v>0</v>
      </c>
      <c r="AE186" s="147">
        <f>IF(ISERROR(SEARCH(AE$1,$O186)),0,1)</f>
        <v>0</v>
      </c>
      <c r="AF186" s="147">
        <f>IF(ISERROR(SEARCH(AF$1,$O186)),0,1)</f>
        <v>0</v>
      </c>
      <c r="AI186" t="s">
        <v>44</v>
      </c>
      <c r="AJ186" s="42" t="s">
        <v>44</v>
      </c>
      <c r="AK186" s="219">
        <f>_xlfn.XLOOKUP(AJ186,sortorder!$I$15:$I$20,sortorder!$J$15:$J$20)</f>
        <v>1</v>
      </c>
      <c r="AL186" t="s">
        <v>423</v>
      </c>
      <c r="AM186" t="s">
        <v>423</v>
      </c>
      <c r="AN186" t="s">
        <v>424</v>
      </c>
      <c r="AO186" s="32">
        <v>1</v>
      </c>
      <c r="AP186" t="s">
        <v>1125</v>
      </c>
      <c r="AQ186" t="s">
        <v>1132</v>
      </c>
      <c r="AR186" t="s">
        <v>1126</v>
      </c>
      <c r="AS186" t="s">
        <v>1132</v>
      </c>
      <c r="AT186">
        <v>1</v>
      </c>
      <c r="AU186" s="40" t="str">
        <f>IFERROR(_xlfn.XLOOKUP(O186,wtd!$B:$B,wtd!$C:$C),"")</f>
        <v/>
      </c>
      <c r="AV186" s="147" t="b">
        <f>IFERROR(O186=_xlfn.XLOOKUP(O186,wtd!$B:$B,wtd!$B:$B),FALSE)</f>
        <v>0</v>
      </c>
      <c r="AW186" t="s">
        <v>2831</v>
      </c>
      <c r="AX186">
        <v>2</v>
      </c>
      <c r="AY186">
        <v>0</v>
      </c>
      <c r="BA186" t="b">
        <v>0</v>
      </c>
      <c r="BB186" t="b">
        <v>1</v>
      </c>
      <c r="BC186" t="b">
        <v>0</v>
      </c>
      <c r="BD186" t="s">
        <v>5272</v>
      </c>
      <c r="BE186" s="43" t="s">
        <v>3055</v>
      </c>
      <c r="BF186" s="43" t="s">
        <v>3055</v>
      </c>
      <c r="BL186" s="235">
        <v>999</v>
      </c>
    </row>
    <row r="187" spans="1:64" x14ac:dyDescent="0.35">
      <c r="A187">
        <v>186</v>
      </c>
      <c r="B187" s="164" t="str">
        <f>IFERROR(TEXT(AK187,"00"),"99")&amp;IFERROR(TEXT(V187,"00"),"99")&amp;IFERROR(TEXT(R187,"00"),"99")&amp;IFERROR(TEXT(BL187,"000"),"999")</f>
        <v>012255999</v>
      </c>
      <c r="C187" s="164" t="str">
        <f>IFERROR(TEXT(AK187,"00"),"99")&amp;IFERROR(TEXT(U187,"00"),"99")&amp;IFERROR(TEXT(Q187,"000"),"999")</f>
        <v>0122023</v>
      </c>
      <c r="D187" s="29">
        <v>0</v>
      </c>
      <c r="E187" s="29">
        <v>0</v>
      </c>
      <c r="F187" s="29">
        <v>0</v>
      </c>
      <c r="O187" s="65" t="s">
        <v>2997</v>
      </c>
      <c r="P187" s="43" t="s">
        <v>2997</v>
      </c>
      <c r="Q187" s="153">
        <f>IFERROR(_xlfn.XLOOKUP(S187,sortorder!$E$62:$E$138,sortorder!$F$62:$F$138),999)</f>
        <v>23</v>
      </c>
      <c r="R187" s="153">
        <f>IFERROR(_xlfn.XLOOKUP(S187,sortorder!$E$62:$E$138,sortorder!$D$62:$D$138),99)</f>
        <v>55</v>
      </c>
      <c r="S187" s="131" t="s">
        <v>2931</v>
      </c>
      <c r="U187" s="158">
        <f>IFERROR(_xlfn.XLOOKUP(W187,sortorder!$E$4:$E$55,sortorder!$D$4:$D$55),99)</f>
        <v>22</v>
      </c>
      <c r="V187" s="158">
        <f>IFERROR(_xlfn.XLOOKUP(W187,sortorder!$E$4:$E$55,sortorder!$D$4:$D$55),99)</f>
        <v>22</v>
      </c>
      <c r="W187" s="22" t="s">
        <v>3013</v>
      </c>
      <c r="X187" s="147">
        <f>IF(ISERROR(SEARCH(X$1,$O187)),0,1)</f>
        <v>0</v>
      </c>
      <c r="Y187" s="147">
        <f>IF(ISERROR(SEARCH(Y$1,$O187)),0,1)</f>
        <v>0</v>
      </c>
      <c r="Z187" s="147">
        <f>IF(ISERROR(SEARCH(Z$1,$O187)),0,1)</f>
        <v>0</v>
      </c>
      <c r="AA187" s="147">
        <f>IF(ISERROR(SEARCH(AA$1,$O187)),0,1)</f>
        <v>0</v>
      </c>
      <c r="AB187" s="147">
        <f>IF(ISERROR(SEARCH(AB$1,$O187)),0,1)</f>
        <v>1</v>
      </c>
      <c r="AC187" s="147">
        <f>IF(ISERROR(SEARCH(AC$1,$O187)),0,1)</f>
        <v>0</v>
      </c>
      <c r="AD187" s="147">
        <f>IF(ISERROR(SEARCH(AD$1,$O187)),0,1)</f>
        <v>0</v>
      </c>
      <c r="AE187" s="147">
        <f>IF(ISERROR(SEARCH(AE$1,$O187)),0,1)</f>
        <v>0</v>
      </c>
      <c r="AF187" s="147">
        <f>IF(ISERROR(SEARCH(AF$1,$O187)),0,1)</f>
        <v>0</v>
      </c>
      <c r="AI187" t="s">
        <v>44</v>
      </c>
      <c r="AJ187" s="42" t="s">
        <v>44</v>
      </c>
      <c r="AK187" s="219">
        <f>_xlfn.XLOOKUP(AJ187,sortorder!$I$15:$I$20,sortorder!$J$15:$J$20)</f>
        <v>1</v>
      </c>
      <c r="AL187" t="s">
        <v>423</v>
      </c>
      <c r="AM187" t="s">
        <v>423</v>
      </c>
      <c r="AN187" t="s">
        <v>424</v>
      </c>
      <c r="AO187" s="32">
        <v>1</v>
      </c>
      <c r="AP187" t="s">
        <v>1125</v>
      </c>
      <c r="AQ187" t="s">
        <v>1132</v>
      </c>
      <c r="AR187" t="s">
        <v>1126</v>
      </c>
      <c r="AS187" t="s">
        <v>1132</v>
      </c>
      <c r="AT187">
        <v>1</v>
      </c>
      <c r="AU187" s="40" t="str">
        <f>IFERROR(_xlfn.XLOOKUP(O187,wtd!$B:$B,wtd!$C:$C),"")</f>
        <v/>
      </c>
      <c r="AV187" s="147" t="b">
        <f>IFERROR(O187=_xlfn.XLOOKUP(O187,wtd!$B:$B,wtd!$B:$B),FALSE)</f>
        <v>0</v>
      </c>
      <c r="AW187" t="s">
        <v>2831</v>
      </c>
      <c r="AX187">
        <v>2</v>
      </c>
      <c r="AY187">
        <v>0</v>
      </c>
      <c r="BA187" t="b">
        <v>0</v>
      </c>
      <c r="BB187" t="b">
        <v>1</v>
      </c>
      <c r="BC187" t="b">
        <v>0</v>
      </c>
      <c r="BD187" t="s">
        <v>5340</v>
      </c>
      <c r="BE187" s="43" t="s">
        <v>3056</v>
      </c>
      <c r="BF187" s="43" t="s">
        <v>3056</v>
      </c>
      <c r="BL187" s="235">
        <v>999</v>
      </c>
    </row>
    <row r="188" spans="1:64" x14ac:dyDescent="0.35">
      <c r="A188">
        <v>187</v>
      </c>
      <c r="B188" s="164" t="str">
        <f>IFERROR(TEXT(AK188,"00"),"99")&amp;IFERROR(TEXT(V188,"00"),"99")&amp;IFERROR(TEXT(R188,"00"),"99")&amp;IFERROR(TEXT(BL188,"000"),"999")</f>
        <v>012256999</v>
      </c>
      <c r="C188" s="164" t="str">
        <f>IFERROR(TEXT(AK188,"00"),"99")&amp;IFERROR(TEXT(U188,"00"),"99")&amp;IFERROR(TEXT(Q188,"000"),"999")</f>
        <v>0122024</v>
      </c>
      <c r="D188" s="29">
        <v>0</v>
      </c>
      <c r="E188" s="29">
        <v>0</v>
      </c>
      <c r="F188" s="29">
        <v>0</v>
      </c>
      <c r="O188" s="65" t="s">
        <v>2998</v>
      </c>
      <c r="P188" s="43" t="s">
        <v>2998</v>
      </c>
      <c r="Q188" s="153">
        <f>IFERROR(_xlfn.XLOOKUP(S188,sortorder!$E$62:$E$138,sortorder!$F$62:$F$138),999)</f>
        <v>24</v>
      </c>
      <c r="R188" s="153">
        <f>IFERROR(_xlfn.XLOOKUP(S188,sortorder!$E$62:$E$138,sortorder!$D$62:$D$138),99)</f>
        <v>56</v>
      </c>
      <c r="S188" s="131" t="s">
        <v>2932</v>
      </c>
      <c r="U188" s="158">
        <f>IFERROR(_xlfn.XLOOKUP(W188,sortorder!$E$4:$E$55,sortorder!$D$4:$D$55),99)</f>
        <v>22</v>
      </c>
      <c r="V188" s="158">
        <f>IFERROR(_xlfn.XLOOKUP(W188,sortorder!$E$4:$E$55,sortorder!$D$4:$D$55),99)</f>
        <v>22</v>
      </c>
      <c r="W188" s="22" t="s">
        <v>3013</v>
      </c>
      <c r="X188" s="147">
        <f>IF(ISERROR(SEARCH(X$1,$O188)),0,1)</f>
        <v>0</v>
      </c>
      <c r="Y188" s="147">
        <f>IF(ISERROR(SEARCH(Y$1,$O188)),0,1)</f>
        <v>0</v>
      </c>
      <c r="Z188" s="147">
        <f>IF(ISERROR(SEARCH(Z$1,$O188)),0,1)</f>
        <v>0</v>
      </c>
      <c r="AA188" s="147">
        <f>IF(ISERROR(SEARCH(AA$1,$O188)),0,1)</f>
        <v>0</v>
      </c>
      <c r="AB188" s="147">
        <f>IF(ISERROR(SEARCH(AB$1,$O188)),0,1)</f>
        <v>1</v>
      </c>
      <c r="AC188" s="147">
        <f>IF(ISERROR(SEARCH(AC$1,$O188)),0,1)</f>
        <v>0</v>
      </c>
      <c r="AD188" s="147">
        <f>IF(ISERROR(SEARCH(AD$1,$O188)),0,1)</f>
        <v>0</v>
      </c>
      <c r="AE188" s="147">
        <f>IF(ISERROR(SEARCH(AE$1,$O188)),0,1)</f>
        <v>0</v>
      </c>
      <c r="AF188" s="147">
        <f>IF(ISERROR(SEARCH(AF$1,$O188)),0,1)</f>
        <v>0</v>
      </c>
      <c r="AI188" t="s">
        <v>44</v>
      </c>
      <c r="AJ188" s="42" t="s">
        <v>44</v>
      </c>
      <c r="AK188" s="219">
        <f>_xlfn.XLOOKUP(AJ188,sortorder!$I$15:$I$20,sortorder!$J$15:$J$20)</f>
        <v>1</v>
      </c>
      <c r="AL188" t="s">
        <v>423</v>
      </c>
      <c r="AM188" t="s">
        <v>423</v>
      </c>
      <c r="AN188" t="s">
        <v>424</v>
      </c>
      <c r="AO188" s="32">
        <v>1</v>
      </c>
      <c r="AP188" t="s">
        <v>1125</v>
      </c>
      <c r="AQ188" t="s">
        <v>1132</v>
      </c>
      <c r="AR188" t="s">
        <v>1126</v>
      </c>
      <c r="AS188" t="s">
        <v>1132</v>
      </c>
      <c r="AT188">
        <v>1</v>
      </c>
      <c r="AU188" s="40" t="str">
        <f>IFERROR(_xlfn.XLOOKUP(O188,wtd!$B:$B,wtd!$C:$C),"")</f>
        <v/>
      </c>
      <c r="AV188" s="147" t="b">
        <f>IFERROR(O188=_xlfn.XLOOKUP(O188,wtd!$B:$B,wtd!$B:$B),FALSE)</f>
        <v>0</v>
      </c>
      <c r="AW188" t="s">
        <v>2831</v>
      </c>
      <c r="AX188">
        <v>2</v>
      </c>
      <c r="AY188">
        <v>0</v>
      </c>
      <c r="BA188" t="b">
        <v>0</v>
      </c>
      <c r="BB188" t="b">
        <v>1</v>
      </c>
      <c r="BC188" t="b">
        <v>0</v>
      </c>
      <c r="BD188" t="s">
        <v>5273</v>
      </c>
      <c r="BE188" s="43" t="s">
        <v>3057</v>
      </c>
      <c r="BF188" s="43" t="s">
        <v>3057</v>
      </c>
      <c r="BL188" s="235">
        <v>999</v>
      </c>
    </row>
    <row r="189" spans="1:64" x14ac:dyDescent="0.35">
      <c r="A189">
        <v>188</v>
      </c>
      <c r="B189" s="164" t="str">
        <f>IFERROR(TEXT(AK189,"00"),"99")&amp;IFERROR(TEXT(V189,"00"),"99")&amp;IFERROR(TEXT(R189,"00"),"99")&amp;IFERROR(TEXT(BL189,"000"),"999")</f>
        <v>012257999</v>
      </c>
      <c r="C189" s="164" t="str">
        <f>IFERROR(TEXT(AK189,"00"),"99")&amp;IFERROR(TEXT(U189,"00"),"99")&amp;IFERROR(TEXT(Q189,"000"),"999")</f>
        <v>0122025</v>
      </c>
      <c r="D189" s="29">
        <v>0</v>
      </c>
      <c r="E189" s="29">
        <v>0</v>
      </c>
      <c r="F189" s="29">
        <v>0</v>
      </c>
      <c r="O189" s="65" t="s">
        <v>2999</v>
      </c>
      <c r="P189" s="43" t="s">
        <v>2999</v>
      </c>
      <c r="Q189" s="153">
        <f>IFERROR(_xlfn.XLOOKUP(S189,sortorder!$E$62:$E$138,sortorder!$F$62:$F$138),999)</f>
        <v>25</v>
      </c>
      <c r="R189" s="153">
        <f>IFERROR(_xlfn.XLOOKUP(S189,sortorder!$E$62:$E$138,sortorder!$D$62:$D$138),99)</f>
        <v>57</v>
      </c>
      <c r="S189" s="131" t="s">
        <v>2933</v>
      </c>
      <c r="U189" s="158">
        <f>IFERROR(_xlfn.XLOOKUP(W189,sortorder!$E$4:$E$55,sortorder!$D$4:$D$55),99)</f>
        <v>22</v>
      </c>
      <c r="V189" s="158">
        <f>IFERROR(_xlfn.XLOOKUP(W189,sortorder!$E$4:$E$55,sortorder!$D$4:$D$55),99)</f>
        <v>22</v>
      </c>
      <c r="W189" s="22" t="s">
        <v>3013</v>
      </c>
      <c r="X189" s="147">
        <f>IF(ISERROR(SEARCH(X$1,$O189)),0,1)</f>
        <v>0</v>
      </c>
      <c r="Y189" s="147">
        <f>IF(ISERROR(SEARCH(Y$1,$O189)),0,1)</f>
        <v>0</v>
      </c>
      <c r="Z189" s="147">
        <f>IF(ISERROR(SEARCH(Z$1,$O189)),0,1)</f>
        <v>0</v>
      </c>
      <c r="AA189" s="147">
        <f>IF(ISERROR(SEARCH(AA$1,$O189)),0,1)</f>
        <v>0</v>
      </c>
      <c r="AB189" s="147">
        <f>IF(ISERROR(SEARCH(AB$1,$O189)),0,1)</f>
        <v>1</v>
      </c>
      <c r="AC189" s="147">
        <f>IF(ISERROR(SEARCH(AC$1,$O189)),0,1)</f>
        <v>0</v>
      </c>
      <c r="AD189" s="147">
        <f>IF(ISERROR(SEARCH(AD$1,$O189)),0,1)</f>
        <v>0</v>
      </c>
      <c r="AE189" s="147">
        <f>IF(ISERROR(SEARCH(AE$1,$O189)),0,1)</f>
        <v>0</v>
      </c>
      <c r="AF189" s="147">
        <f>IF(ISERROR(SEARCH(AF$1,$O189)),0,1)</f>
        <v>0</v>
      </c>
      <c r="AI189" t="s">
        <v>44</v>
      </c>
      <c r="AJ189" s="42" t="s">
        <v>44</v>
      </c>
      <c r="AK189" s="219">
        <f>_xlfn.XLOOKUP(AJ189,sortorder!$I$15:$I$20,sortorder!$J$15:$J$20)</f>
        <v>1</v>
      </c>
      <c r="AL189" t="s">
        <v>423</v>
      </c>
      <c r="AM189" t="s">
        <v>423</v>
      </c>
      <c r="AN189" t="s">
        <v>424</v>
      </c>
      <c r="AO189" s="32">
        <v>1</v>
      </c>
      <c r="AP189" t="s">
        <v>1125</v>
      </c>
      <c r="AQ189" t="s">
        <v>1132</v>
      </c>
      <c r="AR189" t="s">
        <v>1126</v>
      </c>
      <c r="AS189" t="s">
        <v>1132</v>
      </c>
      <c r="AT189">
        <v>1</v>
      </c>
      <c r="AU189" s="40" t="str">
        <f>IFERROR(_xlfn.XLOOKUP(O189,wtd!$B:$B,wtd!$C:$C),"")</f>
        <v/>
      </c>
      <c r="AV189" s="147" t="b">
        <f>IFERROR(O189=_xlfn.XLOOKUP(O189,wtd!$B:$B,wtd!$B:$B),FALSE)</f>
        <v>0</v>
      </c>
      <c r="AW189" t="s">
        <v>2831</v>
      </c>
      <c r="AX189">
        <v>2</v>
      </c>
      <c r="AY189">
        <v>0</v>
      </c>
      <c r="BA189" t="b">
        <v>0</v>
      </c>
      <c r="BB189" t="b">
        <v>1</v>
      </c>
      <c r="BC189" t="b">
        <v>0</v>
      </c>
      <c r="BD189" t="s">
        <v>5429</v>
      </c>
      <c r="BE189" s="43" t="s">
        <v>3058</v>
      </c>
      <c r="BF189" s="43" t="s">
        <v>3058</v>
      </c>
      <c r="BL189" s="235">
        <v>999</v>
      </c>
    </row>
    <row r="190" spans="1:64" x14ac:dyDescent="0.35">
      <c r="A190">
        <v>189</v>
      </c>
      <c r="B190" s="164" t="str">
        <f>IFERROR(TEXT(AK190,"00"),"99")&amp;IFERROR(TEXT(V190,"00"),"99")&amp;IFERROR(TEXT(R190,"00"),"99")&amp;IFERROR(TEXT(BL190,"000"),"999")</f>
        <v>012258999</v>
      </c>
      <c r="C190" s="164" t="str">
        <f>IFERROR(TEXT(AK190,"00"),"99")&amp;IFERROR(TEXT(U190,"00"),"99")&amp;IFERROR(TEXT(Q190,"000"),"999")</f>
        <v>0122018</v>
      </c>
      <c r="D190" s="29">
        <v>0</v>
      </c>
      <c r="E190" s="29">
        <v>0</v>
      </c>
      <c r="F190" s="29">
        <v>0</v>
      </c>
      <c r="O190" s="65" t="s">
        <v>3000</v>
      </c>
      <c r="P190" s="43" t="s">
        <v>3000</v>
      </c>
      <c r="Q190" s="153">
        <f>IFERROR(_xlfn.XLOOKUP(S190,sortorder!$E$62:$E$138,sortorder!$F$62:$F$138),999)</f>
        <v>18</v>
      </c>
      <c r="R190" s="153">
        <f>IFERROR(_xlfn.XLOOKUP(S190,sortorder!$E$62:$E$138,sortorder!$D$62:$D$138),99)</f>
        <v>58</v>
      </c>
      <c r="S190" s="131" t="s">
        <v>2934</v>
      </c>
      <c r="U190" s="158">
        <f>IFERROR(_xlfn.XLOOKUP(W190,sortorder!$E$4:$E$55,sortorder!$D$4:$D$55),99)</f>
        <v>22</v>
      </c>
      <c r="V190" s="158">
        <f>IFERROR(_xlfn.XLOOKUP(W190,sortorder!$E$4:$E$55,sortorder!$D$4:$D$55),99)</f>
        <v>22</v>
      </c>
      <c r="W190" s="22" t="s">
        <v>3013</v>
      </c>
      <c r="X190" s="147">
        <f>IF(ISERROR(SEARCH(X$1,$O190)),0,1)</f>
        <v>0</v>
      </c>
      <c r="Y190" s="147">
        <f>IF(ISERROR(SEARCH(Y$1,$O190)),0,1)</f>
        <v>0</v>
      </c>
      <c r="Z190" s="147">
        <f>IF(ISERROR(SEARCH(Z$1,$O190)),0,1)</f>
        <v>0</v>
      </c>
      <c r="AA190" s="147">
        <f>IF(ISERROR(SEARCH(AA$1,$O190)),0,1)</f>
        <v>0</v>
      </c>
      <c r="AB190" s="147">
        <f>IF(ISERROR(SEARCH(AB$1,$O190)),0,1)</f>
        <v>1</v>
      </c>
      <c r="AC190" s="147">
        <f>IF(ISERROR(SEARCH(AC$1,$O190)),0,1)</f>
        <v>0</v>
      </c>
      <c r="AD190" s="147">
        <f>IF(ISERROR(SEARCH(AD$1,$O190)),0,1)</f>
        <v>0</v>
      </c>
      <c r="AE190" s="147">
        <f>IF(ISERROR(SEARCH(AE$1,$O190)),0,1)</f>
        <v>0</v>
      </c>
      <c r="AF190" s="147">
        <f>IF(ISERROR(SEARCH(AF$1,$O190)),0,1)</f>
        <v>0</v>
      </c>
      <c r="AI190" t="s">
        <v>44</v>
      </c>
      <c r="AJ190" s="42" t="s">
        <v>44</v>
      </c>
      <c r="AK190" s="219">
        <f>_xlfn.XLOOKUP(AJ190,sortorder!$I$15:$I$20,sortorder!$J$15:$J$20)</f>
        <v>1</v>
      </c>
      <c r="AL190" t="s">
        <v>423</v>
      </c>
      <c r="AM190" t="s">
        <v>423</v>
      </c>
      <c r="AN190" t="s">
        <v>424</v>
      </c>
      <c r="AO190" s="32">
        <v>1</v>
      </c>
      <c r="AP190" t="s">
        <v>1125</v>
      </c>
      <c r="AQ190" t="s">
        <v>1132</v>
      </c>
      <c r="AR190" t="s">
        <v>1126</v>
      </c>
      <c r="AS190" t="s">
        <v>1132</v>
      </c>
      <c r="AT190">
        <v>1</v>
      </c>
      <c r="AU190" s="40" t="str">
        <f>IFERROR(_xlfn.XLOOKUP(O190,wtd!$B:$B,wtd!$C:$C),"")</f>
        <v/>
      </c>
      <c r="AV190" s="147" t="b">
        <f>IFERROR(O190=_xlfn.XLOOKUP(O190,wtd!$B:$B,wtd!$B:$B),FALSE)</f>
        <v>0</v>
      </c>
      <c r="AW190" t="s">
        <v>2831</v>
      </c>
      <c r="AX190">
        <v>2</v>
      </c>
      <c r="AY190">
        <v>0</v>
      </c>
      <c r="BA190" t="b">
        <v>0</v>
      </c>
      <c r="BB190" t="b">
        <v>1</v>
      </c>
      <c r="BC190" t="b">
        <v>0</v>
      </c>
      <c r="BD190" t="s">
        <v>5274</v>
      </c>
      <c r="BE190" s="43" t="s">
        <v>3059</v>
      </c>
      <c r="BF190" s="43" t="s">
        <v>3059</v>
      </c>
      <c r="BL190" s="235">
        <v>999</v>
      </c>
    </row>
    <row r="191" spans="1:64" x14ac:dyDescent="0.35">
      <c r="A191">
        <v>190</v>
      </c>
      <c r="B191" s="164" t="str">
        <f>IFERROR(TEXT(AK191,"00"),"99")&amp;IFERROR(TEXT(V191,"00"),"99")&amp;IFERROR(TEXT(R191,"00"),"99")&amp;IFERROR(TEXT(BL191,"000"),"999")</f>
        <v>012336999</v>
      </c>
      <c r="C191" s="164" t="str">
        <f>IFERROR(TEXT(AK191,"00"),"99")&amp;IFERROR(TEXT(U191,"00"),"99")&amp;IFERROR(TEXT(Q191,"000"),"999")</f>
        <v>0123021</v>
      </c>
      <c r="D191" s="29">
        <v>0</v>
      </c>
      <c r="E191" s="29">
        <v>0</v>
      </c>
      <c r="F191" s="29">
        <v>0</v>
      </c>
      <c r="O191" s="65" t="s">
        <v>2401</v>
      </c>
      <c r="P191" s="43" t="s">
        <v>2401</v>
      </c>
      <c r="Q191" s="153">
        <f>IFERROR(_xlfn.XLOOKUP(S191,sortorder!$E$62:$E$138,sortorder!$F$62:$F$138),999)</f>
        <v>21</v>
      </c>
      <c r="R191" s="153">
        <f>IFERROR(_xlfn.XLOOKUP(S191,sortorder!$E$62:$E$138,sortorder!$D$62:$D$138),99)</f>
        <v>36</v>
      </c>
      <c r="S191" s="131" t="s">
        <v>2318</v>
      </c>
      <c r="U191" s="158">
        <f>IFERROR(_xlfn.XLOOKUP(W191,sortorder!$E$4:$E$55,sortorder!$D$4:$D$55),99)</f>
        <v>23</v>
      </c>
      <c r="V191" s="158">
        <f>IFERROR(_xlfn.XLOOKUP(W191,sortorder!$E$4:$E$55,sortorder!$D$4:$D$55),99)</f>
        <v>23</v>
      </c>
      <c r="W191" s="22" t="s">
        <v>3014</v>
      </c>
      <c r="X191" s="147">
        <f>IF(ISERROR(SEARCH(X$1,$O191)),0,1)</f>
        <v>0</v>
      </c>
      <c r="Y191" s="147">
        <f>IF(ISERROR(SEARCH(Y$1,$O191)),0,1)</f>
        <v>1</v>
      </c>
      <c r="Z191" s="147">
        <f>IF(ISERROR(SEARCH(Z$1,$O191)),0,1)</f>
        <v>0</v>
      </c>
      <c r="AA191" s="147">
        <f>IF(ISERROR(SEARCH(AA$1,$O191)),0,1)</f>
        <v>0</v>
      </c>
      <c r="AB191" s="147">
        <f>IF(ISERROR(SEARCH(AB$1,$O191)),0,1)</f>
        <v>1</v>
      </c>
      <c r="AC191" s="147">
        <f>IF(ISERROR(SEARCH(AC$1,$O191)),0,1)</f>
        <v>0</v>
      </c>
      <c r="AD191" s="147">
        <f>IF(ISERROR(SEARCH(AD$1,$O191)),0,1)</f>
        <v>0</v>
      </c>
      <c r="AE191" s="147">
        <f>IF(ISERROR(SEARCH(AE$1,$O191)),0,1)</f>
        <v>0</v>
      </c>
      <c r="AF191" s="147">
        <f>IF(ISERROR(SEARCH(AF$1,$O191)),0,1)</f>
        <v>0</v>
      </c>
      <c r="AG191" t="s">
        <v>1075</v>
      </c>
      <c r="AI191" t="s">
        <v>44</v>
      </c>
      <c r="AJ191" s="42" t="s">
        <v>44</v>
      </c>
      <c r="AK191" s="219">
        <f>_xlfn.XLOOKUP(AJ191,sortorder!$I$15:$I$20,sortorder!$J$15:$J$20)</f>
        <v>1</v>
      </c>
      <c r="AL191" t="s">
        <v>1805</v>
      </c>
      <c r="AM191" t="s">
        <v>1805</v>
      </c>
      <c r="AN191" t="s">
        <v>1806</v>
      </c>
      <c r="AO191" s="32">
        <v>3</v>
      </c>
      <c r="AP191" t="s">
        <v>1816</v>
      </c>
      <c r="AQ191" t="s">
        <v>1132</v>
      </c>
      <c r="AR191" t="s">
        <v>1126</v>
      </c>
      <c r="AS191" t="s">
        <v>1132</v>
      </c>
      <c r="AT191">
        <v>1</v>
      </c>
      <c r="AU191" s="40" t="str">
        <f>IFERROR(_xlfn.XLOOKUP(O191,wtd!$B:$B,wtd!$C:$C),"")</f>
        <v/>
      </c>
      <c r="AV191" s="147" t="b">
        <f>IFERROR(O191=_xlfn.XLOOKUP(O191,wtd!$B:$B,wtd!$B:$B),FALSE)</f>
        <v>0</v>
      </c>
      <c r="AW191" t="s">
        <v>2831</v>
      </c>
      <c r="AX191">
        <v>2</v>
      </c>
      <c r="AY191">
        <v>0</v>
      </c>
      <c r="BA191" t="b">
        <v>0</v>
      </c>
      <c r="BB191" t="b">
        <v>1</v>
      </c>
      <c r="BC191" t="b">
        <v>0</v>
      </c>
      <c r="BD191" t="s">
        <v>5177</v>
      </c>
      <c r="BE191" s="43" t="s">
        <v>2403</v>
      </c>
      <c r="BF191" s="43" t="s">
        <v>2403</v>
      </c>
      <c r="BL191" s="235">
        <v>999</v>
      </c>
    </row>
    <row r="192" spans="1:64" x14ac:dyDescent="0.35">
      <c r="A192">
        <v>191</v>
      </c>
      <c r="B192" s="164" t="str">
        <f>IFERROR(TEXT(AK192,"00"),"99")&amp;IFERROR(TEXT(V192,"00"),"99")&amp;IFERROR(TEXT(R192,"00"),"99")&amp;IFERROR(TEXT(BL192,"000"),"999")</f>
        <v>012352999</v>
      </c>
      <c r="C192" s="164" t="str">
        <f>IFERROR(TEXT(AK192,"00"),"99")&amp;IFERROR(TEXT(U192,"00"),"99")&amp;IFERROR(TEXT(Q192,"000"),"999")</f>
        <v>0123019</v>
      </c>
      <c r="D192" s="29">
        <v>0</v>
      </c>
      <c r="E192" s="29">
        <v>0</v>
      </c>
      <c r="F192" s="29">
        <v>0</v>
      </c>
      <c r="O192" s="65" t="s">
        <v>3001</v>
      </c>
      <c r="P192" s="43" t="s">
        <v>3001</v>
      </c>
      <c r="Q192" s="153">
        <f>IFERROR(_xlfn.XLOOKUP(S192,sortorder!$E$62:$E$138,sortorder!$F$62:$F$138),999)</f>
        <v>19</v>
      </c>
      <c r="R192" s="153">
        <f>IFERROR(_xlfn.XLOOKUP(S192,sortorder!$E$62:$E$138,sortorder!$D$62:$D$138),99)</f>
        <v>52</v>
      </c>
      <c r="S192" s="131" t="s">
        <v>2928</v>
      </c>
      <c r="U192" s="158">
        <f>IFERROR(_xlfn.XLOOKUP(W192,sortorder!$E$4:$E$55,sortorder!$D$4:$D$55),99)</f>
        <v>23</v>
      </c>
      <c r="V192" s="158">
        <f>IFERROR(_xlfn.XLOOKUP(W192,sortorder!$E$4:$E$55,sortorder!$D$4:$D$55),99)</f>
        <v>23</v>
      </c>
      <c r="W192" s="22" t="s">
        <v>3014</v>
      </c>
      <c r="X192" s="147">
        <f>IF(ISERROR(SEARCH(X$1,$O192)),0,1)</f>
        <v>0</v>
      </c>
      <c r="Y192" s="147">
        <f>IF(ISERROR(SEARCH(Y$1,$O192)),0,1)</f>
        <v>1</v>
      </c>
      <c r="Z192" s="147">
        <f>IF(ISERROR(SEARCH(Z$1,$O192)),0,1)</f>
        <v>0</v>
      </c>
      <c r="AA192" s="147">
        <f>IF(ISERROR(SEARCH(AA$1,$O192)),0,1)</f>
        <v>0</v>
      </c>
      <c r="AB192" s="147">
        <f>IF(ISERROR(SEARCH(AB$1,$O192)),0,1)</f>
        <v>1</v>
      </c>
      <c r="AC192" s="147">
        <f>IF(ISERROR(SEARCH(AC$1,$O192)),0,1)</f>
        <v>0</v>
      </c>
      <c r="AD192" s="147">
        <f>IF(ISERROR(SEARCH(AD$1,$O192)),0,1)</f>
        <v>0</v>
      </c>
      <c r="AE192" s="147">
        <f>IF(ISERROR(SEARCH(AE$1,$O192)),0,1)</f>
        <v>0</v>
      </c>
      <c r="AF192" s="147">
        <f>IF(ISERROR(SEARCH(AF$1,$O192)),0,1)</f>
        <v>0</v>
      </c>
      <c r="AG192" t="s">
        <v>1075</v>
      </c>
      <c r="AI192" t="s">
        <v>44</v>
      </c>
      <c r="AJ192" s="42" t="s">
        <v>44</v>
      </c>
      <c r="AK192" s="219">
        <f>_xlfn.XLOOKUP(AJ192,sortorder!$I$15:$I$20,sortorder!$J$15:$J$20)</f>
        <v>1</v>
      </c>
      <c r="AL192" t="s">
        <v>1805</v>
      </c>
      <c r="AM192" t="s">
        <v>1805</v>
      </c>
      <c r="AN192" t="s">
        <v>1806</v>
      </c>
      <c r="AO192" s="32">
        <v>3</v>
      </c>
      <c r="AP192" t="s">
        <v>1816</v>
      </c>
      <c r="AQ192" t="s">
        <v>1132</v>
      </c>
      <c r="AR192" t="s">
        <v>1126</v>
      </c>
      <c r="AS192" t="s">
        <v>1132</v>
      </c>
      <c r="AT192">
        <v>1</v>
      </c>
      <c r="AU192" s="40" t="str">
        <f>IFERROR(_xlfn.XLOOKUP(O192,wtd!$B:$B,wtd!$C:$C),"")</f>
        <v/>
      </c>
      <c r="AV192" s="147" t="b">
        <f>IFERROR(O192=_xlfn.XLOOKUP(O192,wtd!$B:$B,wtd!$B:$B),FALSE)</f>
        <v>0</v>
      </c>
      <c r="AW192" t="s">
        <v>2831</v>
      </c>
      <c r="AX192">
        <v>2</v>
      </c>
      <c r="AY192">
        <v>0</v>
      </c>
      <c r="BA192" t="b">
        <v>0</v>
      </c>
      <c r="BB192" t="b">
        <v>1</v>
      </c>
      <c r="BC192" t="b">
        <v>0</v>
      </c>
      <c r="BD192" t="s">
        <v>5275</v>
      </c>
      <c r="BE192" s="43" t="s">
        <v>3060</v>
      </c>
      <c r="BF192" s="43" t="s">
        <v>3060</v>
      </c>
      <c r="BL192" s="235">
        <v>999</v>
      </c>
    </row>
    <row r="193" spans="1:64" x14ac:dyDescent="0.35">
      <c r="A193">
        <v>192</v>
      </c>
      <c r="B193" s="164" t="str">
        <f>IFERROR(TEXT(AK193,"00"),"99")&amp;IFERROR(TEXT(V193,"00"),"99")&amp;IFERROR(TEXT(R193,"00"),"99")&amp;IFERROR(TEXT(BL193,"000"),"999")</f>
        <v>012353999</v>
      </c>
      <c r="C193" s="164" t="str">
        <f>IFERROR(TEXT(AK193,"00"),"99")&amp;IFERROR(TEXT(U193,"00"),"99")&amp;IFERROR(TEXT(Q193,"000"),"999")</f>
        <v>0123020</v>
      </c>
      <c r="D193" s="29">
        <v>0</v>
      </c>
      <c r="E193" s="29">
        <v>0</v>
      </c>
      <c r="F193" s="29">
        <v>0</v>
      </c>
      <c r="O193" s="65" t="s">
        <v>3002</v>
      </c>
      <c r="P193" s="43" t="s">
        <v>3002</v>
      </c>
      <c r="Q193" s="153">
        <f>IFERROR(_xlfn.XLOOKUP(S193,sortorder!$E$62:$E$138,sortorder!$F$62:$F$138),999)</f>
        <v>20</v>
      </c>
      <c r="R193" s="153">
        <f>IFERROR(_xlfn.XLOOKUP(S193,sortorder!$E$62:$E$138,sortorder!$D$62:$D$138),99)</f>
        <v>53</v>
      </c>
      <c r="S193" s="131" t="s">
        <v>2929</v>
      </c>
      <c r="U193" s="158">
        <f>IFERROR(_xlfn.XLOOKUP(W193,sortorder!$E$4:$E$55,sortorder!$D$4:$D$55),99)</f>
        <v>23</v>
      </c>
      <c r="V193" s="158">
        <f>IFERROR(_xlfn.XLOOKUP(W193,sortorder!$E$4:$E$55,sortorder!$D$4:$D$55),99)</f>
        <v>23</v>
      </c>
      <c r="W193" s="22" t="s">
        <v>3014</v>
      </c>
      <c r="X193" s="147">
        <f>IF(ISERROR(SEARCH(X$1,$O193)),0,1)</f>
        <v>0</v>
      </c>
      <c r="Y193" s="147">
        <f>IF(ISERROR(SEARCH(Y$1,$O193)),0,1)</f>
        <v>1</v>
      </c>
      <c r="Z193" s="147">
        <f>IF(ISERROR(SEARCH(Z$1,$O193)),0,1)</f>
        <v>0</v>
      </c>
      <c r="AA193" s="147">
        <f>IF(ISERROR(SEARCH(AA$1,$O193)),0,1)</f>
        <v>0</v>
      </c>
      <c r="AB193" s="147">
        <f>IF(ISERROR(SEARCH(AB$1,$O193)),0,1)</f>
        <v>1</v>
      </c>
      <c r="AC193" s="147">
        <f>IF(ISERROR(SEARCH(AC$1,$O193)),0,1)</f>
        <v>0</v>
      </c>
      <c r="AD193" s="147">
        <f>IF(ISERROR(SEARCH(AD$1,$O193)),0,1)</f>
        <v>0</v>
      </c>
      <c r="AE193" s="147">
        <f>IF(ISERROR(SEARCH(AE$1,$O193)),0,1)</f>
        <v>0</v>
      </c>
      <c r="AF193" s="147">
        <f>IF(ISERROR(SEARCH(AF$1,$O193)),0,1)</f>
        <v>0</v>
      </c>
      <c r="AG193" t="s">
        <v>1075</v>
      </c>
      <c r="AI193" t="s">
        <v>44</v>
      </c>
      <c r="AJ193" s="42" t="s">
        <v>44</v>
      </c>
      <c r="AK193" s="219">
        <f>_xlfn.XLOOKUP(AJ193,sortorder!$I$15:$I$20,sortorder!$J$15:$J$20)</f>
        <v>1</v>
      </c>
      <c r="AL193" t="s">
        <v>1805</v>
      </c>
      <c r="AM193" t="s">
        <v>1805</v>
      </c>
      <c r="AN193" t="s">
        <v>1806</v>
      </c>
      <c r="AO193" s="32">
        <v>3</v>
      </c>
      <c r="AP193" t="s">
        <v>1816</v>
      </c>
      <c r="AQ193" t="s">
        <v>1132</v>
      </c>
      <c r="AR193" t="s">
        <v>1126</v>
      </c>
      <c r="AS193" t="s">
        <v>1132</v>
      </c>
      <c r="AT193">
        <v>1</v>
      </c>
      <c r="AU193" s="40" t="str">
        <f>IFERROR(_xlfn.XLOOKUP(O193,wtd!$B:$B,wtd!$C:$C),"")</f>
        <v/>
      </c>
      <c r="AV193" s="147" t="b">
        <f>IFERROR(O193=_xlfn.XLOOKUP(O193,wtd!$B:$B,wtd!$B:$B),FALSE)</f>
        <v>0</v>
      </c>
      <c r="AW193" t="s">
        <v>2831</v>
      </c>
      <c r="AX193">
        <v>2</v>
      </c>
      <c r="AY193">
        <v>0</v>
      </c>
      <c r="BA193" t="b">
        <v>0</v>
      </c>
      <c r="BB193" t="b">
        <v>1</v>
      </c>
      <c r="BC193" t="b">
        <v>0</v>
      </c>
      <c r="BD193" t="s">
        <v>5276</v>
      </c>
      <c r="BE193" s="43" t="s">
        <v>3061</v>
      </c>
      <c r="BF193" s="43" t="s">
        <v>3061</v>
      </c>
      <c r="BL193" s="235">
        <v>999</v>
      </c>
    </row>
    <row r="194" spans="1:64" x14ac:dyDescent="0.35">
      <c r="A194">
        <v>193</v>
      </c>
      <c r="B194" s="164" t="str">
        <f>IFERROR(TEXT(AK194,"00"),"99")&amp;IFERROR(TEXT(V194,"00"),"99")&amp;IFERROR(TEXT(R194,"00"),"99")&amp;IFERROR(TEXT(BL194,"000"),"999")</f>
        <v>012354999</v>
      </c>
      <c r="C194" s="164" t="str">
        <f>IFERROR(TEXT(AK194,"00"),"99")&amp;IFERROR(TEXT(U194,"00"),"99")&amp;IFERROR(TEXT(Q194,"000"),"999")</f>
        <v>0123022</v>
      </c>
      <c r="D194" s="29">
        <v>0</v>
      </c>
      <c r="E194" s="29">
        <v>0</v>
      </c>
      <c r="F194" s="29">
        <v>0</v>
      </c>
      <c r="O194" s="65" t="s">
        <v>3003</v>
      </c>
      <c r="P194" s="43" t="s">
        <v>3003</v>
      </c>
      <c r="Q194" s="153">
        <f>IFERROR(_xlfn.XLOOKUP(S194,sortorder!$E$62:$E$138,sortorder!$F$62:$F$138),999)</f>
        <v>22</v>
      </c>
      <c r="R194" s="153">
        <f>IFERROR(_xlfn.XLOOKUP(S194,sortorder!$E$62:$E$138,sortorder!$D$62:$D$138),99)</f>
        <v>54</v>
      </c>
      <c r="S194" s="131" t="s">
        <v>2930</v>
      </c>
      <c r="U194" s="158">
        <f>IFERROR(_xlfn.XLOOKUP(W194,sortorder!$E$4:$E$55,sortorder!$D$4:$D$55),99)</f>
        <v>23</v>
      </c>
      <c r="V194" s="158">
        <f>IFERROR(_xlfn.XLOOKUP(W194,sortorder!$E$4:$E$55,sortorder!$D$4:$D$55),99)</f>
        <v>23</v>
      </c>
      <c r="W194" s="22" t="s">
        <v>3014</v>
      </c>
      <c r="X194" s="147">
        <f>IF(ISERROR(SEARCH(X$1,$O194)),0,1)</f>
        <v>0</v>
      </c>
      <c r="Y194" s="147">
        <f>IF(ISERROR(SEARCH(Y$1,$O194)),0,1)</f>
        <v>1</v>
      </c>
      <c r="Z194" s="147">
        <f>IF(ISERROR(SEARCH(Z$1,$O194)),0,1)</f>
        <v>0</v>
      </c>
      <c r="AA194" s="147">
        <f>IF(ISERROR(SEARCH(AA$1,$O194)),0,1)</f>
        <v>0</v>
      </c>
      <c r="AB194" s="147">
        <f>IF(ISERROR(SEARCH(AB$1,$O194)),0,1)</f>
        <v>1</v>
      </c>
      <c r="AC194" s="147">
        <f>IF(ISERROR(SEARCH(AC$1,$O194)),0,1)</f>
        <v>0</v>
      </c>
      <c r="AD194" s="147">
        <f>IF(ISERROR(SEARCH(AD$1,$O194)),0,1)</f>
        <v>0</v>
      </c>
      <c r="AE194" s="147">
        <f>IF(ISERROR(SEARCH(AE$1,$O194)),0,1)</f>
        <v>0</v>
      </c>
      <c r="AF194" s="147">
        <f>IF(ISERROR(SEARCH(AF$1,$O194)),0,1)</f>
        <v>0</v>
      </c>
      <c r="AG194" t="s">
        <v>1075</v>
      </c>
      <c r="AI194" t="s">
        <v>44</v>
      </c>
      <c r="AJ194" s="42" t="s">
        <v>44</v>
      </c>
      <c r="AK194" s="219">
        <f>_xlfn.XLOOKUP(AJ194,sortorder!$I$15:$I$20,sortorder!$J$15:$J$20)</f>
        <v>1</v>
      </c>
      <c r="AL194" t="s">
        <v>1805</v>
      </c>
      <c r="AM194" t="s">
        <v>1805</v>
      </c>
      <c r="AN194" t="s">
        <v>1806</v>
      </c>
      <c r="AO194" s="32">
        <v>3</v>
      </c>
      <c r="AP194" t="s">
        <v>1816</v>
      </c>
      <c r="AQ194" t="s">
        <v>1132</v>
      </c>
      <c r="AR194" t="s">
        <v>1126</v>
      </c>
      <c r="AS194" t="s">
        <v>1132</v>
      </c>
      <c r="AT194">
        <v>1</v>
      </c>
      <c r="AU194" s="40" t="str">
        <f>IFERROR(_xlfn.XLOOKUP(O194,wtd!$B:$B,wtd!$C:$C),"")</f>
        <v/>
      </c>
      <c r="AV194" s="147" t="b">
        <f>IFERROR(O194=_xlfn.XLOOKUP(O194,wtd!$B:$B,wtd!$B:$B),FALSE)</f>
        <v>0</v>
      </c>
      <c r="AW194" t="s">
        <v>2831</v>
      </c>
      <c r="AX194">
        <v>2</v>
      </c>
      <c r="AY194">
        <v>0</v>
      </c>
      <c r="BA194" t="b">
        <v>0</v>
      </c>
      <c r="BB194" t="b">
        <v>1</v>
      </c>
      <c r="BC194" t="b">
        <v>0</v>
      </c>
      <c r="BD194" t="s">
        <v>5277</v>
      </c>
      <c r="BE194" s="43" t="s">
        <v>3062</v>
      </c>
      <c r="BF194" s="43" t="s">
        <v>3062</v>
      </c>
      <c r="BL194" s="235">
        <v>999</v>
      </c>
    </row>
    <row r="195" spans="1:64" x14ac:dyDescent="0.35">
      <c r="A195">
        <v>194</v>
      </c>
      <c r="B195" s="164" t="str">
        <f>IFERROR(TEXT(AK195,"00"),"99")&amp;IFERROR(TEXT(V195,"00"),"99")&amp;IFERROR(TEXT(R195,"00"),"99")&amp;IFERROR(TEXT(BL195,"000"),"999")</f>
        <v>012355999</v>
      </c>
      <c r="C195" s="164" t="str">
        <f>IFERROR(TEXT(AK195,"00"),"99")&amp;IFERROR(TEXT(U195,"00"),"99")&amp;IFERROR(TEXT(Q195,"000"),"999")</f>
        <v>0123023</v>
      </c>
      <c r="D195" s="29">
        <v>0</v>
      </c>
      <c r="E195" s="29">
        <v>0</v>
      </c>
      <c r="F195" s="29">
        <v>0</v>
      </c>
      <c r="O195" s="65" t="s">
        <v>3004</v>
      </c>
      <c r="P195" s="43" t="s">
        <v>3004</v>
      </c>
      <c r="Q195" s="153">
        <f>IFERROR(_xlfn.XLOOKUP(S195,sortorder!$E$62:$E$138,sortorder!$F$62:$F$138),999)</f>
        <v>23</v>
      </c>
      <c r="R195" s="153">
        <f>IFERROR(_xlfn.XLOOKUP(S195,sortorder!$E$62:$E$138,sortorder!$D$62:$D$138),99)</f>
        <v>55</v>
      </c>
      <c r="S195" s="131" t="s">
        <v>2931</v>
      </c>
      <c r="U195" s="158">
        <f>IFERROR(_xlfn.XLOOKUP(W195,sortorder!$E$4:$E$55,sortorder!$D$4:$D$55),99)</f>
        <v>23</v>
      </c>
      <c r="V195" s="158">
        <f>IFERROR(_xlfn.XLOOKUP(W195,sortorder!$E$4:$E$55,sortorder!$D$4:$D$55),99)</f>
        <v>23</v>
      </c>
      <c r="W195" s="22" t="s">
        <v>3014</v>
      </c>
      <c r="X195" s="147">
        <f>IF(ISERROR(SEARCH(X$1,$O195)),0,1)</f>
        <v>0</v>
      </c>
      <c r="Y195" s="147">
        <f>IF(ISERROR(SEARCH(Y$1,$O195)),0,1)</f>
        <v>1</v>
      </c>
      <c r="Z195" s="147">
        <f>IF(ISERROR(SEARCH(Z$1,$O195)),0,1)</f>
        <v>0</v>
      </c>
      <c r="AA195" s="147">
        <f>IF(ISERROR(SEARCH(AA$1,$O195)),0,1)</f>
        <v>0</v>
      </c>
      <c r="AB195" s="147">
        <f>IF(ISERROR(SEARCH(AB$1,$O195)),0,1)</f>
        <v>1</v>
      </c>
      <c r="AC195" s="147">
        <f>IF(ISERROR(SEARCH(AC$1,$O195)),0,1)</f>
        <v>0</v>
      </c>
      <c r="AD195" s="147">
        <f>IF(ISERROR(SEARCH(AD$1,$O195)),0,1)</f>
        <v>0</v>
      </c>
      <c r="AE195" s="147">
        <f>IF(ISERROR(SEARCH(AE$1,$O195)),0,1)</f>
        <v>0</v>
      </c>
      <c r="AF195" s="147">
        <f>IF(ISERROR(SEARCH(AF$1,$O195)),0,1)</f>
        <v>0</v>
      </c>
      <c r="AG195" t="s">
        <v>1075</v>
      </c>
      <c r="AI195" t="s">
        <v>44</v>
      </c>
      <c r="AJ195" s="42" t="s">
        <v>44</v>
      </c>
      <c r="AK195" s="219">
        <f>_xlfn.XLOOKUP(AJ195,sortorder!$I$15:$I$20,sortorder!$J$15:$J$20)</f>
        <v>1</v>
      </c>
      <c r="AL195" t="s">
        <v>1805</v>
      </c>
      <c r="AM195" t="s">
        <v>1805</v>
      </c>
      <c r="AN195" t="s">
        <v>1806</v>
      </c>
      <c r="AO195" s="32">
        <v>3</v>
      </c>
      <c r="AP195" t="s">
        <v>1816</v>
      </c>
      <c r="AQ195" t="s">
        <v>1132</v>
      </c>
      <c r="AR195" t="s">
        <v>1126</v>
      </c>
      <c r="AS195" t="s">
        <v>1132</v>
      </c>
      <c r="AT195">
        <v>1</v>
      </c>
      <c r="AU195" s="40" t="str">
        <f>IFERROR(_xlfn.XLOOKUP(O195,wtd!$B:$B,wtd!$C:$C),"")</f>
        <v/>
      </c>
      <c r="AV195" s="147" t="b">
        <f>IFERROR(O195=_xlfn.XLOOKUP(O195,wtd!$B:$B,wtd!$B:$B),FALSE)</f>
        <v>0</v>
      </c>
      <c r="AW195" t="s">
        <v>2831</v>
      </c>
      <c r="AX195">
        <v>2</v>
      </c>
      <c r="AY195">
        <v>0</v>
      </c>
      <c r="BA195" t="b">
        <v>0</v>
      </c>
      <c r="BB195" t="b">
        <v>1</v>
      </c>
      <c r="BC195" t="b">
        <v>0</v>
      </c>
      <c r="BD195" t="s">
        <v>5341</v>
      </c>
      <c r="BE195" s="43" t="s">
        <v>3063</v>
      </c>
      <c r="BF195" s="43" t="s">
        <v>3063</v>
      </c>
      <c r="BL195" s="235">
        <v>999</v>
      </c>
    </row>
    <row r="196" spans="1:64" x14ac:dyDescent="0.35">
      <c r="A196">
        <v>195</v>
      </c>
      <c r="B196" s="164" t="str">
        <f>IFERROR(TEXT(AK196,"00"),"99")&amp;IFERROR(TEXT(V196,"00"),"99")&amp;IFERROR(TEXT(R196,"00"),"99")&amp;IFERROR(TEXT(BL196,"000"),"999")</f>
        <v>012356999</v>
      </c>
      <c r="C196" s="164" t="str">
        <f>IFERROR(TEXT(AK196,"00"),"99")&amp;IFERROR(TEXT(U196,"00"),"99")&amp;IFERROR(TEXT(Q196,"000"),"999")</f>
        <v>0123024</v>
      </c>
      <c r="D196" s="29">
        <v>0</v>
      </c>
      <c r="E196" s="29">
        <v>0</v>
      </c>
      <c r="F196" s="29">
        <v>0</v>
      </c>
      <c r="O196" s="65" t="s">
        <v>3005</v>
      </c>
      <c r="P196" s="43" t="s">
        <v>3005</v>
      </c>
      <c r="Q196" s="153">
        <f>IFERROR(_xlfn.XLOOKUP(S196,sortorder!$E$62:$E$138,sortorder!$F$62:$F$138),999)</f>
        <v>24</v>
      </c>
      <c r="R196" s="153">
        <f>IFERROR(_xlfn.XLOOKUP(S196,sortorder!$E$62:$E$138,sortorder!$D$62:$D$138),99)</f>
        <v>56</v>
      </c>
      <c r="S196" s="131" t="s">
        <v>2932</v>
      </c>
      <c r="U196" s="158">
        <f>IFERROR(_xlfn.XLOOKUP(W196,sortorder!$E$4:$E$55,sortorder!$D$4:$D$55),99)</f>
        <v>23</v>
      </c>
      <c r="V196" s="158">
        <f>IFERROR(_xlfn.XLOOKUP(W196,sortorder!$E$4:$E$55,sortorder!$D$4:$D$55),99)</f>
        <v>23</v>
      </c>
      <c r="W196" s="22" t="s">
        <v>3014</v>
      </c>
      <c r="X196" s="147">
        <f>IF(ISERROR(SEARCH(X$1,$O196)),0,1)</f>
        <v>0</v>
      </c>
      <c r="Y196" s="147">
        <f>IF(ISERROR(SEARCH(Y$1,$O196)),0,1)</f>
        <v>1</v>
      </c>
      <c r="Z196" s="147">
        <f>IF(ISERROR(SEARCH(Z$1,$O196)),0,1)</f>
        <v>0</v>
      </c>
      <c r="AA196" s="147">
        <f>IF(ISERROR(SEARCH(AA$1,$O196)),0,1)</f>
        <v>0</v>
      </c>
      <c r="AB196" s="147">
        <f>IF(ISERROR(SEARCH(AB$1,$O196)),0,1)</f>
        <v>1</v>
      </c>
      <c r="AC196" s="147">
        <f>IF(ISERROR(SEARCH(AC$1,$O196)),0,1)</f>
        <v>0</v>
      </c>
      <c r="AD196" s="147">
        <f>IF(ISERROR(SEARCH(AD$1,$O196)),0,1)</f>
        <v>0</v>
      </c>
      <c r="AE196" s="147">
        <f>IF(ISERROR(SEARCH(AE$1,$O196)),0,1)</f>
        <v>0</v>
      </c>
      <c r="AF196" s="147">
        <f>IF(ISERROR(SEARCH(AF$1,$O196)),0,1)</f>
        <v>0</v>
      </c>
      <c r="AG196" t="s">
        <v>1075</v>
      </c>
      <c r="AI196" t="s">
        <v>44</v>
      </c>
      <c r="AJ196" s="42" t="s">
        <v>44</v>
      </c>
      <c r="AK196" s="219">
        <f>_xlfn.XLOOKUP(AJ196,sortorder!$I$15:$I$20,sortorder!$J$15:$J$20)</f>
        <v>1</v>
      </c>
      <c r="AL196" t="s">
        <v>1805</v>
      </c>
      <c r="AM196" t="s">
        <v>1805</v>
      </c>
      <c r="AN196" t="s">
        <v>1806</v>
      </c>
      <c r="AO196" s="32">
        <v>3</v>
      </c>
      <c r="AP196" t="s">
        <v>1816</v>
      </c>
      <c r="AQ196" t="s">
        <v>1132</v>
      </c>
      <c r="AR196" t="s">
        <v>1126</v>
      </c>
      <c r="AS196" t="s">
        <v>1132</v>
      </c>
      <c r="AT196">
        <v>1</v>
      </c>
      <c r="AU196" s="40" t="str">
        <f>IFERROR(_xlfn.XLOOKUP(O196,wtd!$B:$B,wtd!$C:$C),"")</f>
        <v/>
      </c>
      <c r="AV196" s="147" t="b">
        <f>IFERROR(O196=_xlfn.XLOOKUP(O196,wtd!$B:$B,wtd!$B:$B),FALSE)</f>
        <v>0</v>
      </c>
      <c r="AW196" t="s">
        <v>2831</v>
      </c>
      <c r="AX196">
        <v>2</v>
      </c>
      <c r="AY196">
        <v>0</v>
      </c>
      <c r="BA196" t="b">
        <v>0</v>
      </c>
      <c r="BB196" t="b">
        <v>1</v>
      </c>
      <c r="BC196" t="b">
        <v>0</v>
      </c>
      <c r="BD196" t="s">
        <v>5278</v>
      </c>
      <c r="BE196" s="43" t="s">
        <v>3064</v>
      </c>
      <c r="BF196" s="43" t="s">
        <v>3064</v>
      </c>
      <c r="BL196" s="235">
        <v>999</v>
      </c>
    </row>
    <row r="197" spans="1:64" x14ac:dyDescent="0.35">
      <c r="A197">
        <v>196</v>
      </c>
      <c r="B197" s="164" t="str">
        <f>IFERROR(TEXT(AK197,"00"),"99")&amp;IFERROR(TEXT(V197,"00"),"99")&amp;IFERROR(TEXT(R197,"00"),"99")&amp;IFERROR(TEXT(BL197,"000"),"999")</f>
        <v>012357999</v>
      </c>
      <c r="C197" s="164" t="str">
        <f>IFERROR(TEXT(AK197,"00"),"99")&amp;IFERROR(TEXT(U197,"00"),"99")&amp;IFERROR(TEXT(Q197,"000"),"999")</f>
        <v>0123025</v>
      </c>
      <c r="D197" s="29">
        <v>0</v>
      </c>
      <c r="E197" s="29">
        <v>0</v>
      </c>
      <c r="F197" s="29">
        <v>0</v>
      </c>
      <c r="O197" s="65" t="s">
        <v>3006</v>
      </c>
      <c r="P197" s="43" t="s">
        <v>3006</v>
      </c>
      <c r="Q197" s="153">
        <f>IFERROR(_xlfn.XLOOKUP(S197,sortorder!$E$62:$E$138,sortorder!$F$62:$F$138),999)</f>
        <v>25</v>
      </c>
      <c r="R197" s="153">
        <f>IFERROR(_xlfn.XLOOKUP(S197,sortorder!$E$62:$E$138,sortorder!$D$62:$D$138),99)</f>
        <v>57</v>
      </c>
      <c r="S197" s="131" t="s">
        <v>2933</v>
      </c>
      <c r="U197" s="158">
        <f>IFERROR(_xlfn.XLOOKUP(W197,sortorder!$E$4:$E$55,sortorder!$D$4:$D$55),99)</f>
        <v>23</v>
      </c>
      <c r="V197" s="158">
        <f>IFERROR(_xlfn.XLOOKUP(W197,sortorder!$E$4:$E$55,sortorder!$D$4:$D$55),99)</f>
        <v>23</v>
      </c>
      <c r="W197" s="22" t="s">
        <v>3014</v>
      </c>
      <c r="X197" s="147">
        <f>IF(ISERROR(SEARCH(X$1,$O197)),0,1)</f>
        <v>0</v>
      </c>
      <c r="Y197" s="147">
        <f>IF(ISERROR(SEARCH(Y$1,$O197)),0,1)</f>
        <v>1</v>
      </c>
      <c r="Z197" s="147">
        <f>IF(ISERROR(SEARCH(Z$1,$O197)),0,1)</f>
        <v>0</v>
      </c>
      <c r="AA197" s="147">
        <f>IF(ISERROR(SEARCH(AA$1,$O197)),0,1)</f>
        <v>0</v>
      </c>
      <c r="AB197" s="147">
        <f>IF(ISERROR(SEARCH(AB$1,$O197)),0,1)</f>
        <v>1</v>
      </c>
      <c r="AC197" s="147">
        <f>IF(ISERROR(SEARCH(AC$1,$O197)),0,1)</f>
        <v>0</v>
      </c>
      <c r="AD197" s="147">
        <f>IF(ISERROR(SEARCH(AD$1,$O197)),0,1)</f>
        <v>0</v>
      </c>
      <c r="AE197" s="147">
        <f>IF(ISERROR(SEARCH(AE$1,$O197)),0,1)</f>
        <v>0</v>
      </c>
      <c r="AF197" s="147">
        <f>IF(ISERROR(SEARCH(AF$1,$O197)),0,1)</f>
        <v>0</v>
      </c>
      <c r="AG197" t="s">
        <v>1075</v>
      </c>
      <c r="AI197" t="s">
        <v>44</v>
      </c>
      <c r="AJ197" s="42" t="s">
        <v>44</v>
      </c>
      <c r="AK197" s="219">
        <f>_xlfn.XLOOKUP(AJ197,sortorder!$I$15:$I$20,sortorder!$J$15:$J$20)</f>
        <v>1</v>
      </c>
      <c r="AL197" t="s">
        <v>1805</v>
      </c>
      <c r="AM197" t="s">
        <v>1805</v>
      </c>
      <c r="AN197" t="s">
        <v>1806</v>
      </c>
      <c r="AO197" s="32">
        <v>3</v>
      </c>
      <c r="AP197" t="s">
        <v>1816</v>
      </c>
      <c r="AQ197" t="s">
        <v>1132</v>
      </c>
      <c r="AR197" t="s">
        <v>1126</v>
      </c>
      <c r="AS197" t="s">
        <v>1132</v>
      </c>
      <c r="AT197">
        <v>1</v>
      </c>
      <c r="AU197" s="40" t="str">
        <f>IFERROR(_xlfn.XLOOKUP(O197,wtd!$B:$B,wtd!$C:$C),"")</f>
        <v/>
      </c>
      <c r="AV197" s="147" t="b">
        <f>IFERROR(O197=_xlfn.XLOOKUP(O197,wtd!$B:$B,wtd!$B:$B),FALSE)</f>
        <v>0</v>
      </c>
      <c r="AW197" t="s">
        <v>2831</v>
      </c>
      <c r="AX197">
        <v>2</v>
      </c>
      <c r="AY197">
        <v>0</v>
      </c>
      <c r="BA197" t="b">
        <v>0</v>
      </c>
      <c r="BB197" t="b">
        <v>1</v>
      </c>
      <c r="BC197" t="b">
        <v>0</v>
      </c>
      <c r="BD197" t="s">
        <v>5430</v>
      </c>
      <c r="BE197" s="43" t="s">
        <v>3065</v>
      </c>
      <c r="BF197" s="43" t="s">
        <v>3065</v>
      </c>
      <c r="BL197" s="235">
        <v>999</v>
      </c>
    </row>
    <row r="198" spans="1:64" x14ac:dyDescent="0.35">
      <c r="A198">
        <v>197</v>
      </c>
      <c r="B198" s="164" t="str">
        <f>IFERROR(TEXT(AK198,"00"),"99")&amp;IFERROR(TEXT(V198,"00"),"99")&amp;IFERROR(TEXT(R198,"00"),"99")&amp;IFERROR(TEXT(BL198,"000"),"999")</f>
        <v>012358999</v>
      </c>
      <c r="C198" s="164" t="str">
        <f>IFERROR(TEXT(AK198,"00"),"99")&amp;IFERROR(TEXT(U198,"00"),"99")&amp;IFERROR(TEXT(Q198,"000"),"999")</f>
        <v>0123018</v>
      </c>
      <c r="D198" s="29">
        <v>0</v>
      </c>
      <c r="E198" s="29">
        <v>0</v>
      </c>
      <c r="F198" s="29">
        <v>0</v>
      </c>
      <c r="O198" s="65" t="s">
        <v>3007</v>
      </c>
      <c r="P198" s="43" t="s">
        <v>3007</v>
      </c>
      <c r="Q198" s="153">
        <f>IFERROR(_xlfn.XLOOKUP(S198,sortorder!$E$62:$E$138,sortorder!$F$62:$F$138),999)</f>
        <v>18</v>
      </c>
      <c r="R198" s="153">
        <f>IFERROR(_xlfn.XLOOKUP(S198,sortorder!$E$62:$E$138,sortorder!$D$62:$D$138),99)</f>
        <v>58</v>
      </c>
      <c r="S198" s="131" t="s">
        <v>2934</v>
      </c>
      <c r="U198" s="158">
        <f>IFERROR(_xlfn.XLOOKUP(W198,sortorder!$E$4:$E$55,sortorder!$D$4:$D$55),99)</f>
        <v>23</v>
      </c>
      <c r="V198" s="158">
        <f>IFERROR(_xlfn.XLOOKUP(W198,sortorder!$E$4:$E$55,sortorder!$D$4:$D$55),99)</f>
        <v>23</v>
      </c>
      <c r="W198" s="22" t="s">
        <v>3014</v>
      </c>
      <c r="X198" s="147">
        <f>IF(ISERROR(SEARCH(X$1,$O198)),0,1)</f>
        <v>0</v>
      </c>
      <c r="Y198" s="147">
        <f>IF(ISERROR(SEARCH(Y$1,$O198)),0,1)</f>
        <v>1</v>
      </c>
      <c r="Z198" s="147">
        <f>IF(ISERROR(SEARCH(Z$1,$O198)),0,1)</f>
        <v>0</v>
      </c>
      <c r="AA198" s="147">
        <f>IF(ISERROR(SEARCH(AA$1,$O198)),0,1)</f>
        <v>0</v>
      </c>
      <c r="AB198" s="147">
        <f>IF(ISERROR(SEARCH(AB$1,$O198)),0,1)</f>
        <v>1</v>
      </c>
      <c r="AC198" s="147">
        <f>IF(ISERROR(SEARCH(AC$1,$O198)),0,1)</f>
        <v>0</v>
      </c>
      <c r="AD198" s="147">
        <f>IF(ISERROR(SEARCH(AD$1,$O198)),0,1)</f>
        <v>0</v>
      </c>
      <c r="AE198" s="147">
        <f>IF(ISERROR(SEARCH(AE$1,$O198)),0,1)</f>
        <v>0</v>
      </c>
      <c r="AF198" s="147">
        <f>IF(ISERROR(SEARCH(AF$1,$O198)),0,1)</f>
        <v>0</v>
      </c>
      <c r="AG198" t="s">
        <v>1075</v>
      </c>
      <c r="AI198" t="s">
        <v>44</v>
      </c>
      <c r="AJ198" s="42" t="s">
        <v>44</v>
      </c>
      <c r="AK198" s="219">
        <f>_xlfn.XLOOKUP(AJ198,sortorder!$I$15:$I$20,sortorder!$J$15:$J$20)</f>
        <v>1</v>
      </c>
      <c r="AL198" t="s">
        <v>1805</v>
      </c>
      <c r="AM198" t="s">
        <v>1805</v>
      </c>
      <c r="AN198" t="s">
        <v>1806</v>
      </c>
      <c r="AO198" s="32">
        <v>3</v>
      </c>
      <c r="AP198" t="s">
        <v>1816</v>
      </c>
      <c r="AQ198" t="s">
        <v>1132</v>
      </c>
      <c r="AR198" t="s">
        <v>1126</v>
      </c>
      <c r="AS198" t="s">
        <v>1132</v>
      </c>
      <c r="AT198">
        <v>1</v>
      </c>
      <c r="AU198" s="40" t="str">
        <f>IFERROR(_xlfn.XLOOKUP(O198,wtd!$B:$B,wtd!$C:$C),"")</f>
        <v/>
      </c>
      <c r="AV198" s="147" t="b">
        <f>IFERROR(O198=_xlfn.XLOOKUP(O198,wtd!$B:$B,wtd!$B:$B),FALSE)</f>
        <v>0</v>
      </c>
      <c r="AW198" t="s">
        <v>2831</v>
      </c>
      <c r="AX198">
        <v>2</v>
      </c>
      <c r="AY198">
        <v>0</v>
      </c>
      <c r="BA198" t="b">
        <v>0</v>
      </c>
      <c r="BB198" t="b">
        <v>1</v>
      </c>
      <c r="BC198" t="b">
        <v>0</v>
      </c>
      <c r="BD198" t="s">
        <v>5279</v>
      </c>
      <c r="BE198" s="43" t="s">
        <v>3066</v>
      </c>
      <c r="BF198" s="43" t="s">
        <v>3066</v>
      </c>
      <c r="BL198" s="235">
        <v>999</v>
      </c>
    </row>
    <row r="199" spans="1:64" x14ac:dyDescent="0.35">
      <c r="A199">
        <v>198</v>
      </c>
      <c r="B199" s="164" t="str">
        <f>IFERROR(TEXT(AK199,"00"),"99")&amp;IFERROR(TEXT(V199,"00"),"99")&amp;IFERROR(TEXT(R199,"00"),"99")&amp;IFERROR(TEXT(BL199,"000"),"999")</f>
        <v>012436999</v>
      </c>
      <c r="C199" s="164" t="str">
        <f>IFERROR(TEXT(AK199,"00"),"99")&amp;IFERROR(TEXT(U199,"00"),"99")&amp;IFERROR(TEXT(Q199,"000"),"999")</f>
        <v>0124021</v>
      </c>
      <c r="D199" s="29">
        <v>0</v>
      </c>
      <c r="E199" s="29">
        <v>0</v>
      </c>
      <c r="F199" s="29">
        <v>1</v>
      </c>
      <c r="G199" s="29">
        <v>1</v>
      </c>
      <c r="H199" s="9" t="s">
        <v>3151</v>
      </c>
      <c r="L199" s="9" t="s">
        <v>3151</v>
      </c>
      <c r="M199" s="24"/>
      <c r="O199" s="65" t="s">
        <v>2367</v>
      </c>
      <c r="P199" s="43" t="s">
        <v>2367</v>
      </c>
      <c r="Q199" s="153">
        <f>IFERROR(_xlfn.XLOOKUP(S199,sortorder!$E$62:$E$138,sortorder!$F$62:$F$138),999)</f>
        <v>21</v>
      </c>
      <c r="R199" s="153">
        <f>IFERROR(_xlfn.XLOOKUP(S199,sortorder!$E$62:$E$138,sortorder!$D$62:$D$138),99)</f>
        <v>36</v>
      </c>
      <c r="S199" s="131" t="s">
        <v>2318</v>
      </c>
      <c r="U199" s="158">
        <f>IFERROR(_xlfn.XLOOKUP(W199,sortorder!$E$4:$E$55,sortorder!$D$4:$D$55),99)</f>
        <v>24</v>
      </c>
      <c r="V199" s="158">
        <f>IFERROR(_xlfn.XLOOKUP(W199,sortorder!$E$4:$E$55,sortorder!$D$4:$D$55),99)</f>
        <v>24</v>
      </c>
      <c r="W199" s="22" t="s">
        <v>3015</v>
      </c>
      <c r="X199" s="147">
        <f>IF(ISERROR(SEARCH(X$1,$O199)),0,1)</f>
        <v>0</v>
      </c>
      <c r="Y199" s="147">
        <f>IF(ISERROR(SEARCH(Y$1,$O199)),0,1)</f>
        <v>0</v>
      </c>
      <c r="Z199" s="147">
        <f>IF(ISERROR(SEARCH(Z$1,$O199)),0,1)</f>
        <v>0</v>
      </c>
      <c r="AA199" s="147">
        <f>IF(ISERROR(SEARCH(AA$1,$O199)),0,1)</f>
        <v>0</v>
      </c>
      <c r="AB199" s="147">
        <f>IF(ISERROR(SEARCH(AB$1,$O199)),0,1)</f>
        <v>0</v>
      </c>
      <c r="AC199" s="147">
        <f>IF(ISERROR(SEARCH(AC$1,$O199)),0,1)</f>
        <v>0</v>
      </c>
      <c r="AD199" s="147">
        <f>IF(ISERROR(SEARCH(AD$1,$O199)),0,1)</f>
        <v>0</v>
      </c>
      <c r="AE199" s="147">
        <f>IF(ISERROR(SEARCH(AE$1,$O199)),0,1)</f>
        <v>0</v>
      </c>
      <c r="AF199" s="147">
        <f>IF(ISERROR(SEARCH(AF$1,$O199)),0,1)</f>
        <v>0</v>
      </c>
      <c r="AI199" t="s">
        <v>44</v>
      </c>
      <c r="AJ199" s="42" t="s">
        <v>44</v>
      </c>
      <c r="AK199" s="219">
        <f>_xlfn.XLOOKUP(AJ199,sortorder!$I$15:$I$20,sortorder!$J$15:$J$20)</f>
        <v>1</v>
      </c>
      <c r="AO199" s="30">
        <v>0</v>
      </c>
      <c r="AP199" t="s">
        <v>43</v>
      </c>
      <c r="AQ199" t="s">
        <v>43</v>
      </c>
      <c r="AR199" t="s">
        <v>52</v>
      </c>
      <c r="AS199" t="s">
        <v>43</v>
      </c>
      <c r="AU199" s="40" t="str">
        <f>IFERROR(_xlfn.XLOOKUP(O199,wtd!$B:$B,wtd!$C:$C),"")</f>
        <v/>
      </c>
      <c r="AV199" s="147" t="b">
        <f>IFERROR(O199=_xlfn.XLOOKUP(O199,wtd!$B:$B,wtd!$B:$B),FALSE)</f>
        <v>0</v>
      </c>
      <c r="AW199" t="s">
        <v>45</v>
      </c>
      <c r="AX199">
        <v>0</v>
      </c>
      <c r="AY199">
        <v>0</v>
      </c>
      <c r="BA199" t="b">
        <v>0</v>
      </c>
      <c r="BB199" t="b">
        <v>0</v>
      </c>
      <c r="BC199" t="b">
        <v>0</v>
      </c>
      <c r="BD199" t="s">
        <v>5042</v>
      </c>
      <c r="BE199" s="43" t="s">
        <v>2369</v>
      </c>
      <c r="BF199" s="43" t="s">
        <v>2369</v>
      </c>
      <c r="BL199" s="235">
        <v>999</v>
      </c>
    </row>
    <row r="200" spans="1:64" x14ac:dyDescent="0.35">
      <c r="A200">
        <v>199</v>
      </c>
      <c r="B200" s="164" t="str">
        <f>IFERROR(TEXT(AK200,"00"),"99")&amp;IFERROR(TEXT(V200,"00"),"99")&amp;IFERROR(TEXT(R200,"00"),"99")&amp;IFERROR(TEXT(BL200,"000"),"999")</f>
        <v>012452999</v>
      </c>
      <c r="C200" s="164" t="str">
        <f>IFERROR(TEXT(AK200,"00"),"99")&amp;IFERROR(TEXT(U200,"00"),"99")&amp;IFERROR(TEXT(Q200,"000"),"999")</f>
        <v>0124019</v>
      </c>
      <c r="D200" s="29">
        <v>0</v>
      </c>
      <c r="E200" s="29">
        <v>0</v>
      </c>
      <c r="F200" s="29">
        <v>1</v>
      </c>
      <c r="G200" s="29">
        <v>1</v>
      </c>
      <c r="H200" s="9" t="s">
        <v>3142</v>
      </c>
      <c r="L200" s="9" t="s">
        <v>3142</v>
      </c>
      <c r="M200" s="24"/>
      <c r="O200" s="65" t="s">
        <v>2939</v>
      </c>
      <c r="P200" s="43" t="s">
        <v>2939</v>
      </c>
      <c r="Q200" s="153">
        <f>IFERROR(_xlfn.XLOOKUP(S200,sortorder!$E$62:$E$138,sortorder!$F$62:$F$138),999)</f>
        <v>19</v>
      </c>
      <c r="R200" s="153">
        <f>IFERROR(_xlfn.XLOOKUP(S200,sortorder!$E$62:$E$138,sortorder!$D$62:$D$138),99)</f>
        <v>52</v>
      </c>
      <c r="S200" s="131" t="s">
        <v>2928</v>
      </c>
      <c r="U200" s="158">
        <f>IFERROR(_xlfn.XLOOKUP(W200,sortorder!$E$4:$E$55,sortorder!$D$4:$D$55),99)</f>
        <v>24</v>
      </c>
      <c r="V200" s="158">
        <f>IFERROR(_xlfn.XLOOKUP(W200,sortorder!$E$4:$E$55,sortorder!$D$4:$D$55),99)</f>
        <v>24</v>
      </c>
      <c r="W200" s="22" t="s">
        <v>3015</v>
      </c>
      <c r="X200" s="147">
        <f>IF(ISERROR(SEARCH(X$1,$O200)),0,1)</f>
        <v>0</v>
      </c>
      <c r="Y200" s="147">
        <f>IF(ISERROR(SEARCH(Y$1,$O200)),0,1)</f>
        <v>0</v>
      </c>
      <c r="Z200" s="147">
        <f>IF(ISERROR(SEARCH(Z$1,$O200)),0,1)</f>
        <v>0</v>
      </c>
      <c r="AA200" s="147">
        <f>IF(ISERROR(SEARCH(AA$1,$O200)),0,1)</f>
        <v>0</v>
      </c>
      <c r="AB200" s="147">
        <f>IF(ISERROR(SEARCH(AB$1,$O200)),0,1)</f>
        <v>0</v>
      </c>
      <c r="AC200" s="147">
        <f>IF(ISERROR(SEARCH(AC$1,$O200)),0,1)</f>
        <v>0</v>
      </c>
      <c r="AD200" s="147">
        <f>IF(ISERROR(SEARCH(AD$1,$O200)),0,1)</f>
        <v>0</v>
      </c>
      <c r="AE200" s="147">
        <f>IF(ISERROR(SEARCH(AE$1,$O200)),0,1)</f>
        <v>0</v>
      </c>
      <c r="AF200" s="147">
        <f>IF(ISERROR(SEARCH(AF$1,$O200)),0,1)</f>
        <v>0</v>
      </c>
      <c r="AI200" t="s">
        <v>44</v>
      </c>
      <c r="AJ200" s="42" t="s">
        <v>44</v>
      </c>
      <c r="AK200" s="219">
        <f>_xlfn.XLOOKUP(AJ200,sortorder!$I$15:$I$20,sortorder!$J$15:$J$20)</f>
        <v>1</v>
      </c>
      <c r="AO200" s="30">
        <v>0</v>
      </c>
      <c r="AP200" t="s">
        <v>43</v>
      </c>
      <c r="AQ200" t="s">
        <v>43</v>
      </c>
      <c r="AR200" t="s">
        <v>52</v>
      </c>
      <c r="AS200" t="s">
        <v>43</v>
      </c>
      <c r="AU200" s="40" t="str">
        <f>IFERROR(_xlfn.XLOOKUP(O200,wtd!$B:$B,wtd!$C:$C),"")</f>
        <v/>
      </c>
      <c r="AV200" s="147" t="b">
        <f>IFERROR(O200=_xlfn.XLOOKUP(O200,wtd!$B:$B,wtd!$B:$B),FALSE)</f>
        <v>0</v>
      </c>
      <c r="AW200" t="s">
        <v>45</v>
      </c>
      <c r="AX200">
        <v>0</v>
      </c>
      <c r="AY200">
        <v>0</v>
      </c>
      <c r="BA200" t="b">
        <v>0</v>
      </c>
      <c r="BB200" t="b">
        <v>0</v>
      </c>
      <c r="BC200" t="b">
        <v>0</v>
      </c>
      <c r="BD200" t="s">
        <v>5280</v>
      </c>
      <c r="BE200" s="43" t="s">
        <v>3067</v>
      </c>
      <c r="BF200" s="43" t="s">
        <v>3067</v>
      </c>
      <c r="BL200" s="235">
        <v>999</v>
      </c>
    </row>
    <row r="201" spans="1:64" x14ac:dyDescent="0.35">
      <c r="A201">
        <v>200</v>
      </c>
      <c r="B201" s="164" t="str">
        <f>IFERROR(TEXT(AK201,"00"),"99")&amp;IFERROR(TEXT(V201,"00"),"99")&amp;IFERROR(TEXT(R201,"00"),"99")&amp;IFERROR(TEXT(BL201,"000"),"999")</f>
        <v>012453999</v>
      </c>
      <c r="C201" s="164" t="str">
        <f>IFERROR(TEXT(AK201,"00"),"99")&amp;IFERROR(TEXT(U201,"00"),"99")&amp;IFERROR(TEXT(Q201,"000"),"999")</f>
        <v>0124020</v>
      </c>
      <c r="D201" s="29">
        <v>0</v>
      </c>
      <c r="E201" s="29">
        <v>0</v>
      </c>
      <c r="F201" s="29">
        <v>1</v>
      </c>
      <c r="G201" s="29">
        <v>1</v>
      </c>
      <c r="H201" s="9" t="s">
        <v>3143</v>
      </c>
      <c r="L201" s="9" t="s">
        <v>3143</v>
      </c>
      <c r="M201" s="24"/>
      <c r="O201" s="65" t="s">
        <v>2940</v>
      </c>
      <c r="P201" s="43" t="s">
        <v>2940</v>
      </c>
      <c r="Q201" s="153">
        <f>IFERROR(_xlfn.XLOOKUP(S201,sortorder!$E$62:$E$138,sortorder!$F$62:$F$138),999)</f>
        <v>20</v>
      </c>
      <c r="R201" s="153">
        <f>IFERROR(_xlfn.XLOOKUP(S201,sortorder!$E$62:$E$138,sortorder!$D$62:$D$138),99)</f>
        <v>53</v>
      </c>
      <c r="S201" s="131" t="s">
        <v>2929</v>
      </c>
      <c r="U201" s="158">
        <f>IFERROR(_xlfn.XLOOKUP(W201,sortorder!$E$4:$E$55,sortorder!$D$4:$D$55),99)</f>
        <v>24</v>
      </c>
      <c r="V201" s="158">
        <f>IFERROR(_xlfn.XLOOKUP(W201,sortorder!$E$4:$E$55,sortorder!$D$4:$D$55),99)</f>
        <v>24</v>
      </c>
      <c r="W201" s="22" t="s">
        <v>3015</v>
      </c>
      <c r="X201" s="147">
        <f>IF(ISERROR(SEARCH(X$1,$O201)),0,1)</f>
        <v>0</v>
      </c>
      <c r="Y201" s="147">
        <f>IF(ISERROR(SEARCH(Y$1,$O201)),0,1)</f>
        <v>0</v>
      </c>
      <c r="Z201" s="147">
        <f>IF(ISERROR(SEARCH(Z$1,$O201)),0,1)</f>
        <v>0</v>
      </c>
      <c r="AA201" s="147">
        <f>IF(ISERROR(SEARCH(AA$1,$O201)),0,1)</f>
        <v>0</v>
      </c>
      <c r="AB201" s="147">
        <f>IF(ISERROR(SEARCH(AB$1,$O201)),0,1)</f>
        <v>0</v>
      </c>
      <c r="AC201" s="147">
        <f>IF(ISERROR(SEARCH(AC$1,$O201)),0,1)</f>
        <v>0</v>
      </c>
      <c r="AD201" s="147">
        <f>IF(ISERROR(SEARCH(AD$1,$O201)),0,1)</f>
        <v>0</v>
      </c>
      <c r="AE201" s="147">
        <f>IF(ISERROR(SEARCH(AE$1,$O201)),0,1)</f>
        <v>0</v>
      </c>
      <c r="AF201" s="147">
        <f>IF(ISERROR(SEARCH(AF$1,$O201)),0,1)</f>
        <v>0</v>
      </c>
      <c r="AI201" t="s">
        <v>44</v>
      </c>
      <c r="AJ201" s="42" t="s">
        <v>44</v>
      </c>
      <c r="AK201" s="219">
        <f>_xlfn.XLOOKUP(AJ201,sortorder!$I$15:$I$20,sortorder!$J$15:$J$20)</f>
        <v>1</v>
      </c>
      <c r="AO201" s="30">
        <v>0</v>
      </c>
      <c r="AP201" t="s">
        <v>43</v>
      </c>
      <c r="AQ201" t="s">
        <v>43</v>
      </c>
      <c r="AR201" t="s">
        <v>52</v>
      </c>
      <c r="AS201" t="s">
        <v>43</v>
      </c>
      <c r="AU201" s="40" t="str">
        <f>IFERROR(_xlfn.XLOOKUP(O201,wtd!$B:$B,wtd!$C:$C),"")</f>
        <v/>
      </c>
      <c r="AV201" s="147" t="b">
        <f>IFERROR(O201=_xlfn.XLOOKUP(O201,wtd!$B:$B,wtd!$B:$B),FALSE)</f>
        <v>0</v>
      </c>
      <c r="AW201" t="s">
        <v>45</v>
      </c>
      <c r="AX201">
        <v>0</v>
      </c>
      <c r="AY201">
        <v>0</v>
      </c>
      <c r="BA201" t="b">
        <v>0</v>
      </c>
      <c r="BB201" t="b">
        <v>0</v>
      </c>
      <c r="BC201" t="b">
        <v>0</v>
      </c>
      <c r="BD201" t="s">
        <v>5281</v>
      </c>
      <c r="BE201" s="43" t="s">
        <v>3068</v>
      </c>
      <c r="BF201" s="43" t="s">
        <v>3068</v>
      </c>
      <c r="BL201" s="235">
        <v>999</v>
      </c>
    </row>
    <row r="202" spans="1:64" x14ac:dyDescent="0.35">
      <c r="A202">
        <v>201</v>
      </c>
      <c r="B202" s="164" t="str">
        <f>IFERROR(TEXT(AK202,"00"),"99")&amp;IFERROR(TEXT(V202,"00"),"99")&amp;IFERROR(TEXT(R202,"00"),"99")&amp;IFERROR(TEXT(BL202,"000"),"999")</f>
        <v>012454999</v>
      </c>
      <c r="C202" s="164" t="str">
        <f>IFERROR(TEXT(AK202,"00"),"99")&amp;IFERROR(TEXT(U202,"00"),"99")&amp;IFERROR(TEXT(Q202,"000"),"999")</f>
        <v>0124022</v>
      </c>
      <c r="D202" s="29">
        <v>0</v>
      </c>
      <c r="E202" s="29">
        <v>0</v>
      </c>
      <c r="F202" s="29">
        <v>1</v>
      </c>
      <c r="G202" s="29">
        <v>1</v>
      </c>
      <c r="H202" s="9" t="s">
        <v>3152</v>
      </c>
      <c r="L202" s="9" t="s">
        <v>3152</v>
      </c>
      <c r="M202" s="24"/>
      <c r="O202" s="65" t="s">
        <v>2941</v>
      </c>
      <c r="P202" s="43" t="s">
        <v>2941</v>
      </c>
      <c r="Q202" s="153">
        <f>IFERROR(_xlfn.XLOOKUP(S202,sortorder!$E$62:$E$138,sortorder!$F$62:$F$138),999)</f>
        <v>22</v>
      </c>
      <c r="R202" s="153">
        <f>IFERROR(_xlfn.XLOOKUP(S202,sortorder!$E$62:$E$138,sortorder!$D$62:$D$138),99)</f>
        <v>54</v>
      </c>
      <c r="S202" s="131" t="s">
        <v>2930</v>
      </c>
      <c r="U202" s="158">
        <f>IFERROR(_xlfn.XLOOKUP(W202,sortorder!$E$4:$E$55,sortorder!$D$4:$D$55),99)</f>
        <v>24</v>
      </c>
      <c r="V202" s="158">
        <f>IFERROR(_xlfn.XLOOKUP(W202,sortorder!$E$4:$E$55,sortorder!$D$4:$D$55),99)</f>
        <v>24</v>
      </c>
      <c r="W202" s="22" t="s">
        <v>3015</v>
      </c>
      <c r="X202" s="147">
        <f>IF(ISERROR(SEARCH(X$1,$O202)),0,1)</f>
        <v>0</v>
      </c>
      <c r="Y202" s="147">
        <f>IF(ISERROR(SEARCH(Y$1,$O202)),0,1)</f>
        <v>0</v>
      </c>
      <c r="Z202" s="147">
        <f>IF(ISERROR(SEARCH(Z$1,$O202)),0,1)</f>
        <v>0</v>
      </c>
      <c r="AA202" s="147">
        <f>IF(ISERROR(SEARCH(AA$1,$O202)),0,1)</f>
        <v>0</v>
      </c>
      <c r="AB202" s="147">
        <f>IF(ISERROR(SEARCH(AB$1,$O202)),0,1)</f>
        <v>0</v>
      </c>
      <c r="AC202" s="147">
        <f>IF(ISERROR(SEARCH(AC$1,$O202)),0,1)</f>
        <v>0</v>
      </c>
      <c r="AD202" s="147">
        <f>IF(ISERROR(SEARCH(AD$1,$O202)),0,1)</f>
        <v>0</v>
      </c>
      <c r="AE202" s="147">
        <f>IF(ISERROR(SEARCH(AE$1,$O202)),0,1)</f>
        <v>0</v>
      </c>
      <c r="AF202" s="147">
        <f>IF(ISERROR(SEARCH(AF$1,$O202)),0,1)</f>
        <v>0</v>
      </c>
      <c r="AI202" t="s">
        <v>44</v>
      </c>
      <c r="AJ202" s="42" t="s">
        <v>44</v>
      </c>
      <c r="AK202" s="219">
        <f>_xlfn.XLOOKUP(AJ202,sortorder!$I$15:$I$20,sortorder!$J$15:$J$20)</f>
        <v>1</v>
      </c>
      <c r="AO202" s="30">
        <v>0</v>
      </c>
      <c r="AP202" t="s">
        <v>43</v>
      </c>
      <c r="AQ202" t="s">
        <v>43</v>
      </c>
      <c r="AR202" t="s">
        <v>52</v>
      </c>
      <c r="AS202" t="s">
        <v>43</v>
      </c>
      <c r="AU202" s="40" t="str">
        <f>IFERROR(_xlfn.XLOOKUP(O202,wtd!$B:$B,wtd!$C:$C),"")</f>
        <v/>
      </c>
      <c r="AV202" s="147" t="b">
        <f>IFERROR(O202=_xlfn.XLOOKUP(O202,wtd!$B:$B,wtd!$B:$B),FALSE)</f>
        <v>0</v>
      </c>
      <c r="AW202" t="s">
        <v>45</v>
      </c>
      <c r="AX202">
        <v>0</v>
      </c>
      <c r="AY202">
        <v>0</v>
      </c>
      <c r="BA202" t="b">
        <v>0</v>
      </c>
      <c r="BB202" t="b">
        <v>0</v>
      </c>
      <c r="BC202" t="b">
        <v>0</v>
      </c>
      <c r="BD202" t="s">
        <v>5282</v>
      </c>
      <c r="BE202" s="43" t="s">
        <v>3069</v>
      </c>
      <c r="BF202" s="43" t="s">
        <v>3069</v>
      </c>
      <c r="BL202" s="235">
        <v>999</v>
      </c>
    </row>
    <row r="203" spans="1:64" x14ac:dyDescent="0.35">
      <c r="A203">
        <v>202</v>
      </c>
      <c r="B203" s="164" t="str">
        <f>IFERROR(TEXT(AK203,"00"),"99")&amp;IFERROR(TEXT(V203,"00"),"99")&amp;IFERROR(TEXT(R203,"00"),"99")&amp;IFERROR(TEXT(BL203,"000"),"999")</f>
        <v>012455999</v>
      </c>
      <c r="C203" s="164" t="str">
        <f>IFERROR(TEXT(AK203,"00"),"99")&amp;IFERROR(TEXT(U203,"00"),"99")&amp;IFERROR(TEXT(Q203,"000"),"999")</f>
        <v>0124023</v>
      </c>
      <c r="D203" s="29">
        <v>0</v>
      </c>
      <c r="E203" s="29">
        <v>0</v>
      </c>
      <c r="F203" s="29">
        <v>1</v>
      </c>
      <c r="G203" s="29">
        <v>1</v>
      </c>
      <c r="H203" s="9" t="s">
        <v>3153</v>
      </c>
      <c r="L203" s="9" t="s">
        <v>3153</v>
      </c>
      <c r="M203" s="24"/>
      <c r="O203" s="65" t="s">
        <v>2942</v>
      </c>
      <c r="P203" s="43" t="s">
        <v>2942</v>
      </c>
      <c r="Q203" s="153">
        <f>IFERROR(_xlfn.XLOOKUP(S203,sortorder!$E$62:$E$138,sortorder!$F$62:$F$138),999)</f>
        <v>23</v>
      </c>
      <c r="R203" s="153">
        <f>IFERROR(_xlfn.XLOOKUP(S203,sortorder!$E$62:$E$138,sortorder!$D$62:$D$138),99)</f>
        <v>55</v>
      </c>
      <c r="S203" s="131" t="s">
        <v>2931</v>
      </c>
      <c r="U203" s="158">
        <f>IFERROR(_xlfn.XLOOKUP(W203,sortorder!$E$4:$E$55,sortorder!$D$4:$D$55),99)</f>
        <v>24</v>
      </c>
      <c r="V203" s="158">
        <f>IFERROR(_xlfn.XLOOKUP(W203,sortorder!$E$4:$E$55,sortorder!$D$4:$D$55),99)</f>
        <v>24</v>
      </c>
      <c r="W203" s="22" t="s">
        <v>3015</v>
      </c>
      <c r="X203" s="147">
        <f>IF(ISERROR(SEARCH(X$1,$O203)),0,1)</f>
        <v>0</v>
      </c>
      <c r="Y203" s="147">
        <f>IF(ISERROR(SEARCH(Y$1,$O203)),0,1)</f>
        <v>0</v>
      </c>
      <c r="Z203" s="147">
        <f>IF(ISERROR(SEARCH(Z$1,$O203)),0,1)</f>
        <v>0</v>
      </c>
      <c r="AA203" s="147">
        <f>IF(ISERROR(SEARCH(AA$1,$O203)),0,1)</f>
        <v>0</v>
      </c>
      <c r="AB203" s="147">
        <f>IF(ISERROR(SEARCH(AB$1,$O203)),0,1)</f>
        <v>0</v>
      </c>
      <c r="AC203" s="147">
        <f>IF(ISERROR(SEARCH(AC$1,$O203)),0,1)</f>
        <v>0</v>
      </c>
      <c r="AD203" s="147">
        <f>IF(ISERROR(SEARCH(AD$1,$O203)),0,1)</f>
        <v>0</v>
      </c>
      <c r="AE203" s="147">
        <f>IF(ISERROR(SEARCH(AE$1,$O203)),0,1)</f>
        <v>0</v>
      </c>
      <c r="AF203" s="147">
        <f>IF(ISERROR(SEARCH(AF$1,$O203)),0,1)</f>
        <v>0</v>
      </c>
      <c r="AI203" t="s">
        <v>44</v>
      </c>
      <c r="AJ203" s="42" t="s">
        <v>44</v>
      </c>
      <c r="AK203" s="219">
        <f>_xlfn.XLOOKUP(AJ203,sortorder!$I$15:$I$20,sortorder!$J$15:$J$20)</f>
        <v>1</v>
      </c>
      <c r="AO203" s="30">
        <v>0</v>
      </c>
      <c r="AP203" t="s">
        <v>43</v>
      </c>
      <c r="AQ203" t="s">
        <v>43</v>
      </c>
      <c r="AR203" t="s">
        <v>52</v>
      </c>
      <c r="AS203" t="s">
        <v>43</v>
      </c>
      <c r="AU203" s="40" t="str">
        <f>IFERROR(_xlfn.XLOOKUP(O203,wtd!$B:$B,wtd!$C:$C),"")</f>
        <v/>
      </c>
      <c r="AV203" s="147" t="b">
        <f>IFERROR(O203=_xlfn.XLOOKUP(O203,wtd!$B:$B,wtd!$B:$B),FALSE)</f>
        <v>0</v>
      </c>
      <c r="AW203" t="s">
        <v>45</v>
      </c>
      <c r="AX203">
        <v>0</v>
      </c>
      <c r="AY203">
        <v>0</v>
      </c>
      <c r="BA203" t="b">
        <v>0</v>
      </c>
      <c r="BB203" t="b">
        <v>0</v>
      </c>
      <c r="BC203" t="b">
        <v>0</v>
      </c>
      <c r="BD203" t="s">
        <v>5342</v>
      </c>
      <c r="BE203" s="43" t="s">
        <v>3070</v>
      </c>
      <c r="BF203" s="43" t="s">
        <v>3070</v>
      </c>
      <c r="BL203" s="235">
        <v>999</v>
      </c>
    </row>
    <row r="204" spans="1:64" x14ac:dyDescent="0.35">
      <c r="A204">
        <v>203</v>
      </c>
      <c r="B204" s="164" t="str">
        <f>IFERROR(TEXT(AK204,"00"),"99")&amp;IFERROR(TEXT(V204,"00"),"99")&amp;IFERROR(TEXT(R204,"00"),"99")&amp;IFERROR(TEXT(BL204,"000"),"999")</f>
        <v>012456999</v>
      </c>
      <c r="C204" s="164" t="str">
        <f>IFERROR(TEXT(AK204,"00"),"99")&amp;IFERROR(TEXT(U204,"00"),"99")&amp;IFERROR(TEXT(Q204,"000"),"999")</f>
        <v>0124024</v>
      </c>
      <c r="D204" s="29">
        <v>0</v>
      </c>
      <c r="E204" s="29">
        <v>0</v>
      </c>
      <c r="F204" s="29">
        <v>1</v>
      </c>
      <c r="G204" s="29">
        <v>1</v>
      </c>
      <c r="H204" s="9" t="s">
        <v>3146</v>
      </c>
      <c r="L204" s="9" t="s">
        <v>3146</v>
      </c>
      <c r="M204" s="24"/>
      <c r="O204" s="65" t="s">
        <v>2943</v>
      </c>
      <c r="P204" s="43" t="s">
        <v>2943</v>
      </c>
      <c r="Q204" s="153">
        <f>IFERROR(_xlfn.XLOOKUP(S204,sortorder!$E$62:$E$138,sortorder!$F$62:$F$138),999)</f>
        <v>24</v>
      </c>
      <c r="R204" s="153">
        <f>IFERROR(_xlfn.XLOOKUP(S204,sortorder!$E$62:$E$138,sortorder!$D$62:$D$138),99)</f>
        <v>56</v>
      </c>
      <c r="S204" s="131" t="s">
        <v>2932</v>
      </c>
      <c r="U204" s="158">
        <f>IFERROR(_xlfn.XLOOKUP(W204,sortorder!$E$4:$E$55,sortorder!$D$4:$D$55),99)</f>
        <v>24</v>
      </c>
      <c r="V204" s="158">
        <f>IFERROR(_xlfn.XLOOKUP(W204,sortorder!$E$4:$E$55,sortorder!$D$4:$D$55),99)</f>
        <v>24</v>
      </c>
      <c r="W204" s="22" t="s">
        <v>3015</v>
      </c>
      <c r="X204" s="147">
        <f>IF(ISERROR(SEARCH(X$1,$O204)),0,1)</f>
        <v>0</v>
      </c>
      <c r="Y204" s="147">
        <f>IF(ISERROR(SEARCH(Y$1,$O204)),0,1)</f>
        <v>0</v>
      </c>
      <c r="Z204" s="147">
        <f>IF(ISERROR(SEARCH(Z$1,$O204)),0,1)</f>
        <v>0</v>
      </c>
      <c r="AA204" s="147">
        <f>IF(ISERROR(SEARCH(AA$1,$O204)),0,1)</f>
        <v>0</v>
      </c>
      <c r="AB204" s="147">
        <f>IF(ISERROR(SEARCH(AB$1,$O204)),0,1)</f>
        <v>0</v>
      </c>
      <c r="AC204" s="147">
        <f>IF(ISERROR(SEARCH(AC$1,$O204)),0,1)</f>
        <v>0</v>
      </c>
      <c r="AD204" s="147">
        <f>IF(ISERROR(SEARCH(AD$1,$O204)),0,1)</f>
        <v>0</v>
      </c>
      <c r="AE204" s="147">
        <f>IF(ISERROR(SEARCH(AE$1,$O204)),0,1)</f>
        <v>0</v>
      </c>
      <c r="AF204" s="147">
        <f>IF(ISERROR(SEARCH(AF$1,$O204)),0,1)</f>
        <v>0</v>
      </c>
      <c r="AI204" t="s">
        <v>44</v>
      </c>
      <c r="AJ204" s="42" t="s">
        <v>44</v>
      </c>
      <c r="AK204" s="219">
        <f>_xlfn.XLOOKUP(AJ204,sortorder!$I$15:$I$20,sortorder!$J$15:$J$20)</f>
        <v>1</v>
      </c>
      <c r="AO204" s="30">
        <v>0</v>
      </c>
      <c r="AP204" t="s">
        <v>43</v>
      </c>
      <c r="AQ204" t="s">
        <v>43</v>
      </c>
      <c r="AR204" t="s">
        <v>52</v>
      </c>
      <c r="AS204" t="s">
        <v>43</v>
      </c>
      <c r="AU204" s="40" t="str">
        <f>IFERROR(_xlfn.XLOOKUP(O204,wtd!$B:$B,wtd!$C:$C),"")</f>
        <v/>
      </c>
      <c r="AV204" s="147" t="b">
        <f>IFERROR(O204=_xlfn.XLOOKUP(O204,wtd!$B:$B,wtd!$B:$B),FALSE)</f>
        <v>0</v>
      </c>
      <c r="AW204" t="s">
        <v>45</v>
      </c>
      <c r="AX204">
        <v>0</v>
      </c>
      <c r="AY204">
        <v>0</v>
      </c>
      <c r="BA204" t="b">
        <v>0</v>
      </c>
      <c r="BB204" t="b">
        <v>0</v>
      </c>
      <c r="BC204" t="b">
        <v>0</v>
      </c>
      <c r="BD204" t="s">
        <v>5283</v>
      </c>
      <c r="BE204" s="43" t="s">
        <v>3071</v>
      </c>
      <c r="BF204" s="43" t="s">
        <v>3071</v>
      </c>
      <c r="BL204" s="235">
        <v>999</v>
      </c>
    </row>
    <row r="205" spans="1:64" x14ac:dyDescent="0.35">
      <c r="A205">
        <v>204</v>
      </c>
      <c r="B205" s="164" t="str">
        <f>IFERROR(TEXT(AK205,"00"),"99")&amp;IFERROR(TEXT(V205,"00"),"99")&amp;IFERROR(TEXT(R205,"00"),"99")&amp;IFERROR(TEXT(BL205,"000"),"999")</f>
        <v>012457999</v>
      </c>
      <c r="C205" s="164" t="str">
        <f>IFERROR(TEXT(AK205,"00"),"99")&amp;IFERROR(TEXT(U205,"00"),"99")&amp;IFERROR(TEXT(Q205,"000"),"999")</f>
        <v>0124025</v>
      </c>
      <c r="D205" s="29">
        <v>0</v>
      </c>
      <c r="E205" s="29">
        <v>0</v>
      </c>
      <c r="F205" s="29">
        <v>1</v>
      </c>
      <c r="G205" s="29">
        <v>1</v>
      </c>
      <c r="H205" s="9" t="s">
        <v>3154</v>
      </c>
      <c r="L205" s="9" t="s">
        <v>3154</v>
      </c>
      <c r="M205" s="24"/>
      <c r="O205" s="65" t="s">
        <v>2944</v>
      </c>
      <c r="P205" s="43" t="s">
        <v>2944</v>
      </c>
      <c r="Q205" s="153">
        <f>IFERROR(_xlfn.XLOOKUP(S205,sortorder!$E$62:$E$138,sortorder!$F$62:$F$138),999)</f>
        <v>25</v>
      </c>
      <c r="R205" s="153">
        <f>IFERROR(_xlfn.XLOOKUP(S205,sortorder!$E$62:$E$138,sortorder!$D$62:$D$138),99)</f>
        <v>57</v>
      </c>
      <c r="S205" s="131" t="s">
        <v>2933</v>
      </c>
      <c r="U205" s="158">
        <f>IFERROR(_xlfn.XLOOKUP(W205,sortorder!$E$4:$E$55,sortorder!$D$4:$D$55),99)</f>
        <v>24</v>
      </c>
      <c r="V205" s="158">
        <f>IFERROR(_xlfn.XLOOKUP(W205,sortorder!$E$4:$E$55,sortorder!$D$4:$D$55),99)</f>
        <v>24</v>
      </c>
      <c r="W205" s="22" t="s">
        <v>3015</v>
      </c>
      <c r="X205" s="147">
        <f>IF(ISERROR(SEARCH(X$1,$O205)),0,1)</f>
        <v>0</v>
      </c>
      <c r="Y205" s="147">
        <f>IF(ISERROR(SEARCH(Y$1,$O205)),0,1)</f>
        <v>0</v>
      </c>
      <c r="Z205" s="147">
        <f>IF(ISERROR(SEARCH(Z$1,$O205)),0,1)</f>
        <v>0</v>
      </c>
      <c r="AA205" s="147">
        <f>IF(ISERROR(SEARCH(AA$1,$O205)),0,1)</f>
        <v>0</v>
      </c>
      <c r="AB205" s="147">
        <f>IF(ISERROR(SEARCH(AB$1,$O205)),0,1)</f>
        <v>0</v>
      </c>
      <c r="AC205" s="147">
        <f>IF(ISERROR(SEARCH(AC$1,$O205)),0,1)</f>
        <v>0</v>
      </c>
      <c r="AD205" s="147">
        <f>IF(ISERROR(SEARCH(AD$1,$O205)),0,1)</f>
        <v>0</v>
      </c>
      <c r="AE205" s="147">
        <f>IF(ISERROR(SEARCH(AE$1,$O205)),0,1)</f>
        <v>0</v>
      </c>
      <c r="AF205" s="147">
        <f>IF(ISERROR(SEARCH(AF$1,$O205)),0,1)</f>
        <v>0</v>
      </c>
      <c r="AI205" t="s">
        <v>44</v>
      </c>
      <c r="AJ205" s="42" t="s">
        <v>44</v>
      </c>
      <c r="AK205" s="219">
        <f>_xlfn.XLOOKUP(AJ205,sortorder!$I$15:$I$20,sortorder!$J$15:$J$20)</f>
        <v>1</v>
      </c>
      <c r="AO205" s="30">
        <v>0</v>
      </c>
      <c r="AP205" t="s">
        <v>43</v>
      </c>
      <c r="AQ205" t="s">
        <v>43</v>
      </c>
      <c r="AR205" t="s">
        <v>52</v>
      </c>
      <c r="AS205" t="s">
        <v>43</v>
      </c>
      <c r="AU205" s="40" t="str">
        <f>IFERROR(_xlfn.XLOOKUP(O205,wtd!$B:$B,wtd!$C:$C),"")</f>
        <v/>
      </c>
      <c r="AV205" s="147" t="b">
        <f>IFERROR(O205=_xlfn.XLOOKUP(O205,wtd!$B:$B,wtd!$B:$B),FALSE)</f>
        <v>0</v>
      </c>
      <c r="AW205" t="s">
        <v>45</v>
      </c>
      <c r="AX205">
        <v>0</v>
      </c>
      <c r="AY205">
        <v>0</v>
      </c>
      <c r="BA205" t="b">
        <v>0</v>
      </c>
      <c r="BB205" t="b">
        <v>0</v>
      </c>
      <c r="BC205" t="b">
        <v>0</v>
      </c>
      <c r="BD205" t="s">
        <v>5431</v>
      </c>
      <c r="BE205" s="43" t="s">
        <v>3072</v>
      </c>
      <c r="BF205" s="43" t="s">
        <v>3072</v>
      </c>
      <c r="BL205" s="235">
        <v>999</v>
      </c>
    </row>
    <row r="206" spans="1:64" x14ac:dyDescent="0.35">
      <c r="A206">
        <v>205</v>
      </c>
      <c r="B206" s="164" t="str">
        <f>IFERROR(TEXT(AK206,"00"),"99")&amp;IFERROR(TEXT(V206,"00"),"99")&amp;IFERROR(TEXT(R206,"00"),"99")&amp;IFERROR(TEXT(BL206,"000"),"999")</f>
        <v>012458999</v>
      </c>
      <c r="C206" s="164" t="str">
        <f>IFERROR(TEXT(AK206,"00"),"99")&amp;IFERROR(TEXT(U206,"00"),"99")&amp;IFERROR(TEXT(Q206,"000"),"999")</f>
        <v>0124018</v>
      </c>
      <c r="D206" s="29">
        <v>0</v>
      </c>
      <c r="E206" s="29">
        <v>0</v>
      </c>
      <c r="F206" s="29">
        <v>1</v>
      </c>
      <c r="G206" s="29">
        <v>1</v>
      </c>
      <c r="H206" s="9" t="s">
        <v>3139</v>
      </c>
      <c r="L206" s="9" t="s">
        <v>3139</v>
      </c>
      <c r="M206" s="24"/>
      <c r="O206" s="65" t="s">
        <v>2945</v>
      </c>
      <c r="P206" s="43" t="s">
        <v>2945</v>
      </c>
      <c r="Q206" s="153">
        <f>IFERROR(_xlfn.XLOOKUP(S206,sortorder!$E$62:$E$138,sortorder!$F$62:$F$138),999)</f>
        <v>18</v>
      </c>
      <c r="R206" s="153">
        <f>IFERROR(_xlfn.XLOOKUP(S206,sortorder!$E$62:$E$138,sortorder!$D$62:$D$138),99)</f>
        <v>58</v>
      </c>
      <c r="S206" s="131" t="s">
        <v>2934</v>
      </c>
      <c r="U206" s="158">
        <f>IFERROR(_xlfn.XLOOKUP(W206,sortorder!$E$4:$E$55,sortorder!$D$4:$D$55),99)</f>
        <v>24</v>
      </c>
      <c r="V206" s="158">
        <f>IFERROR(_xlfn.XLOOKUP(W206,sortorder!$E$4:$E$55,sortorder!$D$4:$D$55),99)</f>
        <v>24</v>
      </c>
      <c r="W206" s="22" t="s">
        <v>3015</v>
      </c>
      <c r="X206" s="147">
        <f>IF(ISERROR(SEARCH(X$1,$O206)),0,1)</f>
        <v>0</v>
      </c>
      <c r="Y206" s="147">
        <f>IF(ISERROR(SEARCH(Y$1,$O206)),0,1)</f>
        <v>0</v>
      </c>
      <c r="Z206" s="147">
        <f>IF(ISERROR(SEARCH(Z$1,$O206)),0,1)</f>
        <v>0</v>
      </c>
      <c r="AA206" s="147">
        <f>IF(ISERROR(SEARCH(AA$1,$O206)),0,1)</f>
        <v>0</v>
      </c>
      <c r="AB206" s="147">
        <f>IF(ISERROR(SEARCH(AB$1,$O206)),0,1)</f>
        <v>0</v>
      </c>
      <c r="AC206" s="147">
        <f>IF(ISERROR(SEARCH(AC$1,$O206)),0,1)</f>
        <v>0</v>
      </c>
      <c r="AD206" s="147">
        <f>IF(ISERROR(SEARCH(AD$1,$O206)),0,1)</f>
        <v>0</v>
      </c>
      <c r="AE206" s="147">
        <f>IF(ISERROR(SEARCH(AE$1,$O206)),0,1)</f>
        <v>0</v>
      </c>
      <c r="AF206" s="147">
        <f>IF(ISERROR(SEARCH(AF$1,$O206)),0,1)</f>
        <v>0</v>
      </c>
      <c r="AI206" t="s">
        <v>44</v>
      </c>
      <c r="AJ206" s="42" t="s">
        <v>44</v>
      </c>
      <c r="AK206" s="219">
        <f>_xlfn.XLOOKUP(AJ206,sortorder!$I$15:$I$20,sortorder!$J$15:$J$20)</f>
        <v>1</v>
      </c>
      <c r="AO206" s="30">
        <v>0</v>
      </c>
      <c r="AP206" t="s">
        <v>43</v>
      </c>
      <c r="AQ206" t="s">
        <v>43</v>
      </c>
      <c r="AR206" t="s">
        <v>52</v>
      </c>
      <c r="AS206" t="s">
        <v>43</v>
      </c>
      <c r="AU206" s="40" t="str">
        <f>IFERROR(_xlfn.XLOOKUP(O206,wtd!$B:$B,wtd!$C:$C),"")</f>
        <v/>
      </c>
      <c r="AV206" s="147" t="b">
        <f>IFERROR(O206=_xlfn.XLOOKUP(O206,wtd!$B:$B,wtd!$B:$B),FALSE)</f>
        <v>0</v>
      </c>
      <c r="AW206" t="s">
        <v>45</v>
      </c>
      <c r="AX206">
        <v>0</v>
      </c>
      <c r="AY206">
        <v>0</v>
      </c>
      <c r="BA206" t="b">
        <v>0</v>
      </c>
      <c r="BB206" t="b">
        <v>0</v>
      </c>
      <c r="BC206" t="b">
        <v>0</v>
      </c>
      <c r="BD206" t="s">
        <v>5284</v>
      </c>
      <c r="BE206" s="43" t="s">
        <v>3073</v>
      </c>
      <c r="BF206" s="43" t="s">
        <v>3073</v>
      </c>
      <c r="BL206" s="235">
        <v>999</v>
      </c>
    </row>
    <row r="207" spans="1:64" x14ac:dyDescent="0.35">
      <c r="A207">
        <v>206</v>
      </c>
      <c r="B207" s="164" t="str">
        <f>IFERROR(TEXT(AK207,"00"),"99")&amp;IFERROR(TEXT(V207,"00"),"99")&amp;IFERROR(TEXT(R207,"00"),"99")&amp;IFERROR(TEXT(BL207,"000"),"999")</f>
        <v>012536999</v>
      </c>
      <c r="C207" s="164" t="str">
        <f>IFERROR(TEXT(AK207,"00"),"99")&amp;IFERROR(TEXT(U207,"00"),"99")&amp;IFERROR(TEXT(Q207,"000"),"999")</f>
        <v>0125021</v>
      </c>
      <c r="D207" s="113">
        <v>1</v>
      </c>
      <c r="E207" s="29">
        <v>0</v>
      </c>
      <c r="F207" s="29">
        <v>1</v>
      </c>
      <c r="G207" s="113">
        <v>1</v>
      </c>
      <c r="H207" s="1" t="s">
        <v>2319</v>
      </c>
      <c r="I207" s="1" t="s">
        <v>2319</v>
      </c>
      <c r="J207" s="1" t="s">
        <v>2319</v>
      </c>
      <c r="K207" s="1" t="s">
        <v>2319</v>
      </c>
      <c r="L207" s="129" t="s">
        <v>2319</v>
      </c>
      <c r="M207" s="1"/>
      <c r="N207" s="1"/>
      <c r="O207" s="129" t="s">
        <v>2318</v>
      </c>
      <c r="P207" s="129" t="s">
        <v>2318</v>
      </c>
      <c r="Q207" s="153">
        <f>IFERROR(_xlfn.XLOOKUP(S207,sortorder!$E$62:$E$138,sortorder!$F$62:$F$138),999)</f>
        <v>21</v>
      </c>
      <c r="R207" s="153">
        <f>IFERROR(_xlfn.XLOOKUP(S207,sortorder!$E$62:$E$138,sortorder!$D$62:$D$138),99)</f>
        <v>36</v>
      </c>
      <c r="S207" s="131" t="s">
        <v>2318</v>
      </c>
      <c r="T207" s="60" t="s">
        <v>2318</v>
      </c>
      <c r="U207" s="158">
        <f>IFERROR(_xlfn.XLOOKUP(W207,sortorder!$E$4:$E$55,sortorder!$D$4:$D$55),99)</f>
        <v>25</v>
      </c>
      <c r="V207" s="158">
        <f>IFERROR(_xlfn.XLOOKUP(W207,sortorder!$E$4:$E$55,sortorder!$D$4:$D$55),99)</f>
        <v>25</v>
      </c>
      <c r="W207" s="144" t="s">
        <v>2959</v>
      </c>
      <c r="X207" s="147">
        <f>IF(ISERROR(SEARCH(X$1,$O207)),0,1)</f>
        <v>0</v>
      </c>
      <c r="Y207" s="147">
        <f>IF(ISERROR(SEARCH(Y$1,$O207)),0,1)</f>
        <v>0</v>
      </c>
      <c r="Z207" s="147">
        <f>IF(ISERROR(SEARCH(Z$1,$O207)),0,1)</f>
        <v>0</v>
      </c>
      <c r="AA207" s="147">
        <f>IF(ISERROR(SEARCH(AA$1,$O207)),0,1)</f>
        <v>0</v>
      </c>
      <c r="AB207" s="147">
        <f>IF(ISERROR(SEARCH(AB$1,$O207)),0,1)</f>
        <v>0</v>
      </c>
      <c r="AC207" s="147">
        <f>IF(ISERROR(SEARCH(AC$1,$O207)),0,1)</f>
        <v>0</v>
      </c>
      <c r="AD207" s="147">
        <f>IF(ISERROR(SEARCH(AD$1,$O207)),0,1)</f>
        <v>0</v>
      </c>
      <c r="AE207" s="147">
        <f>IF(ISERROR(SEARCH(AE$1,$O207)),0,1)</f>
        <v>0</v>
      </c>
      <c r="AF207" s="147">
        <f>IF(ISERROR(SEARCH(AF$1,$O207)),0,1)</f>
        <v>0</v>
      </c>
      <c r="AG207" t="s">
        <v>1083</v>
      </c>
      <c r="AH207" s="125" t="s">
        <v>2304</v>
      </c>
      <c r="AI207" t="s">
        <v>44</v>
      </c>
      <c r="AJ207" s="42" t="s">
        <v>44</v>
      </c>
      <c r="AK207" s="219">
        <f>_xlfn.XLOOKUP(AJ207,sortorder!$I$15:$I$20,sortorder!$J$15:$J$20)</f>
        <v>1</v>
      </c>
      <c r="AO207" s="30">
        <v>0</v>
      </c>
      <c r="AP207" t="s">
        <v>43</v>
      </c>
      <c r="AQ207" t="s">
        <v>43</v>
      </c>
      <c r="AR207" t="s">
        <v>286</v>
      </c>
      <c r="AS207" t="s">
        <v>43</v>
      </c>
      <c r="AT207">
        <v>1</v>
      </c>
      <c r="AU207" s="40" t="str">
        <f>IFERROR(_xlfn.XLOOKUP(O207,wtd!$B:$B,wtd!$C:$C),"")</f>
        <v>pop</v>
      </c>
      <c r="AV207" s="147" t="b">
        <f>IFERROR(O207=_xlfn.XLOOKUP(O207,wtd!$B:$B,wtd!$B:$B),FALSE)</f>
        <v>1</v>
      </c>
      <c r="AW207" s="247" t="s">
        <v>1624</v>
      </c>
      <c r="AX207">
        <v>2</v>
      </c>
      <c r="AY207">
        <v>0</v>
      </c>
      <c r="BA207" t="b">
        <v>0</v>
      </c>
      <c r="BB207" t="b">
        <v>1</v>
      </c>
      <c r="BC207" t="b">
        <v>0</v>
      </c>
      <c r="BD207" t="s">
        <v>5151</v>
      </c>
      <c r="BE207" s="46" t="s">
        <v>2320</v>
      </c>
      <c r="BF207" s="46" t="s">
        <v>2320</v>
      </c>
      <c r="BL207" s="235">
        <v>999</v>
      </c>
    </row>
    <row r="208" spans="1:64" x14ac:dyDescent="0.35">
      <c r="A208">
        <v>207</v>
      </c>
      <c r="B208" s="164" t="str">
        <f>IFERROR(TEXT(AK208,"00"),"99")&amp;IFERROR(TEXT(V208,"00"),"99")&amp;IFERROR(TEXT(R208,"00"),"99")&amp;IFERROR(TEXT(BL208,"000"),"999")</f>
        <v>012537999</v>
      </c>
      <c r="C208" s="164" t="str">
        <f>IFERROR(TEXT(AK208,"00"),"99")&amp;IFERROR(TEXT(U208,"00"),"99")&amp;IFERROR(TEXT(Q208,"000"),"999")</f>
        <v>0125019</v>
      </c>
      <c r="D208" s="113">
        <v>1</v>
      </c>
      <c r="E208" s="29">
        <v>0</v>
      </c>
      <c r="F208" s="29">
        <v>1</v>
      </c>
      <c r="G208" s="67">
        <v>1</v>
      </c>
      <c r="H208" s="66" t="s">
        <v>3155</v>
      </c>
      <c r="I208" s="124" t="s">
        <v>4922</v>
      </c>
      <c r="J208" s="124" t="s">
        <v>4922</v>
      </c>
      <c r="K208" s="66"/>
      <c r="L208" s="250" t="s">
        <v>3155</v>
      </c>
      <c r="M208" s="24"/>
      <c r="N208" s="24"/>
      <c r="O208" s="126" t="s">
        <v>2308</v>
      </c>
      <c r="P208" s="251" t="s">
        <v>2308</v>
      </c>
      <c r="Q208" s="153">
        <f>IFERROR(_xlfn.XLOOKUP(S208,sortorder!$E$62:$E$138,sortorder!$F$62:$F$138),999)</f>
        <v>19</v>
      </c>
      <c r="R208" s="153">
        <f>IFERROR(_xlfn.XLOOKUP(S208,sortorder!$E$62:$E$138,sortorder!$D$62:$D$138),99)</f>
        <v>37</v>
      </c>
      <c r="S208" s="131" t="s">
        <v>2308</v>
      </c>
      <c r="T208" s="60" t="s">
        <v>2308</v>
      </c>
      <c r="U208" s="158">
        <f>IFERROR(_xlfn.XLOOKUP(W208,sortorder!$E$4:$E$55,sortorder!$D$4:$D$55),99)</f>
        <v>25</v>
      </c>
      <c r="V208" s="158">
        <f>IFERROR(_xlfn.XLOOKUP(W208,sortorder!$E$4:$E$55,sortorder!$D$4:$D$55),99)</f>
        <v>25</v>
      </c>
      <c r="W208" s="144" t="s">
        <v>2959</v>
      </c>
      <c r="X208" s="147">
        <f>IF(ISERROR(SEARCH(X$1,$O208)),0,1)</f>
        <v>0</v>
      </c>
      <c r="Y208" s="147">
        <f>IF(ISERROR(SEARCH(Y$1,$O208)),0,1)</f>
        <v>0</v>
      </c>
      <c r="Z208" s="147">
        <f>IF(ISERROR(SEARCH(Z$1,$O208)),0,1)</f>
        <v>0</v>
      </c>
      <c r="AA208" s="147">
        <f>IF(ISERROR(SEARCH(AA$1,$O208)),0,1)</f>
        <v>0</v>
      </c>
      <c r="AB208" s="147">
        <f>IF(ISERROR(SEARCH(AB$1,$O208)),0,1)</f>
        <v>0</v>
      </c>
      <c r="AC208" s="147">
        <f>IF(ISERROR(SEARCH(AC$1,$O208)),0,1)</f>
        <v>0</v>
      </c>
      <c r="AD208" s="147">
        <f>IF(ISERROR(SEARCH(AD$1,$O208)),0,1)</f>
        <v>0</v>
      </c>
      <c r="AE208" s="147">
        <f>IF(ISERROR(SEARCH(AE$1,$O208)),0,1)</f>
        <v>0</v>
      </c>
      <c r="AF208" s="147">
        <f>IF(ISERROR(SEARCH(AF$1,$O208)),0,1)</f>
        <v>0</v>
      </c>
      <c r="AG208" t="s">
        <v>1083</v>
      </c>
      <c r="AH208" s="125" t="s">
        <v>2304</v>
      </c>
      <c r="AI208" t="s">
        <v>44</v>
      </c>
      <c r="AJ208" s="42" t="s">
        <v>44</v>
      </c>
      <c r="AK208" s="219">
        <f>_xlfn.XLOOKUP(AJ208,sortorder!$I$15:$I$20,sortorder!$J$15:$J$20)</f>
        <v>1</v>
      </c>
      <c r="AO208" s="30">
        <v>0</v>
      </c>
      <c r="AP208" t="s">
        <v>43</v>
      </c>
      <c r="AQ208" t="s">
        <v>43</v>
      </c>
      <c r="AR208" t="s">
        <v>286</v>
      </c>
      <c r="AS208" t="s">
        <v>43</v>
      </c>
      <c r="AT208">
        <v>1</v>
      </c>
      <c r="AU208" s="40" t="str">
        <f>IFERROR(_xlfn.XLOOKUP(O208,wtd!$B:$B,wtd!$C:$C),"")</f>
        <v>pop</v>
      </c>
      <c r="AV208" s="147" t="b">
        <f>IFERROR(O208=_xlfn.XLOOKUP(O208,wtd!$B:$B,wtd!$B:$B),FALSE)</f>
        <v>1</v>
      </c>
      <c r="AW208" s="247" t="s">
        <v>1624</v>
      </c>
      <c r="AX208">
        <v>2</v>
      </c>
      <c r="AY208">
        <v>0</v>
      </c>
      <c r="BA208" t="b">
        <v>0</v>
      </c>
      <c r="BB208" t="b">
        <v>1</v>
      </c>
      <c r="BC208" t="b">
        <v>0</v>
      </c>
      <c r="BD208" t="s">
        <v>5152</v>
      </c>
      <c r="BE208" s="46" t="s">
        <v>2310</v>
      </c>
      <c r="BF208" s="46" t="s">
        <v>2310</v>
      </c>
      <c r="BL208" s="235">
        <v>999</v>
      </c>
    </row>
    <row r="209" spans="1:64" x14ac:dyDescent="0.35">
      <c r="A209">
        <v>208</v>
      </c>
      <c r="B209" s="164" t="str">
        <f>IFERROR(TEXT(AK209,"00"),"99")&amp;IFERROR(TEXT(V209,"00"),"99")&amp;IFERROR(TEXT(R209,"00"),"99")&amp;IFERROR(TEXT(BL209,"000"),"999")</f>
        <v>012538999</v>
      </c>
      <c r="C209" s="164" t="str">
        <f>IFERROR(TEXT(AK209,"00"),"99")&amp;IFERROR(TEXT(U209,"00"),"99")&amp;IFERROR(TEXT(Q209,"000"),"999")</f>
        <v>0125020</v>
      </c>
      <c r="D209" s="113">
        <v>1</v>
      </c>
      <c r="E209" s="29">
        <v>0</v>
      </c>
      <c r="F209" s="29">
        <v>1</v>
      </c>
      <c r="G209" s="67">
        <v>1</v>
      </c>
      <c r="H209" s="66" t="s">
        <v>3156</v>
      </c>
      <c r="I209" s="124" t="s">
        <v>4921</v>
      </c>
      <c r="J209" s="124" t="s">
        <v>4921</v>
      </c>
      <c r="K209" s="66"/>
      <c r="L209" s="250" t="s">
        <v>3156</v>
      </c>
      <c r="M209" s="24"/>
      <c r="N209" s="24"/>
      <c r="O209" s="126" t="s">
        <v>2313</v>
      </c>
      <c r="P209" s="251" t="s">
        <v>2313</v>
      </c>
      <c r="Q209" s="153">
        <f>IFERROR(_xlfn.XLOOKUP(S209,sortorder!$E$62:$E$138,sortorder!$F$62:$F$138),999)</f>
        <v>20</v>
      </c>
      <c r="R209" s="153">
        <f>IFERROR(_xlfn.XLOOKUP(S209,sortorder!$E$62:$E$138,sortorder!$D$62:$D$138),99)</f>
        <v>38</v>
      </c>
      <c r="S209" s="131" t="s">
        <v>2313</v>
      </c>
      <c r="T209" s="60" t="s">
        <v>2313</v>
      </c>
      <c r="U209" s="158">
        <f>IFERROR(_xlfn.XLOOKUP(W209,sortorder!$E$4:$E$55,sortorder!$D$4:$D$55),99)</f>
        <v>25</v>
      </c>
      <c r="V209" s="158">
        <f>IFERROR(_xlfn.XLOOKUP(W209,sortorder!$E$4:$E$55,sortorder!$D$4:$D$55),99)</f>
        <v>25</v>
      </c>
      <c r="W209" s="144" t="s">
        <v>2959</v>
      </c>
      <c r="X209" s="147">
        <f>IF(ISERROR(SEARCH(X$1,$O209)),0,1)</f>
        <v>0</v>
      </c>
      <c r="Y209" s="147">
        <f>IF(ISERROR(SEARCH(Y$1,$O209)),0,1)</f>
        <v>0</v>
      </c>
      <c r="Z209" s="147">
        <f>IF(ISERROR(SEARCH(Z$1,$O209)),0,1)</f>
        <v>0</v>
      </c>
      <c r="AA209" s="147">
        <f>IF(ISERROR(SEARCH(AA$1,$O209)),0,1)</f>
        <v>0</v>
      </c>
      <c r="AB209" s="147">
        <f>IF(ISERROR(SEARCH(AB$1,$O209)),0,1)</f>
        <v>0</v>
      </c>
      <c r="AC209" s="147">
        <f>IF(ISERROR(SEARCH(AC$1,$O209)),0,1)</f>
        <v>0</v>
      </c>
      <c r="AD209" s="147">
        <f>IF(ISERROR(SEARCH(AD$1,$O209)),0,1)</f>
        <v>0</v>
      </c>
      <c r="AE209" s="147">
        <f>IF(ISERROR(SEARCH(AE$1,$O209)),0,1)</f>
        <v>0</v>
      </c>
      <c r="AF209" s="147">
        <f>IF(ISERROR(SEARCH(AF$1,$O209)),0,1)</f>
        <v>0</v>
      </c>
      <c r="AG209" t="s">
        <v>1083</v>
      </c>
      <c r="AH209" s="125" t="s">
        <v>2304</v>
      </c>
      <c r="AI209" t="s">
        <v>44</v>
      </c>
      <c r="AJ209" s="42" t="s">
        <v>44</v>
      </c>
      <c r="AK209" s="219">
        <f>_xlfn.XLOOKUP(AJ209,sortorder!$I$15:$I$20,sortorder!$J$15:$J$20)</f>
        <v>1</v>
      </c>
      <c r="AO209" s="30">
        <v>0</v>
      </c>
      <c r="AP209" t="s">
        <v>43</v>
      </c>
      <c r="AQ209" t="s">
        <v>43</v>
      </c>
      <c r="AR209" t="s">
        <v>286</v>
      </c>
      <c r="AS209" t="s">
        <v>43</v>
      </c>
      <c r="AT209">
        <v>1</v>
      </c>
      <c r="AU209" s="40" t="str">
        <f>IFERROR(_xlfn.XLOOKUP(O209,wtd!$B:$B,wtd!$C:$C),"")</f>
        <v>pop</v>
      </c>
      <c r="AV209" s="147" t="b">
        <f>IFERROR(O209=_xlfn.XLOOKUP(O209,wtd!$B:$B,wtd!$B:$B),FALSE)</f>
        <v>1</v>
      </c>
      <c r="AW209" s="247" t="s">
        <v>1624</v>
      </c>
      <c r="AX209">
        <v>2</v>
      </c>
      <c r="AY209">
        <v>0</v>
      </c>
      <c r="BA209" t="b">
        <v>0</v>
      </c>
      <c r="BB209" t="b">
        <v>1</v>
      </c>
      <c r="BC209" t="b">
        <v>0</v>
      </c>
      <c r="BD209" t="s">
        <v>5153</v>
      </c>
      <c r="BE209" s="46" t="s">
        <v>2315</v>
      </c>
      <c r="BF209" s="46" t="s">
        <v>2315</v>
      </c>
      <c r="BL209" s="235">
        <v>999</v>
      </c>
    </row>
    <row r="210" spans="1:64" x14ac:dyDescent="0.35">
      <c r="A210">
        <v>209</v>
      </c>
      <c r="B210" s="164" t="str">
        <f>IFERROR(TEXT(AK210,"00"),"99")&amp;IFERROR(TEXT(V210,"00"),"99")&amp;IFERROR(TEXT(R210,"00"),"99")&amp;IFERROR(TEXT(BL210,"000"),"999")</f>
        <v>012539999</v>
      </c>
      <c r="C210" s="164" t="str">
        <f>IFERROR(TEXT(AK210,"00"),"99")&amp;IFERROR(TEXT(U210,"00"),"99")&amp;IFERROR(TEXT(Q210,"000"),"999")</f>
        <v>0125022</v>
      </c>
      <c r="D210" s="113">
        <v>1</v>
      </c>
      <c r="E210" s="29">
        <v>0</v>
      </c>
      <c r="F210" s="29">
        <v>1</v>
      </c>
      <c r="G210" s="67">
        <v>1</v>
      </c>
      <c r="H210" s="66" t="s">
        <v>3157</v>
      </c>
      <c r="I210" s="124" t="s">
        <v>4923</v>
      </c>
      <c r="J210" s="124" t="s">
        <v>4923</v>
      </c>
      <c r="K210" s="66"/>
      <c r="L210" s="250" t="s">
        <v>3157</v>
      </c>
      <c r="M210" s="24"/>
      <c r="N210" s="24"/>
      <c r="O210" s="126" t="s">
        <v>2323</v>
      </c>
      <c r="P210" s="251" t="s">
        <v>2323</v>
      </c>
      <c r="Q210" s="153">
        <f>IFERROR(_xlfn.XLOOKUP(S210,sortorder!$E$62:$E$138,sortorder!$F$62:$F$138),999)</f>
        <v>22</v>
      </c>
      <c r="R210" s="153">
        <f>IFERROR(_xlfn.XLOOKUP(S210,sortorder!$E$62:$E$138,sortorder!$D$62:$D$138),99)</f>
        <v>39</v>
      </c>
      <c r="S210" s="131" t="s">
        <v>2323</v>
      </c>
      <c r="T210" s="60" t="s">
        <v>2323</v>
      </c>
      <c r="U210" s="158">
        <f>IFERROR(_xlfn.XLOOKUP(W210,sortorder!$E$4:$E$55,sortorder!$D$4:$D$55),99)</f>
        <v>25</v>
      </c>
      <c r="V210" s="158">
        <f>IFERROR(_xlfn.XLOOKUP(W210,sortorder!$E$4:$E$55,sortorder!$D$4:$D$55),99)</f>
        <v>25</v>
      </c>
      <c r="W210" s="144" t="s">
        <v>2959</v>
      </c>
      <c r="X210" s="147">
        <f>IF(ISERROR(SEARCH(X$1,$O210)),0,1)</f>
        <v>0</v>
      </c>
      <c r="Y210" s="147">
        <f>IF(ISERROR(SEARCH(Y$1,$O210)),0,1)</f>
        <v>0</v>
      </c>
      <c r="Z210" s="147">
        <f>IF(ISERROR(SEARCH(Z$1,$O210)),0,1)</f>
        <v>0</v>
      </c>
      <c r="AA210" s="147">
        <f>IF(ISERROR(SEARCH(AA$1,$O210)),0,1)</f>
        <v>0</v>
      </c>
      <c r="AB210" s="147">
        <f>IF(ISERROR(SEARCH(AB$1,$O210)),0,1)</f>
        <v>0</v>
      </c>
      <c r="AC210" s="147">
        <f>IF(ISERROR(SEARCH(AC$1,$O210)),0,1)</f>
        <v>0</v>
      </c>
      <c r="AD210" s="147">
        <f>IF(ISERROR(SEARCH(AD$1,$O210)),0,1)</f>
        <v>0</v>
      </c>
      <c r="AE210" s="147">
        <f>IF(ISERROR(SEARCH(AE$1,$O210)),0,1)</f>
        <v>0</v>
      </c>
      <c r="AF210" s="147">
        <f>IF(ISERROR(SEARCH(AF$1,$O210)),0,1)</f>
        <v>0</v>
      </c>
      <c r="AG210" t="s">
        <v>1083</v>
      </c>
      <c r="AH210" s="125" t="s">
        <v>2304</v>
      </c>
      <c r="AI210" t="s">
        <v>44</v>
      </c>
      <c r="AJ210" s="42" t="s">
        <v>44</v>
      </c>
      <c r="AK210" s="219">
        <f>_xlfn.XLOOKUP(AJ210,sortorder!$I$15:$I$20,sortorder!$J$15:$J$20)</f>
        <v>1</v>
      </c>
      <c r="AO210" s="30">
        <v>0</v>
      </c>
      <c r="AP210" t="s">
        <v>43</v>
      </c>
      <c r="AQ210" t="s">
        <v>43</v>
      </c>
      <c r="AR210" t="s">
        <v>286</v>
      </c>
      <c r="AS210" t="s">
        <v>43</v>
      </c>
      <c r="AT210">
        <v>1</v>
      </c>
      <c r="AU210" s="40" t="str">
        <f>IFERROR(_xlfn.XLOOKUP(O210,wtd!$B:$B,wtd!$C:$C),"")</f>
        <v>pop</v>
      </c>
      <c r="AV210" s="147" t="b">
        <f>IFERROR(O210=_xlfn.XLOOKUP(O210,wtd!$B:$B,wtd!$B:$B),FALSE)</f>
        <v>1</v>
      </c>
      <c r="AW210" s="247" t="s">
        <v>1624</v>
      </c>
      <c r="AX210">
        <v>2</v>
      </c>
      <c r="AY210">
        <v>0</v>
      </c>
      <c r="BA210" t="b">
        <v>0</v>
      </c>
      <c r="BB210" t="b">
        <v>1</v>
      </c>
      <c r="BC210" t="b">
        <v>0</v>
      </c>
      <c r="BD210" t="s">
        <v>5225</v>
      </c>
      <c r="BE210" s="46" t="s">
        <v>2325</v>
      </c>
      <c r="BF210" s="46" t="s">
        <v>2325</v>
      </c>
      <c r="BL210" s="235">
        <v>999</v>
      </c>
    </row>
    <row r="211" spans="1:64" x14ac:dyDescent="0.35">
      <c r="A211">
        <v>210</v>
      </c>
      <c r="B211" s="164" t="str">
        <f>IFERROR(TEXT(AK211,"00"),"99")&amp;IFERROR(TEXT(V211,"00"),"99")&amp;IFERROR(TEXT(R211,"00"),"99")&amp;IFERROR(TEXT(BL211,"000"),"999")</f>
        <v>012540999</v>
      </c>
      <c r="C211" s="164" t="str">
        <f>IFERROR(TEXT(AK211,"00"),"99")&amp;IFERROR(TEXT(U211,"00"),"99")&amp;IFERROR(TEXT(Q211,"000"),"999")</f>
        <v>0125023</v>
      </c>
      <c r="D211" s="113">
        <v>1</v>
      </c>
      <c r="E211" s="29">
        <v>0</v>
      </c>
      <c r="F211" s="29">
        <v>1</v>
      </c>
      <c r="G211" s="67">
        <v>1</v>
      </c>
      <c r="H211" s="66" t="s">
        <v>3158</v>
      </c>
      <c r="I211" s="124" t="s">
        <v>4924</v>
      </c>
      <c r="J211" s="124" t="s">
        <v>4924</v>
      </c>
      <c r="K211" s="66"/>
      <c r="L211" s="250" t="s">
        <v>3158</v>
      </c>
      <c r="M211" s="24"/>
      <c r="N211" s="24"/>
      <c r="O211" s="126" t="s">
        <v>2328</v>
      </c>
      <c r="P211" s="251" t="s">
        <v>2328</v>
      </c>
      <c r="Q211" s="153">
        <f>IFERROR(_xlfn.XLOOKUP(S211,sortorder!$E$62:$E$138,sortorder!$F$62:$F$138),999)</f>
        <v>23</v>
      </c>
      <c r="R211" s="153">
        <f>IFERROR(_xlfn.XLOOKUP(S211,sortorder!$E$62:$E$138,sortorder!$D$62:$D$138),99)</f>
        <v>40</v>
      </c>
      <c r="S211" s="131" t="s">
        <v>2328</v>
      </c>
      <c r="T211" s="60" t="s">
        <v>2328</v>
      </c>
      <c r="U211" s="158">
        <f>IFERROR(_xlfn.XLOOKUP(W211,sortorder!$E$4:$E$55,sortorder!$D$4:$D$55),99)</f>
        <v>25</v>
      </c>
      <c r="V211" s="158">
        <f>IFERROR(_xlfn.XLOOKUP(W211,sortorder!$E$4:$E$55,sortorder!$D$4:$D$55),99)</f>
        <v>25</v>
      </c>
      <c r="W211" s="144" t="s">
        <v>2959</v>
      </c>
      <c r="X211" s="147">
        <f>IF(ISERROR(SEARCH(X$1,$O211)),0,1)</f>
        <v>0</v>
      </c>
      <c r="Y211" s="147">
        <f>IF(ISERROR(SEARCH(Y$1,$O211)),0,1)</f>
        <v>0</v>
      </c>
      <c r="Z211" s="147">
        <f>IF(ISERROR(SEARCH(Z$1,$O211)),0,1)</f>
        <v>0</v>
      </c>
      <c r="AA211" s="147">
        <f>IF(ISERROR(SEARCH(AA$1,$O211)),0,1)</f>
        <v>0</v>
      </c>
      <c r="AB211" s="147">
        <f>IF(ISERROR(SEARCH(AB$1,$O211)),0,1)</f>
        <v>0</v>
      </c>
      <c r="AC211" s="147">
        <f>IF(ISERROR(SEARCH(AC$1,$O211)),0,1)</f>
        <v>0</v>
      </c>
      <c r="AD211" s="147">
        <f>IF(ISERROR(SEARCH(AD$1,$O211)),0,1)</f>
        <v>0</v>
      </c>
      <c r="AE211" s="147">
        <f>IF(ISERROR(SEARCH(AE$1,$O211)),0,1)</f>
        <v>0</v>
      </c>
      <c r="AF211" s="147">
        <f>IF(ISERROR(SEARCH(AF$1,$O211)),0,1)</f>
        <v>0</v>
      </c>
      <c r="AG211" t="s">
        <v>1083</v>
      </c>
      <c r="AH211" s="125" t="s">
        <v>2304</v>
      </c>
      <c r="AI211" t="s">
        <v>44</v>
      </c>
      <c r="AJ211" s="42" t="s">
        <v>44</v>
      </c>
      <c r="AK211" s="219">
        <f>_xlfn.XLOOKUP(AJ211,sortorder!$I$15:$I$20,sortorder!$J$15:$J$20)</f>
        <v>1</v>
      </c>
      <c r="AO211" s="30">
        <v>0</v>
      </c>
      <c r="AP211" t="s">
        <v>43</v>
      </c>
      <c r="AQ211" t="s">
        <v>43</v>
      </c>
      <c r="AR211" t="s">
        <v>286</v>
      </c>
      <c r="AS211" t="s">
        <v>43</v>
      </c>
      <c r="AT211">
        <v>1</v>
      </c>
      <c r="AU211" s="40" t="str">
        <f>IFERROR(_xlfn.XLOOKUP(O211,wtd!$B:$B,wtd!$C:$C),"")</f>
        <v>pop</v>
      </c>
      <c r="AV211" s="147" t="b">
        <f>IFERROR(O211=_xlfn.XLOOKUP(O211,wtd!$B:$B,wtd!$B:$B),FALSE)</f>
        <v>1</v>
      </c>
      <c r="AW211" s="247" t="s">
        <v>1624</v>
      </c>
      <c r="AX211">
        <v>2</v>
      </c>
      <c r="AY211">
        <v>0</v>
      </c>
      <c r="BA211" t="b">
        <v>0</v>
      </c>
      <c r="BB211" t="b">
        <v>1</v>
      </c>
      <c r="BC211" t="b">
        <v>0</v>
      </c>
      <c r="BD211" t="s">
        <v>5327</v>
      </c>
      <c r="BE211" s="46" t="s">
        <v>2330</v>
      </c>
      <c r="BF211" s="46" t="s">
        <v>2330</v>
      </c>
      <c r="BL211" s="235">
        <v>999</v>
      </c>
    </row>
    <row r="212" spans="1:64" x14ac:dyDescent="0.35">
      <c r="A212">
        <v>211</v>
      </c>
      <c r="B212" s="164" t="str">
        <f>IFERROR(TEXT(AK212,"00"),"99")&amp;IFERROR(TEXT(V212,"00"),"99")&amp;IFERROR(TEXT(R212,"00"),"99")&amp;IFERROR(TEXT(BL212,"000"),"999")</f>
        <v>012541999</v>
      </c>
      <c r="C212" s="164" t="str">
        <f>IFERROR(TEXT(AK212,"00"),"99")&amp;IFERROR(TEXT(U212,"00"),"99")&amp;IFERROR(TEXT(Q212,"000"),"999")</f>
        <v>0125024</v>
      </c>
      <c r="D212" s="113">
        <v>1</v>
      </c>
      <c r="E212" s="29">
        <v>0</v>
      </c>
      <c r="F212" s="29">
        <v>1</v>
      </c>
      <c r="G212" s="67">
        <v>1</v>
      </c>
      <c r="H212" s="66" t="s">
        <v>3159</v>
      </c>
      <c r="I212" s="124" t="s">
        <v>4925</v>
      </c>
      <c r="J212" s="124" t="s">
        <v>4925</v>
      </c>
      <c r="K212" s="66"/>
      <c r="L212" s="250" t="s">
        <v>3159</v>
      </c>
      <c r="M212" s="24"/>
      <c r="N212" s="24"/>
      <c r="O212" s="126" t="s">
        <v>2333</v>
      </c>
      <c r="P212" s="251" t="s">
        <v>2333</v>
      </c>
      <c r="Q212" s="153">
        <f>IFERROR(_xlfn.XLOOKUP(S212,sortorder!$E$62:$E$138,sortorder!$F$62:$F$138),999)</f>
        <v>24</v>
      </c>
      <c r="R212" s="153">
        <f>IFERROR(_xlfn.XLOOKUP(S212,sortorder!$E$62:$E$138,sortorder!$D$62:$D$138),99)</f>
        <v>41</v>
      </c>
      <c r="S212" s="131" t="s">
        <v>2333</v>
      </c>
      <c r="T212" s="60" t="s">
        <v>2333</v>
      </c>
      <c r="U212" s="158">
        <f>IFERROR(_xlfn.XLOOKUP(W212,sortorder!$E$4:$E$55,sortorder!$D$4:$D$55),99)</f>
        <v>25</v>
      </c>
      <c r="V212" s="158">
        <f>IFERROR(_xlfn.XLOOKUP(W212,sortorder!$E$4:$E$55,sortorder!$D$4:$D$55),99)</f>
        <v>25</v>
      </c>
      <c r="W212" s="144" t="s">
        <v>2959</v>
      </c>
      <c r="X212" s="147">
        <f>IF(ISERROR(SEARCH(X$1,$O212)),0,1)</f>
        <v>0</v>
      </c>
      <c r="Y212" s="147">
        <f>IF(ISERROR(SEARCH(Y$1,$O212)),0,1)</f>
        <v>0</v>
      </c>
      <c r="Z212" s="147">
        <f>IF(ISERROR(SEARCH(Z$1,$O212)),0,1)</f>
        <v>0</v>
      </c>
      <c r="AA212" s="147">
        <f>IF(ISERROR(SEARCH(AA$1,$O212)),0,1)</f>
        <v>0</v>
      </c>
      <c r="AB212" s="147">
        <f>IF(ISERROR(SEARCH(AB$1,$O212)),0,1)</f>
        <v>0</v>
      </c>
      <c r="AC212" s="147">
        <f>IF(ISERROR(SEARCH(AC$1,$O212)),0,1)</f>
        <v>0</v>
      </c>
      <c r="AD212" s="147">
        <f>IF(ISERROR(SEARCH(AD$1,$O212)),0,1)</f>
        <v>0</v>
      </c>
      <c r="AE212" s="147">
        <f>IF(ISERROR(SEARCH(AE$1,$O212)),0,1)</f>
        <v>0</v>
      </c>
      <c r="AF212" s="147">
        <f>IF(ISERROR(SEARCH(AF$1,$O212)),0,1)</f>
        <v>0</v>
      </c>
      <c r="AG212" t="s">
        <v>1083</v>
      </c>
      <c r="AH212" s="125" t="s">
        <v>2304</v>
      </c>
      <c r="AI212" t="s">
        <v>44</v>
      </c>
      <c r="AJ212" s="42" t="s">
        <v>44</v>
      </c>
      <c r="AK212" s="219">
        <f>_xlfn.XLOOKUP(AJ212,sortorder!$I$15:$I$20,sortorder!$J$15:$J$20)</f>
        <v>1</v>
      </c>
      <c r="AO212" s="30">
        <v>0</v>
      </c>
      <c r="AP212" t="s">
        <v>43</v>
      </c>
      <c r="AQ212" t="s">
        <v>43</v>
      </c>
      <c r="AR212" t="s">
        <v>286</v>
      </c>
      <c r="AS212" t="s">
        <v>43</v>
      </c>
      <c r="AT212">
        <v>1</v>
      </c>
      <c r="AU212" s="40" t="str">
        <f>IFERROR(_xlfn.XLOOKUP(O212,wtd!$B:$B,wtd!$C:$C),"")</f>
        <v>pop</v>
      </c>
      <c r="AV212" s="147" t="b">
        <f>IFERROR(O212=_xlfn.XLOOKUP(O212,wtd!$B:$B,wtd!$B:$B),FALSE)</f>
        <v>1</v>
      </c>
      <c r="AW212" s="247" t="s">
        <v>1624</v>
      </c>
      <c r="AX212">
        <v>2</v>
      </c>
      <c r="AY212">
        <v>0</v>
      </c>
      <c r="BA212" t="b">
        <v>0</v>
      </c>
      <c r="BB212" t="b">
        <v>1</v>
      </c>
      <c r="BC212" t="b">
        <v>0</v>
      </c>
      <c r="BD212" t="s">
        <v>5154</v>
      </c>
      <c r="BE212" s="46" t="s">
        <v>2335</v>
      </c>
      <c r="BF212" s="46" t="s">
        <v>2335</v>
      </c>
      <c r="BL212" s="235">
        <v>999</v>
      </c>
    </row>
    <row r="213" spans="1:64" x14ac:dyDescent="0.35">
      <c r="A213">
        <v>212</v>
      </c>
      <c r="B213" s="164" t="str">
        <f>IFERROR(TEXT(AK213,"00"),"99")&amp;IFERROR(TEXT(V213,"00"),"99")&amp;IFERROR(TEXT(R213,"00"),"99")&amp;IFERROR(TEXT(BL213,"000"),"999")</f>
        <v>012542999</v>
      </c>
      <c r="C213" s="164" t="str">
        <f>IFERROR(TEXT(AK213,"00"),"99")&amp;IFERROR(TEXT(U213,"00"),"99")&amp;IFERROR(TEXT(Q213,"000"),"999")</f>
        <v>0125025</v>
      </c>
      <c r="D213" s="113">
        <v>1</v>
      </c>
      <c r="E213" s="29">
        <v>0</v>
      </c>
      <c r="F213" s="29">
        <v>1</v>
      </c>
      <c r="G213" s="67">
        <v>1</v>
      </c>
      <c r="H213" s="66" t="s">
        <v>3160</v>
      </c>
      <c r="I213" s="124" t="s">
        <v>4926</v>
      </c>
      <c r="J213" s="124" t="s">
        <v>4926</v>
      </c>
      <c r="K213" s="66"/>
      <c r="L213" s="250" t="s">
        <v>3160</v>
      </c>
      <c r="M213" s="24"/>
      <c r="N213" s="24"/>
      <c r="O213" s="126" t="s">
        <v>2338</v>
      </c>
      <c r="P213" s="251" t="s">
        <v>2338</v>
      </c>
      <c r="Q213" s="153">
        <f>IFERROR(_xlfn.XLOOKUP(S213,sortorder!$E$62:$E$138,sortorder!$F$62:$F$138),999)</f>
        <v>25</v>
      </c>
      <c r="R213" s="153">
        <f>IFERROR(_xlfn.XLOOKUP(S213,sortorder!$E$62:$E$138,sortorder!$D$62:$D$138),99)</f>
        <v>42</v>
      </c>
      <c r="S213" s="131" t="s">
        <v>2338</v>
      </c>
      <c r="T213" s="60" t="s">
        <v>2338</v>
      </c>
      <c r="U213" s="158">
        <f>IFERROR(_xlfn.XLOOKUP(W213,sortorder!$E$4:$E$55,sortorder!$D$4:$D$55),99)</f>
        <v>25</v>
      </c>
      <c r="V213" s="158">
        <f>IFERROR(_xlfn.XLOOKUP(W213,sortorder!$E$4:$E$55,sortorder!$D$4:$D$55),99)</f>
        <v>25</v>
      </c>
      <c r="W213" s="144" t="s">
        <v>2959</v>
      </c>
      <c r="X213" s="147">
        <f>IF(ISERROR(SEARCH(X$1,$O213)),0,1)</f>
        <v>0</v>
      </c>
      <c r="Y213" s="147">
        <f>IF(ISERROR(SEARCH(Y$1,$O213)),0,1)</f>
        <v>0</v>
      </c>
      <c r="Z213" s="147">
        <f>IF(ISERROR(SEARCH(Z$1,$O213)),0,1)</f>
        <v>0</v>
      </c>
      <c r="AA213" s="147">
        <f>IF(ISERROR(SEARCH(AA$1,$O213)),0,1)</f>
        <v>0</v>
      </c>
      <c r="AB213" s="147">
        <f>IF(ISERROR(SEARCH(AB$1,$O213)),0,1)</f>
        <v>0</v>
      </c>
      <c r="AC213" s="147">
        <f>IF(ISERROR(SEARCH(AC$1,$O213)),0,1)</f>
        <v>0</v>
      </c>
      <c r="AD213" s="147">
        <f>IF(ISERROR(SEARCH(AD$1,$O213)),0,1)</f>
        <v>0</v>
      </c>
      <c r="AE213" s="147">
        <f>IF(ISERROR(SEARCH(AE$1,$O213)),0,1)</f>
        <v>0</v>
      </c>
      <c r="AF213" s="147">
        <f>IF(ISERROR(SEARCH(AF$1,$O213)),0,1)</f>
        <v>0</v>
      </c>
      <c r="AG213" t="s">
        <v>1083</v>
      </c>
      <c r="AH213" s="125" t="s">
        <v>2304</v>
      </c>
      <c r="AI213" t="s">
        <v>44</v>
      </c>
      <c r="AJ213" s="42" t="s">
        <v>44</v>
      </c>
      <c r="AK213" s="219">
        <f>_xlfn.XLOOKUP(AJ213,sortorder!$I$15:$I$20,sortorder!$J$15:$J$20)</f>
        <v>1</v>
      </c>
      <c r="AO213" s="30">
        <v>0</v>
      </c>
      <c r="AP213" t="s">
        <v>43</v>
      </c>
      <c r="AQ213" t="s">
        <v>43</v>
      </c>
      <c r="AR213" t="s">
        <v>286</v>
      </c>
      <c r="AS213" t="s">
        <v>43</v>
      </c>
      <c r="AT213">
        <v>1</v>
      </c>
      <c r="AU213" s="40" t="str">
        <f>IFERROR(_xlfn.XLOOKUP(O213,wtd!$B:$B,wtd!$C:$C),"")</f>
        <v>pop</v>
      </c>
      <c r="AV213" s="147" t="b">
        <f>IFERROR(O213=_xlfn.XLOOKUP(O213,wtd!$B:$B,wtd!$B:$B),FALSE)</f>
        <v>1</v>
      </c>
      <c r="AW213" s="247" t="s">
        <v>1624</v>
      </c>
      <c r="AX213">
        <v>2</v>
      </c>
      <c r="AY213">
        <v>0</v>
      </c>
      <c r="BA213" t="b">
        <v>0</v>
      </c>
      <c r="BB213" t="b">
        <v>1</v>
      </c>
      <c r="BC213" t="b">
        <v>0</v>
      </c>
      <c r="BD213" t="s">
        <v>5417</v>
      </c>
      <c r="BE213" s="46" t="s">
        <v>2340</v>
      </c>
      <c r="BF213" s="46" t="s">
        <v>2340</v>
      </c>
      <c r="BL213" s="235">
        <v>999</v>
      </c>
    </row>
    <row r="214" spans="1:64" x14ac:dyDescent="0.35">
      <c r="A214">
        <v>213</v>
      </c>
      <c r="B214" s="164" t="str">
        <f>IFERROR(TEXT(AK214,"00"),"99")&amp;IFERROR(TEXT(V214,"00"),"99")&amp;IFERROR(TEXT(R214,"00"),"99")&amp;IFERROR(TEXT(BL214,"000"),"999")</f>
        <v>012543999</v>
      </c>
      <c r="C214" s="164" t="str">
        <f>IFERROR(TEXT(AK214,"00"),"99")&amp;IFERROR(TEXT(U214,"00"),"99")&amp;IFERROR(TEXT(Q214,"000"),"999")</f>
        <v>0125018</v>
      </c>
      <c r="D214" s="113">
        <v>1</v>
      </c>
      <c r="E214" s="29">
        <v>0</v>
      </c>
      <c r="F214" s="29">
        <v>1</v>
      </c>
      <c r="G214" s="67">
        <v>1</v>
      </c>
      <c r="H214" s="66" t="s">
        <v>3161</v>
      </c>
      <c r="I214" s="124" t="s">
        <v>4920</v>
      </c>
      <c r="J214" s="124" t="s">
        <v>4920</v>
      </c>
      <c r="K214" s="66"/>
      <c r="L214" s="250" t="s">
        <v>3161</v>
      </c>
      <c r="M214" s="24"/>
      <c r="N214" s="24"/>
      <c r="O214" s="126" t="s">
        <v>2301</v>
      </c>
      <c r="P214" s="251" t="s">
        <v>2301</v>
      </c>
      <c r="Q214" s="153">
        <f>IFERROR(_xlfn.XLOOKUP(S214,sortorder!$E$62:$E$138,sortorder!$F$62:$F$138),999)</f>
        <v>18</v>
      </c>
      <c r="R214" s="153">
        <f>IFERROR(_xlfn.XLOOKUP(S214,sortorder!$E$62:$E$138,sortorder!$D$62:$D$138),99)</f>
        <v>43</v>
      </c>
      <c r="S214" s="131" t="s">
        <v>2301</v>
      </c>
      <c r="T214" s="60" t="s">
        <v>2301</v>
      </c>
      <c r="U214" s="158">
        <f>IFERROR(_xlfn.XLOOKUP(W214,sortorder!$E$4:$E$55,sortorder!$D$4:$D$55),99)</f>
        <v>25</v>
      </c>
      <c r="V214" s="158">
        <f>IFERROR(_xlfn.XLOOKUP(W214,sortorder!$E$4:$E$55,sortorder!$D$4:$D$55),99)</f>
        <v>25</v>
      </c>
      <c r="W214" s="144" t="s">
        <v>2959</v>
      </c>
      <c r="X214" s="147">
        <f>IF(ISERROR(SEARCH(X$1,$O214)),0,1)</f>
        <v>0</v>
      </c>
      <c r="Y214" s="147">
        <f>IF(ISERROR(SEARCH(Y$1,$O214)),0,1)</f>
        <v>0</v>
      </c>
      <c r="Z214" s="147">
        <f>IF(ISERROR(SEARCH(Z$1,$O214)),0,1)</f>
        <v>0</v>
      </c>
      <c r="AA214" s="147">
        <f>IF(ISERROR(SEARCH(AA$1,$O214)),0,1)</f>
        <v>0</v>
      </c>
      <c r="AB214" s="147">
        <f>IF(ISERROR(SEARCH(AB$1,$O214)),0,1)</f>
        <v>0</v>
      </c>
      <c r="AC214" s="147">
        <f>IF(ISERROR(SEARCH(AC$1,$O214)),0,1)</f>
        <v>0</v>
      </c>
      <c r="AD214" s="147">
        <f>IF(ISERROR(SEARCH(AD$1,$O214)),0,1)</f>
        <v>0</v>
      </c>
      <c r="AE214" s="147">
        <f>IF(ISERROR(SEARCH(AE$1,$O214)),0,1)</f>
        <v>0</v>
      </c>
      <c r="AF214" s="147">
        <f>IF(ISERROR(SEARCH(AF$1,$O214)),0,1)</f>
        <v>0</v>
      </c>
      <c r="AG214" t="s">
        <v>1083</v>
      </c>
      <c r="AH214" s="125" t="s">
        <v>2304</v>
      </c>
      <c r="AI214" t="s">
        <v>44</v>
      </c>
      <c r="AJ214" s="42" t="s">
        <v>44</v>
      </c>
      <c r="AK214" s="219">
        <f>_xlfn.XLOOKUP(AJ214,sortorder!$I$15:$I$20,sortorder!$J$15:$J$20)</f>
        <v>1</v>
      </c>
      <c r="AO214" s="30">
        <v>0</v>
      </c>
      <c r="AP214" t="s">
        <v>43</v>
      </c>
      <c r="AQ214" t="s">
        <v>43</v>
      </c>
      <c r="AR214" t="s">
        <v>286</v>
      </c>
      <c r="AS214" t="s">
        <v>43</v>
      </c>
      <c r="AT214">
        <v>1</v>
      </c>
      <c r="AU214" s="40" t="str">
        <f>IFERROR(_xlfn.XLOOKUP(O214,wtd!$B:$B,wtd!$C:$C),"")</f>
        <v>pop</v>
      </c>
      <c r="AV214" s="147" t="b">
        <f>IFERROR(O214=_xlfn.XLOOKUP(O214,wtd!$B:$B,wtd!$B:$B),FALSE)</f>
        <v>1</v>
      </c>
      <c r="AW214" s="247" t="s">
        <v>1624</v>
      </c>
      <c r="AX214">
        <v>2</v>
      </c>
      <c r="AY214">
        <v>0</v>
      </c>
      <c r="BA214" t="b">
        <v>0</v>
      </c>
      <c r="BB214" t="b">
        <v>1</v>
      </c>
      <c r="BC214" t="b">
        <v>0</v>
      </c>
      <c r="BD214" t="s">
        <v>5155</v>
      </c>
      <c r="BE214" s="46" t="s">
        <v>2305</v>
      </c>
      <c r="BF214" s="46" t="s">
        <v>2305</v>
      </c>
      <c r="BL214" s="235">
        <v>999</v>
      </c>
    </row>
    <row r="215" spans="1:64" x14ac:dyDescent="0.35">
      <c r="A215">
        <v>214</v>
      </c>
      <c r="B215" s="164" t="str">
        <f>IFERROR(TEXT(AK215,"00"),"99")&amp;IFERROR(TEXT(V215,"00"),"99")&amp;IFERROR(TEXT(R215,"00"),"99")&amp;IFERROR(TEXT(BL215,"000"),"999")</f>
        <v>012636999</v>
      </c>
      <c r="C215" s="164" t="str">
        <f>IFERROR(TEXT(AK215,"00"),"99")&amp;IFERROR(TEXT(U215,"00"),"99")&amp;IFERROR(TEXT(Q215,"000"),"999")</f>
        <v>0126021</v>
      </c>
      <c r="D215" s="29">
        <v>0</v>
      </c>
      <c r="E215" s="29">
        <v>0</v>
      </c>
      <c r="F215" s="29">
        <v>0</v>
      </c>
      <c r="O215" s="65" t="s">
        <v>2474</v>
      </c>
      <c r="P215" s="19" t="s">
        <v>2474</v>
      </c>
      <c r="Q215" s="153">
        <f>IFERROR(_xlfn.XLOOKUP(S215,sortorder!$E$62:$E$138,sortorder!$F$62:$F$138),999)</f>
        <v>21</v>
      </c>
      <c r="R215" s="153">
        <f>IFERROR(_xlfn.XLOOKUP(S215,sortorder!$E$62:$E$138,sortorder!$D$62:$D$138),99)</f>
        <v>36</v>
      </c>
      <c r="S215" s="131" t="s">
        <v>2318</v>
      </c>
      <c r="T215" s="60" t="s">
        <v>2318</v>
      </c>
      <c r="U215" s="158">
        <f>IFERROR(_xlfn.XLOOKUP(W215,sortorder!$E$4:$E$55,sortorder!$D$4:$D$55),99)</f>
        <v>26</v>
      </c>
      <c r="V215" s="158">
        <f>IFERROR(_xlfn.XLOOKUP(W215,sortorder!$E$4:$E$55,sortorder!$D$4:$D$55),99)</f>
        <v>26</v>
      </c>
      <c r="W215" s="144" t="s">
        <v>2960</v>
      </c>
      <c r="X215" s="147">
        <f>IF(ISERROR(SEARCH(X$1,$O215)),0,1)</f>
        <v>1</v>
      </c>
      <c r="Y215" s="147">
        <f>IF(ISERROR(SEARCH(Y$1,$O215)),0,1)</f>
        <v>0</v>
      </c>
      <c r="Z215" s="147">
        <f>IF(ISERROR(SEARCH(Z$1,$O215)),0,1)</f>
        <v>0</v>
      </c>
      <c r="AA215" s="147">
        <f>IF(ISERROR(SEARCH(AA$1,$O215)),0,1)</f>
        <v>0</v>
      </c>
      <c r="AB215" s="147">
        <f>IF(ISERROR(SEARCH(AB$1,$O215)),0,1)</f>
        <v>1</v>
      </c>
      <c r="AC215" s="147">
        <f>IF(ISERROR(SEARCH(AC$1,$O215)),0,1)</f>
        <v>0</v>
      </c>
      <c r="AD215" s="147">
        <f>IF(ISERROR(SEARCH(AD$1,$O215)),0,1)</f>
        <v>0</v>
      </c>
      <c r="AE215" s="147">
        <f>IF(ISERROR(SEARCH(AE$1,$O215)),0,1)</f>
        <v>0</v>
      </c>
      <c r="AF215" s="147">
        <f>IF(ISERROR(SEARCH(AF$1,$O215)),0,1)</f>
        <v>0</v>
      </c>
      <c r="AI215" t="s">
        <v>44</v>
      </c>
      <c r="AJ215" s="42" t="s">
        <v>44</v>
      </c>
      <c r="AK215" s="219">
        <f>_xlfn.XLOOKUP(AJ215,sortorder!$I$15:$I$20,sortorder!$J$15:$J$20)</f>
        <v>1</v>
      </c>
      <c r="AL215" t="s">
        <v>423</v>
      </c>
      <c r="AM215" t="s">
        <v>423</v>
      </c>
      <c r="AN215" t="s">
        <v>424</v>
      </c>
      <c r="AO215" s="32">
        <v>1</v>
      </c>
      <c r="AP215" t="s">
        <v>2454</v>
      </c>
      <c r="AQ215" t="s">
        <v>1758</v>
      </c>
      <c r="AR215" t="s">
        <v>1758</v>
      </c>
      <c r="AS215" t="s">
        <v>1758</v>
      </c>
      <c r="AU215" s="40" t="str">
        <f>IFERROR(_xlfn.XLOOKUP(O215,wtd!$B:$B,wtd!$C:$C),"")</f>
        <v/>
      </c>
      <c r="AV215" s="147" t="b">
        <f>IFERROR(O215=_xlfn.XLOOKUP(O215,wtd!$B:$B,wtd!$B:$B),FALSE)</f>
        <v>0</v>
      </c>
      <c r="AW215" t="s">
        <v>3084</v>
      </c>
      <c r="AX215">
        <v>2</v>
      </c>
      <c r="AY215">
        <v>1</v>
      </c>
      <c r="BA215" t="b">
        <v>0</v>
      </c>
      <c r="BB215" t="b">
        <v>0</v>
      </c>
      <c r="BC215" t="b">
        <v>0</v>
      </c>
      <c r="BD215" t="s">
        <v>5156</v>
      </c>
      <c r="BE215" s="19" t="s">
        <v>2476</v>
      </c>
      <c r="BF215" s="19" t="s">
        <v>2476</v>
      </c>
      <c r="BL215" s="235">
        <v>999</v>
      </c>
    </row>
    <row r="216" spans="1:64" x14ac:dyDescent="0.35">
      <c r="A216">
        <v>215</v>
      </c>
      <c r="B216" s="164" t="str">
        <f>IFERROR(TEXT(AK216,"00"),"99")&amp;IFERROR(TEXT(V216,"00"),"99")&amp;IFERROR(TEXT(R216,"00"),"99")&amp;IFERROR(TEXT(BL216,"000"),"999")</f>
        <v>012637999</v>
      </c>
      <c r="C216" s="164" t="str">
        <f>IFERROR(TEXT(AK216,"00"),"99")&amp;IFERROR(TEXT(U216,"00"),"99")&amp;IFERROR(TEXT(Q216,"000"),"999")</f>
        <v>0126019</v>
      </c>
      <c r="D216" s="29">
        <v>0</v>
      </c>
      <c r="E216" s="29">
        <v>0</v>
      </c>
      <c r="F216" s="29">
        <v>0</v>
      </c>
      <c r="O216" s="65" t="s">
        <v>2477</v>
      </c>
      <c r="P216" s="19" t="s">
        <v>2477</v>
      </c>
      <c r="Q216" s="153">
        <f>IFERROR(_xlfn.XLOOKUP(S216,sortorder!$E$62:$E$138,sortorder!$F$62:$F$138),999)</f>
        <v>19</v>
      </c>
      <c r="R216" s="153">
        <f>IFERROR(_xlfn.XLOOKUP(S216,sortorder!$E$62:$E$138,sortorder!$D$62:$D$138),99)</f>
        <v>37</v>
      </c>
      <c r="S216" s="131" t="s">
        <v>2308</v>
      </c>
      <c r="T216" s="60" t="s">
        <v>2308</v>
      </c>
      <c r="U216" s="158">
        <f>IFERROR(_xlfn.XLOOKUP(W216,sortorder!$E$4:$E$55,sortorder!$D$4:$D$55),99)</f>
        <v>26</v>
      </c>
      <c r="V216" s="158">
        <f>IFERROR(_xlfn.XLOOKUP(W216,sortorder!$E$4:$E$55,sortorder!$D$4:$D$55),99)</f>
        <v>26</v>
      </c>
      <c r="W216" s="144" t="s">
        <v>2960</v>
      </c>
      <c r="X216" s="147">
        <f>IF(ISERROR(SEARCH(X$1,$O216)),0,1)</f>
        <v>1</v>
      </c>
      <c r="Y216" s="147">
        <f>IF(ISERROR(SEARCH(Y$1,$O216)),0,1)</f>
        <v>0</v>
      </c>
      <c r="Z216" s="147">
        <f>IF(ISERROR(SEARCH(Z$1,$O216)),0,1)</f>
        <v>0</v>
      </c>
      <c r="AA216" s="147">
        <f>IF(ISERROR(SEARCH(AA$1,$O216)),0,1)</f>
        <v>0</v>
      </c>
      <c r="AB216" s="147">
        <f>IF(ISERROR(SEARCH(AB$1,$O216)),0,1)</f>
        <v>1</v>
      </c>
      <c r="AC216" s="147">
        <f>IF(ISERROR(SEARCH(AC$1,$O216)),0,1)</f>
        <v>0</v>
      </c>
      <c r="AD216" s="147">
        <f>IF(ISERROR(SEARCH(AD$1,$O216)),0,1)</f>
        <v>0</v>
      </c>
      <c r="AE216" s="147">
        <f>IF(ISERROR(SEARCH(AE$1,$O216)),0,1)</f>
        <v>0</v>
      </c>
      <c r="AF216" s="147">
        <f>IF(ISERROR(SEARCH(AF$1,$O216)),0,1)</f>
        <v>0</v>
      </c>
      <c r="AI216" t="s">
        <v>44</v>
      </c>
      <c r="AJ216" s="42" t="s">
        <v>44</v>
      </c>
      <c r="AK216" s="219">
        <f>_xlfn.XLOOKUP(AJ216,sortorder!$I$15:$I$20,sortorder!$J$15:$J$20)</f>
        <v>1</v>
      </c>
      <c r="AL216" t="s">
        <v>423</v>
      </c>
      <c r="AM216" t="s">
        <v>423</v>
      </c>
      <c r="AN216" t="s">
        <v>424</v>
      </c>
      <c r="AO216" s="32">
        <v>1</v>
      </c>
      <c r="AP216" t="s">
        <v>2454</v>
      </c>
      <c r="AQ216" t="s">
        <v>1758</v>
      </c>
      <c r="AR216" t="s">
        <v>1758</v>
      </c>
      <c r="AS216" t="s">
        <v>1758</v>
      </c>
      <c r="AU216" s="40" t="str">
        <f>IFERROR(_xlfn.XLOOKUP(O216,wtd!$B:$B,wtd!$C:$C),"")</f>
        <v/>
      </c>
      <c r="AV216" s="147" t="b">
        <f>IFERROR(O216=_xlfn.XLOOKUP(O216,wtd!$B:$B,wtd!$B:$B),FALSE)</f>
        <v>0</v>
      </c>
      <c r="AW216" t="s">
        <v>3084</v>
      </c>
      <c r="AX216">
        <v>2</v>
      </c>
      <c r="AY216">
        <v>1</v>
      </c>
      <c r="BA216" t="b">
        <v>0</v>
      </c>
      <c r="BB216" t="b">
        <v>0</v>
      </c>
      <c r="BC216" t="b">
        <v>0</v>
      </c>
      <c r="BD216" t="s">
        <v>5157</v>
      </c>
      <c r="BE216" s="19" t="s">
        <v>2946</v>
      </c>
      <c r="BF216" s="19" t="s">
        <v>2946</v>
      </c>
      <c r="BL216" s="235">
        <v>999</v>
      </c>
    </row>
    <row r="217" spans="1:64" x14ac:dyDescent="0.35">
      <c r="A217">
        <v>216</v>
      </c>
      <c r="B217" s="164" t="str">
        <f>IFERROR(TEXT(AK217,"00"),"99")&amp;IFERROR(TEXT(V217,"00"),"99")&amp;IFERROR(TEXT(R217,"00"),"99")&amp;IFERROR(TEXT(BL217,"000"),"999")</f>
        <v>012638999</v>
      </c>
      <c r="C217" s="164" t="str">
        <f>IFERROR(TEXT(AK217,"00"),"99")&amp;IFERROR(TEXT(U217,"00"),"99")&amp;IFERROR(TEXT(Q217,"000"),"999")</f>
        <v>0126020</v>
      </c>
      <c r="D217" s="29">
        <v>0</v>
      </c>
      <c r="E217" s="29">
        <v>0</v>
      </c>
      <c r="F217" s="29">
        <v>0</v>
      </c>
      <c r="O217" s="65" t="s">
        <v>2478</v>
      </c>
      <c r="P217" s="19" t="s">
        <v>2478</v>
      </c>
      <c r="Q217" s="153">
        <f>IFERROR(_xlfn.XLOOKUP(S217,sortorder!$E$62:$E$138,sortorder!$F$62:$F$138),999)</f>
        <v>20</v>
      </c>
      <c r="R217" s="153">
        <f>IFERROR(_xlfn.XLOOKUP(S217,sortorder!$E$62:$E$138,sortorder!$D$62:$D$138),99)</f>
        <v>38</v>
      </c>
      <c r="S217" s="131" t="s">
        <v>2313</v>
      </c>
      <c r="T217" s="60" t="s">
        <v>2313</v>
      </c>
      <c r="U217" s="158">
        <f>IFERROR(_xlfn.XLOOKUP(W217,sortorder!$E$4:$E$55,sortorder!$D$4:$D$55),99)</f>
        <v>26</v>
      </c>
      <c r="V217" s="158">
        <f>IFERROR(_xlfn.XLOOKUP(W217,sortorder!$E$4:$E$55,sortorder!$D$4:$D$55),99)</f>
        <v>26</v>
      </c>
      <c r="W217" s="144" t="s">
        <v>2960</v>
      </c>
      <c r="X217" s="147">
        <f>IF(ISERROR(SEARCH(X$1,$O217)),0,1)</f>
        <v>1</v>
      </c>
      <c r="Y217" s="147">
        <f>IF(ISERROR(SEARCH(Y$1,$O217)),0,1)</f>
        <v>0</v>
      </c>
      <c r="Z217" s="147">
        <f>IF(ISERROR(SEARCH(Z$1,$O217)),0,1)</f>
        <v>0</v>
      </c>
      <c r="AA217" s="147">
        <f>IF(ISERROR(SEARCH(AA$1,$O217)),0,1)</f>
        <v>0</v>
      </c>
      <c r="AB217" s="147">
        <f>IF(ISERROR(SEARCH(AB$1,$O217)),0,1)</f>
        <v>1</v>
      </c>
      <c r="AC217" s="147">
        <f>IF(ISERROR(SEARCH(AC$1,$O217)),0,1)</f>
        <v>0</v>
      </c>
      <c r="AD217" s="147">
        <f>IF(ISERROR(SEARCH(AD$1,$O217)),0,1)</f>
        <v>0</v>
      </c>
      <c r="AE217" s="147">
        <f>IF(ISERROR(SEARCH(AE$1,$O217)),0,1)</f>
        <v>0</v>
      </c>
      <c r="AF217" s="147">
        <f>IF(ISERROR(SEARCH(AF$1,$O217)),0,1)</f>
        <v>0</v>
      </c>
      <c r="AI217" t="s">
        <v>44</v>
      </c>
      <c r="AJ217" s="42" t="s">
        <v>44</v>
      </c>
      <c r="AK217" s="219">
        <f>_xlfn.XLOOKUP(AJ217,sortorder!$I$15:$I$20,sortorder!$J$15:$J$20)</f>
        <v>1</v>
      </c>
      <c r="AL217" t="s">
        <v>423</v>
      </c>
      <c r="AM217" t="s">
        <v>423</v>
      </c>
      <c r="AN217" t="s">
        <v>424</v>
      </c>
      <c r="AO217" s="32">
        <v>1</v>
      </c>
      <c r="AP217" t="s">
        <v>2454</v>
      </c>
      <c r="AQ217" t="s">
        <v>1758</v>
      </c>
      <c r="AR217" t="s">
        <v>1758</v>
      </c>
      <c r="AS217" t="s">
        <v>1758</v>
      </c>
      <c r="AU217" s="40" t="str">
        <f>IFERROR(_xlfn.XLOOKUP(O217,wtd!$B:$B,wtd!$C:$C),"")</f>
        <v/>
      </c>
      <c r="AV217" s="147" t="b">
        <f>IFERROR(O217=_xlfn.XLOOKUP(O217,wtd!$B:$B,wtd!$B:$B),FALSE)</f>
        <v>0</v>
      </c>
      <c r="AW217" t="s">
        <v>3084</v>
      </c>
      <c r="AX217">
        <v>2</v>
      </c>
      <c r="AY217">
        <v>1</v>
      </c>
      <c r="BA217" t="b">
        <v>0</v>
      </c>
      <c r="BB217" t="b">
        <v>0</v>
      </c>
      <c r="BC217" t="b">
        <v>0</v>
      </c>
      <c r="BD217" t="s">
        <v>5158</v>
      </c>
      <c r="BE217" s="19" t="s">
        <v>2947</v>
      </c>
      <c r="BF217" s="19" t="s">
        <v>2947</v>
      </c>
      <c r="BL217" s="235">
        <v>999</v>
      </c>
    </row>
    <row r="218" spans="1:64" x14ac:dyDescent="0.35">
      <c r="A218">
        <v>217</v>
      </c>
      <c r="B218" s="164" t="str">
        <f>IFERROR(TEXT(AK218,"00"),"99")&amp;IFERROR(TEXT(V218,"00"),"99")&amp;IFERROR(TEXT(R218,"00"),"99")&amp;IFERROR(TEXT(BL218,"000"),"999")</f>
        <v>012639999</v>
      </c>
      <c r="C218" s="164" t="str">
        <f>IFERROR(TEXT(AK218,"00"),"99")&amp;IFERROR(TEXT(U218,"00"),"99")&amp;IFERROR(TEXT(Q218,"000"),"999")</f>
        <v>0126022</v>
      </c>
      <c r="D218" s="29">
        <v>0</v>
      </c>
      <c r="E218" s="29">
        <v>0</v>
      </c>
      <c r="F218" s="29">
        <v>0</v>
      </c>
      <c r="O218" s="65" t="s">
        <v>2479</v>
      </c>
      <c r="P218" s="19" t="s">
        <v>2479</v>
      </c>
      <c r="Q218" s="153">
        <f>IFERROR(_xlfn.XLOOKUP(S218,sortorder!$E$62:$E$138,sortorder!$F$62:$F$138),999)</f>
        <v>22</v>
      </c>
      <c r="R218" s="153">
        <f>IFERROR(_xlfn.XLOOKUP(S218,sortorder!$E$62:$E$138,sortorder!$D$62:$D$138),99)</f>
        <v>39</v>
      </c>
      <c r="S218" s="131" t="s">
        <v>2323</v>
      </c>
      <c r="T218" s="60" t="s">
        <v>2323</v>
      </c>
      <c r="U218" s="158">
        <f>IFERROR(_xlfn.XLOOKUP(W218,sortorder!$E$4:$E$55,sortorder!$D$4:$D$55),99)</f>
        <v>26</v>
      </c>
      <c r="V218" s="158">
        <f>IFERROR(_xlfn.XLOOKUP(W218,sortorder!$E$4:$E$55,sortorder!$D$4:$D$55),99)</f>
        <v>26</v>
      </c>
      <c r="W218" s="144" t="s">
        <v>2960</v>
      </c>
      <c r="X218" s="147">
        <f>IF(ISERROR(SEARCH(X$1,$O218)),0,1)</f>
        <v>1</v>
      </c>
      <c r="Y218" s="147">
        <f>IF(ISERROR(SEARCH(Y$1,$O218)),0,1)</f>
        <v>0</v>
      </c>
      <c r="Z218" s="147">
        <f>IF(ISERROR(SEARCH(Z$1,$O218)),0,1)</f>
        <v>0</v>
      </c>
      <c r="AA218" s="147">
        <f>IF(ISERROR(SEARCH(AA$1,$O218)),0,1)</f>
        <v>0</v>
      </c>
      <c r="AB218" s="147">
        <f>IF(ISERROR(SEARCH(AB$1,$O218)),0,1)</f>
        <v>1</v>
      </c>
      <c r="AC218" s="147">
        <f>IF(ISERROR(SEARCH(AC$1,$O218)),0,1)</f>
        <v>0</v>
      </c>
      <c r="AD218" s="147">
        <f>IF(ISERROR(SEARCH(AD$1,$O218)),0,1)</f>
        <v>0</v>
      </c>
      <c r="AE218" s="147">
        <f>IF(ISERROR(SEARCH(AE$1,$O218)),0,1)</f>
        <v>0</v>
      </c>
      <c r="AF218" s="147">
        <f>IF(ISERROR(SEARCH(AF$1,$O218)),0,1)</f>
        <v>0</v>
      </c>
      <c r="AI218" t="s">
        <v>44</v>
      </c>
      <c r="AJ218" s="42" t="s">
        <v>44</v>
      </c>
      <c r="AK218" s="219">
        <f>_xlfn.XLOOKUP(AJ218,sortorder!$I$15:$I$20,sortorder!$J$15:$J$20)</f>
        <v>1</v>
      </c>
      <c r="AL218" t="s">
        <v>423</v>
      </c>
      <c r="AM218" t="s">
        <v>423</v>
      </c>
      <c r="AN218" t="s">
        <v>424</v>
      </c>
      <c r="AO218" s="32">
        <v>1</v>
      </c>
      <c r="AP218" t="s">
        <v>2454</v>
      </c>
      <c r="AQ218" t="s">
        <v>1758</v>
      </c>
      <c r="AR218" t="s">
        <v>1758</v>
      </c>
      <c r="AS218" t="s">
        <v>1758</v>
      </c>
      <c r="AU218" s="40" t="str">
        <f>IFERROR(_xlfn.XLOOKUP(O218,wtd!$B:$B,wtd!$C:$C),"")</f>
        <v/>
      </c>
      <c r="AV218" s="147" t="b">
        <f>IFERROR(O218=_xlfn.XLOOKUP(O218,wtd!$B:$B,wtd!$B:$B),FALSE)</f>
        <v>0</v>
      </c>
      <c r="AW218" t="s">
        <v>3084</v>
      </c>
      <c r="AX218">
        <v>2</v>
      </c>
      <c r="AY218">
        <v>1</v>
      </c>
      <c r="BA218" t="b">
        <v>0</v>
      </c>
      <c r="BB218" t="b">
        <v>0</v>
      </c>
      <c r="BC218" t="b">
        <v>0</v>
      </c>
      <c r="BD218" t="s">
        <v>5223</v>
      </c>
      <c r="BE218" s="19" t="s">
        <v>2948</v>
      </c>
      <c r="BF218" s="19" t="s">
        <v>2948</v>
      </c>
      <c r="BL218" s="235">
        <v>999</v>
      </c>
    </row>
    <row r="219" spans="1:64" x14ac:dyDescent="0.35">
      <c r="A219">
        <v>218</v>
      </c>
      <c r="B219" s="164" t="str">
        <f>IFERROR(TEXT(AK219,"00"),"99")&amp;IFERROR(TEXT(V219,"00"),"99")&amp;IFERROR(TEXT(R219,"00"),"99")&amp;IFERROR(TEXT(BL219,"000"),"999")</f>
        <v>012640999</v>
      </c>
      <c r="C219" s="164" t="str">
        <f>IFERROR(TEXT(AK219,"00"),"99")&amp;IFERROR(TEXT(U219,"00"),"99")&amp;IFERROR(TEXT(Q219,"000"),"999")</f>
        <v>0126023</v>
      </c>
      <c r="D219" s="29">
        <v>0</v>
      </c>
      <c r="E219" s="29">
        <v>0</v>
      </c>
      <c r="F219" s="29">
        <v>0</v>
      </c>
      <c r="O219" s="65" t="s">
        <v>2480</v>
      </c>
      <c r="P219" s="19" t="s">
        <v>2480</v>
      </c>
      <c r="Q219" s="153">
        <f>IFERROR(_xlfn.XLOOKUP(S219,sortorder!$E$62:$E$138,sortorder!$F$62:$F$138),999)</f>
        <v>23</v>
      </c>
      <c r="R219" s="153">
        <f>IFERROR(_xlfn.XLOOKUP(S219,sortorder!$E$62:$E$138,sortorder!$D$62:$D$138),99)</f>
        <v>40</v>
      </c>
      <c r="S219" s="131" t="s">
        <v>2328</v>
      </c>
      <c r="T219" s="60" t="s">
        <v>2328</v>
      </c>
      <c r="U219" s="158">
        <f>IFERROR(_xlfn.XLOOKUP(W219,sortorder!$E$4:$E$55,sortorder!$D$4:$D$55),99)</f>
        <v>26</v>
      </c>
      <c r="V219" s="158">
        <f>IFERROR(_xlfn.XLOOKUP(W219,sortorder!$E$4:$E$55,sortorder!$D$4:$D$55),99)</f>
        <v>26</v>
      </c>
      <c r="W219" s="144" t="s">
        <v>2960</v>
      </c>
      <c r="X219" s="147">
        <f>IF(ISERROR(SEARCH(X$1,$O219)),0,1)</f>
        <v>1</v>
      </c>
      <c r="Y219" s="147">
        <f>IF(ISERROR(SEARCH(Y$1,$O219)),0,1)</f>
        <v>0</v>
      </c>
      <c r="Z219" s="147">
        <f>IF(ISERROR(SEARCH(Z$1,$O219)),0,1)</f>
        <v>0</v>
      </c>
      <c r="AA219" s="147">
        <f>IF(ISERROR(SEARCH(AA$1,$O219)),0,1)</f>
        <v>0</v>
      </c>
      <c r="AB219" s="147">
        <f>IF(ISERROR(SEARCH(AB$1,$O219)),0,1)</f>
        <v>1</v>
      </c>
      <c r="AC219" s="147">
        <f>IF(ISERROR(SEARCH(AC$1,$O219)),0,1)</f>
        <v>0</v>
      </c>
      <c r="AD219" s="147">
        <f>IF(ISERROR(SEARCH(AD$1,$O219)),0,1)</f>
        <v>0</v>
      </c>
      <c r="AE219" s="147">
        <f>IF(ISERROR(SEARCH(AE$1,$O219)),0,1)</f>
        <v>0</v>
      </c>
      <c r="AF219" s="147">
        <f>IF(ISERROR(SEARCH(AF$1,$O219)),0,1)</f>
        <v>0</v>
      </c>
      <c r="AI219" t="s">
        <v>44</v>
      </c>
      <c r="AJ219" s="42" t="s">
        <v>44</v>
      </c>
      <c r="AK219" s="219">
        <f>_xlfn.XLOOKUP(AJ219,sortorder!$I$15:$I$20,sortorder!$J$15:$J$20)</f>
        <v>1</v>
      </c>
      <c r="AL219" t="s">
        <v>423</v>
      </c>
      <c r="AM219" t="s">
        <v>423</v>
      </c>
      <c r="AN219" t="s">
        <v>424</v>
      </c>
      <c r="AO219" s="32">
        <v>1</v>
      </c>
      <c r="AP219" t="s">
        <v>2454</v>
      </c>
      <c r="AQ219" t="s">
        <v>1758</v>
      </c>
      <c r="AR219" t="s">
        <v>1758</v>
      </c>
      <c r="AS219" t="s">
        <v>1758</v>
      </c>
      <c r="AU219" s="40" t="str">
        <f>IFERROR(_xlfn.XLOOKUP(O219,wtd!$B:$B,wtd!$C:$C),"")</f>
        <v/>
      </c>
      <c r="AV219" s="147" t="b">
        <f>IFERROR(O219=_xlfn.XLOOKUP(O219,wtd!$B:$B,wtd!$B:$B),FALSE)</f>
        <v>0</v>
      </c>
      <c r="AW219" t="s">
        <v>3084</v>
      </c>
      <c r="AX219">
        <v>2</v>
      </c>
      <c r="AY219">
        <v>1</v>
      </c>
      <c r="BA219" t="b">
        <v>0</v>
      </c>
      <c r="BB219" t="b">
        <v>0</v>
      </c>
      <c r="BC219" t="b">
        <v>0</v>
      </c>
      <c r="BD219" t="s">
        <v>5328</v>
      </c>
      <c r="BE219" s="19" t="s">
        <v>2949</v>
      </c>
      <c r="BF219" s="19" t="s">
        <v>2949</v>
      </c>
      <c r="BL219" s="235">
        <v>999</v>
      </c>
    </row>
    <row r="220" spans="1:64" x14ac:dyDescent="0.35">
      <c r="A220">
        <v>219</v>
      </c>
      <c r="B220" s="164" t="str">
        <f>IFERROR(TEXT(AK220,"00"),"99")&amp;IFERROR(TEXT(V220,"00"),"99")&amp;IFERROR(TEXT(R220,"00"),"99")&amp;IFERROR(TEXT(BL220,"000"),"999")</f>
        <v>012641999</v>
      </c>
      <c r="C220" s="164" t="str">
        <f>IFERROR(TEXT(AK220,"00"),"99")&amp;IFERROR(TEXT(U220,"00"),"99")&amp;IFERROR(TEXT(Q220,"000"),"999")</f>
        <v>0126024</v>
      </c>
      <c r="D220" s="29">
        <v>0</v>
      </c>
      <c r="E220" s="29">
        <v>0</v>
      </c>
      <c r="F220" s="29">
        <v>0</v>
      </c>
      <c r="O220" s="65" t="s">
        <v>2481</v>
      </c>
      <c r="P220" s="19" t="s">
        <v>2481</v>
      </c>
      <c r="Q220" s="153">
        <f>IFERROR(_xlfn.XLOOKUP(S220,sortorder!$E$62:$E$138,sortorder!$F$62:$F$138),999)</f>
        <v>24</v>
      </c>
      <c r="R220" s="153">
        <f>IFERROR(_xlfn.XLOOKUP(S220,sortorder!$E$62:$E$138,sortorder!$D$62:$D$138),99)</f>
        <v>41</v>
      </c>
      <c r="S220" s="131" t="s">
        <v>2333</v>
      </c>
      <c r="T220" s="60" t="s">
        <v>2333</v>
      </c>
      <c r="U220" s="158">
        <f>IFERROR(_xlfn.XLOOKUP(W220,sortorder!$E$4:$E$55,sortorder!$D$4:$D$55),99)</f>
        <v>26</v>
      </c>
      <c r="V220" s="158">
        <f>IFERROR(_xlfn.XLOOKUP(W220,sortorder!$E$4:$E$55,sortorder!$D$4:$D$55),99)</f>
        <v>26</v>
      </c>
      <c r="W220" s="144" t="s">
        <v>2960</v>
      </c>
      <c r="X220" s="147">
        <f>IF(ISERROR(SEARCH(X$1,$O220)),0,1)</f>
        <v>1</v>
      </c>
      <c r="Y220" s="147">
        <f>IF(ISERROR(SEARCH(Y$1,$O220)),0,1)</f>
        <v>0</v>
      </c>
      <c r="Z220" s="147">
        <f>IF(ISERROR(SEARCH(Z$1,$O220)),0,1)</f>
        <v>0</v>
      </c>
      <c r="AA220" s="147">
        <f>IF(ISERROR(SEARCH(AA$1,$O220)),0,1)</f>
        <v>0</v>
      </c>
      <c r="AB220" s="147">
        <f>IF(ISERROR(SEARCH(AB$1,$O220)),0,1)</f>
        <v>1</v>
      </c>
      <c r="AC220" s="147">
        <f>IF(ISERROR(SEARCH(AC$1,$O220)),0,1)</f>
        <v>0</v>
      </c>
      <c r="AD220" s="147">
        <f>IF(ISERROR(SEARCH(AD$1,$O220)),0,1)</f>
        <v>0</v>
      </c>
      <c r="AE220" s="147">
        <f>IF(ISERROR(SEARCH(AE$1,$O220)),0,1)</f>
        <v>0</v>
      </c>
      <c r="AF220" s="147">
        <f>IF(ISERROR(SEARCH(AF$1,$O220)),0,1)</f>
        <v>0</v>
      </c>
      <c r="AI220" t="s">
        <v>44</v>
      </c>
      <c r="AJ220" s="42" t="s">
        <v>44</v>
      </c>
      <c r="AK220" s="219">
        <f>_xlfn.XLOOKUP(AJ220,sortorder!$I$15:$I$20,sortorder!$J$15:$J$20)</f>
        <v>1</v>
      </c>
      <c r="AL220" t="s">
        <v>423</v>
      </c>
      <c r="AM220" t="s">
        <v>423</v>
      </c>
      <c r="AN220" t="s">
        <v>424</v>
      </c>
      <c r="AO220" s="32">
        <v>1</v>
      </c>
      <c r="AP220" t="s">
        <v>2454</v>
      </c>
      <c r="AQ220" t="s">
        <v>1758</v>
      </c>
      <c r="AR220" t="s">
        <v>1758</v>
      </c>
      <c r="AS220" t="s">
        <v>1758</v>
      </c>
      <c r="AU220" s="40" t="str">
        <f>IFERROR(_xlfn.XLOOKUP(O220,wtd!$B:$B,wtd!$C:$C),"")</f>
        <v/>
      </c>
      <c r="AV220" s="147" t="b">
        <f>IFERROR(O220=_xlfn.XLOOKUP(O220,wtd!$B:$B,wtd!$B:$B),FALSE)</f>
        <v>0</v>
      </c>
      <c r="AW220" t="s">
        <v>3084</v>
      </c>
      <c r="AX220">
        <v>2</v>
      </c>
      <c r="AY220">
        <v>1</v>
      </c>
      <c r="BA220" t="b">
        <v>0</v>
      </c>
      <c r="BB220" t="b">
        <v>0</v>
      </c>
      <c r="BC220" t="b">
        <v>0</v>
      </c>
      <c r="BD220" t="s">
        <v>5414</v>
      </c>
      <c r="BE220" s="19" t="s">
        <v>2950</v>
      </c>
      <c r="BF220" s="19" t="s">
        <v>2950</v>
      </c>
      <c r="BL220" s="235">
        <v>999</v>
      </c>
    </row>
    <row r="221" spans="1:64" x14ac:dyDescent="0.35">
      <c r="A221">
        <v>220</v>
      </c>
      <c r="B221" s="164" t="str">
        <f>IFERROR(TEXT(AK221,"00"),"99")&amp;IFERROR(TEXT(V221,"00"),"99")&amp;IFERROR(TEXT(R221,"00"),"99")&amp;IFERROR(TEXT(BL221,"000"),"999")</f>
        <v>012642999</v>
      </c>
      <c r="C221" s="164" t="str">
        <f>IFERROR(TEXT(AK221,"00"),"99")&amp;IFERROR(TEXT(U221,"00"),"99")&amp;IFERROR(TEXT(Q221,"000"),"999")</f>
        <v>0126025</v>
      </c>
      <c r="D221" s="29">
        <v>0</v>
      </c>
      <c r="E221" s="29">
        <v>0</v>
      </c>
      <c r="F221" s="29">
        <v>0</v>
      </c>
      <c r="O221" s="65" t="s">
        <v>2482</v>
      </c>
      <c r="P221" s="19" t="s">
        <v>2482</v>
      </c>
      <c r="Q221" s="153">
        <f>IFERROR(_xlfn.XLOOKUP(S221,sortorder!$E$62:$E$138,sortorder!$F$62:$F$138),999)</f>
        <v>25</v>
      </c>
      <c r="R221" s="153">
        <f>IFERROR(_xlfn.XLOOKUP(S221,sortorder!$E$62:$E$138,sortorder!$D$62:$D$138),99)</f>
        <v>42</v>
      </c>
      <c r="S221" s="131" t="s">
        <v>2338</v>
      </c>
      <c r="T221" s="60" t="s">
        <v>2338</v>
      </c>
      <c r="U221" s="158">
        <f>IFERROR(_xlfn.XLOOKUP(W221,sortorder!$E$4:$E$55,sortorder!$D$4:$D$55),99)</f>
        <v>26</v>
      </c>
      <c r="V221" s="158">
        <f>IFERROR(_xlfn.XLOOKUP(W221,sortorder!$E$4:$E$55,sortorder!$D$4:$D$55),99)</f>
        <v>26</v>
      </c>
      <c r="W221" s="144" t="s">
        <v>2960</v>
      </c>
      <c r="X221" s="147">
        <f>IF(ISERROR(SEARCH(X$1,$O221)),0,1)</f>
        <v>1</v>
      </c>
      <c r="Y221" s="147">
        <f>IF(ISERROR(SEARCH(Y$1,$O221)),0,1)</f>
        <v>0</v>
      </c>
      <c r="Z221" s="147">
        <f>IF(ISERROR(SEARCH(Z$1,$O221)),0,1)</f>
        <v>0</v>
      </c>
      <c r="AA221" s="147">
        <f>IF(ISERROR(SEARCH(AA$1,$O221)),0,1)</f>
        <v>0</v>
      </c>
      <c r="AB221" s="147">
        <f>IF(ISERROR(SEARCH(AB$1,$O221)),0,1)</f>
        <v>1</v>
      </c>
      <c r="AC221" s="147">
        <f>IF(ISERROR(SEARCH(AC$1,$O221)),0,1)</f>
        <v>0</v>
      </c>
      <c r="AD221" s="147">
        <f>IF(ISERROR(SEARCH(AD$1,$O221)),0,1)</f>
        <v>0</v>
      </c>
      <c r="AE221" s="147">
        <f>IF(ISERROR(SEARCH(AE$1,$O221)),0,1)</f>
        <v>0</v>
      </c>
      <c r="AF221" s="147">
        <f>IF(ISERROR(SEARCH(AF$1,$O221)),0,1)</f>
        <v>0</v>
      </c>
      <c r="AI221" t="s">
        <v>44</v>
      </c>
      <c r="AJ221" s="42" t="s">
        <v>44</v>
      </c>
      <c r="AK221" s="219">
        <f>_xlfn.XLOOKUP(AJ221,sortorder!$I$15:$I$20,sortorder!$J$15:$J$20)</f>
        <v>1</v>
      </c>
      <c r="AL221" t="s">
        <v>423</v>
      </c>
      <c r="AM221" t="s">
        <v>423</v>
      </c>
      <c r="AN221" t="s">
        <v>424</v>
      </c>
      <c r="AO221" s="32">
        <v>1</v>
      </c>
      <c r="AP221" t="s">
        <v>2454</v>
      </c>
      <c r="AQ221" t="s">
        <v>1758</v>
      </c>
      <c r="AR221" t="s">
        <v>1758</v>
      </c>
      <c r="AS221" t="s">
        <v>1758</v>
      </c>
      <c r="AU221" s="40" t="str">
        <f>IFERROR(_xlfn.XLOOKUP(O221,wtd!$B:$B,wtd!$C:$C),"")</f>
        <v/>
      </c>
      <c r="AV221" s="147" t="b">
        <f>IFERROR(O221=_xlfn.XLOOKUP(O221,wtd!$B:$B,wtd!$B:$B),FALSE)</f>
        <v>0</v>
      </c>
      <c r="AW221" t="s">
        <v>3084</v>
      </c>
      <c r="AX221">
        <v>2</v>
      </c>
      <c r="AY221">
        <v>1</v>
      </c>
      <c r="BA221" t="b">
        <v>0</v>
      </c>
      <c r="BB221" t="b">
        <v>0</v>
      </c>
      <c r="BC221" t="b">
        <v>0</v>
      </c>
      <c r="BD221" t="s">
        <v>5295</v>
      </c>
      <c r="BE221" s="19" t="s">
        <v>2958</v>
      </c>
      <c r="BF221" s="19" t="s">
        <v>2958</v>
      </c>
      <c r="BL221" s="235">
        <v>999</v>
      </c>
    </row>
    <row r="222" spans="1:64" x14ac:dyDescent="0.35">
      <c r="A222">
        <v>221</v>
      </c>
      <c r="B222" s="164" t="str">
        <f>IFERROR(TEXT(AK222,"00"),"99")&amp;IFERROR(TEXT(V222,"00"),"99")&amp;IFERROR(TEXT(R222,"00"),"99")&amp;IFERROR(TEXT(BL222,"000"),"999")</f>
        <v>012643999</v>
      </c>
      <c r="C222" s="164" t="str">
        <f>IFERROR(TEXT(AK222,"00"),"99")&amp;IFERROR(TEXT(U222,"00"),"99")&amp;IFERROR(TEXT(Q222,"000"),"999")</f>
        <v>0126018</v>
      </c>
      <c r="D222" s="29">
        <v>0</v>
      </c>
      <c r="E222" s="29">
        <v>0</v>
      </c>
      <c r="F222" s="29">
        <v>0</v>
      </c>
      <c r="O222" s="65" t="s">
        <v>2483</v>
      </c>
      <c r="P222" s="19" t="s">
        <v>2483</v>
      </c>
      <c r="Q222" s="153">
        <f>IFERROR(_xlfn.XLOOKUP(S222,sortorder!$E$62:$E$138,sortorder!$F$62:$F$138),999)</f>
        <v>18</v>
      </c>
      <c r="R222" s="153">
        <f>IFERROR(_xlfn.XLOOKUP(S222,sortorder!$E$62:$E$138,sortorder!$D$62:$D$138),99)</f>
        <v>43</v>
      </c>
      <c r="S222" s="131" t="s">
        <v>2301</v>
      </c>
      <c r="T222" s="60" t="s">
        <v>2301</v>
      </c>
      <c r="U222" s="158">
        <f>IFERROR(_xlfn.XLOOKUP(W222,sortorder!$E$4:$E$55,sortorder!$D$4:$D$55),99)</f>
        <v>26</v>
      </c>
      <c r="V222" s="158">
        <f>IFERROR(_xlfn.XLOOKUP(W222,sortorder!$E$4:$E$55,sortorder!$D$4:$D$55),99)</f>
        <v>26</v>
      </c>
      <c r="W222" s="144" t="s">
        <v>2960</v>
      </c>
      <c r="X222" s="147">
        <f>IF(ISERROR(SEARCH(X$1,$O222)),0,1)</f>
        <v>1</v>
      </c>
      <c r="Y222" s="147">
        <f>IF(ISERROR(SEARCH(Y$1,$O222)),0,1)</f>
        <v>0</v>
      </c>
      <c r="Z222" s="147">
        <f>IF(ISERROR(SEARCH(Z$1,$O222)),0,1)</f>
        <v>0</v>
      </c>
      <c r="AA222" s="147">
        <f>IF(ISERROR(SEARCH(AA$1,$O222)),0,1)</f>
        <v>0</v>
      </c>
      <c r="AB222" s="147">
        <f>IF(ISERROR(SEARCH(AB$1,$O222)),0,1)</f>
        <v>1</v>
      </c>
      <c r="AC222" s="147">
        <f>IF(ISERROR(SEARCH(AC$1,$O222)),0,1)</f>
        <v>0</v>
      </c>
      <c r="AD222" s="147">
        <f>IF(ISERROR(SEARCH(AD$1,$O222)),0,1)</f>
        <v>0</v>
      </c>
      <c r="AE222" s="147">
        <f>IF(ISERROR(SEARCH(AE$1,$O222)),0,1)</f>
        <v>0</v>
      </c>
      <c r="AF222" s="147">
        <f>IF(ISERROR(SEARCH(AF$1,$O222)),0,1)</f>
        <v>0</v>
      </c>
      <c r="AI222" t="s">
        <v>44</v>
      </c>
      <c r="AJ222" s="42" t="s">
        <v>44</v>
      </c>
      <c r="AK222" s="219">
        <f>_xlfn.XLOOKUP(AJ222,sortorder!$I$15:$I$20,sortorder!$J$15:$J$20)</f>
        <v>1</v>
      </c>
      <c r="AL222" t="s">
        <v>423</v>
      </c>
      <c r="AM222" t="s">
        <v>423</v>
      </c>
      <c r="AN222" t="s">
        <v>424</v>
      </c>
      <c r="AO222" s="32">
        <v>1</v>
      </c>
      <c r="AP222" t="s">
        <v>2454</v>
      </c>
      <c r="AQ222" t="s">
        <v>1758</v>
      </c>
      <c r="AR222" t="s">
        <v>1758</v>
      </c>
      <c r="AS222" t="s">
        <v>1758</v>
      </c>
      <c r="AU222" s="40" t="str">
        <f>IFERROR(_xlfn.XLOOKUP(O222,wtd!$B:$B,wtd!$C:$C),"")</f>
        <v/>
      </c>
      <c r="AV222" s="147" t="b">
        <f>IFERROR(O222=_xlfn.XLOOKUP(O222,wtd!$B:$B,wtd!$B:$B),FALSE)</f>
        <v>0</v>
      </c>
      <c r="AW222" t="s">
        <v>3084</v>
      </c>
      <c r="AX222">
        <v>2</v>
      </c>
      <c r="AY222">
        <v>1</v>
      </c>
      <c r="BA222" t="b">
        <v>0</v>
      </c>
      <c r="BB222" t="b">
        <v>0</v>
      </c>
      <c r="BC222" t="b">
        <v>0</v>
      </c>
      <c r="BD222" t="s">
        <v>5292</v>
      </c>
      <c r="BE222" s="19" t="s">
        <v>2951</v>
      </c>
      <c r="BF222" s="19" t="s">
        <v>2951</v>
      </c>
      <c r="BL222" s="235">
        <v>999</v>
      </c>
    </row>
    <row r="223" spans="1:64" x14ac:dyDescent="0.35">
      <c r="A223">
        <v>222</v>
      </c>
      <c r="B223" s="164" t="str">
        <f>IFERROR(TEXT(AK223,"00"),"99")&amp;IFERROR(TEXT(V223,"00"),"99")&amp;IFERROR(TEXT(R223,"00"),"99")&amp;IFERROR(TEXT(BL223,"000"),"999")</f>
        <v>012736999</v>
      </c>
      <c r="C223" s="164" t="str">
        <f>IFERROR(TEXT(AK223,"00"),"99")&amp;IFERROR(TEXT(U223,"00"),"99")&amp;IFERROR(TEXT(Q223,"000"),"999")</f>
        <v>0127021</v>
      </c>
      <c r="D223" s="29">
        <v>0</v>
      </c>
      <c r="E223" s="29">
        <v>0</v>
      </c>
      <c r="F223" s="29">
        <v>0</v>
      </c>
      <c r="O223" s="65" t="s">
        <v>2532</v>
      </c>
      <c r="P223" s="1" t="s">
        <v>2532</v>
      </c>
      <c r="Q223" s="153">
        <f>IFERROR(_xlfn.XLOOKUP(S223,sortorder!$E$62:$E$138,sortorder!$F$62:$F$138),999)</f>
        <v>21</v>
      </c>
      <c r="R223" s="153">
        <f>IFERROR(_xlfn.XLOOKUP(S223,sortorder!$E$62:$E$138,sortorder!$D$62:$D$138),99)</f>
        <v>36</v>
      </c>
      <c r="S223" s="131" t="s">
        <v>2318</v>
      </c>
      <c r="T223" s="60" t="s">
        <v>2318</v>
      </c>
      <c r="U223" s="158">
        <f>IFERROR(_xlfn.XLOOKUP(W223,sortorder!$E$4:$E$55,sortorder!$D$4:$D$55),99)</f>
        <v>27</v>
      </c>
      <c r="V223" s="158">
        <f>IFERROR(_xlfn.XLOOKUP(W223,sortorder!$E$4:$E$55,sortorder!$D$4:$D$55),99)</f>
        <v>27</v>
      </c>
      <c r="W223" s="144" t="s">
        <v>2961</v>
      </c>
      <c r="X223" s="147">
        <f>IF(ISERROR(SEARCH(X$1,$O223)),0,1)</f>
        <v>1</v>
      </c>
      <c r="Y223" s="147">
        <f>IF(ISERROR(SEARCH(Y$1,$O223)),0,1)</f>
        <v>1</v>
      </c>
      <c r="Z223" s="147">
        <f>IF(ISERROR(SEARCH(Z$1,$O223)),0,1)</f>
        <v>0</v>
      </c>
      <c r="AA223" s="147">
        <f>IF(ISERROR(SEARCH(AA$1,$O223)),0,1)</f>
        <v>0</v>
      </c>
      <c r="AB223" s="147">
        <f>IF(ISERROR(SEARCH(AB$1,$O223)),0,1)</f>
        <v>1</v>
      </c>
      <c r="AC223" s="147">
        <f>IF(ISERROR(SEARCH(AC$1,$O223)),0,1)</f>
        <v>0</v>
      </c>
      <c r="AD223" s="147">
        <f>IF(ISERROR(SEARCH(AD$1,$O223)),0,1)</f>
        <v>0</v>
      </c>
      <c r="AE223" s="147">
        <f>IF(ISERROR(SEARCH(AE$1,$O223)),0,1)</f>
        <v>0</v>
      </c>
      <c r="AF223" s="147">
        <f>IF(ISERROR(SEARCH(AF$1,$O223)),0,1)</f>
        <v>0</v>
      </c>
      <c r="AI223" t="s">
        <v>44</v>
      </c>
      <c r="AJ223" s="42" t="s">
        <v>44</v>
      </c>
      <c r="AK223" s="219">
        <f>_xlfn.XLOOKUP(AJ223,sortorder!$I$15:$I$20,sortorder!$J$15:$J$20)</f>
        <v>1</v>
      </c>
      <c r="AL223" t="s">
        <v>1805</v>
      </c>
      <c r="AM223" t="s">
        <v>1805</v>
      </c>
      <c r="AN223" t="s">
        <v>1806</v>
      </c>
      <c r="AO223" s="32">
        <v>3</v>
      </c>
      <c r="AP223" t="s">
        <v>2512</v>
      </c>
      <c r="AQ223" t="s">
        <v>1758</v>
      </c>
      <c r="AR223" t="s">
        <v>1758</v>
      </c>
      <c r="AS223" t="s">
        <v>1758</v>
      </c>
      <c r="AU223" s="40" t="str">
        <f>IFERROR(_xlfn.XLOOKUP(O223,wtd!$B:$B,wtd!$C:$C),"")</f>
        <v/>
      </c>
      <c r="AV223" s="147" t="b">
        <f>IFERROR(O223=_xlfn.XLOOKUP(O223,wtd!$B:$B,wtd!$B:$B),FALSE)</f>
        <v>0</v>
      </c>
      <c r="AW223" t="s">
        <v>3084</v>
      </c>
      <c r="AX223">
        <v>2</v>
      </c>
      <c r="AY223">
        <v>1</v>
      </c>
      <c r="BA223" t="b">
        <v>0</v>
      </c>
      <c r="BB223" t="b">
        <v>0</v>
      </c>
      <c r="BC223" t="b">
        <v>0</v>
      </c>
      <c r="BD223" s="46" t="s">
        <v>5159</v>
      </c>
      <c r="BE223" s="46" t="s">
        <v>2534</v>
      </c>
      <c r="BF223" s="46" t="s">
        <v>2534</v>
      </c>
      <c r="BL223" s="235">
        <v>999</v>
      </c>
    </row>
    <row r="224" spans="1:64" x14ac:dyDescent="0.35">
      <c r="A224">
        <v>223</v>
      </c>
      <c r="B224" s="164" t="str">
        <f>IFERROR(TEXT(AK224,"00"),"99")&amp;IFERROR(TEXT(V224,"00"),"99")&amp;IFERROR(TEXT(R224,"00"),"99")&amp;IFERROR(TEXT(BL224,"000"),"999")</f>
        <v>012737999</v>
      </c>
      <c r="C224" s="164" t="str">
        <f>IFERROR(TEXT(AK224,"00"),"99")&amp;IFERROR(TEXT(U224,"00"),"99")&amp;IFERROR(TEXT(Q224,"000"),"999")</f>
        <v>0127019</v>
      </c>
      <c r="D224" s="29">
        <v>0</v>
      </c>
      <c r="E224" s="29">
        <v>0</v>
      </c>
      <c r="F224" s="29">
        <v>0</v>
      </c>
      <c r="O224" s="65" t="s">
        <v>2535</v>
      </c>
      <c r="P224" s="1" t="s">
        <v>2535</v>
      </c>
      <c r="Q224" s="153">
        <f>IFERROR(_xlfn.XLOOKUP(S224,sortorder!$E$62:$E$138,sortorder!$F$62:$F$138),999)</f>
        <v>19</v>
      </c>
      <c r="R224" s="153">
        <f>IFERROR(_xlfn.XLOOKUP(S224,sortorder!$E$62:$E$138,sortorder!$D$62:$D$138),99)</f>
        <v>37</v>
      </c>
      <c r="S224" s="131" t="s">
        <v>2308</v>
      </c>
      <c r="T224" s="60" t="s">
        <v>2308</v>
      </c>
      <c r="U224" s="158">
        <f>IFERROR(_xlfn.XLOOKUP(W224,sortorder!$E$4:$E$55,sortorder!$D$4:$D$55),99)</f>
        <v>27</v>
      </c>
      <c r="V224" s="158">
        <f>IFERROR(_xlfn.XLOOKUP(W224,sortorder!$E$4:$E$55,sortorder!$D$4:$D$55),99)</f>
        <v>27</v>
      </c>
      <c r="W224" s="144" t="s">
        <v>2961</v>
      </c>
      <c r="X224" s="147">
        <f>IF(ISERROR(SEARCH(X$1,$O224)),0,1)</f>
        <v>1</v>
      </c>
      <c r="Y224" s="147">
        <f>IF(ISERROR(SEARCH(Y$1,$O224)),0,1)</f>
        <v>1</v>
      </c>
      <c r="Z224" s="147">
        <f>IF(ISERROR(SEARCH(Z$1,$O224)),0,1)</f>
        <v>0</v>
      </c>
      <c r="AA224" s="147">
        <f>IF(ISERROR(SEARCH(AA$1,$O224)),0,1)</f>
        <v>0</v>
      </c>
      <c r="AB224" s="147">
        <f>IF(ISERROR(SEARCH(AB$1,$O224)),0,1)</f>
        <v>1</v>
      </c>
      <c r="AC224" s="147">
        <f>IF(ISERROR(SEARCH(AC$1,$O224)),0,1)</f>
        <v>0</v>
      </c>
      <c r="AD224" s="147">
        <f>IF(ISERROR(SEARCH(AD$1,$O224)),0,1)</f>
        <v>0</v>
      </c>
      <c r="AE224" s="147">
        <f>IF(ISERROR(SEARCH(AE$1,$O224)),0,1)</f>
        <v>0</v>
      </c>
      <c r="AF224" s="147">
        <f>IF(ISERROR(SEARCH(AF$1,$O224)),0,1)</f>
        <v>0</v>
      </c>
      <c r="AI224" t="s">
        <v>44</v>
      </c>
      <c r="AJ224" s="42" t="s">
        <v>44</v>
      </c>
      <c r="AK224" s="219">
        <f>_xlfn.XLOOKUP(AJ224,sortorder!$I$15:$I$20,sortorder!$J$15:$J$20)</f>
        <v>1</v>
      </c>
      <c r="AL224" t="s">
        <v>1805</v>
      </c>
      <c r="AM224" t="s">
        <v>1805</v>
      </c>
      <c r="AN224" t="s">
        <v>1806</v>
      </c>
      <c r="AO224" s="32">
        <v>3</v>
      </c>
      <c r="AP224" t="s">
        <v>2512</v>
      </c>
      <c r="AQ224" t="s">
        <v>1758</v>
      </c>
      <c r="AR224" t="s">
        <v>1758</v>
      </c>
      <c r="AS224" t="s">
        <v>1758</v>
      </c>
      <c r="AU224" s="40" t="str">
        <f>IFERROR(_xlfn.XLOOKUP(O224,wtd!$B:$B,wtd!$C:$C),"")</f>
        <v/>
      </c>
      <c r="AV224" s="147" t="b">
        <f>IFERROR(O224=_xlfn.XLOOKUP(O224,wtd!$B:$B,wtd!$B:$B),FALSE)</f>
        <v>0</v>
      </c>
      <c r="AW224" t="s">
        <v>3084</v>
      </c>
      <c r="AX224">
        <v>2</v>
      </c>
      <c r="AY224">
        <v>1</v>
      </c>
      <c r="BA224" t="b">
        <v>0</v>
      </c>
      <c r="BB224" t="b">
        <v>0</v>
      </c>
      <c r="BC224" t="b">
        <v>0</v>
      </c>
      <c r="BD224" s="46" t="s">
        <v>5160</v>
      </c>
      <c r="BE224" s="46" t="s">
        <v>2952</v>
      </c>
      <c r="BF224" s="46" t="s">
        <v>2952</v>
      </c>
      <c r="BL224" s="235">
        <v>999</v>
      </c>
    </row>
    <row r="225" spans="1:64" x14ac:dyDescent="0.35">
      <c r="A225">
        <v>224</v>
      </c>
      <c r="B225" s="164" t="str">
        <f>IFERROR(TEXT(AK225,"00"),"99")&amp;IFERROR(TEXT(V225,"00"),"99")&amp;IFERROR(TEXT(R225,"00"),"99")&amp;IFERROR(TEXT(BL225,"000"),"999")</f>
        <v>012738999</v>
      </c>
      <c r="C225" s="164" t="str">
        <f>IFERROR(TEXT(AK225,"00"),"99")&amp;IFERROR(TEXT(U225,"00"),"99")&amp;IFERROR(TEXT(Q225,"000"),"999")</f>
        <v>0127020</v>
      </c>
      <c r="D225" s="29">
        <v>0</v>
      </c>
      <c r="E225" s="29">
        <v>0</v>
      </c>
      <c r="F225" s="29">
        <v>0</v>
      </c>
      <c r="O225" s="65" t="s">
        <v>2536</v>
      </c>
      <c r="P225" s="1" t="s">
        <v>2536</v>
      </c>
      <c r="Q225" s="153">
        <f>IFERROR(_xlfn.XLOOKUP(S225,sortorder!$E$62:$E$138,sortorder!$F$62:$F$138),999)</f>
        <v>20</v>
      </c>
      <c r="R225" s="153">
        <f>IFERROR(_xlfn.XLOOKUP(S225,sortorder!$E$62:$E$138,sortorder!$D$62:$D$138),99)</f>
        <v>38</v>
      </c>
      <c r="S225" s="131" t="s">
        <v>2313</v>
      </c>
      <c r="T225" s="60" t="s">
        <v>2313</v>
      </c>
      <c r="U225" s="158">
        <f>IFERROR(_xlfn.XLOOKUP(W225,sortorder!$E$4:$E$55,sortorder!$D$4:$D$55),99)</f>
        <v>27</v>
      </c>
      <c r="V225" s="158">
        <f>IFERROR(_xlfn.XLOOKUP(W225,sortorder!$E$4:$E$55,sortorder!$D$4:$D$55),99)</f>
        <v>27</v>
      </c>
      <c r="W225" s="144" t="s">
        <v>2961</v>
      </c>
      <c r="X225" s="147">
        <f>IF(ISERROR(SEARCH(X$1,$O225)),0,1)</f>
        <v>1</v>
      </c>
      <c r="Y225" s="147">
        <f>IF(ISERROR(SEARCH(Y$1,$O225)),0,1)</f>
        <v>1</v>
      </c>
      <c r="Z225" s="147">
        <f>IF(ISERROR(SEARCH(Z$1,$O225)),0,1)</f>
        <v>0</v>
      </c>
      <c r="AA225" s="147">
        <f>IF(ISERROR(SEARCH(AA$1,$O225)),0,1)</f>
        <v>0</v>
      </c>
      <c r="AB225" s="147">
        <f>IF(ISERROR(SEARCH(AB$1,$O225)),0,1)</f>
        <v>1</v>
      </c>
      <c r="AC225" s="147">
        <f>IF(ISERROR(SEARCH(AC$1,$O225)),0,1)</f>
        <v>0</v>
      </c>
      <c r="AD225" s="147">
        <f>IF(ISERROR(SEARCH(AD$1,$O225)),0,1)</f>
        <v>0</v>
      </c>
      <c r="AE225" s="147">
        <f>IF(ISERROR(SEARCH(AE$1,$O225)),0,1)</f>
        <v>0</v>
      </c>
      <c r="AF225" s="147">
        <f>IF(ISERROR(SEARCH(AF$1,$O225)),0,1)</f>
        <v>0</v>
      </c>
      <c r="AI225" t="s">
        <v>44</v>
      </c>
      <c r="AJ225" s="42" t="s">
        <v>44</v>
      </c>
      <c r="AK225" s="219">
        <f>_xlfn.XLOOKUP(AJ225,sortorder!$I$15:$I$20,sortorder!$J$15:$J$20)</f>
        <v>1</v>
      </c>
      <c r="AL225" t="s">
        <v>1805</v>
      </c>
      <c r="AM225" t="s">
        <v>1805</v>
      </c>
      <c r="AN225" t="s">
        <v>1806</v>
      </c>
      <c r="AO225" s="32">
        <v>3</v>
      </c>
      <c r="AP225" t="s">
        <v>2512</v>
      </c>
      <c r="AQ225" t="s">
        <v>1758</v>
      </c>
      <c r="AR225" t="s">
        <v>1758</v>
      </c>
      <c r="AS225" t="s">
        <v>1758</v>
      </c>
      <c r="AU225" s="40" t="str">
        <f>IFERROR(_xlfn.XLOOKUP(O225,wtd!$B:$B,wtd!$C:$C),"")</f>
        <v/>
      </c>
      <c r="AV225" s="147" t="b">
        <f>IFERROR(O225=_xlfn.XLOOKUP(O225,wtd!$B:$B,wtd!$B:$B),FALSE)</f>
        <v>0</v>
      </c>
      <c r="AW225" t="s">
        <v>3084</v>
      </c>
      <c r="AX225">
        <v>2</v>
      </c>
      <c r="AY225">
        <v>1</v>
      </c>
      <c r="BA225" t="b">
        <v>0</v>
      </c>
      <c r="BB225" t="b">
        <v>0</v>
      </c>
      <c r="BC225" t="b">
        <v>0</v>
      </c>
      <c r="BD225" s="46" t="s">
        <v>5161</v>
      </c>
      <c r="BE225" s="46" t="s">
        <v>2953</v>
      </c>
      <c r="BF225" s="46" t="s">
        <v>2953</v>
      </c>
      <c r="BL225" s="235">
        <v>999</v>
      </c>
    </row>
    <row r="226" spans="1:64" x14ac:dyDescent="0.35">
      <c r="A226">
        <v>225</v>
      </c>
      <c r="B226" s="164" t="str">
        <f>IFERROR(TEXT(AK226,"00"),"99")&amp;IFERROR(TEXT(V226,"00"),"99")&amp;IFERROR(TEXT(R226,"00"),"99")&amp;IFERROR(TEXT(BL226,"000"),"999")</f>
        <v>012739999</v>
      </c>
      <c r="C226" s="164" t="str">
        <f>IFERROR(TEXT(AK226,"00"),"99")&amp;IFERROR(TEXT(U226,"00"),"99")&amp;IFERROR(TEXT(Q226,"000"),"999")</f>
        <v>0127022</v>
      </c>
      <c r="D226" s="29">
        <v>0</v>
      </c>
      <c r="E226" s="29">
        <v>0</v>
      </c>
      <c r="F226" s="29">
        <v>0</v>
      </c>
      <c r="O226" s="65" t="s">
        <v>2537</v>
      </c>
      <c r="P226" s="1" t="s">
        <v>2537</v>
      </c>
      <c r="Q226" s="153">
        <f>IFERROR(_xlfn.XLOOKUP(S226,sortorder!$E$62:$E$138,sortorder!$F$62:$F$138),999)</f>
        <v>22</v>
      </c>
      <c r="R226" s="153">
        <f>IFERROR(_xlfn.XLOOKUP(S226,sortorder!$E$62:$E$138,sortorder!$D$62:$D$138),99)</f>
        <v>39</v>
      </c>
      <c r="S226" s="131" t="s">
        <v>2323</v>
      </c>
      <c r="T226" s="60" t="s">
        <v>2323</v>
      </c>
      <c r="U226" s="158">
        <f>IFERROR(_xlfn.XLOOKUP(W226,sortorder!$E$4:$E$55,sortorder!$D$4:$D$55),99)</f>
        <v>27</v>
      </c>
      <c r="V226" s="158">
        <f>IFERROR(_xlfn.XLOOKUP(W226,sortorder!$E$4:$E$55,sortorder!$D$4:$D$55),99)</f>
        <v>27</v>
      </c>
      <c r="W226" s="144" t="s">
        <v>2961</v>
      </c>
      <c r="X226" s="147">
        <f>IF(ISERROR(SEARCH(X$1,$O226)),0,1)</f>
        <v>1</v>
      </c>
      <c r="Y226" s="147">
        <f>IF(ISERROR(SEARCH(Y$1,$O226)),0,1)</f>
        <v>1</v>
      </c>
      <c r="Z226" s="147">
        <f>IF(ISERROR(SEARCH(Z$1,$O226)),0,1)</f>
        <v>0</v>
      </c>
      <c r="AA226" s="147">
        <f>IF(ISERROR(SEARCH(AA$1,$O226)),0,1)</f>
        <v>0</v>
      </c>
      <c r="AB226" s="147">
        <f>IF(ISERROR(SEARCH(AB$1,$O226)),0,1)</f>
        <v>1</v>
      </c>
      <c r="AC226" s="147">
        <f>IF(ISERROR(SEARCH(AC$1,$O226)),0,1)</f>
        <v>0</v>
      </c>
      <c r="AD226" s="147">
        <f>IF(ISERROR(SEARCH(AD$1,$O226)),0,1)</f>
        <v>0</v>
      </c>
      <c r="AE226" s="147">
        <f>IF(ISERROR(SEARCH(AE$1,$O226)),0,1)</f>
        <v>0</v>
      </c>
      <c r="AF226" s="147">
        <f>IF(ISERROR(SEARCH(AF$1,$O226)),0,1)</f>
        <v>0</v>
      </c>
      <c r="AI226" t="s">
        <v>44</v>
      </c>
      <c r="AJ226" s="42" t="s">
        <v>44</v>
      </c>
      <c r="AK226" s="219">
        <f>_xlfn.XLOOKUP(AJ226,sortorder!$I$15:$I$20,sortorder!$J$15:$J$20)</f>
        <v>1</v>
      </c>
      <c r="AL226" t="s">
        <v>1805</v>
      </c>
      <c r="AM226" t="s">
        <v>1805</v>
      </c>
      <c r="AN226" t="s">
        <v>1806</v>
      </c>
      <c r="AO226" s="32">
        <v>3</v>
      </c>
      <c r="AP226" t="s">
        <v>2512</v>
      </c>
      <c r="AQ226" t="s">
        <v>1758</v>
      </c>
      <c r="AR226" t="s">
        <v>1758</v>
      </c>
      <c r="AS226" t="s">
        <v>1758</v>
      </c>
      <c r="AU226" s="40" t="str">
        <f>IFERROR(_xlfn.XLOOKUP(O226,wtd!$B:$B,wtd!$C:$C),"")</f>
        <v/>
      </c>
      <c r="AV226" s="147" t="b">
        <f>IFERROR(O226=_xlfn.XLOOKUP(O226,wtd!$B:$B,wtd!$B:$B),FALSE)</f>
        <v>0</v>
      </c>
      <c r="AW226" t="s">
        <v>3084</v>
      </c>
      <c r="AX226">
        <v>2</v>
      </c>
      <c r="AY226">
        <v>1</v>
      </c>
      <c r="BA226" t="b">
        <v>0</v>
      </c>
      <c r="BB226" t="b">
        <v>0</v>
      </c>
      <c r="BC226" t="b">
        <v>0</v>
      </c>
      <c r="BD226" s="46" t="s">
        <v>5224</v>
      </c>
      <c r="BE226" s="46" t="s">
        <v>2954</v>
      </c>
      <c r="BF226" s="46" t="s">
        <v>2954</v>
      </c>
      <c r="BL226" s="235">
        <v>999</v>
      </c>
    </row>
    <row r="227" spans="1:64" x14ac:dyDescent="0.35">
      <c r="A227">
        <v>226</v>
      </c>
      <c r="B227" s="164" t="str">
        <f>IFERROR(TEXT(AK227,"00"),"99")&amp;IFERROR(TEXT(V227,"00"),"99")&amp;IFERROR(TEXT(R227,"00"),"99")&amp;IFERROR(TEXT(BL227,"000"),"999")</f>
        <v>012740999</v>
      </c>
      <c r="C227" s="164" t="str">
        <f>IFERROR(TEXT(AK227,"00"),"99")&amp;IFERROR(TEXT(U227,"00"),"99")&amp;IFERROR(TEXT(Q227,"000"),"999")</f>
        <v>0127023</v>
      </c>
      <c r="D227" s="29">
        <v>0</v>
      </c>
      <c r="E227" s="29">
        <v>0</v>
      </c>
      <c r="F227" s="29">
        <v>0</v>
      </c>
      <c r="O227" s="65" t="s">
        <v>2538</v>
      </c>
      <c r="P227" s="1" t="s">
        <v>2538</v>
      </c>
      <c r="Q227" s="153">
        <f>IFERROR(_xlfn.XLOOKUP(S227,sortorder!$E$62:$E$138,sortorder!$F$62:$F$138),999)</f>
        <v>23</v>
      </c>
      <c r="R227" s="153">
        <f>IFERROR(_xlfn.XLOOKUP(S227,sortorder!$E$62:$E$138,sortorder!$D$62:$D$138),99)</f>
        <v>40</v>
      </c>
      <c r="S227" s="131" t="s">
        <v>2328</v>
      </c>
      <c r="T227" s="60" t="s">
        <v>2328</v>
      </c>
      <c r="U227" s="158">
        <f>IFERROR(_xlfn.XLOOKUP(W227,sortorder!$E$4:$E$55,sortorder!$D$4:$D$55),99)</f>
        <v>27</v>
      </c>
      <c r="V227" s="158">
        <f>IFERROR(_xlfn.XLOOKUP(W227,sortorder!$E$4:$E$55,sortorder!$D$4:$D$55),99)</f>
        <v>27</v>
      </c>
      <c r="W227" s="144" t="s">
        <v>2961</v>
      </c>
      <c r="X227" s="147">
        <f>IF(ISERROR(SEARCH(X$1,$O227)),0,1)</f>
        <v>1</v>
      </c>
      <c r="Y227" s="147">
        <f>IF(ISERROR(SEARCH(Y$1,$O227)),0,1)</f>
        <v>1</v>
      </c>
      <c r="Z227" s="147">
        <f>IF(ISERROR(SEARCH(Z$1,$O227)),0,1)</f>
        <v>0</v>
      </c>
      <c r="AA227" s="147">
        <f>IF(ISERROR(SEARCH(AA$1,$O227)),0,1)</f>
        <v>0</v>
      </c>
      <c r="AB227" s="147">
        <f>IF(ISERROR(SEARCH(AB$1,$O227)),0,1)</f>
        <v>1</v>
      </c>
      <c r="AC227" s="147">
        <f>IF(ISERROR(SEARCH(AC$1,$O227)),0,1)</f>
        <v>0</v>
      </c>
      <c r="AD227" s="147">
        <f>IF(ISERROR(SEARCH(AD$1,$O227)),0,1)</f>
        <v>0</v>
      </c>
      <c r="AE227" s="147">
        <f>IF(ISERROR(SEARCH(AE$1,$O227)),0,1)</f>
        <v>0</v>
      </c>
      <c r="AF227" s="147">
        <f>IF(ISERROR(SEARCH(AF$1,$O227)),0,1)</f>
        <v>0</v>
      </c>
      <c r="AI227" t="s">
        <v>44</v>
      </c>
      <c r="AJ227" s="42" t="s">
        <v>44</v>
      </c>
      <c r="AK227" s="219">
        <f>_xlfn.XLOOKUP(AJ227,sortorder!$I$15:$I$20,sortorder!$J$15:$J$20)</f>
        <v>1</v>
      </c>
      <c r="AL227" t="s">
        <v>1805</v>
      </c>
      <c r="AM227" t="s">
        <v>1805</v>
      </c>
      <c r="AN227" t="s">
        <v>1806</v>
      </c>
      <c r="AO227" s="32">
        <v>3</v>
      </c>
      <c r="AP227" t="s">
        <v>2512</v>
      </c>
      <c r="AQ227" t="s">
        <v>1758</v>
      </c>
      <c r="AR227" t="s">
        <v>1758</v>
      </c>
      <c r="AS227" t="s">
        <v>1758</v>
      </c>
      <c r="AU227" s="40" t="str">
        <f>IFERROR(_xlfn.XLOOKUP(O227,wtd!$B:$B,wtd!$C:$C),"")</f>
        <v/>
      </c>
      <c r="AV227" s="147" t="b">
        <f>IFERROR(O227=_xlfn.XLOOKUP(O227,wtd!$B:$B,wtd!$B:$B),FALSE)</f>
        <v>0</v>
      </c>
      <c r="AW227" t="s">
        <v>3084</v>
      </c>
      <c r="AX227">
        <v>2</v>
      </c>
      <c r="AY227">
        <v>1</v>
      </c>
      <c r="BA227" t="b">
        <v>0</v>
      </c>
      <c r="BB227" t="b">
        <v>0</v>
      </c>
      <c r="BC227" t="b">
        <v>0</v>
      </c>
      <c r="BD227" s="46" t="s">
        <v>5329</v>
      </c>
      <c r="BE227" s="46" t="s">
        <v>2955</v>
      </c>
      <c r="BF227" s="46" t="s">
        <v>2955</v>
      </c>
      <c r="BL227" s="235">
        <v>999</v>
      </c>
    </row>
    <row r="228" spans="1:64" x14ac:dyDescent="0.35">
      <c r="A228">
        <v>227</v>
      </c>
      <c r="B228" s="164" t="str">
        <f>IFERROR(TEXT(AK228,"00"),"99")&amp;IFERROR(TEXT(V228,"00"),"99")&amp;IFERROR(TEXT(R228,"00"),"99")&amp;IFERROR(TEXT(BL228,"000"),"999")</f>
        <v>012741999</v>
      </c>
      <c r="C228" s="164" t="str">
        <f>IFERROR(TEXT(AK228,"00"),"99")&amp;IFERROR(TEXT(U228,"00"),"99")&amp;IFERROR(TEXT(Q228,"000"),"999")</f>
        <v>0127024</v>
      </c>
      <c r="D228" s="29">
        <v>0</v>
      </c>
      <c r="E228" s="29">
        <v>0</v>
      </c>
      <c r="F228" s="29">
        <v>0</v>
      </c>
      <c r="O228" s="65" t="s">
        <v>2539</v>
      </c>
      <c r="P228" s="1" t="s">
        <v>2539</v>
      </c>
      <c r="Q228" s="153">
        <f>IFERROR(_xlfn.XLOOKUP(S228,sortorder!$E$62:$E$138,sortorder!$F$62:$F$138),999)</f>
        <v>24</v>
      </c>
      <c r="R228" s="153">
        <f>IFERROR(_xlfn.XLOOKUP(S228,sortorder!$E$62:$E$138,sortorder!$D$62:$D$138),99)</f>
        <v>41</v>
      </c>
      <c r="S228" s="131" t="s">
        <v>2333</v>
      </c>
      <c r="T228" s="60" t="s">
        <v>2333</v>
      </c>
      <c r="U228" s="158">
        <f>IFERROR(_xlfn.XLOOKUP(W228,sortorder!$E$4:$E$55,sortorder!$D$4:$D$55),99)</f>
        <v>27</v>
      </c>
      <c r="V228" s="158">
        <f>IFERROR(_xlfn.XLOOKUP(W228,sortorder!$E$4:$E$55,sortorder!$D$4:$D$55),99)</f>
        <v>27</v>
      </c>
      <c r="W228" s="144" t="s">
        <v>2961</v>
      </c>
      <c r="X228" s="147">
        <f>IF(ISERROR(SEARCH(X$1,$O228)),0,1)</f>
        <v>1</v>
      </c>
      <c r="Y228" s="147">
        <f>IF(ISERROR(SEARCH(Y$1,$O228)),0,1)</f>
        <v>1</v>
      </c>
      <c r="Z228" s="147">
        <f>IF(ISERROR(SEARCH(Z$1,$O228)),0,1)</f>
        <v>0</v>
      </c>
      <c r="AA228" s="147">
        <f>IF(ISERROR(SEARCH(AA$1,$O228)),0,1)</f>
        <v>0</v>
      </c>
      <c r="AB228" s="147">
        <f>IF(ISERROR(SEARCH(AB$1,$O228)),0,1)</f>
        <v>1</v>
      </c>
      <c r="AC228" s="147">
        <f>IF(ISERROR(SEARCH(AC$1,$O228)),0,1)</f>
        <v>0</v>
      </c>
      <c r="AD228" s="147">
        <f>IF(ISERROR(SEARCH(AD$1,$O228)),0,1)</f>
        <v>0</v>
      </c>
      <c r="AE228" s="147">
        <f>IF(ISERROR(SEARCH(AE$1,$O228)),0,1)</f>
        <v>0</v>
      </c>
      <c r="AF228" s="147">
        <f>IF(ISERROR(SEARCH(AF$1,$O228)),0,1)</f>
        <v>0</v>
      </c>
      <c r="AI228" t="s">
        <v>44</v>
      </c>
      <c r="AJ228" s="42" t="s">
        <v>44</v>
      </c>
      <c r="AK228" s="219">
        <f>_xlfn.XLOOKUP(AJ228,sortorder!$I$15:$I$20,sortorder!$J$15:$J$20)</f>
        <v>1</v>
      </c>
      <c r="AL228" t="s">
        <v>1805</v>
      </c>
      <c r="AM228" t="s">
        <v>1805</v>
      </c>
      <c r="AN228" t="s">
        <v>1806</v>
      </c>
      <c r="AO228" s="32">
        <v>3</v>
      </c>
      <c r="AP228" t="s">
        <v>2512</v>
      </c>
      <c r="AQ228" t="s">
        <v>1758</v>
      </c>
      <c r="AR228" t="s">
        <v>1758</v>
      </c>
      <c r="AS228" t="s">
        <v>1758</v>
      </c>
      <c r="AU228" s="40" t="str">
        <f>IFERROR(_xlfn.XLOOKUP(O228,wtd!$B:$B,wtd!$C:$C),"")</f>
        <v/>
      </c>
      <c r="AV228" s="147" t="b">
        <f>IFERROR(O228=_xlfn.XLOOKUP(O228,wtd!$B:$B,wtd!$B:$B),FALSE)</f>
        <v>0</v>
      </c>
      <c r="AW228" t="s">
        <v>3084</v>
      </c>
      <c r="AX228">
        <v>2</v>
      </c>
      <c r="AY228">
        <v>1</v>
      </c>
      <c r="BA228" t="b">
        <v>0</v>
      </c>
      <c r="BB228" t="b">
        <v>0</v>
      </c>
      <c r="BC228" t="b">
        <v>0</v>
      </c>
      <c r="BD228" s="46" t="s">
        <v>5415</v>
      </c>
      <c r="BE228" s="46" t="s">
        <v>2956</v>
      </c>
      <c r="BF228" s="46" t="s">
        <v>2956</v>
      </c>
      <c r="BL228" s="235">
        <v>999</v>
      </c>
    </row>
    <row r="229" spans="1:64" x14ac:dyDescent="0.35">
      <c r="A229">
        <v>228</v>
      </c>
      <c r="B229" s="164" t="str">
        <f>IFERROR(TEXT(AK229,"00"),"99")&amp;IFERROR(TEXT(V229,"00"),"99")&amp;IFERROR(TEXT(R229,"00"),"99")&amp;IFERROR(TEXT(BL229,"000"),"999")</f>
        <v>012742999</v>
      </c>
      <c r="C229" s="164" t="str">
        <f>IFERROR(TEXT(AK229,"00"),"99")&amp;IFERROR(TEXT(U229,"00"),"99")&amp;IFERROR(TEXT(Q229,"000"),"999")</f>
        <v>0127025</v>
      </c>
      <c r="D229" s="29">
        <v>0</v>
      </c>
      <c r="E229" s="29">
        <v>0</v>
      </c>
      <c r="F229" s="29">
        <v>0</v>
      </c>
      <c r="O229" s="65" t="s">
        <v>2540</v>
      </c>
      <c r="P229" s="1" t="s">
        <v>2540</v>
      </c>
      <c r="Q229" s="153">
        <f>IFERROR(_xlfn.XLOOKUP(S229,sortorder!$E$62:$E$138,sortorder!$F$62:$F$138),999)</f>
        <v>25</v>
      </c>
      <c r="R229" s="153">
        <f>IFERROR(_xlfn.XLOOKUP(S229,sortorder!$E$62:$E$138,sortorder!$D$62:$D$138),99)</f>
        <v>42</v>
      </c>
      <c r="S229" s="131" t="s">
        <v>2338</v>
      </c>
      <c r="T229" s="60" t="s">
        <v>2338</v>
      </c>
      <c r="U229" s="158">
        <f>IFERROR(_xlfn.XLOOKUP(W229,sortorder!$E$4:$E$55,sortorder!$D$4:$D$55),99)</f>
        <v>27</v>
      </c>
      <c r="V229" s="158">
        <f>IFERROR(_xlfn.XLOOKUP(W229,sortorder!$E$4:$E$55,sortorder!$D$4:$D$55),99)</f>
        <v>27</v>
      </c>
      <c r="W229" s="144" t="s">
        <v>2961</v>
      </c>
      <c r="X229" s="147">
        <f>IF(ISERROR(SEARCH(X$1,$O229)),0,1)</f>
        <v>1</v>
      </c>
      <c r="Y229" s="147">
        <f>IF(ISERROR(SEARCH(Y$1,$O229)),0,1)</f>
        <v>1</v>
      </c>
      <c r="Z229" s="147">
        <f>IF(ISERROR(SEARCH(Z$1,$O229)),0,1)</f>
        <v>0</v>
      </c>
      <c r="AA229" s="147">
        <f>IF(ISERROR(SEARCH(AA$1,$O229)),0,1)</f>
        <v>0</v>
      </c>
      <c r="AB229" s="147">
        <f>IF(ISERROR(SEARCH(AB$1,$O229)),0,1)</f>
        <v>1</v>
      </c>
      <c r="AC229" s="147">
        <f>IF(ISERROR(SEARCH(AC$1,$O229)),0,1)</f>
        <v>0</v>
      </c>
      <c r="AD229" s="147">
        <f>IF(ISERROR(SEARCH(AD$1,$O229)),0,1)</f>
        <v>0</v>
      </c>
      <c r="AE229" s="147">
        <f>IF(ISERROR(SEARCH(AE$1,$O229)),0,1)</f>
        <v>0</v>
      </c>
      <c r="AF229" s="147">
        <f>IF(ISERROR(SEARCH(AF$1,$O229)),0,1)</f>
        <v>0</v>
      </c>
      <c r="AI229" t="s">
        <v>44</v>
      </c>
      <c r="AJ229" s="42" t="s">
        <v>44</v>
      </c>
      <c r="AK229" s="219">
        <f>_xlfn.XLOOKUP(AJ229,sortorder!$I$15:$I$20,sortorder!$J$15:$J$20)</f>
        <v>1</v>
      </c>
      <c r="AL229" t="s">
        <v>1805</v>
      </c>
      <c r="AM229" t="s">
        <v>1805</v>
      </c>
      <c r="AN229" t="s">
        <v>1806</v>
      </c>
      <c r="AO229" s="32">
        <v>3</v>
      </c>
      <c r="AP229" t="s">
        <v>2512</v>
      </c>
      <c r="AQ229" t="s">
        <v>1758</v>
      </c>
      <c r="AR229" t="s">
        <v>1758</v>
      </c>
      <c r="AS229" t="s">
        <v>1758</v>
      </c>
      <c r="AU229" s="40" t="str">
        <f>IFERROR(_xlfn.XLOOKUP(O229,wtd!$B:$B,wtd!$C:$C),"")</f>
        <v/>
      </c>
      <c r="AV229" s="147" t="b">
        <f>IFERROR(O229=_xlfn.XLOOKUP(O229,wtd!$B:$B,wtd!$B:$B),FALSE)</f>
        <v>0</v>
      </c>
      <c r="AW229" t="s">
        <v>3084</v>
      </c>
      <c r="AX229">
        <v>2</v>
      </c>
      <c r="AY229">
        <v>1</v>
      </c>
      <c r="BA229" t="b">
        <v>0</v>
      </c>
      <c r="BB229" t="b">
        <v>0</v>
      </c>
      <c r="BC229" t="b">
        <v>0</v>
      </c>
      <c r="BD229" s="46" t="s">
        <v>5296</v>
      </c>
      <c r="BE229" s="46" t="s">
        <v>2957</v>
      </c>
      <c r="BF229" s="46" t="s">
        <v>2957</v>
      </c>
      <c r="BL229" s="235">
        <v>999</v>
      </c>
    </row>
    <row r="230" spans="1:64" x14ac:dyDescent="0.35">
      <c r="A230">
        <v>229</v>
      </c>
      <c r="B230" s="164" t="str">
        <f>IFERROR(TEXT(AK230,"00"),"99")&amp;IFERROR(TEXT(V230,"00"),"99")&amp;IFERROR(TEXT(R230,"00"),"99")&amp;IFERROR(TEXT(BL230,"000"),"999")</f>
        <v>012743999</v>
      </c>
      <c r="C230" s="164" t="str">
        <f>IFERROR(TEXT(AK230,"00"),"99")&amp;IFERROR(TEXT(U230,"00"),"99")&amp;IFERROR(TEXT(Q230,"000"),"999")</f>
        <v>0127018</v>
      </c>
      <c r="D230" s="29">
        <v>0</v>
      </c>
      <c r="E230" s="29">
        <v>0</v>
      </c>
      <c r="F230" s="29">
        <v>0</v>
      </c>
      <c r="O230" s="65" t="s">
        <v>2541</v>
      </c>
      <c r="P230" s="1" t="s">
        <v>2541</v>
      </c>
      <c r="Q230" s="153">
        <f>IFERROR(_xlfn.XLOOKUP(S230,sortorder!$E$62:$E$138,sortorder!$F$62:$F$138),999)</f>
        <v>18</v>
      </c>
      <c r="R230" s="153">
        <f>IFERROR(_xlfn.XLOOKUP(S230,sortorder!$E$62:$E$138,sortorder!$D$62:$D$138),99)</f>
        <v>43</v>
      </c>
      <c r="S230" s="131" t="s">
        <v>2301</v>
      </c>
      <c r="T230" s="60" t="s">
        <v>2301</v>
      </c>
      <c r="U230" s="158">
        <f>IFERROR(_xlfn.XLOOKUP(W230,sortorder!$E$4:$E$55,sortorder!$D$4:$D$55),99)</f>
        <v>27</v>
      </c>
      <c r="V230" s="158">
        <f>IFERROR(_xlfn.XLOOKUP(W230,sortorder!$E$4:$E$55,sortorder!$D$4:$D$55),99)</f>
        <v>27</v>
      </c>
      <c r="W230" s="144" t="s">
        <v>2961</v>
      </c>
      <c r="X230" s="147">
        <f>IF(ISERROR(SEARCH(X$1,$O230)),0,1)</f>
        <v>1</v>
      </c>
      <c r="Y230" s="147">
        <f>IF(ISERROR(SEARCH(Y$1,$O230)),0,1)</f>
        <v>1</v>
      </c>
      <c r="Z230" s="147">
        <f>IF(ISERROR(SEARCH(Z$1,$O230)),0,1)</f>
        <v>0</v>
      </c>
      <c r="AA230" s="147">
        <f>IF(ISERROR(SEARCH(AA$1,$O230)),0,1)</f>
        <v>0</v>
      </c>
      <c r="AB230" s="147">
        <f>IF(ISERROR(SEARCH(AB$1,$O230)),0,1)</f>
        <v>1</v>
      </c>
      <c r="AC230" s="147">
        <f>IF(ISERROR(SEARCH(AC$1,$O230)),0,1)</f>
        <v>0</v>
      </c>
      <c r="AD230" s="147">
        <f>IF(ISERROR(SEARCH(AD$1,$O230)),0,1)</f>
        <v>0</v>
      </c>
      <c r="AE230" s="147">
        <f>IF(ISERROR(SEARCH(AE$1,$O230)),0,1)</f>
        <v>0</v>
      </c>
      <c r="AF230" s="147">
        <f>IF(ISERROR(SEARCH(AF$1,$O230)),0,1)</f>
        <v>0</v>
      </c>
      <c r="AI230" t="s">
        <v>44</v>
      </c>
      <c r="AJ230" s="42" t="s">
        <v>44</v>
      </c>
      <c r="AK230" s="219">
        <f>_xlfn.XLOOKUP(AJ230,sortorder!$I$15:$I$20,sortorder!$J$15:$J$20)</f>
        <v>1</v>
      </c>
      <c r="AL230" t="s">
        <v>1805</v>
      </c>
      <c r="AM230" t="s">
        <v>1805</v>
      </c>
      <c r="AN230" t="s">
        <v>1806</v>
      </c>
      <c r="AO230" s="32">
        <v>3</v>
      </c>
      <c r="AP230" t="s">
        <v>2512</v>
      </c>
      <c r="AQ230" t="s">
        <v>1758</v>
      </c>
      <c r="AR230" t="s">
        <v>1758</v>
      </c>
      <c r="AS230" t="s">
        <v>1758</v>
      </c>
      <c r="AU230" s="40" t="str">
        <f>IFERROR(_xlfn.XLOOKUP(O230,wtd!$B:$B,wtd!$C:$C),"")</f>
        <v/>
      </c>
      <c r="AV230" s="147" t="b">
        <f>IFERROR(O230=_xlfn.XLOOKUP(O230,wtd!$B:$B,wtd!$B:$B),FALSE)</f>
        <v>0</v>
      </c>
      <c r="AW230" t="s">
        <v>3084</v>
      </c>
      <c r="AX230">
        <v>2</v>
      </c>
      <c r="AY230">
        <v>1</v>
      </c>
      <c r="BA230" t="b">
        <v>0</v>
      </c>
      <c r="BB230" t="b">
        <v>0</v>
      </c>
      <c r="BC230" t="b">
        <v>0</v>
      </c>
      <c r="BD230" s="46" t="s">
        <v>5297</v>
      </c>
      <c r="BE230" s="46" t="s">
        <v>2542</v>
      </c>
      <c r="BF230" s="46" t="s">
        <v>2542</v>
      </c>
      <c r="BL230" s="235">
        <v>999</v>
      </c>
    </row>
    <row r="231" spans="1:64" x14ac:dyDescent="0.35">
      <c r="A231">
        <v>230</v>
      </c>
      <c r="B231" s="164" t="str">
        <f>IFERROR(TEXT(AK231,"00"),"99")&amp;IFERROR(TEXT(V231,"00"),"99")&amp;IFERROR(TEXT(R231,"00"),"99")&amp;IFERROR(TEXT(BL231,"000"),"999")</f>
        <v>012836999</v>
      </c>
      <c r="C231" s="164" t="str">
        <f>IFERROR(TEXT(AK231,"00"),"99")&amp;IFERROR(TEXT(U231,"00"),"99")&amp;IFERROR(TEXT(Q231,"000"),"999")</f>
        <v>0128021</v>
      </c>
      <c r="D231" s="29">
        <v>0</v>
      </c>
      <c r="E231" s="29">
        <v>0</v>
      </c>
      <c r="F231" s="29">
        <v>0</v>
      </c>
      <c r="O231" s="65" t="s">
        <v>2418</v>
      </c>
      <c r="P231" s="19" t="s">
        <v>2418</v>
      </c>
      <c r="Q231" s="153">
        <f>IFERROR(_xlfn.XLOOKUP(S231,sortorder!$E$62:$E$138,sortorder!$F$62:$F$138),999)</f>
        <v>21</v>
      </c>
      <c r="R231" s="153">
        <f>IFERROR(_xlfn.XLOOKUP(S231,sortorder!$E$62:$E$138,sortorder!$D$62:$D$138),99)</f>
        <v>36</v>
      </c>
      <c r="S231" s="131" t="s">
        <v>2318</v>
      </c>
      <c r="T231" s="60" t="s">
        <v>2318</v>
      </c>
      <c r="U231" s="158">
        <f>IFERROR(_xlfn.XLOOKUP(W231,sortorder!$E$4:$E$55,sortorder!$D$4:$D$55),99)</f>
        <v>28</v>
      </c>
      <c r="V231" s="158">
        <f>IFERROR(_xlfn.XLOOKUP(W231,sortorder!$E$4:$E$55,sortorder!$D$4:$D$55),99)</f>
        <v>28</v>
      </c>
      <c r="W231" s="144" t="s">
        <v>2962</v>
      </c>
      <c r="X231" s="147">
        <f>IF(ISERROR(SEARCH(X$1,$O231)),0,1)</f>
        <v>0</v>
      </c>
      <c r="Y231" s="147">
        <f>IF(ISERROR(SEARCH(Y$1,$O231)),0,1)</f>
        <v>0</v>
      </c>
      <c r="Z231" s="147">
        <f>IF(ISERROR(SEARCH(Z$1,$O231)),0,1)</f>
        <v>1</v>
      </c>
      <c r="AA231" s="147">
        <f>IF(ISERROR(SEARCH(AA$1,$O231)),0,1)</f>
        <v>0</v>
      </c>
      <c r="AB231" s="147">
        <f>IF(ISERROR(SEARCH(AB$1,$O231)),0,1)</f>
        <v>0</v>
      </c>
      <c r="AC231" s="147">
        <f>IF(ISERROR(SEARCH(AC$1,$O231)),0,1)</f>
        <v>0</v>
      </c>
      <c r="AD231" s="147">
        <f>IF(ISERROR(SEARCH(AD$1,$O231)),0,1)</f>
        <v>0</v>
      </c>
      <c r="AE231" s="147">
        <f>IF(ISERROR(SEARCH(AE$1,$O231)),0,1)</f>
        <v>0</v>
      </c>
      <c r="AF231" s="147">
        <f>IF(ISERROR(SEARCH(AF$1,$O231)),0,1)</f>
        <v>0</v>
      </c>
      <c r="AI231" t="s">
        <v>44</v>
      </c>
      <c r="AJ231" s="42" t="s">
        <v>44</v>
      </c>
      <c r="AK231" s="219">
        <f>_xlfn.XLOOKUP(AJ231,sortorder!$I$15:$I$20,sortorder!$J$15:$J$20)</f>
        <v>1</v>
      </c>
      <c r="AL231" t="s">
        <v>423</v>
      </c>
      <c r="AM231" t="s">
        <v>423</v>
      </c>
      <c r="AN231" t="s">
        <v>424</v>
      </c>
      <c r="AO231" s="32">
        <v>1</v>
      </c>
      <c r="AP231" t="s">
        <v>1101</v>
      </c>
      <c r="AQ231" t="s">
        <v>1111</v>
      </c>
      <c r="AR231" t="s">
        <v>1102</v>
      </c>
      <c r="AS231" t="s">
        <v>1111</v>
      </c>
      <c r="AU231" s="40" t="str">
        <f>IFERROR(_xlfn.XLOOKUP(O231,wtd!$B:$B,wtd!$C:$C),"")</f>
        <v/>
      </c>
      <c r="AV231" s="147" t="b">
        <f>IFERROR(O231=_xlfn.XLOOKUP(O231,wtd!$B:$B,wtd!$B:$B),FALSE)</f>
        <v>0</v>
      </c>
      <c r="AW231" t="s">
        <v>1103</v>
      </c>
      <c r="AX231">
        <v>2</v>
      </c>
      <c r="AY231">
        <v>0</v>
      </c>
      <c r="BA231" t="b">
        <v>0</v>
      </c>
      <c r="BB231" t="b">
        <v>0</v>
      </c>
      <c r="BC231" t="b">
        <v>0</v>
      </c>
      <c r="BD231" t="s">
        <v>5162</v>
      </c>
      <c r="BE231" s="46" t="s">
        <v>2420</v>
      </c>
      <c r="BF231" s="46" t="s">
        <v>2420</v>
      </c>
      <c r="BL231" s="235">
        <v>999</v>
      </c>
    </row>
    <row r="232" spans="1:64" x14ac:dyDescent="0.35">
      <c r="A232">
        <v>231</v>
      </c>
      <c r="B232" s="164" t="str">
        <f>IFERROR(TEXT(AK232,"00"),"99")&amp;IFERROR(TEXT(V232,"00"),"99")&amp;IFERROR(TEXT(R232,"00"),"99")&amp;IFERROR(TEXT(BL232,"000"),"999")</f>
        <v>012837999</v>
      </c>
      <c r="C232" s="164" t="str">
        <f>IFERROR(TEXT(AK232,"00"),"99")&amp;IFERROR(TEXT(U232,"00"),"99")&amp;IFERROR(TEXT(Q232,"000"),"999")</f>
        <v>0128019</v>
      </c>
      <c r="D232" s="29">
        <v>0</v>
      </c>
      <c r="E232" s="29">
        <v>0</v>
      </c>
      <c r="F232" s="29">
        <v>0</v>
      </c>
      <c r="O232" s="65" t="s">
        <v>2421</v>
      </c>
      <c r="P232" s="19" t="s">
        <v>2421</v>
      </c>
      <c r="Q232" s="153">
        <f>IFERROR(_xlfn.XLOOKUP(S232,sortorder!$E$62:$E$138,sortorder!$F$62:$F$138),999)</f>
        <v>19</v>
      </c>
      <c r="R232" s="153">
        <f>IFERROR(_xlfn.XLOOKUP(S232,sortorder!$E$62:$E$138,sortorder!$D$62:$D$138),99)</f>
        <v>37</v>
      </c>
      <c r="S232" s="131" t="s">
        <v>2308</v>
      </c>
      <c r="T232" s="60" t="s">
        <v>2308</v>
      </c>
      <c r="U232" s="158">
        <f>IFERROR(_xlfn.XLOOKUP(W232,sortorder!$E$4:$E$55,sortorder!$D$4:$D$55),99)</f>
        <v>28</v>
      </c>
      <c r="V232" s="158">
        <f>IFERROR(_xlfn.XLOOKUP(W232,sortorder!$E$4:$E$55,sortorder!$D$4:$D$55),99)</f>
        <v>28</v>
      </c>
      <c r="W232" s="144" t="s">
        <v>2962</v>
      </c>
      <c r="X232" s="147">
        <f>IF(ISERROR(SEARCH(X$1,$O232)),0,1)</f>
        <v>0</v>
      </c>
      <c r="Y232" s="147">
        <f>IF(ISERROR(SEARCH(Y$1,$O232)),0,1)</f>
        <v>0</v>
      </c>
      <c r="Z232" s="147">
        <f>IF(ISERROR(SEARCH(Z$1,$O232)),0,1)</f>
        <v>1</v>
      </c>
      <c r="AA232" s="147">
        <f>IF(ISERROR(SEARCH(AA$1,$O232)),0,1)</f>
        <v>0</v>
      </c>
      <c r="AB232" s="147">
        <f>IF(ISERROR(SEARCH(AB$1,$O232)),0,1)</f>
        <v>0</v>
      </c>
      <c r="AC232" s="147">
        <f>IF(ISERROR(SEARCH(AC$1,$O232)),0,1)</f>
        <v>0</v>
      </c>
      <c r="AD232" s="147">
        <f>IF(ISERROR(SEARCH(AD$1,$O232)),0,1)</f>
        <v>0</v>
      </c>
      <c r="AE232" s="147">
        <f>IF(ISERROR(SEARCH(AE$1,$O232)),0,1)</f>
        <v>0</v>
      </c>
      <c r="AF232" s="147">
        <f>IF(ISERROR(SEARCH(AF$1,$O232)),0,1)</f>
        <v>0</v>
      </c>
      <c r="AI232" t="s">
        <v>44</v>
      </c>
      <c r="AJ232" s="42" t="s">
        <v>44</v>
      </c>
      <c r="AK232" s="219">
        <f>_xlfn.XLOOKUP(AJ232,sortorder!$I$15:$I$20,sortorder!$J$15:$J$20)</f>
        <v>1</v>
      </c>
      <c r="AL232" t="s">
        <v>423</v>
      </c>
      <c r="AM232" t="s">
        <v>423</v>
      </c>
      <c r="AN232" t="s">
        <v>424</v>
      </c>
      <c r="AO232" s="32">
        <v>1</v>
      </c>
      <c r="AP232" t="s">
        <v>1101</v>
      </c>
      <c r="AQ232" t="s">
        <v>1111</v>
      </c>
      <c r="AR232" t="s">
        <v>1102</v>
      </c>
      <c r="AS232" t="s">
        <v>1111</v>
      </c>
      <c r="AU232" s="40" t="str">
        <f>IFERROR(_xlfn.XLOOKUP(O232,wtd!$B:$B,wtd!$C:$C),"")</f>
        <v/>
      </c>
      <c r="AV232" s="147" t="b">
        <f>IFERROR(O232=_xlfn.XLOOKUP(O232,wtd!$B:$B,wtd!$B:$B),FALSE)</f>
        <v>0</v>
      </c>
      <c r="AW232" t="s">
        <v>1103</v>
      </c>
      <c r="AX232">
        <v>2</v>
      </c>
      <c r="AY232">
        <v>0</v>
      </c>
      <c r="BA232" t="b">
        <v>0</v>
      </c>
      <c r="BB232" t="b">
        <v>0</v>
      </c>
      <c r="BC232" t="b">
        <v>0</v>
      </c>
      <c r="BD232" t="s">
        <v>5163</v>
      </c>
      <c r="BE232" s="46" t="s">
        <v>2422</v>
      </c>
      <c r="BF232" s="46" t="s">
        <v>2422</v>
      </c>
      <c r="BL232" s="235">
        <v>999</v>
      </c>
    </row>
    <row r="233" spans="1:64" x14ac:dyDescent="0.35">
      <c r="A233">
        <v>232</v>
      </c>
      <c r="B233" s="164" t="str">
        <f>IFERROR(TEXT(AK233,"00"),"99")&amp;IFERROR(TEXT(V233,"00"),"99")&amp;IFERROR(TEXT(R233,"00"),"99")&amp;IFERROR(TEXT(BL233,"000"),"999")</f>
        <v>012838999</v>
      </c>
      <c r="C233" s="164" t="str">
        <f>IFERROR(TEXT(AK233,"00"),"99")&amp;IFERROR(TEXT(U233,"00"),"99")&amp;IFERROR(TEXT(Q233,"000"),"999")</f>
        <v>0128020</v>
      </c>
      <c r="D233" s="29">
        <v>0</v>
      </c>
      <c r="E233" s="29">
        <v>0</v>
      </c>
      <c r="F233" s="29">
        <v>0</v>
      </c>
      <c r="O233" s="65" t="s">
        <v>2423</v>
      </c>
      <c r="P233" s="19" t="s">
        <v>2423</v>
      </c>
      <c r="Q233" s="153">
        <f>IFERROR(_xlfn.XLOOKUP(S233,sortorder!$E$62:$E$138,sortorder!$F$62:$F$138),999)</f>
        <v>20</v>
      </c>
      <c r="R233" s="153">
        <f>IFERROR(_xlfn.XLOOKUP(S233,sortorder!$E$62:$E$138,sortorder!$D$62:$D$138),99)</f>
        <v>38</v>
      </c>
      <c r="S233" s="131" t="s">
        <v>2313</v>
      </c>
      <c r="T233" s="60" t="s">
        <v>2313</v>
      </c>
      <c r="U233" s="158">
        <f>IFERROR(_xlfn.XLOOKUP(W233,sortorder!$E$4:$E$55,sortorder!$D$4:$D$55),99)</f>
        <v>28</v>
      </c>
      <c r="V233" s="158">
        <f>IFERROR(_xlfn.XLOOKUP(W233,sortorder!$E$4:$E$55,sortorder!$D$4:$D$55),99)</f>
        <v>28</v>
      </c>
      <c r="W233" s="144" t="s">
        <v>2962</v>
      </c>
      <c r="X233" s="147">
        <f>IF(ISERROR(SEARCH(X$1,$O233)),0,1)</f>
        <v>0</v>
      </c>
      <c r="Y233" s="147">
        <f>IF(ISERROR(SEARCH(Y$1,$O233)),0,1)</f>
        <v>0</v>
      </c>
      <c r="Z233" s="147">
        <f>IF(ISERROR(SEARCH(Z$1,$O233)),0,1)</f>
        <v>1</v>
      </c>
      <c r="AA233" s="147">
        <f>IF(ISERROR(SEARCH(AA$1,$O233)),0,1)</f>
        <v>0</v>
      </c>
      <c r="AB233" s="147">
        <f>IF(ISERROR(SEARCH(AB$1,$O233)),0,1)</f>
        <v>0</v>
      </c>
      <c r="AC233" s="147">
        <f>IF(ISERROR(SEARCH(AC$1,$O233)),0,1)</f>
        <v>0</v>
      </c>
      <c r="AD233" s="147">
        <f>IF(ISERROR(SEARCH(AD$1,$O233)),0,1)</f>
        <v>0</v>
      </c>
      <c r="AE233" s="147">
        <f>IF(ISERROR(SEARCH(AE$1,$O233)),0,1)</f>
        <v>0</v>
      </c>
      <c r="AF233" s="147">
        <f>IF(ISERROR(SEARCH(AF$1,$O233)),0,1)</f>
        <v>0</v>
      </c>
      <c r="AI233" t="s">
        <v>44</v>
      </c>
      <c r="AJ233" s="42" t="s">
        <v>44</v>
      </c>
      <c r="AK233" s="219">
        <f>_xlfn.XLOOKUP(AJ233,sortorder!$I$15:$I$20,sortorder!$J$15:$J$20)</f>
        <v>1</v>
      </c>
      <c r="AL233" t="s">
        <v>423</v>
      </c>
      <c r="AM233" t="s">
        <v>423</v>
      </c>
      <c r="AN233" t="s">
        <v>424</v>
      </c>
      <c r="AO233" s="32">
        <v>1</v>
      </c>
      <c r="AP233" t="s">
        <v>1101</v>
      </c>
      <c r="AQ233" t="s">
        <v>1111</v>
      </c>
      <c r="AR233" t="s">
        <v>1102</v>
      </c>
      <c r="AS233" t="s">
        <v>1111</v>
      </c>
      <c r="AU233" s="40" t="str">
        <f>IFERROR(_xlfn.XLOOKUP(O233,wtd!$B:$B,wtd!$C:$C),"")</f>
        <v/>
      </c>
      <c r="AV233" s="147" t="b">
        <f>IFERROR(O233=_xlfn.XLOOKUP(O233,wtd!$B:$B,wtd!$B:$B),FALSE)</f>
        <v>0</v>
      </c>
      <c r="AW233" t="s">
        <v>1103</v>
      </c>
      <c r="AX233">
        <v>2</v>
      </c>
      <c r="AY233">
        <v>0</v>
      </c>
      <c r="BA233" t="b">
        <v>0</v>
      </c>
      <c r="BB233" t="b">
        <v>0</v>
      </c>
      <c r="BC233" t="b">
        <v>0</v>
      </c>
      <c r="BD233" t="s">
        <v>5164</v>
      </c>
      <c r="BE233" s="46" t="s">
        <v>2424</v>
      </c>
      <c r="BF233" s="46" t="s">
        <v>2424</v>
      </c>
      <c r="BL233" s="235">
        <v>999</v>
      </c>
    </row>
    <row r="234" spans="1:64" x14ac:dyDescent="0.35">
      <c r="A234">
        <v>233</v>
      </c>
      <c r="B234" s="164" t="str">
        <f>IFERROR(TEXT(AK234,"00"),"99")&amp;IFERROR(TEXT(V234,"00"),"99")&amp;IFERROR(TEXT(R234,"00"),"99")&amp;IFERROR(TEXT(BL234,"000"),"999")</f>
        <v>012839999</v>
      </c>
      <c r="C234" s="164" t="str">
        <f>IFERROR(TEXT(AK234,"00"),"99")&amp;IFERROR(TEXT(U234,"00"),"99")&amp;IFERROR(TEXT(Q234,"000"),"999")</f>
        <v>0128022</v>
      </c>
      <c r="D234" s="29">
        <v>0</v>
      </c>
      <c r="E234" s="29">
        <v>0</v>
      </c>
      <c r="F234" s="29">
        <v>0</v>
      </c>
      <c r="O234" s="65" t="s">
        <v>2425</v>
      </c>
      <c r="P234" s="19" t="s">
        <v>2425</v>
      </c>
      <c r="Q234" s="153">
        <f>IFERROR(_xlfn.XLOOKUP(S234,sortorder!$E$62:$E$138,sortorder!$F$62:$F$138),999)</f>
        <v>22</v>
      </c>
      <c r="R234" s="153">
        <f>IFERROR(_xlfn.XLOOKUP(S234,sortorder!$E$62:$E$138,sortorder!$D$62:$D$138),99)</f>
        <v>39</v>
      </c>
      <c r="S234" s="131" t="s">
        <v>2323</v>
      </c>
      <c r="T234" s="60" t="s">
        <v>2323</v>
      </c>
      <c r="U234" s="158">
        <f>IFERROR(_xlfn.XLOOKUP(W234,sortorder!$E$4:$E$55,sortorder!$D$4:$D$55),99)</f>
        <v>28</v>
      </c>
      <c r="V234" s="158">
        <f>IFERROR(_xlfn.XLOOKUP(W234,sortorder!$E$4:$E$55,sortorder!$D$4:$D$55),99)</f>
        <v>28</v>
      </c>
      <c r="W234" s="144" t="s">
        <v>2962</v>
      </c>
      <c r="X234" s="147">
        <f>IF(ISERROR(SEARCH(X$1,$O234)),0,1)</f>
        <v>0</v>
      </c>
      <c r="Y234" s="147">
        <f>IF(ISERROR(SEARCH(Y$1,$O234)),0,1)</f>
        <v>0</v>
      </c>
      <c r="Z234" s="147">
        <f>IF(ISERROR(SEARCH(Z$1,$O234)),0,1)</f>
        <v>1</v>
      </c>
      <c r="AA234" s="147">
        <f>IF(ISERROR(SEARCH(AA$1,$O234)),0,1)</f>
        <v>0</v>
      </c>
      <c r="AB234" s="147">
        <f>IF(ISERROR(SEARCH(AB$1,$O234)),0,1)</f>
        <v>0</v>
      </c>
      <c r="AC234" s="147">
        <f>IF(ISERROR(SEARCH(AC$1,$O234)),0,1)</f>
        <v>0</v>
      </c>
      <c r="AD234" s="147">
        <f>IF(ISERROR(SEARCH(AD$1,$O234)),0,1)</f>
        <v>0</v>
      </c>
      <c r="AE234" s="147">
        <f>IF(ISERROR(SEARCH(AE$1,$O234)),0,1)</f>
        <v>0</v>
      </c>
      <c r="AF234" s="147">
        <f>IF(ISERROR(SEARCH(AF$1,$O234)),0,1)</f>
        <v>0</v>
      </c>
      <c r="AI234" t="s">
        <v>44</v>
      </c>
      <c r="AJ234" s="42" t="s">
        <v>44</v>
      </c>
      <c r="AK234" s="219">
        <f>_xlfn.XLOOKUP(AJ234,sortorder!$I$15:$I$20,sortorder!$J$15:$J$20)</f>
        <v>1</v>
      </c>
      <c r="AL234" t="s">
        <v>423</v>
      </c>
      <c r="AM234" t="s">
        <v>423</v>
      </c>
      <c r="AN234" t="s">
        <v>424</v>
      </c>
      <c r="AO234" s="32">
        <v>1</v>
      </c>
      <c r="AP234" t="s">
        <v>1101</v>
      </c>
      <c r="AQ234" t="s">
        <v>1111</v>
      </c>
      <c r="AR234" t="s">
        <v>1102</v>
      </c>
      <c r="AS234" t="s">
        <v>1111</v>
      </c>
      <c r="AU234" s="40" t="str">
        <f>IFERROR(_xlfn.XLOOKUP(O234,wtd!$B:$B,wtd!$C:$C),"")</f>
        <v/>
      </c>
      <c r="AV234" s="147" t="b">
        <f>IFERROR(O234=_xlfn.XLOOKUP(O234,wtd!$B:$B,wtd!$B:$B),FALSE)</f>
        <v>0</v>
      </c>
      <c r="AW234" t="s">
        <v>1103</v>
      </c>
      <c r="AX234">
        <v>2</v>
      </c>
      <c r="AY234">
        <v>0</v>
      </c>
      <c r="BA234" t="b">
        <v>0</v>
      </c>
      <c r="BB234" t="b">
        <v>0</v>
      </c>
      <c r="BC234" t="b">
        <v>0</v>
      </c>
      <c r="BD234" t="s">
        <v>5226</v>
      </c>
      <c r="BE234" s="46" t="s">
        <v>2426</v>
      </c>
      <c r="BF234" s="46" t="s">
        <v>2426</v>
      </c>
      <c r="BL234" s="235">
        <v>999</v>
      </c>
    </row>
    <row r="235" spans="1:64" x14ac:dyDescent="0.35">
      <c r="A235">
        <v>234</v>
      </c>
      <c r="B235" s="164" t="str">
        <f>IFERROR(TEXT(AK235,"00"),"99")&amp;IFERROR(TEXT(V235,"00"),"99")&amp;IFERROR(TEXT(R235,"00"),"99")&amp;IFERROR(TEXT(BL235,"000"),"999")</f>
        <v>012840999</v>
      </c>
      <c r="C235" s="164" t="str">
        <f>IFERROR(TEXT(AK235,"00"),"99")&amp;IFERROR(TEXT(U235,"00"),"99")&amp;IFERROR(TEXT(Q235,"000"),"999")</f>
        <v>0128023</v>
      </c>
      <c r="D235" s="29">
        <v>0</v>
      </c>
      <c r="E235" s="29">
        <v>0</v>
      </c>
      <c r="F235" s="29">
        <v>0</v>
      </c>
      <c r="O235" s="65" t="s">
        <v>2427</v>
      </c>
      <c r="P235" s="19" t="s">
        <v>2427</v>
      </c>
      <c r="Q235" s="153">
        <f>IFERROR(_xlfn.XLOOKUP(S235,sortorder!$E$62:$E$138,sortorder!$F$62:$F$138),999)</f>
        <v>23</v>
      </c>
      <c r="R235" s="153">
        <f>IFERROR(_xlfn.XLOOKUP(S235,sortorder!$E$62:$E$138,sortorder!$D$62:$D$138),99)</f>
        <v>40</v>
      </c>
      <c r="S235" s="131" t="s">
        <v>2328</v>
      </c>
      <c r="T235" s="60" t="s">
        <v>2328</v>
      </c>
      <c r="U235" s="158">
        <f>IFERROR(_xlfn.XLOOKUP(W235,sortorder!$E$4:$E$55,sortorder!$D$4:$D$55),99)</f>
        <v>28</v>
      </c>
      <c r="V235" s="158">
        <f>IFERROR(_xlfn.XLOOKUP(W235,sortorder!$E$4:$E$55,sortorder!$D$4:$D$55),99)</f>
        <v>28</v>
      </c>
      <c r="W235" s="144" t="s">
        <v>2962</v>
      </c>
      <c r="X235" s="147">
        <f>IF(ISERROR(SEARCH(X$1,$O235)),0,1)</f>
        <v>0</v>
      </c>
      <c r="Y235" s="147">
        <f>IF(ISERROR(SEARCH(Y$1,$O235)),0,1)</f>
        <v>0</v>
      </c>
      <c r="Z235" s="147">
        <f>IF(ISERROR(SEARCH(Z$1,$O235)),0,1)</f>
        <v>1</v>
      </c>
      <c r="AA235" s="147">
        <f>IF(ISERROR(SEARCH(AA$1,$O235)),0,1)</f>
        <v>0</v>
      </c>
      <c r="AB235" s="147">
        <f>IF(ISERROR(SEARCH(AB$1,$O235)),0,1)</f>
        <v>0</v>
      </c>
      <c r="AC235" s="147">
        <f>IF(ISERROR(SEARCH(AC$1,$O235)),0,1)</f>
        <v>0</v>
      </c>
      <c r="AD235" s="147">
        <f>IF(ISERROR(SEARCH(AD$1,$O235)),0,1)</f>
        <v>0</v>
      </c>
      <c r="AE235" s="147">
        <f>IF(ISERROR(SEARCH(AE$1,$O235)),0,1)</f>
        <v>0</v>
      </c>
      <c r="AF235" s="147">
        <f>IF(ISERROR(SEARCH(AF$1,$O235)),0,1)</f>
        <v>0</v>
      </c>
      <c r="AI235" t="s">
        <v>44</v>
      </c>
      <c r="AJ235" s="42" t="s">
        <v>44</v>
      </c>
      <c r="AK235" s="219">
        <f>_xlfn.XLOOKUP(AJ235,sortorder!$I$15:$I$20,sortorder!$J$15:$J$20)</f>
        <v>1</v>
      </c>
      <c r="AL235" t="s">
        <v>423</v>
      </c>
      <c r="AM235" t="s">
        <v>423</v>
      </c>
      <c r="AN235" t="s">
        <v>424</v>
      </c>
      <c r="AO235" s="32">
        <v>1</v>
      </c>
      <c r="AP235" t="s">
        <v>1101</v>
      </c>
      <c r="AQ235" t="s">
        <v>1111</v>
      </c>
      <c r="AR235" t="s">
        <v>1102</v>
      </c>
      <c r="AS235" t="s">
        <v>1111</v>
      </c>
      <c r="AU235" s="40" t="str">
        <f>IFERROR(_xlfn.XLOOKUP(O235,wtd!$B:$B,wtd!$C:$C),"")</f>
        <v/>
      </c>
      <c r="AV235" s="147" t="b">
        <f>IFERROR(O235=_xlfn.XLOOKUP(O235,wtd!$B:$B,wtd!$B:$B),FALSE)</f>
        <v>0</v>
      </c>
      <c r="AW235" t="s">
        <v>1103</v>
      </c>
      <c r="AX235">
        <v>2</v>
      </c>
      <c r="AY235">
        <v>0</v>
      </c>
      <c r="BA235" t="b">
        <v>0</v>
      </c>
      <c r="BB235" t="b">
        <v>0</v>
      </c>
      <c r="BC235" t="b">
        <v>0</v>
      </c>
      <c r="BD235" t="s">
        <v>5330</v>
      </c>
      <c r="BE235" s="46" t="s">
        <v>2428</v>
      </c>
      <c r="BF235" s="46" t="s">
        <v>2428</v>
      </c>
      <c r="BL235" s="235">
        <v>999</v>
      </c>
    </row>
    <row r="236" spans="1:64" x14ac:dyDescent="0.35">
      <c r="A236">
        <v>235</v>
      </c>
      <c r="B236" s="164" t="str">
        <f>IFERROR(TEXT(AK236,"00"),"99")&amp;IFERROR(TEXT(V236,"00"),"99")&amp;IFERROR(TEXT(R236,"00"),"99")&amp;IFERROR(TEXT(BL236,"000"),"999")</f>
        <v>012841999</v>
      </c>
      <c r="C236" s="164" t="str">
        <f>IFERROR(TEXT(AK236,"00"),"99")&amp;IFERROR(TEXT(U236,"00"),"99")&amp;IFERROR(TEXT(Q236,"000"),"999")</f>
        <v>0128024</v>
      </c>
      <c r="D236" s="29">
        <v>0</v>
      </c>
      <c r="E236" s="29">
        <v>0</v>
      </c>
      <c r="F236" s="29">
        <v>0</v>
      </c>
      <c r="O236" s="65" t="s">
        <v>2429</v>
      </c>
      <c r="P236" s="19" t="s">
        <v>2429</v>
      </c>
      <c r="Q236" s="153">
        <f>IFERROR(_xlfn.XLOOKUP(S236,sortorder!$E$62:$E$138,sortorder!$F$62:$F$138),999)</f>
        <v>24</v>
      </c>
      <c r="R236" s="153">
        <f>IFERROR(_xlfn.XLOOKUP(S236,sortorder!$E$62:$E$138,sortorder!$D$62:$D$138),99)</f>
        <v>41</v>
      </c>
      <c r="S236" s="131" t="s">
        <v>2333</v>
      </c>
      <c r="T236" s="60" t="s">
        <v>2333</v>
      </c>
      <c r="U236" s="158">
        <f>IFERROR(_xlfn.XLOOKUP(W236,sortorder!$E$4:$E$55,sortorder!$D$4:$D$55),99)</f>
        <v>28</v>
      </c>
      <c r="V236" s="158">
        <f>IFERROR(_xlfn.XLOOKUP(W236,sortorder!$E$4:$E$55,sortorder!$D$4:$D$55),99)</f>
        <v>28</v>
      </c>
      <c r="W236" s="144" t="s">
        <v>2962</v>
      </c>
      <c r="X236" s="147">
        <f>IF(ISERROR(SEARCH(X$1,$O236)),0,1)</f>
        <v>0</v>
      </c>
      <c r="Y236" s="147">
        <f>IF(ISERROR(SEARCH(Y$1,$O236)),0,1)</f>
        <v>0</v>
      </c>
      <c r="Z236" s="147">
        <f>IF(ISERROR(SEARCH(Z$1,$O236)),0,1)</f>
        <v>1</v>
      </c>
      <c r="AA236" s="147">
        <f>IF(ISERROR(SEARCH(AA$1,$O236)),0,1)</f>
        <v>0</v>
      </c>
      <c r="AB236" s="147">
        <f>IF(ISERROR(SEARCH(AB$1,$O236)),0,1)</f>
        <v>0</v>
      </c>
      <c r="AC236" s="147">
        <f>IF(ISERROR(SEARCH(AC$1,$O236)),0,1)</f>
        <v>0</v>
      </c>
      <c r="AD236" s="147">
        <f>IF(ISERROR(SEARCH(AD$1,$O236)),0,1)</f>
        <v>0</v>
      </c>
      <c r="AE236" s="147">
        <f>IF(ISERROR(SEARCH(AE$1,$O236)),0,1)</f>
        <v>0</v>
      </c>
      <c r="AF236" s="147">
        <f>IF(ISERROR(SEARCH(AF$1,$O236)),0,1)</f>
        <v>0</v>
      </c>
      <c r="AI236" t="s">
        <v>44</v>
      </c>
      <c r="AJ236" s="42" t="s">
        <v>44</v>
      </c>
      <c r="AK236" s="219">
        <f>_xlfn.XLOOKUP(AJ236,sortorder!$I$15:$I$20,sortorder!$J$15:$J$20)</f>
        <v>1</v>
      </c>
      <c r="AL236" t="s">
        <v>423</v>
      </c>
      <c r="AM236" t="s">
        <v>423</v>
      </c>
      <c r="AN236" t="s">
        <v>424</v>
      </c>
      <c r="AO236" s="32">
        <v>1</v>
      </c>
      <c r="AP236" t="s">
        <v>1101</v>
      </c>
      <c r="AQ236" t="s">
        <v>1111</v>
      </c>
      <c r="AR236" t="s">
        <v>1102</v>
      </c>
      <c r="AS236" t="s">
        <v>1111</v>
      </c>
      <c r="AU236" s="40" t="str">
        <f>IFERROR(_xlfn.XLOOKUP(O236,wtd!$B:$B,wtd!$C:$C),"")</f>
        <v/>
      </c>
      <c r="AV236" s="147" t="b">
        <f>IFERROR(O236=_xlfn.XLOOKUP(O236,wtd!$B:$B,wtd!$B:$B),FALSE)</f>
        <v>0</v>
      </c>
      <c r="AW236" t="s">
        <v>1103</v>
      </c>
      <c r="AX236">
        <v>2</v>
      </c>
      <c r="AY236">
        <v>0</v>
      </c>
      <c r="BA236" t="b">
        <v>0</v>
      </c>
      <c r="BB236" t="b">
        <v>0</v>
      </c>
      <c r="BC236" t="b">
        <v>0</v>
      </c>
      <c r="BD236" t="s">
        <v>5165</v>
      </c>
      <c r="BE236" s="46" t="s">
        <v>2430</v>
      </c>
      <c r="BF236" s="46" t="s">
        <v>2430</v>
      </c>
      <c r="BL236" s="235">
        <v>999</v>
      </c>
    </row>
    <row r="237" spans="1:64" x14ac:dyDescent="0.35">
      <c r="A237">
        <v>236</v>
      </c>
      <c r="B237" s="164" t="str">
        <f>IFERROR(TEXT(AK237,"00"),"99")&amp;IFERROR(TEXT(V237,"00"),"99")&amp;IFERROR(TEXT(R237,"00"),"99")&amp;IFERROR(TEXT(BL237,"000"),"999")</f>
        <v>012842999</v>
      </c>
      <c r="C237" s="164" t="str">
        <f>IFERROR(TEXT(AK237,"00"),"99")&amp;IFERROR(TEXT(U237,"00"),"99")&amp;IFERROR(TEXT(Q237,"000"),"999")</f>
        <v>0128025</v>
      </c>
      <c r="D237" s="29">
        <v>0</v>
      </c>
      <c r="E237" s="29">
        <v>0</v>
      </c>
      <c r="F237" s="29">
        <v>0</v>
      </c>
      <c r="O237" s="65" t="s">
        <v>2431</v>
      </c>
      <c r="P237" s="19" t="s">
        <v>2431</v>
      </c>
      <c r="Q237" s="153">
        <f>IFERROR(_xlfn.XLOOKUP(S237,sortorder!$E$62:$E$138,sortorder!$F$62:$F$138),999)</f>
        <v>25</v>
      </c>
      <c r="R237" s="153">
        <f>IFERROR(_xlfn.XLOOKUP(S237,sortorder!$E$62:$E$138,sortorder!$D$62:$D$138),99)</f>
        <v>42</v>
      </c>
      <c r="S237" s="131" t="s">
        <v>2338</v>
      </c>
      <c r="T237" s="60" t="s">
        <v>2338</v>
      </c>
      <c r="U237" s="158">
        <f>IFERROR(_xlfn.XLOOKUP(W237,sortorder!$E$4:$E$55,sortorder!$D$4:$D$55),99)</f>
        <v>28</v>
      </c>
      <c r="V237" s="158">
        <f>IFERROR(_xlfn.XLOOKUP(W237,sortorder!$E$4:$E$55,sortorder!$D$4:$D$55),99)</f>
        <v>28</v>
      </c>
      <c r="W237" s="144" t="s">
        <v>2962</v>
      </c>
      <c r="X237" s="147">
        <f>IF(ISERROR(SEARCH(X$1,$O237)),0,1)</f>
        <v>0</v>
      </c>
      <c r="Y237" s="147">
        <f>IF(ISERROR(SEARCH(Y$1,$O237)),0,1)</f>
        <v>0</v>
      </c>
      <c r="Z237" s="147">
        <f>IF(ISERROR(SEARCH(Z$1,$O237)),0,1)</f>
        <v>1</v>
      </c>
      <c r="AA237" s="147">
        <f>IF(ISERROR(SEARCH(AA$1,$O237)),0,1)</f>
        <v>0</v>
      </c>
      <c r="AB237" s="147">
        <f>IF(ISERROR(SEARCH(AB$1,$O237)),0,1)</f>
        <v>0</v>
      </c>
      <c r="AC237" s="147">
        <f>IF(ISERROR(SEARCH(AC$1,$O237)),0,1)</f>
        <v>0</v>
      </c>
      <c r="AD237" s="147">
        <f>IF(ISERROR(SEARCH(AD$1,$O237)),0,1)</f>
        <v>0</v>
      </c>
      <c r="AE237" s="147">
        <f>IF(ISERROR(SEARCH(AE$1,$O237)),0,1)</f>
        <v>0</v>
      </c>
      <c r="AF237" s="147">
        <f>IF(ISERROR(SEARCH(AF$1,$O237)),0,1)</f>
        <v>0</v>
      </c>
      <c r="AI237" t="s">
        <v>44</v>
      </c>
      <c r="AJ237" s="42" t="s">
        <v>44</v>
      </c>
      <c r="AK237" s="219">
        <f>_xlfn.XLOOKUP(AJ237,sortorder!$I$15:$I$20,sortorder!$J$15:$J$20)</f>
        <v>1</v>
      </c>
      <c r="AL237" t="s">
        <v>423</v>
      </c>
      <c r="AM237" t="s">
        <v>423</v>
      </c>
      <c r="AN237" t="s">
        <v>424</v>
      </c>
      <c r="AO237" s="32">
        <v>1</v>
      </c>
      <c r="AP237" t="s">
        <v>1101</v>
      </c>
      <c r="AQ237" t="s">
        <v>1111</v>
      </c>
      <c r="AR237" t="s">
        <v>1102</v>
      </c>
      <c r="AS237" t="s">
        <v>1111</v>
      </c>
      <c r="AU237" s="40" t="str">
        <f>IFERROR(_xlfn.XLOOKUP(O237,wtd!$B:$B,wtd!$C:$C),"")</f>
        <v/>
      </c>
      <c r="AV237" s="147" t="b">
        <f>IFERROR(O237=_xlfn.XLOOKUP(O237,wtd!$B:$B,wtd!$B:$B),FALSE)</f>
        <v>0</v>
      </c>
      <c r="AW237" t="s">
        <v>1103</v>
      </c>
      <c r="AX237">
        <v>2</v>
      </c>
      <c r="AY237">
        <v>0</v>
      </c>
      <c r="BA237" t="b">
        <v>0</v>
      </c>
      <c r="BB237" t="b">
        <v>0</v>
      </c>
      <c r="BC237" t="b">
        <v>0</v>
      </c>
      <c r="BD237" t="s">
        <v>5418</v>
      </c>
      <c r="BE237" s="46" t="s">
        <v>2432</v>
      </c>
      <c r="BF237" s="46" t="s">
        <v>2432</v>
      </c>
      <c r="BL237" s="235">
        <v>999</v>
      </c>
    </row>
    <row r="238" spans="1:64" x14ac:dyDescent="0.35">
      <c r="A238">
        <v>237</v>
      </c>
      <c r="B238" s="164" t="str">
        <f>IFERROR(TEXT(AK238,"00"),"99")&amp;IFERROR(TEXT(V238,"00"),"99")&amp;IFERROR(TEXT(R238,"00"),"99")&amp;IFERROR(TEXT(BL238,"000"),"999")</f>
        <v>012843999</v>
      </c>
      <c r="C238" s="164" t="str">
        <f>IFERROR(TEXT(AK238,"00"),"99")&amp;IFERROR(TEXT(U238,"00"),"99")&amp;IFERROR(TEXT(Q238,"000"),"999")</f>
        <v>0128018</v>
      </c>
      <c r="D238" s="29">
        <v>0</v>
      </c>
      <c r="E238" s="29">
        <v>0</v>
      </c>
      <c r="F238" s="29">
        <v>0</v>
      </c>
      <c r="O238" s="65" t="s">
        <v>2433</v>
      </c>
      <c r="P238" s="19" t="s">
        <v>2433</v>
      </c>
      <c r="Q238" s="153">
        <f>IFERROR(_xlfn.XLOOKUP(S238,sortorder!$E$62:$E$138,sortorder!$F$62:$F$138),999)</f>
        <v>18</v>
      </c>
      <c r="R238" s="153">
        <f>IFERROR(_xlfn.XLOOKUP(S238,sortorder!$E$62:$E$138,sortorder!$D$62:$D$138),99)</f>
        <v>43</v>
      </c>
      <c r="S238" s="131" t="s">
        <v>2301</v>
      </c>
      <c r="T238" s="60" t="s">
        <v>2301</v>
      </c>
      <c r="U238" s="158">
        <f>IFERROR(_xlfn.XLOOKUP(W238,sortorder!$E$4:$E$55,sortorder!$D$4:$D$55),99)</f>
        <v>28</v>
      </c>
      <c r="V238" s="158">
        <f>IFERROR(_xlfn.XLOOKUP(W238,sortorder!$E$4:$E$55,sortorder!$D$4:$D$55),99)</f>
        <v>28</v>
      </c>
      <c r="W238" s="144" t="s">
        <v>2962</v>
      </c>
      <c r="X238" s="147">
        <f>IF(ISERROR(SEARCH(X$1,$O238)),0,1)</f>
        <v>0</v>
      </c>
      <c r="Y238" s="147">
        <f>IF(ISERROR(SEARCH(Y$1,$O238)),0,1)</f>
        <v>0</v>
      </c>
      <c r="Z238" s="147">
        <f>IF(ISERROR(SEARCH(Z$1,$O238)),0,1)</f>
        <v>1</v>
      </c>
      <c r="AA238" s="147">
        <f>IF(ISERROR(SEARCH(AA$1,$O238)),0,1)</f>
        <v>0</v>
      </c>
      <c r="AB238" s="147">
        <f>IF(ISERROR(SEARCH(AB$1,$O238)),0,1)</f>
        <v>0</v>
      </c>
      <c r="AC238" s="147">
        <f>IF(ISERROR(SEARCH(AC$1,$O238)),0,1)</f>
        <v>0</v>
      </c>
      <c r="AD238" s="147">
        <f>IF(ISERROR(SEARCH(AD$1,$O238)),0,1)</f>
        <v>0</v>
      </c>
      <c r="AE238" s="147">
        <f>IF(ISERROR(SEARCH(AE$1,$O238)),0,1)</f>
        <v>0</v>
      </c>
      <c r="AF238" s="147">
        <f>IF(ISERROR(SEARCH(AF$1,$O238)),0,1)</f>
        <v>0</v>
      </c>
      <c r="AI238" t="s">
        <v>44</v>
      </c>
      <c r="AJ238" s="42" t="s">
        <v>44</v>
      </c>
      <c r="AK238" s="219">
        <f>_xlfn.XLOOKUP(AJ238,sortorder!$I$15:$I$20,sortorder!$J$15:$J$20)</f>
        <v>1</v>
      </c>
      <c r="AL238" t="s">
        <v>423</v>
      </c>
      <c r="AM238" t="s">
        <v>423</v>
      </c>
      <c r="AN238" t="s">
        <v>424</v>
      </c>
      <c r="AO238" s="32">
        <v>1</v>
      </c>
      <c r="AP238" t="s">
        <v>1101</v>
      </c>
      <c r="AQ238" t="s">
        <v>1111</v>
      </c>
      <c r="AR238" t="s">
        <v>1102</v>
      </c>
      <c r="AS238" t="s">
        <v>1111</v>
      </c>
      <c r="AU238" s="40" t="str">
        <f>IFERROR(_xlfn.XLOOKUP(O238,wtd!$B:$B,wtd!$C:$C),"")</f>
        <v/>
      </c>
      <c r="AV238" s="147" t="b">
        <f>IFERROR(O238=_xlfn.XLOOKUP(O238,wtd!$B:$B,wtd!$B:$B),FALSE)</f>
        <v>0</v>
      </c>
      <c r="AW238" t="s">
        <v>1103</v>
      </c>
      <c r="AX238">
        <v>2</v>
      </c>
      <c r="AY238">
        <v>0</v>
      </c>
      <c r="BA238" t="b">
        <v>0</v>
      </c>
      <c r="BB238" t="b">
        <v>0</v>
      </c>
      <c r="BC238" t="b">
        <v>0</v>
      </c>
      <c r="BD238" t="s">
        <v>5166</v>
      </c>
      <c r="BE238" s="46" t="s">
        <v>2434</v>
      </c>
      <c r="BF238" s="46" t="s">
        <v>2434</v>
      </c>
      <c r="BL238" s="235">
        <v>999</v>
      </c>
    </row>
    <row r="239" spans="1:64" x14ac:dyDescent="0.35">
      <c r="A239">
        <v>238</v>
      </c>
      <c r="B239" s="164" t="str">
        <f>IFERROR(TEXT(AK239,"00"),"99")&amp;IFERROR(TEXT(V239,"00"),"99")&amp;IFERROR(TEXT(R239,"00"),"99")&amp;IFERROR(TEXT(BL239,"000"),"999")</f>
        <v>012936999</v>
      </c>
      <c r="C239" s="164" t="str">
        <f>IFERROR(TEXT(AK239,"00"),"99")&amp;IFERROR(TEXT(U239,"00"),"99")&amp;IFERROR(TEXT(Q239,"000"),"999")</f>
        <v>0129021</v>
      </c>
      <c r="D239" s="29">
        <v>0</v>
      </c>
      <c r="E239" s="29">
        <v>0</v>
      </c>
      <c r="F239" s="29">
        <v>0</v>
      </c>
      <c r="O239" s="65" t="s">
        <v>2435</v>
      </c>
      <c r="P239" s="19" t="s">
        <v>2435</v>
      </c>
      <c r="Q239" s="153">
        <f>IFERROR(_xlfn.XLOOKUP(S239,sortorder!$E$62:$E$138,sortorder!$F$62:$F$138),999)</f>
        <v>21</v>
      </c>
      <c r="R239" s="153">
        <f>IFERROR(_xlfn.XLOOKUP(S239,sortorder!$E$62:$E$138,sortorder!$D$62:$D$138),99)</f>
        <v>36</v>
      </c>
      <c r="S239" s="131" t="s">
        <v>2318</v>
      </c>
      <c r="T239" s="60" t="s">
        <v>2318</v>
      </c>
      <c r="U239" s="158">
        <f>IFERROR(_xlfn.XLOOKUP(W239,sortorder!$E$4:$E$55,sortorder!$D$4:$D$55),99)</f>
        <v>29</v>
      </c>
      <c r="V239" s="158">
        <f>IFERROR(_xlfn.XLOOKUP(W239,sortorder!$E$4:$E$55,sortorder!$D$4:$D$55),99)</f>
        <v>29</v>
      </c>
      <c r="W239" s="144" t="s">
        <v>2963</v>
      </c>
      <c r="X239" s="147">
        <f>IF(ISERROR(SEARCH(X$1,$O239)),0,1)</f>
        <v>0</v>
      </c>
      <c r="Y239" s="147">
        <f>IF(ISERROR(SEARCH(Y$1,$O239)),0,1)</f>
        <v>1</v>
      </c>
      <c r="Z239" s="147">
        <f>IF(ISERROR(SEARCH(Z$1,$O239)),0,1)</f>
        <v>1</v>
      </c>
      <c r="AA239" s="147">
        <f>IF(ISERROR(SEARCH(AA$1,$O239)),0,1)</f>
        <v>0</v>
      </c>
      <c r="AB239" s="147">
        <f>IF(ISERROR(SEARCH(AB$1,$O239)),0,1)</f>
        <v>0</v>
      </c>
      <c r="AC239" s="147">
        <f>IF(ISERROR(SEARCH(AC$1,$O239)),0,1)</f>
        <v>0</v>
      </c>
      <c r="AD239" s="147">
        <f>IF(ISERROR(SEARCH(AD$1,$O239)),0,1)</f>
        <v>0</v>
      </c>
      <c r="AE239" s="147">
        <f>IF(ISERROR(SEARCH(AE$1,$O239)),0,1)</f>
        <v>0</v>
      </c>
      <c r="AF239" s="147">
        <f>IF(ISERROR(SEARCH(AF$1,$O239)),0,1)</f>
        <v>0</v>
      </c>
      <c r="AI239" t="s">
        <v>44</v>
      </c>
      <c r="AJ239" s="42" t="s">
        <v>44</v>
      </c>
      <c r="AK239" s="219">
        <f>_xlfn.XLOOKUP(AJ239,sortorder!$I$15:$I$20,sortorder!$J$15:$J$20)</f>
        <v>1</v>
      </c>
      <c r="AL239" t="s">
        <v>1805</v>
      </c>
      <c r="AM239" t="s">
        <v>1805</v>
      </c>
      <c r="AN239" t="s">
        <v>1806</v>
      </c>
      <c r="AO239" s="32">
        <v>3</v>
      </c>
      <c r="AP239" t="s">
        <v>1800</v>
      </c>
      <c r="AQ239" t="s">
        <v>1111</v>
      </c>
      <c r="AR239" t="s">
        <v>1102</v>
      </c>
      <c r="AS239" t="s">
        <v>1111</v>
      </c>
      <c r="AU239" s="40" t="str">
        <f>IFERROR(_xlfn.XLOOKUP(O239,wtd!$B:$B,wtd!$C:$C),"")</f>
        <v/>
      </c>
      <c r="AV239" s="147" t="b">
        <f>IFERROR(O239=_xlfn.XLOOKUP(O239,wtd!$B:$B,wtd!$B:$B),FALSE)</f>
        <v>0</v>
      </c>
      <c r="AW239" t="s">
        <v>1103</v>
      </c>
      <c r="AX239">
        <v>2</v>
      </c>
      <c r="AY239">
        <v>0</v>
      </c>
      <c r="BA239" t="b">
        <v>0</v>
      </c>
      <c r="BB239" t="b">
        <v>0</v>
      </c>
      <c r="BC239" t="b">
        <v>0</v>
      </c>
      <c r="BD239" t="s">
        <v>5167</v>
      </c>
      <c r="BE239" s="46" t="s">
        <v>2437</v>
      </c>
      <c r="BF239" s="46" t="s">
        <v>2437</v>
      </c>
      <c r="BL239" s="235">
        <v>999</v>
      </c>
    </row>
    <row r="240" spans="1:64" x14ac:dyDescent="0.35">
      <c r="A240">
        <v>239</v>
      </c>
      <c r="B240" s="164" t="str">
        <f>IFERROR(TEXT(AK240,"00"),"99")&amp;IFERROR(TEXT(V240,"00"),"99")&amp;IFERROR(TEXT(R240,"00"),"99")&amp;IFERROR(TEXT(BL240,"000"),"999")</f>
        <v>012937999</v>
      </c>
      <c r="C240" s="164" t="str">
        <f>IFERROR(TEXT(AK240,"00"),"99")&amp;IFERROR(TEXT(U240,"00"),"99")&amp;IFERROR(TEXT(Q240,"000"),"999")</f>
        <v>0129019</v>
      </c>
      <c r="D240" s="29">
        <v>0</v>
      </c>
      <c r="E240" s="29">
        <v>0</v>
      </c>
      <c r="F240" s="29">
        <v>0</v>
      </c>
      <c r="O240" s="65" t="s">
        <v>2438</v>
      </c>
      <c r="P240" s="19" t="s">
        <v>2438</v>
      </c>
      <c r="Q240" s="153">
        <f>IFERROR(_xlfn.XLOOKUP(S240,sortorder!$E$62:$E$138,sortorder!$F$62:$F$138),999)</f>
        <v>19</v>
      </c>
      <c r="R240" s="153">
        <f>IFERROR(_xlfn.XLOOKUP(S240,sortorder!$E$62:$E$138,sortorder!$D$62:$D$138),99)</f>
        <v>37</v>
      </c>
      <c r="S240" s="131" t="s">
        <v>2308</v>
      </c>
      <c r="T240" s="60" t="s">
        <v>2308</v>
      </c>
      <c r="U240" s="158">
        <f>IFERROR(_xlfn.XLOOKUP(W240,sortorder!$E$4:$E$55,sortorder!$D$4:$D$55),99)</f>
        <v>29</v>
      </c>
      <c r="V240" s="158">
        <f>IFERROR(_xlfn.XLOOKUP(W240,sortorder!$E$4:$E$55,sortorder!$D$4:$D$55),99)</f>
        <v>29</v>
      </c>
      <c r="W240" s="144" t="s">
        <v>2963</v>
      </c>
      <c r="X240" s="147">
        <f>IF(ISERROR(SEARCH(X$1,$O240)),0,1)</f>
        <v>0</v>
      </c>
      <c r="Y240" s="147">
        <f>IF(ISERROR(SEARCH(Y$1,$O240)),0,1)</f>
        <v>1</v>
      </c>
      <c r="Z240" s="147">
        <f>IF(ISERROR(SEARCH(Z$1,$O240)),0,1)</f>
        <v>1</v>
      </c>
      <c r="AA240" s="147">
        <f>IF(ISERROR(SEARCH(AA$1,$O240)),0,1)</f>
        <v>0</v>
      </c>
      <c r="AB240" s="147">
        <f>IF(ISERROR(SEARCH(AB$1,$O240)),0,1)</f>
        <v>0</v>
      </c>
      <c r="AC240" s="147">
        <f>IF(ISERROR(SEARCH(AC$1,$O240)),0,1)</f>
        <v>0</v>
      </c>
      <c r="AD240" s="147">
        <f>IF(ISERROR(SEARCH(AD$1,$O240)),0,1)</f>
        <v>0</v>
      </c>
      <c r="AE240" s="147">
        <f>IF(ISERROR(SEARCH(AE$1,$O240)),0,1)</f>
        <v>0</v>
      </c>
      <c r="AF240" s="147">
        <f>IF(ISERROR(SEARCH(AF$1,$O240)),0,1)</f>
        <v>0</v>
      </c>
      <c r="AI240" t="s">
        <v>44</v>
      </c>
      <c r="AJ240" s="42" t="s">
        <v>44</v>
      </c>
      <c r="AK240" s="219">
        <f>_xlfn.XLOOKUP(AJ240,sortorder!$I$15:$I$20,sortorder!$J$15:$J$20)</f>
        <v>1</v>
      </c>
      <c r="AL240" t="s">
        <v>1805</v>
      </c>
      <c r="AM240" t="s">
        <v>1805</v>
      </c>
      <c r="AN240" t="s">
        <v>1806</v>
      </c>
      <c r="AO240" s="32">
        <v>3</v>
      </c>
      <c r="AP240" t="s">
        <v>1800</v>
      </c>
      <c r="AQ240" t="s">
        <v>1111</v>
      </c>
      <c r="AR240" t="s">
        <v>1102</v>
      </c>
      <c r="AS240" t="s">
        <v>1111</v>
      </c>
      <c r="AU240" s="40" t="str">
        <f>IFERROR(_xlfn.XLOOKUP(O240,wtd!$B:$B,wtd!$C:$C),"")</f>
        <v/>
      </c>
      <c r="AV240" s="147" t="b">
        <f>IFERROR(O240=_xlfn.XLOOKUP(O240,wtd!$B:$B,wtd!$B:$B),FALSE)</f>
        <v>0</v>
      </c>
      <c r="AW240" t="s">
        <v>1103</v>
      </c>
      <c r="AX240">
        <v>2</v>
      </c>
      <c r="AY240">
        <v>0</v>
      </c>
      <c r="BA240" t="b">
        <v>0</v>
      </c>
      <c r="BB240" t="b">
        <v>0</v>
      </c>
      <c r="BC240" t="b">
        <v>0</v>
      </c>
      <c r="BD240" t="s">
        <v>5168</v>
      </c>
      <c r="BE240" s="46" t="s">
        <v>2439</v>
      </c>
      <c r="BF240" s="46" t="s">
        <v>2439</v>
      </c>
      <c r="BL240" s="235">
        <v>999</v>
      </c>
    </row>
    <row r="241" spans="1:64" x14ac:dyDescent="0.35">
      <c r="A241">
        <v>240</v>
      </c>
      <c r="B241" s="164" t="str">
        <f>IFERROR(TEXT(AK241,"00"),"99")&amp;IFERROR(TEXT(V241,"00"),"99")&amp;IFERROR(TEXT(R241,"00"),"99")&amp;IFERROR(TEXT(BL241,"000"),"999")</f>
        <v>012938999</v>
      </c>
      <c r="C241" s="164" t="str">
        <f>IFERROR(TEXT(AK241,"00"),"99")&amp;IFERROR(TEXT(U241,"00"),"99")&amp;IFERROR(TEXT(Q241,"000"),"999")</f>
        <v>0129020</v>
      </c>
      <c r="D241" s="29">
        <v>0</v>
      </c>
      <c r="E241" s="29">
        <v>0</v>
      </c>
      <c r="F241" s="29">
        <v>0</v>
      </c>
      <c r="O241" s="65" t="s">
        <v>2440</v>
      </c>
      <c r="P241" s="19" t="s">
        <v>2440</v>
      </c>
      <c r="Q241" s="153">
        <f>IFERROR(_xlfn.XLOOKUP(S241,sortorder!$E$62:$E$138,sortorder!$F$62:$F$138),999)</f>
        <v>20</v>
      </c>
      <c r="R241" s="153">
        <f>IFERROR(_xlfn.XLOOKUP(S241,sortorder!$E$62:$E$138,sortorder!$D$62:$D$138),99)</f>
        <v>38</v>
      </c>
      <c r="S241" s="131" t="s">
        <v>2313</v>
      </c>
      <c r="T241" s="60" t="s">
        <v>2313</v>
      </c>
      <c r="U241" s="158">
        <f>IFERROR(_xlfn.XLOOKUP(W241,sortorder!$E$4:$E$55,sortorder!$D$4:$D$55),99)</f>
        <v>29</v>
      </c>
      <c r="V241" s="158">
        <f>IFERROR(_xlfn.XLOOKUP(W241,sortorder!$E$4:$E$55,sortorder!$D$4:$D$55),99)</f>
        <v>29</v>
      </c>
      <c r="W241" s="144" t="s">
        <v>2963</v>
      </c>
      <c r="X241" s="147">
        <f>IF(ISERROR(SEARCH(X$1,$O241)),0,1)</f>
        <v>0</v>
      </c>
      <c r="Y241" s="147">
        <f>IF(ISERROR(SEARCH(Y$1,$O241)),0,1)</f>
        <v>1</v>
      </c>
      <c r="Z241" s="147">
        <f>IF(ISERROR(SEARCH(Z$1,$O241)),0,1)</f>
        <v>1</v>
      </c>
      <c r="AA241" s="147">
        <f>IF(ISERROR(SEARCH(AA$1,$O241)),0,1)</f>
        <v>0</v>
      </c>
      <c r="AB241" s="147">
        <f>IF(ISERROR(SEARCH(AB$1,$O241)),0,1)</f>
        <v>0</v>
      </c>
      <c r="AC241" s="147">
        <f>IF(ISERROR(SEARCH(AC$1,$O241)),0,1)</f>
        <v>0</v>
      </c>
      <c r="AD241" s="147">
        <f>IF(ISERROR(SEARCH(AD$1,$O241)),0,1)</f>
        <v>0</v>
      </c>
      <c r="AE241" s="147">
        <f>IF(ISERROR(SEARCH(AE$1,$O241)),0,1)</f>
        <v>0</v>
      </c>
      <c r="AF241" s="147">
        <f>IF(ISERROR(SEARCH(AF$1,$O241)),0,1)</f>
        <v>0</v>
      </c>
      <c r="AI241" t="s">
        <v>44</v>
      </c>
      <c r="AJ241" s="42" t="s">
        <v>44</v>
      </c>
      <c r="AK241" s="219">
        <f>_xlfn.XLOOKUP(AJ241,sortorder!$I$15:$I$20,sortorder!$J$15:$J$20)</f>
        <v>1</v>
      </c>
      <c r="AL241" t="s">
        <v>1805</v>
      </c>
      <c r="AM241" t="s">
        <v>1805</v>
      </c>
      <c r="AN241" t="s">
        <v>1806</v>
      </c>
      <c r="AO241" s="32">
        <v>3</v>
      </c>
      <c r="AP241" t="s">
        <v>1800</v>
      </c>
      <c r="AQ241" t="s">
        <v>1111</v>
      </c>
      <c r="AR241" t="s">
        <v>1102</v>
      </c>
      <c r="AS241" t="s">
        <v>1111</v>
      </c>
      <c r="AU241" s="40" t="str">
        <f>IFERROR(_xlfn.XLOOKUP(O241,wtd!$B:$B,wtd!$C:$C),"")</f>
        <v/>
      </c>
      <c r="AV241" s="147" t="b">
        <f>IFERROR(O241=_xlfn.XLOOKUP(O241,wtd!$B:$B,wtd!$B:$B),FALSE)</f>
        <v>0</v>
      </c>
      <c r="AW241" t="s">
        <v>1103</v>
      </c>
      <c r="AX241">
        <v>2</v>
      </c>
      <c r="AY241">
        <v>0</v>
      </c>
      <c r="BA241" t="b">
        <v>0</v>
      </c>
      <c r="BB241" t="b">
        <v>0</v>
      </c>
      <c r="BC241" t="b">
        <v>0</v>
      </c>
      <c r="BD241" t="s">
        <v>5169</v>
      </c>
      <c r="BE241" s="46" t="s">
        <v>2441</v>
      </c>
      <c r="BF241" s="46" t="s">
        <v>2441</v>
      </c>
      <c r="BL241" s="235">
        <v>999</v>
      </c>
    </row>
    <row r="242" spans="1:64" x14ac:dyDescent="0.35">
      <c r="A242">
        <v>241</v>
      </c>
      <c r="B242" s="164" t="str">
        <f>IFERROR(TEXT(AK242,"00"),"99")&amp;IFERROR(TEXT(V242,"00"),"99")&amp;IFERROR(TEXT(R242,"00"),"99")&amp;IFERROR(TEXT(BL242,"000"),"999")</f>
        <v>012939999</v>
      </c>
      <c r="C242" s="164" t="str">
        <f>IFERROR(TEXT(AK242,"00"),"99")&amp;IFERROR(TEXT(U242,"00"),"99")&amp;IFERROR(TEXT(Q242,"000"),"999")</f>
        <v>0129022</v>
      </c>
      <c r="D242" s="29">
        <v>0</v>
      </c>
      <c r="E242" s="29">
        <v>0</v>
      </c>
      <c r="F242" s="29">
        <v>0</v>
      </c>
      <c r="O242" s="65" t="s">
        <v>2442</v>
      </c>
      <c r="P242" s="19" t="s">
        <v>2442</v>
      </c>
      <c r="Q242" s="153">
        <f>IFERROR(_xlfn.XLOOKUP(S242,sortorder!$E$62:$E$138,sortorder!$F$62:$F$138),999)</f>
        <v>22</v>
      </c>
      <c r="R242" s="153">
        <f>IFERROR(_xlfn.XLOOKUP(S242,sortorder!$E$62:$E$138,sortorder!$D$62:$D$138),99)</f>
        <v>39</v>
      </c>
      <c r="S242" s="131" t="s">
        <v>2323</v>
      </c>
      <c r="T242" s="60" t="s">
        <v>2323</v>
      </c>
      <c r="U242" s="158">
        <f>IFERROR(_xlfn.XLOOKUP(W242,sortorder!$E$4:$E$55,sortorder!$D$4:$D$55),99)</f>
        <v>29</v>
      </c>
      <c r="V242" s="158">
        <f>IFERROR(_xlfn.XLOOKUP(W242,sortorder!$E$4:$E$55,sortorder!$D$4:$D$55),99)</f>
        <v>29</v>
      </c>
      <c r="W242" s="144" t="s">
        <v>2963</v>
      </c>
      <c r="X242" s="147">
        <f>IF(ISERROR(SEARCH(X$1,$O242)),0,1)</f>
        <v>0</v>
      </c>
      <c r="Y242" s="147">
        <f>IF(ISERROR(SEARCH(Y$1,$O242)),0,1)</f>
        <v>1</v>
      </c>
      <c r="Z242" s="147">
        <f>IF(ISERROR(SEARCH(Z$1,$O242)),0,1)</f>
        <v>1</v>
      </c>
      <c r="AA242" s="147">
        <f>IF(ISERROR(SEARCH(AA$1,$O242)),0,1)</f>
        <v>0</v>
      </c>
      <c r="AB242" s="147">
        <f>IF(ISERROR(SEARCH(AB$1,$O242)),0,1)</f>
        <v>0</v>
      </c>
      <c r="AC242" s="147">
        <f>IF(ISERROR(SEARCH(AC$1,$O242)),0,1)</f>
        <v>0</v>
      </c>
      <c r="AD242" s="147">
        <f>IF(ISERROR(SEARCH(AD$1,$O242)),0,1)</f>
        <v>0</v>
      </c>
      <c r="AE242" s="147">
        <f>IF(ISERROR(SEARCH(AE$1,$O242)),0,1)</f>
        <v>0</v>
      </c>
      <c r="AF242" s="147">
        <f>IF(ISERROR(SEARCH(AF$1,$O242)),0,1)</f>
        <v>0</v>
      </c>
      <c r="AI242" t="s">
        <v>44</v>
      </c>
      <c r="AJ242" s="42" t="s">
        <v>44</v>
      </c>
      <c r="AK242" s="219">
        <f>_xlfn.XLOOKUP(AJ242,sortorder!$I$15:$I$20,sortorder!$J$15:$J$20)</f>
        <v>1</v>
      </c>
      <c r="AL242" t="s">
        <v>1805</v>
      </c>
      <c r="AM242" t="s">
        <v>1805</v>
      </c>
      <c r="AN242" t="s">
        <v>1806</v>
      </c>
      <c r="AO242" s="32">
        <v>3</v>
      </c>
      <c r="AP242" t="s">
        <v>1800</v>
      </c>
      <c r="AQ242" t="s">
        <v>1111</v>
      </c>
      <c r="AR242" t="s">
        <v>1102</v>
      </c>
      <c r="AS242" t="s">
        <v>1111</v>
      </c>
      <c r="AU242" s="40" t="str">
        <f>IFERROR(_xlfn.XLOOKUP(O242,wtd!$B:$B,wtd!$C:$C),"")</f>
        <v/>
      </c>
      <c r="AV242" s="147" t="b">
        <f>IFERROR(O242=_xlfn.XLOOKUP(O242,wtd!$B:$B,wtd!$B:$B),FALSE)</f>
        <v>0</v>
      </c>
      <c r="AW242" t="s">
        <v>1103</v>
      </c>
      <c r="AX242">
        <v>2</v>
      </c>
      <c r="AY242">
        <v>0</v>
      </c>
      <c r="BA242" t="b">
        <v>0</v>
      </c>
      <c r="BB242" t="b">
        <v>0</v>
      </c>
      <c r="BC242" t="b">
        <v>0</v>
      </c>
      <c r="BD242" t="s">
        <v>5227</v>
      </c>
      <c r="BE242" s="46" t="s">
        <v>2443</v>
      </c>
      <c r="BF242" s="46" t="s">
        <v>2443</v>
      </c>
      <c r="BL242" s="235">
        <v>999</v>
      </c>
    </row>
    <row r="243" spans="1:64" x14ac:dyDescent="0.35">
      <c r="A243">
        <v>242</v>
      </c>
      <c r="B243" s="164" t="str">
        <f>IFERROR(TEXT(AK243,"00"),"99")&amp;IFERROR(TEXT(V243,"00"),"99")&amp;IFERROR(TEXT(R243,"00"),"99")&amp;IFERROR(TEXT(BL243,"000"),"999")</f>
        <v>012940999</v>
      </c>
      <c r="C243" s="164" t="str">
        <f>IFERROR(TEXT(AK243,"00"),"99")&amp;IFERROR(TEXT(U243,"00"),"99")&amp;IFERROR(TEXT(Q243,"000"),"999")</f>
        <v>0129023</v>
      </c>
      <c r="D243" s="29">
        <v>0</v>
      </c>
      <c r="E243" s="29">
        <v>0</v>
      </c>
      <c r="F243" s="29">
        <v>0</v>
      </c>
      <c r="O243" s="65" t="s">
        <v>2444</v>
      </c>
      <c r="P243" s="19" t="s">
        <v>2444</v>
      </c>
      <c r="Q243" s="153">
        <f>IFERROR(_xlfn.XLOOKUP(S243,sortorder!$E$62:$E$138,sortorder!$F$62:$F$138),999)</f>
        <v>23</v>
      </c>
      <c r="R243" s="153">
        <f>IFERROR(_xlfn.XLOOKUP(S243,sortorder!$E$62:$E$138,sortorder!$D$62:$D$138),99)</f>
        <v>40</v>
      </c>
      <c r="S243" s="131" t="s">
        <v>2328</v>
      </c>
      <c r="T243" s="60" t="s">
        <v>2328</v>
      </c>
      <c r="U243" s="158">
        <f>IFERROR(_xlfn.XLOOKUP(W243,sortorder!$E$4:$E$55,sortorder!$D$4:$D$55),99)</f>
        <v>29</v>
      </c>
      <c r="V243" s="158">
        <f>IFERROR(_xlfn.XLOOKUP(W243,sortorder!$E$4:$E$55,sortorder!$D$4:$D$55),99)</f>
        <v>29</v>
      </c>
      <c r="W243" s="144" t="s">
        <v>2963</v>
      </c>
      <c r="X243" s="147">
        <f>IF(ISERROR(SEARCH(X$1,$O243)),0,1)</f>
        <v>0</v>
      </c>
      <c r="Y243" s="147">
        <f>IF(ISERROR(SEARCH(Y$1,$O243)),0,1)</f>
        <v>1</v>
      </c>
      <c r="Z243" s="147">
        <f>IF(ISERROR(SEARCH(Z$1,$O243)),0,1)</f>
        <v>1</v>
      </c>
      <c r="AA243" s="147">
        <f>IF(ISERROR(SEARCH(AA$1,$O243)),0,1)</f>
        <v>0</v>
      </c>
      <c r="AB243" s="147">
        <f>IF(ISERROR(SEARCH(AB$1,$O243)),0,1)</f>
        <v>0</v>
      </c>
      <c r="AC243" s="147">
        <f>IF(ISERROR(SEARCH(AC$1,$O243)),0,1)</f>
        <v>0</v>
      </c>
      <c r="AD243" s="147">
        <f>IF(ISERROR(SEARCH(AD$1,$O243)),0,1)</f>
        <v>0</v>
      </c>
      <c r="AE243" s="147">
        <f>IF(ISERROR(SEARCH(AE$1,$O243)),0,1)</f>
        <v>0</v>
      </c>
      <c r="AF243" s="147">
        <f>IF(ISERROR(SEARCH(AF$1,$O243)),0,1)</f>
        <v>0</v>
      </c>
      <c r="AI243" t="s">
        <v>44</v>
      </c>
      <c r="AJ243" s="42" t="s">
        <v>44</v>
      </c>
      <c r="AK243" s="219">
        <f>_xlfn.XLOOKUP(AJ243,sortorder!$I$15:$I$20,sortorder!$J$15:$J$20)</f>
        <v>1</v>
      </c>
      <c r="AL243" t="s">
        <v>1805</v>
      </c>
      <c r="AM243" t="s">
        <v>1805</v>
      </c>
      <c r="AN243" t="s">
        <v>1806</v>
      </c>
      <c r="AO243" s="32">
        <v>3</v>
      </c>
      <c r="AP243" t="s">
        <v>1800</v>
      </c>
      <c r="AQ243" t="s">
        <v>1111</v>
      </c>
      <c r="AR243" t="s">
        <v>1102</v>
      </c>
      <c r="AS243" t="s">
        <v>1111</v>
      </c>
      <c r="AU243" s="40" t="str">
        <f>IFERROR(_xlfn.XLOOKUP(O243,wtd!$B:$B,wtd!$C:$C),"")</f>
        <v/>
      </c>
      <c r="AV243" s="147" t="b">
        <f>IFERROR(O243=_xlfn.XLOOKUP(O243,wtd!$B:$B,wtd!$B:$B),FALSE)</f>
        <v>0</v>
      </c>
      <c r="AW243" t="s">
        <v>1103</v>
      </c>
      <c r="AX243">
        <v>2</v>
      </c>
      <c r="AY243">
        <v>0</v>
      </c>
      <c r="BA243" t="b">
        <v>0</v>
      </c>
      <c r="BB243" t="b">
        <v>0</v>
      </c>
      <c r="BC243" t="b">
        <v>0</v>
      </c>
      <c r="BD243" t="s">
        <v>5331</v>
      </c>
      <c r="BE243" s="46" t="s">
        <v>2445</v>
      </c>
      <c r="BF243" s="46" t="s">
        <v>2445</v>
      </c>
      <c r="BL243" s="235">
        <v>999</v>
      </c>
    </row>
    <row r="244" spans="1:64" x14ac:dyDescent="0.35">
      <c r="A244">
        <v>243</v>
      </c>
      <c r="B244" s="164" t="str">
        <f>IFERROR(TEXT(AK244,"00"),"99")&amp;IFERROR(TEXT(V244,"00"),"99")&amp;IFERROR(TEXT(R244,"00"),"99")&amp;IFERROR(TEXT(BL244,"000"),"999")</f>
        <v>012941999</v>
      </c>
      <c r="C244" s="164" t="str">
        <f>IFERROR(TEXT(AK244,"00"),"99")&amp;IFERROR(TEXT(U244,"00"),"99")&amp;IFERROR(TEXT(Q244,"000"),"999")</f>
        <v>0129024</v>
      </c>
      <c r="D244" s="29">
        <v>0</v>
      </c>
      <c r="E244" s="29">
        <v>0</v>
      </c>
      <c r="F244" s="29">
        <v>0</v>
      </c>
      <c r="O244" s="65" t="s">
        <v>2446</v>
      </c>
      <c r="P244" s="19" t="s">
        <v>2446</v>
      </c>
      <c r="Q244" s="153">
        <f>IFERROR(_xlfn.XLOOKUP(S244,sortorder!$E$62:$E$138,sortorder!$F$62:$F$138),999)</f>
        <v>24</v>
      </c>
      <c r="R244" s="153">
        <f>IFERROR(_xlfn.XLOOKUP(S244,sortorder!$E$62:$E$138,sortorder!$D$62:$D$138),99)</f>
        <v>41</v>
      </c>
      <c r="S244" s="131" t="s">
        <v>2333</v>
      </c>
      <c r="T244" s="60" t="s">
        <v>2333</v>
      </c>
      <c r="U244" s="158">
        <f>IFERROR(_xlfn.XLOOKUP(W244,sortorder!$E$4:$E$55,sortorder!$D$4:$D$55),99)</f>
        <v>29</v>
      </c>
      <c r="V244" s="158">
        <f>IFERROR(_xlfn.XLOOKUP(W244,sortorder!$E$4:$E$55,sortorder!$D$4:$D$55),99)</f>
        <v>29</v>
      </c>
      <c r="W244" s="144" t="s">
        <v>2963</v>
      </c>
      <c r="X244" s="147">
        <f>IF(ISERROR(SEARCH(X$1,$O244)),0,1)</f>
        <v>0</v>
      </c>
      <c r="Y244" s="147">
        <f>IF(ISERROR(SEARCH(Y$1,$O244)),0,1)</f>
        <v>1</v>
      </c>
      <c r="Z244" s="147">
        <f>IF(ISERROR(SEARCH(Z$1,$O244)),0,1)</f>
        <v>1</v>
      </c>
      <c r="AA244" s="147">
        <f>IF(ISERROR(SEARCH(AA$1,$O244)),0,1)</f>
        <v>0</v>
      </c>
      <c r="AB244" s="147">
        <f>IF(ISERROR(SEARCH(AB$1,$O244)),0,1)</f>
        <v>0</v>
      </c>
      <c r="AC244" s="147">
        <f>IF(ISERROR(SEARCH(AC$1,$O244)),0,1)</f>
        <v>0</v>
      </c>
      <c r="AD244" s="147">
        <f>IF(ISERROR(SEARCH(AD$1,$O244)),0,1)</f>
        <v>0</v>
      </c>
      <c r="AE244" s="147">
        <f>IF(ISERROR(SEARCH(AE$1,$O244)),0,1)</f>
        <v>0</v>
      </c>
      <c r="AF244" s="147">
        <f>IF(ISERROR(SEARCH(AF$1,$O244)),0,1)</f>
        <v>0</v>
      </c>
      <c r="AI244" t="s">
        <v>44</v>
      </c>
      <c r="AJ244" s="42" t="s">
        <v>44</v>
      </c>
      <c r="AK244" s="219">
        <f>_xlfn.XLOOKUP(AJ244,sortorder!$I$15:$I$20,sortorder!$J$15:$J$20)</f>
        <v>1</v>
      </c>
      <c r="AL244" t="s">
        <v>1805</v>
      </c>
      <c r="AM244" t="s">
        <v>1805</v>
      </c>
      <c r="AN244" t="s">
        <v>1806</v>
      </c>
      <c r="AO244" s="32">
        <v>3</v>
      </c>
      <c r="AP244" t="s">
        <v>1800</v>
      </c>
      <c r="AQ244" t="s">
        <v>1111</v>
      </c>
      <c r="AR244" t="s">
        <v>1102</v>
      </c>
      <c r="AS244" t="s">
        <v>1111</v>
      </c>
      <c r="AU244" s="40" t="str">
        <f>IFERROR(_xlfn.XLOOKUP(O244,wtd!$B:$B,wtd!$C:$C),"")</f>
        <v/>
      </c>
      <c r="AV244" s="147" t="b">
        <f>IFERROR(O244=_xlfn.XLOOKUP(O244,wtd!$B:$B,wtd!$B:$B),FALSE)</f>
        <v>0</v>
      </c>
      <c r="AW244" t="s">
        <v>1103</v>
      </c>
      <c r="AX244">
        <v>2</v>
      </c>
      <c r="AY244">
        <v>0</v>
      </c>
      <c r="BA244" t="b">
        <v>0</v>
      </c>
      <c r="BB244" t="b">
        <v>0</v>
      </c>
      <c r="BC244" t="b">
        <v>0</v>
      </c>
      <c r="BD244" t="s">
        <v>5170</v>
      </c>
      <c r="BE244" s="46" t="s">
        <v>2447</v>
      </c>
      <c r="BF244" s="46" t="s">
        <v>2447</v>
      </c>
      <c r="BL244" s="235">
        <v>999</v>
      </c>
    </row>
    <row r="245" spans="1:64" x14ac:dyDescent="0.35">
      <c r="A245">
        <v>244</v>
      </c>
      <c r="B245" s="164" t="str">
        <f>IFERROR(TEXT(AK245,"00"),"99")&amp;IFERROR(TEXT(V245,"00"),"99")&amp;IFERROR(TEXT(R245,"00"),"99")&amp;IFERROR(TEXT(BL245,"000"),"999")</f>
        <v>012942999</v>
      </c>
      <c r="C245" s="164" t="str">
        <f>IFERROR(TEXT(AK245,"00"),"99")&amp;IFERROR(TEXT(U245,"00"),"99")&amp;IFERROR(TEXT(Q245,"000"),"999")</f>
        <v>0129025</v>
      </c>
      <c r="D245" s="29">
        <v>0</v>
      </c>
      <c r="E245" s="29">
        <v>0</v>
      </c>
      <c r="F245" s="29">
        <v>0</v>
      </c>
      <c r="O245" s="65" t="s">
        <v>2448</v>
      </c>
      <c r="P245" s="19" t="s">
        <v>2448</v>
      </c>
      <c r="Q245" s="153">
        <f>IFERROR(_xlfn.XLOOKUP(S245,sortorder!$E$62:$E$138,sortorder!$F$62:$F$138),999)</f>
        <v>25</v>
      </c>
      <c r="R245" s="153">
        <f>IFERROR(_xlfn.XLOOKUP(S245,sortorder!$E$62:$E$138,sortorder!$D$62:$D$138),99)</f>
        <v>42</v>
      </c>
      <c r="S245" s="131" t="s">
        <v>2338</v>
      </c>
      <c r="T245" s="60" t="s">
        <v>2338</v>
      </c>
      <c r="U245" s="158">
        <f>IFERROR(_xlfn.XLOOKUP(W245,sortorder!$E$4:$E$55,sortorder!$D$4:$D$55),99)</f>
        <v>29</v>
      </c>
      <c r="V245" s="158">
        <f>IFERROR(_xlfn.XLOOKUP(W245,sortorder!$E$4:$E$55,sortorder!$D$4:$D$55),99)</f>
        <v>29</v>
      </c>
      <c r="W245" s="144" t="s">
        <v>2963</v>
      </c>
      <c r="X245" s="147">
        <f>IF(ISERROR(SEARCH(X$1,$O245)),0,1)</f>
        <v>0</v>
      </c>
      <c r="Y245" s="147">
        <f>IF(ISERROR(SEARCH(Y$1,$O245)),0,1)</f>
        <v>1</v>
      </c>
      <c r="Z245" s="147">
        <f>IF(ISERROR(SEARCH(Z$1,$O245)),0,1)</f>
        <v>1</v>
      </c>
      <c r="AA245" s="147">
        <f>IF(ISERROR(SEARCH(AA$1,$O245)),0,1)</f>
        <v>0</v>
      </c>
      <c r="AB245" s="147">
        <f>IF(ISERROR(SEARCH(AB$1,$O245)),0,1)</f>
        <v>0</v>
      </c>
      <c r="AC245" s="147">
        <f>IF(ISERROR(SEARCH(AC$1,$O245)),0,1)</f>
        <v>0</v>
      </c>
      <c r="AD245" s="147">
        <f>IF(ISERROR(SEARCH(AD$1,$O245)),0,1)</f>
        <v>0</v>
      </c>
      <c r="AE245" s="147">
        <f>IF(ISERROR(SEARCH(AE$1,$O245)),0,1)</f>
        <v>0</v>
      </c>
      <c r="AF245" s="147">
        <f>IF(ISERROR(SEARCH(AF$1,$O245)),0,1)</f>
        <v>0</v>
      </c>
      <c r="AI245" t="s">
        <v>44</v>
      </c>
      <c r="AJ245" s="42" t="s">
        <v>44</v>
      </c>
      <c r="AK245" s="219">
        <f>_xlfn.XLOOKUP(AJ245,sortorder!$I$15:$I$20,sortorder!$J$15:$J$20)</f>
        <v>1</v>
      </c>
      <c r="AL245" t="s">
        <v>1805</v>
      </c>
      <c r="AM245" t="s">
        <v>1805</v>
      </c>
      <c r="AN245" t="s">
        <v>1806</v>
      </c>
      <c r="AO245" s="32">
        <v>3</v>
      </c>
      <c r="AP245" t="s">
        <v>1800</v>
      </c>
      <c r="AQ245" t="s">
        <v>1111</v>
      </c>
      <c r="AR245" t="s">
        <v>1102</v>
      </c>
      <c r="AS245" t="s">
        <v>1111</v>
      </c>
      <c r="AU245" s="40" t="str">
        <f>IFERROR(_xlfn.XLOOKUP(O245,wtd!$B:$B,wtd!$C:$C),"")</f>
        <v/>
      </c>
      <c r="AV245" s="147" t="b">
        <f>IFERROR(O245=_xlfn.XLOOKUP(O245,wtd!$B:$B,wtd!$B:$B),FALSE)</f>
        <v>0</v>
      </c>
      <c r="AW245" t="s">
        <v>1103</v>
      </c>
      <c r="AX245">
        <v>2</v>
      </c>
      <c r="AY245">
        <v>0</v>
      </c>
      <c r="BA245" t="b">
        <v>0</v>
      </c>
      <c r="BB245" t="b">
        <v>0</v>
      </c>
      <c r="BC245" t="b">
        <v>0</v>
      </c>
      <c r="BD245" t="s">
        <v>5419</v>
      </c>
      <c r="BE245" s="46" t="s">
        <v>2449</v>
      </c>
      <c r="BF245" s="46" t="s">
        <v>2449</v>
      </c>
      <c r="BL245" s="235">
        <v>999</v>
      </c>
    </row>
    <row r="246" spans="1:64" x14ac:dyDescent="0.35">
      <c r="A246">
        <v>245</v>
      </c>
      <c r="B246" s="164" t="str">
        <f>IFERROR(TEXT(AK246,"00"),"99")&amp;IFERROR(TEXT(V246,"00"),"99")&amp;IFERROR(TEXT(R246,"00"),"99")&amp;IFERROR(TEXT(BL246,"000"),"999")</f>
        <v>012943999</v>
      </c>
      <c r="C246" s="164" t="str">
        <f>IFERROR(TEXT(AK246,"00"),"99")&amp;IFERROR(TEXT(U246,"00"),"99")&amp;IFERROR(TEXT(Q246,"000"),"999")</f>
        <v>0129018</v>
      </c>
      <c r="D246" s="29">
        <v>0</v>
      </c>
      <c r="E246" s="29">
        <v>0</v>
      </c>
      <c r="F246" s="29">
        <v>0</v>
      </c>
      <c r="O246" s="65" t="s">
        <v>2450</v>
      </c>
      <c r="P246" s="19" t="s">
        <v>2450</v>
      </c>
      <c r="Q246" s="153">
        <f>IFERROR(_xlfn.XLOOKUP(S246,sortorder!$E$62:$E$138,sortorder!$F$62:$F$138),999)</f>
        <v>18</v>
      </c>
      <c r="R246" s="153">
        <f>IFERROR(_xlfn.XLOOKUP(S246,sortorder!$E$62:$E$138,sortorder!$D$62:$D$138),99)</f>
        <v>43</v>
      </c>
      <c r="S246" s="131" t="s">
        <v>2301</v>
      </c>
      <c r="T246" s="60" t="s">
        <v>2301</v>
      </c>
      <c r="U246" s="158">
        <f>IFERROR(_xlfn.XLOOKUP(W246,sortorder!$E$4:$E$55,sortorder!$D$4:$D$55),99)</f>
        <v>29</v>
      </c>
      <c r="V246" s="158">
        <f>IFERROR(_xlfn.XLOOKUP(W246,sortorder!$E$4:$E$55,sortorder!$D$4:$D$55),99)</f>
        <v>29</v>
      </c>
      <c r="W246" s="144" t="s">
        <v>2963</v>
      </c>
      <c r="X246" s="147">
        <f>IF(ISERROR(SEARCH(X$1,$O246)),0,1)</f>
        <v>0</v>
      </c>
      <c r="Y246" s="147">
        <f>IF(ISERROR(SEARCH(Y$1,$O246)),0,1)</f>
        <v>1</v>
      </c>
      <c r="Z246" s="147">
        <f>IF(ISERROR(SEARCH(Z$1,$O246)),0,1)</f>
        <v>1</v>
      </c>
      <c r="AA246" s="147">
        <f>IF(ISERROR(SEARCH(AA$1,$O246)),0,1)</f>
        <v>0</v>
      </c>
      <c r="AB246" s="147">
        <f>IF(ISERROR(SEARCH(AB$1,$O246)),0,1)</f>
        <v>0</v>
      </c>
      <c r="AC246" s="147">
        <f>IF(ISERROR(SEARCH(AC$1,$O246)),0,1)</f>
        <v>0</v>
      </c>
      <c r="AD246" s="147">
        <f>IF(ISERROR(SEARCH(AD$1,$O246)),0,1)</f>
        <v>0</v>
      </c>
      <c r="AE246" s="147">
        <f>IF(ISERROR(SEARCH(AE$1,$O246)),0,1)</f>
        <v>0</v>
      </c>
      <c r="AF246" s="147">
        <f>IF(ISERROR(SEARCH(AF$1,$O246)),0,1)</f>
        <v>0</v>
      </c>
      <c r="AI246" t="s">
        <v>44</v>
      </c>
      <c r="AJ246" s="42" t="s">
        <v>44</v>
      </c>
      <c r="AK246" s="219">
        <f>_xlfn.XLOOKUP(AJ246,sortorder!$I$15:$I$20,sortorder!$J$15:$J$20)</f>
        <v>1</v>
      </c>
      <c r="AL246" t="s">
        <v>1805</v>
      </c>
      <c r="AM246" t="s">
        <v>1805</v>
      </c>
      <c r="AN246" t="s">
        <v>1806</v>
      </c>
      <c r="AO246" s="32">
        <v>3</v>
      </c>
      <c r="AP246" t="s">
        <v>1800</v>
      </c>
      <c r="AQ246" t="s">
        <v>1111</v>
      </c>
      <c r="AR246" t="s">
        <v>1102</v>
      </c>
      <c r="AS246" t="s">
        <v>1111</v>
      </c>
      <c r="AU246" s="40" t="str">
        <f>IFERROR(_xlfn.XLOOKUP(O246,wtd!$B:$B,wtd!$C:$C),"")</f>
        <v/>
      </c>
      <c r="AV246" s="147" t="b">
        <f>IFERROR(O246=_xlfn.XLOOKUP(O246,wtd!$B:$B,wtd!$B:$B),FALSE)</f>
        <v>0</v>
      </c>
      <c r="AW246" t="s">
        <v>1103</v>
      </c>
      <c r="AX246">
        <v>2</v>
      </c>
      <c r="AY246">
        <v>0</v>
      </c>
      <c r="BA246" t="b">
        <v>0</v>
      </c>
      <c r="BB246" t="b">
        <v>0</v>
      </c>
      <c r="BC246" t="b">
        <v>0</v>
      </c>
      <c r="BD246" t="s">
        <v>5171</v>
      </c>
      <c r="BE246" s="46" t="s">
        <v>2451</v>
      </c>
      <c r="BF246" s="46" t="s">
        <v>2451</v>
      </c>
      <c r="BL246" s="235">
        <v>999</v>
      </c>
    </row>
    <row r="247" spans="1:64" x14ac:dyDescent="0.35">
      <c r="A247">
        <v>246</v>
      </c>
      <c r="B247" s="164" t="str">
        <f>IFERROR(TEXT(AK247,"00"),"99")&amp;IFERROR(TEXT(V247,"00"),"99")&amp;IFERROR(TEXT(R247,"00"),"99")&amp;IFERROR(TEXT(BL247,"000"),"999")</f>
        <v>013036999</v>
      </c>
      <c r="C247" s="164" t="str">
        <f>IFERROR(TEXT(AK247,"00"),"99")&amp;IFERROR(TEXT(U247,"00"),"99")&amp;IFERROR(TEXT(Q247,"000"),"999")</f>
        <v>0130021</v>
      </c>
      <c r="D247" s="29">
        <v>0</v>
      </c>
      <c r="E247" s="29">
        <v>0</v>
      </c>
      <c r="F247" s="29">
        <v>0</v>
      </c>
      <c r="O247" s="65" t="s">
        <v>2384</v>
      </c>
      <c r="P247" s="19" t="s">
        <v>2384</v>
      </c>
      <c r="Q247" s="153">
        <f>IFERROR(_xlfn.XLOOKUP(S247,sortorder!$E$62:$E$138,sortorder!$F$62:$F$138),999)</f>
        <v>21</v>
      </c>
      <c r="R247" s="153">
        <f>IFERROR(_xlfn.XLOOKUP(S247,sortorder!$E$62:$E$138,sortorder!$D$62:$D$138),99)</f>
        <v>36</v>
      </c>
      <c r="S247" s="131" t="s">
        <v>2318</v>
      </c>
      <c r="T247" s="60" t="s">
        <v>2318</v>
      </c>
      <c r="U247" s="158">
        <f>IFERROR(_xlfn.XLOOKUP(W247,sortorder!$E$4:$E$55,sortorder!$D$4:$D$55),99)</f>
        <v>30</v>
      </c>
      <c r="V247" s="158">
        <f>IFERROR(_xlfn.XLOOKUP(W247,sortorder!$E$4:$E$55,sortorder!$D$4:$D$55),99)</f>
        <v>30</v>
      </c>
      <c r="W247" s="144" t="s">
        <v>2964</v>
      </c>
      <c r="X247" s="147">
        <f>IF(ISERROR(SEARCH(X$1,$O247)),0,1)</f>
        <v>0</v>
      </c>
      <c r="Y247" s="147">
        <f>IF(ISERROR(SEARCH(Y$1,$O247)),0,1)</f>
        <v>0</v>
      </c>
      <c r="Z247" s="147">
        <f>IF(ISERROR(SEARCH(Z$1,$O247)),0,1)</f>
        <v>0</v>
      </c>
      <c r="AA247" s="147">
        <f>IF(ISERROR(SEARCH(AA$1,$O247)),0,1)</f>
        <v>0</v>
      </c>
      <c r="AB247" s="147">
        <f>IF(ISERROR(SEARCH(AB$1,$O247)),0,1)</f>
        <v>1</v>
      </c>
      <c r="AC247" s="147">
        <f>IF(ISERROR(SEARCH(AC$1,$O247)),0,1)</f>
        <v>0</v>
      </c>
      <c r="AD247" s="147">
        <f>IF(ISERROR(SEARCH(AD$1,$O247)),0,1)</f>
        <v>0</v>
      </c>
      <c r="AE247" s="147">
        <f>IF(ISERROR(SEARCH(AE$1,$O247)),0,1)</f>
        <v>0</v>
      </c>
      <c r="AF247" s="147">
        <f>IF(ISERROR(SEARCH(AF$1,$O247)),0,1)</f>
        <v>0</v>
      </c>
      <c r="AI247" t="s">
        <v>44</v>
      </c>
      <c r="AJ247" s="42" t="s">
        <v>44</v>
      </c>
      <c r="AK247" s="219">
        <f>_xlfn.XLOOKUP(AJ247,sortorder!$I$15:$I$20,sortorder!$J$15:$J$20)</f>
        <v>1</v>
      </c>
      <c r="AL247" t="s">
        <v>423</v>
      </c>
      <c r="AM247" t="s">
        <v>423</v>
      </c>
      <c r="AN247" t="s">
        <v>424</v>
      </c>
      <c r="AO247" s="32">
        <v>1</v>
      </c>
      <c r="AP247" t="s">
        <v>1125</v>
      </c>
      <c r="AQ247" t="s">
        <v>1132</v>
      </c>
      <c r="AR247" t="s">
        <v>1126</v>
      </c>
      <c r="AS247" t="s">
        <v>1132</v>
      </c>
      <c r="AT247">
        <v>1</v>
      </c>
      <c r="AU247" s="40" t="str">
        <f>IFERROR(_xlfn.XLOOKUP(O247,wtd!$B:$B,wtd!$C:$C),"")</f>
        <v/>
      </c>
      <c r="AV247" s="147" t="b">
        <f>IFERROR(O247=_xlfn.XLOOKUP(O247,wtd!$B:$B,wtd!$B:$B),FALSE)</f>
        <v>0</v>
      </c>
      <c r="AW247" t="s">
        <v>2831</v>
      </c>
      <c r="AX247">
        <v>2</v>
      </c>
      <c r="AY247">
        <v>0</v>
      </c>
      <c r="BA247" t="b">
        <v>0</v>
      </c>
      <c r="BB247" t="b">
        <v>1</v>
      </c>
      <c r="BC247" t="b">
        <v>0</v>
      </c>
      <c r="BD247" t="s">
        <v>5172</v>
      </c>
      <c r="BE247" s="46" t="s">
        <v>2386</v>
      </c>
      <c r="BF247" s="46" t="s">
        <v>2386</v>
      </c>
      <c r="BL247" s="235">
        <v>999</v>
      </c>
    </row>
    <row r="248" spans="1:64" x14ac:dyDescent="0.35">
      <c r="A248">
        <v>247</v>
      </c>
      <c r="B248" s="164" t="str">
        <f>IFERROR(TEXT(AK248,"00"),"99")&amp;IFERROR(TEXT(V248,"00"),"99")&amp;IFERROR(TEXT(R248,"00"),"99")&amp;IFERROR(TEXT(BL248,"000"),"999")</f>
        <v>013037999</v>
      </c>
      <c r="C248" s="164" t="str">
        <f>IFERROR(TEXT(AK248,"00"),"99")&amp;IFERROR(TEXT(U248,"00"),"99")&amp;IFERROR(TEXT(Q248,"000"),"999")</f>
        <v>0130019</v>
      </c>
      <c r="D248" s="29">
        <v>0</v>
      </c>
      <c r="E248" s="29">
        <v>0</v>
      </c>
      <c r="F248" s="29">
        <v>0</v>
      </c>
      <c r="O248" s="65" t="s">
        <v>2387</v>
      </c>
      <c r="P248" s="19" t="s">
        <v>2387</v>
      </c>
      <c r="Q248" s="153">
        <f>IFERROR(_xlfn.XLOOKUP(S248,sortorder!$E$62:$E$138,sortorder!$F$62:$F$138),999)</f>
        <v>19</v>
      </c>
      <c r="R248" s="153">
        <f>IFERROR(_xlfn.XLOOKUP(S248,sortorder!$E$62:$E$138,sortorder!$D$62:$D$138),99)</f>
        <v>37</v>
      </c>
      <c r="S248" s="131" t="s">
        <v>2308</v>
      </c>
      <c r="T248" s="60" t="s">
        <v>2308</v>
      </c>
      <c r="U248" s="158">
        <f>IFERROR(_xlfn.XLOOKUP(W248,sortorder!$E$4:$E$55,sortorder!$D$4:$D$55),99)</f>
        <v>30</v>
      </c>
      <c r="V248" s="158">
        <f>IFERROR(_xlfn.XLOOKUP(W248,sortorder!$E$4:$E$55,sortorder!$D$4:$D$55),99)</f>
        <v>30</v>
      </c>
      <c r="W248" s="144" t="s">
        <v>2964</v>
      </c>
      <c r="X248" s="147">
        <f>IF(ISERROR(SEARCH(X$1,$O248)),0,1)</f>
        <v>0</v>
      </c>
      <c r="Y248" s="147">
        <f>IF(ISERROR(SEARCH(Y$1,$O248)),0,1)</f>
        <v>0</v>
      </c>
      <c r="Z248" s="147">
        <f>IF(ISERROR(SEARCH(Z$1,$O248)),0,1)</f>
        <v>0</v>
      </c>
      <c r="AA248" s="147">
        <f>IF(ISERROR(SEARCH(AA$1,$O248)),0,1)</f>
        <v>0</v>
      </c>
      <c r="AB248" s="147">
        <f>IF(ISERROR(SEARCH(AB$1,$O248)),0,1)</f>
        <v>1</v>
      </c>
      <c r="AC248" s="147">
        <f>IF(ISERROR(SEARCH(AC$1,$O248)),0,1)</f>
        <v>0</v>
      </c>
      <c r="AD248" s="147">
        <f>IF(ISERROR(SEARCH(AD$1,$O248)),0,1)</f>
        <v>0</v>
      </c>
      <c r="AE248" s="147">
        <f>IF(ISERROR(SEARCH(AE$1,$O248)),0,1)</f>
        <v>0</v>
      </c>
      <c r="AF248" s="147">
        <f>IF(ISERROR(SEARCH(AF$1,$O248)),0,1)</f>
        <v>0</v>
      </c>
      <c r="AI248" t="s">
        <v>44</v>
      </c>
      <c r="AJ248" s="42" t="s">
        <v>44</v>
      </c>
      <c r="AK248" s="219">
        <f>_xlfn.XLOOKUP(AJ248,sortorder!$I$15:$I$20,sortorder!$J$15:$J$20)</f>
        <v>1</v>
      </c>
      <c r="AL248" t="s">
        <v>423</v>
      </c>
      <c r="AM248" t="s">
        <v>423</v>
      </c>
      <c r="AN248" t="s">
        <v>424</v>
      </c>
      <c r="AO248" s="32">
        <v>1</v>
      </c>
      <c r="AP248" t="s">
        <v>1125</v>
      </c>
      <c r="AQ248" t="s">
        <v>1132</v>
      </c>
      <c r="AR248" t="s">
        <v>1126</v>
      </c>
      <c r="AS248" t="s">
        <v>1132</v>
      </c>
      <c r="AT248">
        <v>1</v>
      </c>
      <c r="AU248" s="40" t="str">
        <f>IFERROR(_xlfn.XLOOKUP(O248,wtd!$B:$B,wtd!$C:$C),"")</f>
        <v/>
      </c>
      <c r="AV248" s="147" t="b">
        <f>IFERROR(O248=_xlfn.XLOOKUP(O248,wtd!$B:$B,wtd!$B:$B),FALSE)</f>
        <v>0</v>
      </c>
      <c r="AW248" t="s">
        <v>2831</v>
      </c>
      <c r="AX248">
        <v>2</v>
      </c>
      <c r="AY248">
        <v>0</v>
      </c>
      <c r="BA248" t="b">
        <v>0</v>
      </c>
      <c r="BB248" t="b">
        <v>1</v>
      </c>
      <c r="BC248" t="b">
        <v>0</v>
      </c>
      <c r="BD248" t="s">
        <v>5173</v>
      </c>
      <c r="BE248" s="46" t="s">
        <v>2388</v>
      </c>
      <c r="BF248" s="46" t="s">
        <v>2388</v>
      </c>
      <c r="BL248" s="235">
        <v>999</v>
      </c>
    </row>
    <row r="249" spans="1:64" x14ac:dyDescent="0.35">
      <c r="A249">
        <v>248</v>
      </c>
      <c r="B249" s="164" t="str">
        <f>IFERROR(TEXT(AK249,"00"),"99")&amp;IFERROR(TEXT(V249,"00"),"99")&amp;IFERROR(TEXT(R249,"00"),"99")&amp;IFERROR(TEXT(BL249,"000"),"999")</f>
        <v>013038999</v>
      </c>
      <c r="C249" s="164" t="str">
        <f>IFERROR(TEXT(AK249,"00"),"99")&amp;IFERROR(TEXT(U249,"00"),"99")&amp;IFERROR(TEXT(Q249,"000"),"999")</f>
        <v>0130020</v>
      </c>
      <c r="D249" s="29">
        <v>0</v>
      </c>
      <c r="E249" s="29">
        <v>0</v>
      </c>
      <c r="F249" s="29">
        <v>0</v>
      </c>
      <c r="O249" s="65" t="s">
        <v>2389</v>
      </c>
      <c r="P249" s="19" t="s">
        <v>2389</v>
      </c>
      <c r="Q249" s="153">
        <f>IFERROR(_xlfn.XLOOKUP(S249,sortorder!$E$62:$E$138,sortorder!$F$62:$F$138),999)</f>
        <v>20</v>
      </c>
      <c r="R249" s="153">
        <f>IFERROR(_xlfn.XLOOKUP(S249,sortorder!$E$62:$E$138,sortorder!$D$62:$D$138),99)</f>
        <v>38</v>
      </c>
      <c r="S249" s="131" t="s">
        <v>2313</v>
      </c>
      <c r="T249" s="60" t="s">
        <v>2313</v>
      </c>
      <c r="U249" s="158">
        <f>IFERROR(_xlfn.XLOOKUP(W249,sortorder!$E$4:$E$55,sortorder!$D$4:$D$55),99)</f>
        <v>30</v>
      </c>
      <c r="V249" s="158">
        <f>IFERROR(_xlfn.XLOOKUP(W249,sortorder!$E$4:$E$55,sortorder!$D$4:$D$55),99)</f>
        <v>30</v>
      </c>
      <c r="W249" s="144" t="s">
        <v>2964</v>
      </c>
      <c r="X249" s="147">
        <f>IF(ISERROR(SEARCH(X$1,$O249)),0,1)</f>
        <v>0</v>
      </c>
      <c r="Y249" s="147">
        <f>IF(ISERROR(SEARCH(Y$1,$O249)),0,1)</f>
        <v>0</v>
      </c>
      <c r="Z249" s="147">
        <f>IF(ISERROR(SEARCH(Z$1,$O249)),0,1)</f>
        <v>0</v>
      </c>
      <c r="AA249" s="147">
        <f>IF(ISERROR(SEARCH(AA$1,$O249)),0,1)</f>
        <v>0</v>
      </c>
      <c r="AB249" s="147">
        <f>IF(ISERROR(SEARCH(AB$1,$O249)),0,1)</f>
        <v>1</v>
      </c>
      <c r="AC249" s="147">
        <f>IF(ISERROR(SEARCH(AC$1,$O249)),0,1)</f>
        <v>0</v>
      </c>
      <c r="AD249" s="147">
        <f>IF(ISERROR(SEARCH(AD$1,$O249)),0,1)</f>
        <v>0</v>
      </c>
      <c r="AE249" s="147">
        <f>IF(ISERROR(SEARCH(AE$1,$O249)),0,1)</f>
        <v>0</v>
      </c>
      <c r="AF249" s="147">
        <f>IF(ISERROR(SEARCH(AF$1,$O249)),0,1)</f>
        <v>0</v>
      </c>
      <c r="AI249" t="s">
        <v>44</v>
      </c>
      <c r="AJ249" s="42" t="s">
        <v>44</v>
      </c>
      <c r="AK249" s="219">
        <f>_xlfn.XLOOKUP(AJ249,sortorder!$I$15:$I$20,sortorder!$J$15:$J$20)</f>
        <v>1</v>
      </c>
      <c r="AL249" t="s">
        <v>423</v>
      </c>
      <c r="AM249" t="s">
        <v>423</v>
      </c>
      <c r="AN249" t="s">
        <v>424</v>
      </c>
      <c r="AO249" s="32">
        <v>1</v>
      </c>
      <c r="AP249" t="s">
        <v>1125</v>
      </c>
      <c r="AQ249" t="s">
        <v>1132</v>
      </c>
      <c r="AR249" t="s">
        <v>1126</v>
      </c>
      <c r="AS249" t="s">
        <v>1132</v>
      </c>
      <c r="AT249">
        <v>1</v>
      </c>
      <c r="AU249" s="40" t="str">
        <f>IFERROR(_xlfn.XLOOKUP(O249,wtd!$B:$B,wtd!$C:$C),"")</f>
        <v/>
      </c>
      <c r="AV249" s="147" t="b">
        <f>IFERROR(O249=_xlfn.XLOOKUP(O249,wtd!$B:$B,wtd!$B:$B),FALSE)</f>
        <v>0</v>
      </c>
      <c r="AW249" t="s">
        <v>2831</v>
      </c>
      <c r="AX249">
        <v>2</v>
      </c>
      <c r="AY249">
        <v>0</v>
      </c>
      <c r="BA249" t="b">
        <v>0</v>
      </c>
      <c r="BB249" t="b">
        <v>1</v>
      </c>
      <c r="BC249" t="b">
        <v>0</v>
      </c>
      <c r="BD249" t="s">
        <v>5174</v>
      </c>
      <c r="BE249" s="46" t="s">
        <v>2390</v>
      </c>
      <c r="BF249" s="46" t="s">
        <v>2390</v>
      </c>
      <c r="BL249" s="235">
        <v>999</v>
      </c>
    </row>
    <row r="250" spans="1:64" x14ac:dyDescent="0.35">
      <c r="A250">
        <v>249</v>
      </c>
      <c r="B250" s="164" t="str">
        <f>IFERROR(TEXT(AK250,"00"),"99")&amp;IFERROR(TEXT(V250,"00"),"99")&amp;IFERROR(TEXT(R250,"00"),"99")&amp;IFERROR(TEXT(BL250,"000"),"999")</f>
        <v>013039999</v>
      </c>
      <c r="C250" s="164" t="str">
        <f>IFERROR(TEXT(AK250,"00"),"99")&amp;IFERROR(TEXT(U250,"00"),"99")&amp;IFERROR(TEXT(Q250,"000"),"999")</f>
        <v>0130022</v>
      </c>
      <c r="D250" s="29">
        <v>0</v>
      </c>
      <c r="E250" s="29">
        <v>0</v>
      </c>
      <c r="F250" s="29">
        <v>0</v>
      </c>
      <c r="O250" s="65" t="s">
        <v>2391</v>
      </c>
      <c r="P250" s="19" t="s">
        <v>2391</v>
      </c>
      <c r="Q250" s="153">
        <f>IFERROR(_xlfn.XLOOKUP(S250,sortorder!$E$62:$E$138,sortorder!$F$62:$F$138),999)</f>
        <v>22</v>
      </c>
      <c r="R250" s="153">
        <f>IFERROR(_xlfn.XLOOKUP(S250,sortorder!$E$62:$E$138,sortorder!$D$62:$D$138),99)</f>
        <v>39</v>
      </c>
      <c r="S250" s="131" t="s">
        <v>2323</v>
      </c>
      <c r="T250" s="60" t="s">
        <v>2323</v>
      </c>
      <c r="U250" s="158">
        <f>IFERROR(_xlfn.XLOOKUP(W250,sortorder!$E$4:$E$55,sortorder!$D$4:$D$55),99)</f>
        <v>30</v>
      </c>
      <c r="V250" s="158">
        <f>IFERROR(_xlfn.XLOOKUP(W250,sortorder!$E$4:$E$55,sortorder!$D$4:$D$55),99)</f>
        <v>30</v>
      </c>
      <c r="W250" s="144" t="s">
        <v>2964</v>
      </c>
      <c r="X250" s="147">
        <f>IF(ISERROR(SEARCH(X$1,$O250)),0,1)</f>
        <v>0</v>
      </c>
      <c r="Y250" s="147">
        <f>IF(ISERROR(SEARCH(Y$1,$O250)),0,1)</f>
        <v>0</v>
      </c>
      <c r="Z250" s="147">
        <f>IF(ISERROR(SEARCH(Z$1,$O250)),0,1)</f>
        <v>0</v>
      </c>
      <c r="AA250" s="147">
        <f>IF(ISERROR(SEARCH(AA$1,$O250)),0,1)</f>
        <v>0</v>
      </c>
      <c r="AB250" s="147">
        <f>IF(ISERROR(SEARCH(AB$1,$O250)),0,1)</f>
        <v>1</v>
      </c>
      <c r="AC250" s="147">
        <f>IF(ISERROR(SEARCH(AC$1,$O250)),0,1)</f>
        <v>0</v>
      </c>
      <c r="AD250" s="147">
        <f>IF(ISERROR(SEARCH(AD$1,$O250)),0,1)</f>
        <v>0</v>
      </c>
      <c r="AE250" s="147">
        <f>IF(ISERROR(SEARCH(AE$1,$O250)),0,1)</f>
        <v>0</v>
      </c>
      <c r="AF250" s="147">
        <f>IF(ISERROR(SEARCH(AF$1,$O250)),0,1)</f>
        <v>0</v>
      </c>
      <c r="AI250" t="s">
        <v>44</v>
      </c>
      <c r="AJ250" s="42" t="s">
        <v>44</v>
      </c>
      <c r="AK250" s="219">
        <f>_xlfn.XLOOKUP(AJ250,sortorder!$I$15:$I$20,sortorder!$J$15:$J$20)</f>
        <v>1</v>
      </c>
      <c r="AL250" t="s">
        <v>423</v>
      </c>
      <c r="AM250" t="s">
        <v>423</v>
      </c>
      <c r="AN250" t="s">
        <v>424</v>
      </c>
      <c r="AO250" s="32">
        <v>1</v>
      </c>
      <c r="AP250" t="s">
        <v>1125</v>
      </c>
      <c r="AQ250" t="s">
        <v>1132</v>
      </c>
      <c r="AR250" t="s">
        <v>1126</v>
      </c>
      <c r="AS250" t="s">
        <v>1132</v>
      </c>
      <c r="AT250">
        <v>1</v>
      </c>
      <c r="AU250" s="40" t="str">
        <f>IFERROR(_xlfn.XLOOKUP(O250,wtd!$B:$B,wtd!$C:$C),"")</f>
        <v/>
      </c>
      <c r="AV250" s="147" t="b">
        <f>IFERROR(O250=_xlfn.XLOOKUP(O250,wtd!$B:$B,wtd!$B:$B),FALSE)</f>
        <v>0</v>
      </c>
      <c r="AW250" t="s">
        <v>2831</v>
      </c>
      <c r="AX250">
        <v>2</v>
      </c>
      <c r="AY250">
        <v>0</v>
      </c>
      <c r="BA250" t="b">
        <v>0</v>
      </c>
      <c r="BB250" t="b">
        <v>1</v>
      </c>
      <c r="BC250" t="b">
        <v>0</v>
      </c>
      <c r="BD250" t="s">
        <v>5228</v>
      </c>
      <c r="BE250" s="46" t="s">
        <v>2392</v>
      </c>
      <c r="BF250" s="46" t="s">
        <v>2392</v>
      </c>
      <c r="BL250" s="235">
        <v>999</v>
      </c>
    </row>
    <row r="251" spans="1:64" x14ac:dyDescent="0.35">
      <c r="A251">
        <v>250</v>
      </c>
      <c r="B251" s="164" t="str">
        <f>IFERROR(TEXT(AK251,"00"),"99")&amp;IFERROR(TEXT(V251,"00"),"99")&amp;IFERROR(TEXT(R251,"00"),"99")&amp;IFERROR(TEXT(BL251,"000"),"999")</f>
        <v>013040999</v>
      </c>
      <c r="C251" s="164" t="str">
        <f>IFERROR(TEXT(AK251,"00"),"99")&amp;IFERROR(TEXT(U251,"00"),"99")&amp;IFERROR(TEXT(Q251,"000"),"999")</f>
        <v>0130023</v>
      </c>
      <c r="D251" s="29">
        <v>0</v>
      </c>
      <c r="E251" s="29">
        <v>0</v>
      </c>
      <c r="F251" s="29">
        <v>0</v>
      </c>
      <c r="O251" s="65" t="s">
        <v>2393</v>
      </c>
      <c r="P251" s="19" t="s">
        <v>2393</v>
      </c>
      <c r="Q251" s="153">
        <f>IFERROR(_xlfn.XLOOKUP(S251,sortorder!$E$62:$E$138,sortorder!$F$62:$F$138),999)</f>
        <v>23</v>
      </c>
      <c r="R251" s="153">
        <f>IFERROR(_xlfn.XLOOKUP(S251,sortorder!$E$62:$E$138,sortorder!$D$62:$D$138),99)</f>
        <v>40</v>
      </c>
      <c r="S251" s="131" t="s">
        <v>2328</v>
      </c>
      <c r="T251" s="60" t="s">
        <v>2328</v>
      </c>
      <c r="U251" s="158">
        <f>IFERROR(_xlfn.XLOOKUP(W251,sortorder!$E$4:$E$55,sortorder!$D$4:$D$55),99)</f>
        <v>30</v>
      </c>
      <c r="V251" s="158">
        <f>IFERROR(_xlfn.XLOOKUP(W251,sortorder!$E$4:$E$55,sortorder!$D$4:$D$55),99)</f>
        <v>30</v>
      </c>
      <c r="W251" s="144" t="s">
        <v>2964</v>
      </c>
      <c r="X251" s="147">
        <f>IF(ISERROR(SEARCH(X$1,$O251)),0,1)</f>
        <v>0</v>
      </c>
      <c r="Y251" s="147">
        <f>IF(ISERROR(SEARCH(Y$1,$O251)),0,1)</f>
        <v>0</v>
      </c>
      <c r="Z251" s="147">
        <f>IF(ISERROR(SEARCH(Z$1,$O251)),0,1)</f>
        <v>0</v>
      </c>
      <c r="AA251" s="147">
        <f>IF(ISERROR(SEARCH(AA$1,$O251)),0,1)</f>
        <v>0</v>
      </c>
      <c r="AB251" s="147">
        <f>IF(ISERROR(SEARCH(AB$1,$O251)),0,1)</f>
        <v>1</v>
      </c>
      <c r="AC251" s="147">
        <f>IF(ISERROR(SEARCH(AC$1,$O251)),0,1)</f>
        <v>0</v>
      </c>
      <c r="AD251" s="147">
        <f>IF(ISERROR(SEARCH(AD$1,$O251)),0,1)</f>
        <v>0</v>
      </c>
      <c r="AE251" s="147">
        <f>IF(ISERROR(SEARCH(AE$1,$O251)),0,1)</f>
        <v>0</v>
      </c>
      <c r="AF251" s="147">
        <f>IF(ISERROR(SEARCH(AF$1,$O251)),0,1)</f>
        <v>0</v>
      </c>
      <c r="AI251" t="s">
        <v>44</v>
      </c>
      <c r="AJ251" s="42" t="s">
        <v>44</v>
      </c>
      <c r="AK251" s="219">
        <f>_xlfn.XLOOKUP(AJ251,sortorder!$I$15:$I$20,sortorder!$J$15:$J$20)</f>
        <v>1</v>
      </c>
      <c r="AL251" t="s">
        <v>423</v>
      </c>
      <c r="AM251" t="s">
        <v>423</v>
      </c>
      <c r="AN251" t="s">
        <v>424</v>
      </c>
      <c r="AO251" s="32">
        <v>1</v>
      </c>
      <c r="AP251" t="s">
        <v>1125</v>
      </c>
      <c r="AQ251" t="s">
        <v>1132</v>
      </c>
      <c r="AR251" t="s">
        <v>1126</v>
      </c>
      <c r="AS251" t="s">
        <v>1132</v>
      </c>
      <c r="AT251">
        <v>1</v>
      </c>
      <c r="AU251" s="40" t="str">
        <f>IFERROR(_xlfn.XLOOKUP(O251,wtd!$B:$B,wtd!$C:$C),"")</f>
        <v/>
      </c>
      <c r="AV251" s="147" t="b">
        <f>IFERROR(O251=_xlfn.XLOOKUP(O251,wtd!$B:$B,wtd!$B:$B),FALSE)</f>
        <v>0</v>
      </c>
      <c r="AW251" t="s">
        <v>2831</v>
      </c>
      <c r="AX251">
        <v>2</v>
      </c>
      <c r="AY251">
        <v>0</v>
      </c>
      <c r="BA251" t="b">
        <v>0</v>
      </c>
      <c r="BB251" t="b">
        <v>1</v>
      </c>
      <c r="BC251" t="b">
        <v>0</v>
      </c>
      <c r="BD251" t="s">
        <v>5332</v>
      </c>
      <c r="BE251" s="46" t="s">
        <v>2394</v>
      </c>
      <c r="BF251" s="46" t="s">
        <v>2394</v>
      </c>
      <c r="BL251" s="235">
        <v>999</v>
      </c>
    </row>
    <row r="252" spans="1:64" x14ac:dyDescent="0.35">
      <c r="A252">
        <v>251</v>
      </c>
      <c r="B252" s="164" t="str">
        <f>IFERROR(TEXT(AK252,"00"),"99")&amp;IFERROR(TEXT(V252,"00"),"99")&amp;IFERROR(TEXT(R252,"00"),"99")&amp;IFERROR(TEXT(BL252,"000"),"999")</f>
        <v>013041999</v>
      </c>
      <c r="C252" s="164" t="str">
        <f>IFERROR(TEXT(AK252,"00"),"99")&amp;IFERROR(TEXT(U252,"00"),"99")&amp;IFERROR(TEXT(Q252,"000"),"999")</f>
        <v>0130024</v>
      </c>
      <c r="D252" s="29">
        <v>0</v>
      </c>
      <c r="E252" s="29">
        <v>0</v>
      </c>
      <c r="F252" s="29">
        <v>0</v>
      </c>
      <c r="O252" s="65" t="s">
        <v>2395</v>
      </c>
      <c r="P252" s="19" t="s">
        <v>2395</v>
      </c>
      <c r="Q252" s="153">
        <f>IFERROR(_xlfn.XLOOKUP(S252,sortorder!$E$62:$E$138,sortorder!$F$62:$F$138),999)</f>
        <v>24</v>
      </c>
      <c r="R252" s="153">
        <f>IFERROR(_xlfn.XLOOKUP(S252,sortorder!$E$62:$E$138,sortorder!$D$62:$D$138),99)</f>
        <v>41</v>
      </c>
      <c r="S252" s="131" t="s">
        <v>2333</v>
      </c>
      <c r="T252" s="60" t="s">
        <v>2333</v>
      </c>
      <c r="U252" s="158">
        <f>IFERROR(_xlfn.XLOOKUP(W252,sortorder!$E$4:$E$55,sortorder!$D$4:$D$55),99)</f>
        <v>30</v>
      </c>
      <c r="V252" s="158">
        <f>IFERROR(_xlfn.XLOOKUP(W252,sortorder!$E$4:$E$55,sortorder!$D$4:$D$55),99)</f>
        <v>30</v>
      </c>
      <c r="W252" s="144" t="s">
        <v>2964</v>
      </c>
      <c r="X252" s="147">
        <f>IF(ISERROR(SEARCH(X$1,$O252)),0,1)</f>
        <v>0</v>
      </c>
      <c r="Y252" s="147">
        <f>IF(ISERROR(SEARCH(Y$1,$O252)),0,1)</f>
        <v>0</v>
      </c>
      <c r="Z252" s="147">
        <f>IF(ISERROR(SEARCH(Z$1,$O252)),0,1)</f>
        <v>0</v>
      </c>
      <c r="AA252" s="147">
        <f>IF(ISERROR(SEARCH(AA$1,$O252)),0,1)</f>
        <v>0</v>
      </c>
      <c r="AB252" s="147">
        <f>IF(ISERROR(SEARCH(AB$1,$O252)),0,1)</f>
        <v>1</v>
      </c>
      <c r="AC252" s="147">
        <f>IF(ISERROR(SEARCH(AC$1,$O252)),0,1)</f>
        <v>0</v>
      </c>
      <c r="AD252" s="147">
        <f>IF(ISERROR(SEARCH(AD$1,$O252)),0,1)</f>
        <v>0</v>
      </c>
      <c r="AE252" s="147">
        <f>IF(ISERROR(SEARCH(AE$1,$O252)),0,1)</f>
        <v>0</v>
      </c>
      <c r="AF252" s="147">
        <f>IF(ISERROR(SEARCH(AF$1,$O252)),0,1)</f>
        <v>0</v>
      </c>
      <c r="AI252" t="s">
        <v>44</v>
      </c>
      <c r="AJ252" s="42" t="s">
        <v>44</v>
      </c>
      <c r="AK252" s="219">
        <f>_xlfn.XLOOKUP(AJ252,sortorder!$I$15:$I$20,sortorder!$J$15:$J$20)</f>
        <v>1</v>
      </c>
      <c r="AL252" t="s">
        <v>423</v>
      </c>
      <c r="AM252" t="s">
        <v>423</v>
      </c>
      <c r="AN252" t="s">
        <v>424</v>
      </c>
      <c r="AO252" s="32">
        <v>1</v>
      </c>
      <c r="AP252" t="s">
        <v>1125</v>
      </c>
      <c r="AQ252" t="s">
        <v>1132</v>
      </c>
      <c r="AR252" t="s">
        <v>1126</v>
      </c>
      <c r="AS252" t="s">
        <v>1132</v>
      </c>
      <c r="AT252">
        <v>1</v>
      </c>
      <c r="AU252" s="40" t="str">
        <f>IFERROR(_xlfn.XLOOKUP(O252,wtd!$B:$B,wtd!$C:$C),"")</f>
        <v/>
      </c>
      <c r="AV252" s="147" t="b">
        <f>IFERROR(O252=_xlfn.XLOOKUP(O252,wtd!$B:$B,wtd!$B:$B),FALSE)</f>
        <v>0</v>
      </c>
      <c r="AW252" t="s">
        <v>2831</v>
      </c>
      <c r="AX252">
        <v>2</v>
      </c>
      <c r="AY252">
        <v>0</v>
      </c>
      <c r="BA252" t="b">
        <v>0</v>
      </c>
      <c r="BB252" t="b">
        <v>1</v>
      </c>
      <c r="BC252" t="b">
        <v>0</v>
      </c>
      <c r="BD252" t="s">
        <v>5175</v>
      </c>
      <c r="BE252" s="46" t="s">
        <v>2396</v>
      </c>
      <c r="BF252" s="46" t="s">
        <v>2396</v>
      </c>
      <c r="BL252" s="235">
        <v>999</v>
      </c>
    </row>
    <row r="253" spans="1:64" x14ac:dyDescent="0.35">
      <c r="A253">
        <v>252</v>
      </c>
      <c r="B253" s="164" t="str">
        <f>IFERROR(TEXT(AK253,"00"),"99")&amp;IFERROR(TEXT(V253,"00"),"99")&amp;IFERROR(TEXT(R253,"00"),"99")&amp;IFERROR(TEXT(BL253,"000"),"999")</f>
        <v>013042999</v>
      </c>
      <c r="C253" s="164" t="str">
        <f>IFERROR(TEXT(AK253,"00"),"99")&amp;IFERROR(TEXT(U253,"00"),"99")&amp;IFERROR(TEXT(Q253,"000"),"999")</f>
        <v>0130025</v>
      </c>
      <c r="D253" s="29">
        <v>0</v>
      </c>
      <c r="E253" s="29">
        <v>0</v>
      </c>
      <c r="F253" s="29">
        <v>0</v>
      </c>
      <c r="O253" s="65" t="s">
        <v>2397</v>
      </c>
      <c r="P253" s="19" t="s">
        <v>2397</v>
      </c>
      <c r="Q253" s="153">
        <f>IFERROR(_xlfn.XLOOKUP(S253,sortorder!$E$62:$E$138,sortorder!$F$62:$F$138),999)</f>
        <v>25</v>
      </c>
      <c r="R253" s="153">
        <f>IFERROR(_xlfn.XLOOKUP(S253,sortorder!$E$62:$E$138,sortorder!$D$62:$D$138),99)</f>
        <v>42</v>
      </c>
      <c r="S253" s="131" t="s">
        <v>2338</v>
      </c>
      <c r="T253" s="60" t="s">
        <v>2338</v>
      </c>
      <c r="U253" s="158">
        <f>IFERROR(_xlfn.XLOOKUP(W253,sortorder!$E$4:$E$55,sortorder!$D$4:$D$55),99)</f>
        <v>30</v>
      </c>
      <c r="V253" s="158">
        <f>IFERROR(_xlfn.XLOOKUP(W253,sortorder!$E$4:$E$55,sortorder!$D$4:$D$55),99)</f>
        <v>30</v>
      </c>
      <c r="W253" s="144" t="s">
        <v>2964</v>
      </c>
      <c r="X253" s="147">
        <f>IF(ISERROR(SEARCH(X$1,$O253)),0,1)</f>
        <v>0</v>
      </c>
      <c r="Y253" s="147">
        <f>IF(ISERROR(SEARCH(Y$1,$O253)),0,1)</f>
        <v>0</v>
      </c>
      <c r="Z253" s="147">
        <f>IF(ISERROR(SEARCH(Z$1,$O253)),0,1)</f>
        <v>0</v>
      </c>
      <c r="AA253" s="147">
        <f>IF(ISERROR(SEARCH(AA$1,$O253)),0,1)</f>
        <v>0</v>
      </c>
      <c r="AB253" s="147">
        <f>IF(ISERROR(SEARCH(AB$1,$O253)),0,1)</f>
        <v>1</v>
      </c>
      <c r="AC253" s="147">
        <f>IF(ISERROR(SEARCH(AC$1,$O253)),0,1)</f>
        <v>0</v>
      </c>
      <c r="AD253" s="147">
        <f>IF(ISERROR(SEARCH(AD$1,$O253)),0,1)</f>
        <v>0</v>
      </c>
      <c r="AE253" s="147">
        <f>IF(ISERROR(SEARCH(AE$1,$O253)),0,1)</f>
        <v>0</v>
      </c>
      <c r="AF253" s="147">
        <f>IF(ISERROR(SEARCH(AF$1,$O253)),0,1)</f>
        <v>0</v>
      </c>
      <c r="AI253" t="s">
        <v>44</v>
      </c>
      <c r="AJ253" s="42" t="s">
        <v>44</v>
      </c>
      <c r="AK253" s="219">
        <f>_xlfn.XLOOKUP(AJ253,sortorder!$I$15:$I$20,sortorder!$J$15:$J$20)</f>
        <v>1</v>
      </c>
      <c r="AL253" t="s">
        <v>423</v>
      </c>
      <c r="AM253" t="s">
        <v>423</v>
      </c>
      <c r="AN253" t="s">
        <v>424</v>
      </c>
      <c r="AO253" s="32">
        <v>1</v>
      </c>
      <c r="AP253" t="s">
        <v>1125</v>
      </c>
      <c r="AQ253" t="s">
        <v>1132</v>
      </c>
      <c r="AR253" t="s">
        <v>1126</v>
      </c>
      <c r="AS253" t="s">
        <v>1132</v>
      </c>
      <c r="AT253">
        <v>1</v>
      </c>
      <c r="AU253" s="40" t="str">
        <f>IFERROR(_xlfn.XLOOKUP(O253,wtd!$B:$B,wtd!$C:$C),"")</f>
        <v/>
      </c>
      <c r="AV253" s="147" t="b">
        <f>IFERROR(O253=_xlfn.XLOOKUP(O253,wtd!$B:$B,wtd!$B:$B),FALSE)</f>
        <v>0</v>
      </c>
      <c r="AW253" t="s">
        <v>2831</v>
      </c>
      <c r="AX253">
        <v>2</v>
      </c>
      <c r="AY253">
        <v>0</v>
      </c>
      <c r="BA253" t="b">
        <v>0</v>
      </c>
      <c r="BB253" t="b">
        <v>1</v>
      </c>
      <c r="BC253" t="b">
        <v>0</v>
      </c>
      <c r="BD253" t="s">
        <v>5420</v>
      </c>
      <c r="BE253" s="46" t="s">
        <v>2398</v>
      </c>
      <c r="BF253" s="46" t="s">
        <v>2398</v>
      </c>
      <c r="BL253" s="235">
        <v>999</v>
      </c>
    </row>
    <row r="254" spans="1:64" x14ac:dyDescent="0.35">
      <c r="A254">
        <v>253</v>
      </c>
      <c r="B254" s="164" t="str">
        <f>IFERROR(TEXT(AK254,"00"),"99")&amp;IFERROR(TEXT(V254,"00"),"99")&amp;IFERROR(TEXT(R254,"00"),"99")&amp;IFERROR(TEXT(BL254,"000"),"999")</f>
        <v>013043999</v>
      </c>
      <c r="C254" s="164" t="str">
        <f>IFERROR(TEXT(AK254,"00"),"99")&amp;IFERROR(TEXT(U254,"00"),"99")&amp;IFERROR(TEXT(Q254,"000"),"999")</f>
        <v>0130018</v>
      </c>
      <c r="D254" s="29">
        <v>0</v>
      </c>
      <c r="E254" s="29">
        <v>0</v>
      </c>
      <c r="F254" s="29">
        <v>0</v>
      </c>
      <c r="O254" s="65" t="s">
        <v>2399</v>
      </c>
      <c r="P254" s="19" t="s">
        <v>2399</v>
      </c>
      <c r="Q254" s="153">
        <f>IFERROR(_xlfn.XLOOKUP(S254,sortorder!$E$62:$E$138,sortorder!$F$62:$F$138),999)</f>
        <v>18</v>
      </c>
      <c r="R254" s="153">
        <f>IFERROR(_xlfn.XLOOKUP(S254,sortorder!$E$62:$E$138,sortorder!$D$62:$D$138),99)</f>
        <v>43</v>
      </c>
      <c r="S254" s="131" t="s">
        <v>2301</v>
      </c>
      <c r="T254" s="60" t="s">
        <v>2301</v>
      </c>
      <c r="U254" s="158">
        <f>IFERROR(_xlfn.XLOOKUP(W254,sortorder!$E$4:$E$55,sortorder!$D$4:$D$55),99)</f>
        <v>30</v>
      </c>
      <c r="V254" s="158">
        <f>IFERROR(_xlfn.XLOOKUP(W254,sortorder!$E$4:$E$55,sortorder!$D$4:$D$55),99)</f>
        <v>30</v>
      </c>
      <c r="W254" s="144" t="s">
        <v>2964</v>
      </c>
      <c r="X254" s="147">
        <f>IF(ISERROR(SEARCH(X$1,$O254)),0,1)</f>
        <v>0</v>
      </c>
      <c r="Y254" s="147">
        <f>IF(ISERROR(SEARCH(Y$1,$O254)),0,1)</f>
        <v>0</v>
      </c>
      <c r="Z254" s="147">
        <f>IF(ISERROR(SEARCH(Z$1,$O254)),0,1)</f>
        <v>0</v>
      </c>
      <c r="AA254" s="147">
        <f>IF(ISERROR(SEARCH(AA$1,$O254)),0,1)</f>
        <v>0</v>
      </c>
      <c r="AB254" s="147">
        <f>IF(ISERROR(SEARCH(AB$1,$O254)),0,1)</f>
        <v>1</v>
      </c>
      <c r="AC254" s="147">
        <f>IF(ISERROR(SEARCH(AC$1,$O254)),0,1)</f>
        <v>0</v>
      </c>
      <c r="AD254" s="147">
        <f>IF(ISERROR(SEARCH(AD$1,$O254)),0,1)</f>
        <v>0</v>
      </c>
      <c r="AE254" s="147">
        <f>IF(ISERROR(SEARCH(AE$1,$O254)),0,1)</f>
        <v>0</v>
      </c>
      <c r="AF254" s="147">
        <f>IF(ISERROR(SEARCH(AF$1,$O254)),0,1)</f>
        <v>0</v>
      </c>
      <c r="AI254" t="s">
        <v>44</v>
      </c>
      <c r="AJ254" s="42" t="s">
        <v>44</v>
      </c>
      <c r="AK254" s="219">
        <f>_xlfn.XLOOKUP(AJ254,sortorder!$I$15:$I$20,sortorder!$J$15:$J$20)</f>
        <v>1</v>
      </c>
      <c r="AL254" t="s">
        <v>423</v>
      </c>
      <c r="AM254" t="s">
        <v>423</v>
      </c>
      <c r="AN254" t="s">
        <v>424</v>
      </c>
      <c r="AO254" s="32">
        <v>1</v>
      </c>
      <c r="AP254" t="s">
        <v>1125</v>
      </c>
      <c r="AQ254" t="s">
        <v>1132</v>
      </c>
      <c r="AR254" t="s">
        <v>1126</v>
      </c>
      <c r="AS254" t="s">
        <v>1132</v>
      </c>
      <c r="AT254">
        <v>1</v>
      </c>
      <c r="AU254" s="40" t="str">
        <f>IFERROR(_xlfn.XLOOKUP(O254,wtd!$B:$B,wtd!$C:$C),"")</f>
        <v/>
      </c>
      <c r="AV254" s="147" t="b">
        <f>IFERROR(O254=_xlfn.XLOOKUP(O254,wtd!$B:$B,wtd!$B:$B),FALSE)</f>
        <v>0</v>
      </c>
      <c r="AW254" t="s">
        <v>2831</v>
      </c>
      <c r="AX254">
        <v>2</v>
      </c>
      <c r="AY254">
        <v>0</v>
      </c>
      <c r="BA254" t="b">
        <v>0</v>
      </c>
      <c r="BB254" t="b">
        <v>1</v>
      </c>
      <c r="BC254" t="b">
        <v>0</v>
      </c>
      <c r="BD254" t="s">
        <v>5176</v>
      </c>
      <c r="BE254" s="46" t="s">
        <v>2400</v>
      </c>
      <c r="BF254" s="46" t="s">
        <v>2400</v>
      </c>
      <c r="BL254" s="235">
        <v>999</v>
      </c>
    </row>
    <row r="255" spans="1:64" x14ac:dyDescent="0.35">
      <c r="A255">
        <v>254</v>
      </c>
      <c r="B255" s="164" t="str">
        <f>IFERROR(TEXT(AK255,"00"),"99")&amp;IFERROR(TEXT(V255,"00"),"99")&amp;IFERROR(TEXT(R255,"00"),"99")&amp;IFERROR(TEXT(BL255,"000"),"999")</f>
        <v>013136999</v>
      </c>
      <c r="C255" s="164" t="str">
        <f>IFERROR(TEXT(AK255,"00"),"99")&amp;IFERROR(TEXT(U255,"00"),"99")&amp;IFERROR(TEXT(Q255,"000"),"999")</f>
        <v>0131021</v>
      </c>
      <c r="D255" s="29">
        <v>0</v>
      </c>
      <c r="E255" s="29">
        <v>0</v>
      </c>
      <c r="F255" s="29">
        <v>0</v>
      </c>
      <c r="O255" s="65" t="s">
        <v>2401</v>
      </c>
      <c r="P255" s="19" t="s">
        <v>2401</v>
      </c>
      <c r="Q255" s="153">
        <f>IFERROR(_xlfn.XLOOKUP(S255,sortorder!$E$62:$E$138,sortorder!$F$62:$F$138),999)</f>
        <v>21</v>
      </c>
      <c r="R255" s="153">
        <f>IFERROR(_xlfn.XLOOKUP(S255,sortorder!$E$62:$E$138,sortorder!$D$62:$D$138),99)</f>
        <v>36</v>
      </c>
      <c r="S255" s="131" t="s">
        <v>2318</v>
      </c>
      <c r="T255" s="60" t="s">
        <v>2318</v>
      </c>
      <c r="U255" s="158">
        <f>IFERROR(_xlfn.XLOOKUP(W255,sortorder!$E$4:$E$55,sortorder!$D$4:$D$55),99)</f>
        <v>31</v>
      </c>
      <c r="V255" s="158">
        <f>IFERROR(_xlfn.XLOOKUP(W255,sortorder!$E$4:$E$55,sortorder!$D$4:$D$55),99)</f>
        <v>31</v>
      </c>
      <c r="W255" s="144" t="s">
        <v>2965</v>
      </c>
      <c r="X255" s="147">
        <f>IF(ISERROR(SEARCH(X$1,$O255)),0,1)</f>
        <v>0</v>
      </c>
      <c r="Y255" s="147">
        <f>IF(ISERROR(SEARCH(Y$1,$O255)),0,1)</f>
        <v>1</v>
      </c>
      <c r="Z255" s="147">
        <f>IF(ISERROR(SEARCH(Z$1,$O255)),0,1)</f>
        <v>0</v>
      </c>
      <c r="AA255" s="147">
        <f>IF(ISERROR(SEARCH(AA$1,$O255)),0,1)</f>
        <v>0</v>
      </c>
      <c r="AB255" s="147">
        <f>IF(ISERROR(SEARCH(AB$1,$O255)),0,1)</f>
        <v>1</v>
      </c>
      <c r="AC255" s="147">
        <f>IF(ISERROR(SEARCH(AC$1,$O255)),0,1)</f>
        <v>0</v>
      </c>
      <c r="AD255" s="147">
        <f>IF(ISERROR(SEARCH(AD$1,$O255)),0,1)</f>
        <v>0</v>
      </c>
      <c r="AE255" s="147">
        <f>IF(ISERROR(SEARCH(AE$1,$O255)),0,1)</f>
        <v>0</v>
      </c>
      <c r="AF255" s="147">
        <f>IF(ISERROR(SEARCH(AF$1,$O255)),0,1)</f>
        <v>0</v>
      </c>
      <c r="AG255" t="s">
        <v>1075</v>
      </c>
      <c r="AI255" t="s">
        <v>44</v>
      </c>
      <c r="AJ255" s="42" t="s">
        <v>44</v>
      </c>
      <c r="AK255" s="219">
        <f>_xlfn.XLOOKUP(AJ255,sortorder!$I$15:$I$20,sortorder!$J$15:$J$20)</f>
        <v>1</v>
      </c>
      <c r="AL255" t="s">
        <v>1805</v>
      </c>
      <c r="AM255" t="s">
        <v>1805</v>
      </c>
      <c r="AN255" t="s">
        <v>1806</v>
      </c>
      <c r="AO255" s="32">
        <v>3</v>
      </c>
      <c r="AP255" t="s">
        <v>1816</v>
      </c>
      <c r="AQ255" t="s">
        <v>1132</v>
      </c>
      <c r="AR255" t="s">
        <v>1126</v>
      </c>
      <c r="AS255" t="s">
        <v>1132</v>
      </c>
      <c r="AT255">
        <v>1</v>
      </c>
      <c r="AU255" s="40" t="str">
        <f>IFERROR(_xlfn.XLOOKUP(O255,wtd!$B:$B,wtd!$C:$C),"")</f>
        <v/>
      </c>
      <c r="AV255" s="147" t="b">
        <f>IFERROR(O255=_xlfn.XLOOKUP(O255,wtd!$B:$B,wtd!$B:$B),FALSE)</f>
        <v>0</v>
      </c>
      <c r="AW255" t="s">
        <v>2831</v>
      </c>
      <c r="AX255">
        <v>2</v>
      </c>
      <c r="AY255">
        <v>0</v>
      </c>
      <c r="BA255" t="b">
        <v>0</v>
      </c>
      <c r="BB255" t="b">
        <v>1</v>
      </c>
      <c r="BC255" t="b">
        <v>0</v>
      </c>
      <c r="BD255" t="s">
        <v>5177</v>
      </c>
      <c r="BE255" s="46" t="s">
        <v>2403</v>
      </c>
      <c r="BF255" s="46" t="s">
        <v>2403</v>
      </c>
      <c r="BL255" s="235">
        <v>999</v>
      </c>
    </row>
    <row r="256" spans="1:64" x14ac:dyDescent="0.35">
      <c r="A256">
        <v>255</v>
      </c>
      <c r="B256" s="164" t="str">
        <f>IFERROR(TEXT(AK256,"00"),"99")&amp;IFERROR(TEXT(V256,"00"),"99")&amp;IFERROR(TEXT(R256,"00"),"99")&amp;IFERROR(TEXT(BL256,"000"),"999")</f>
        <v>013137999</v>
      </c>
      <c r="C256" s="164" t="str">
        <f>IFERROR(TEXT(AK256,"00"),"99")&amp;IFERROR(TEXT(U256,"00"),"99")&amp;IFERROR(TEXT(Q256,"000"),"999")</f>
        <v>0131019</v>
      </c>
      <c r="D256" s="29">
        <v>0</v>
      </c>
      <c r="E256" s="29">
        <v>0</v>
      </c>
      <c r="F256" s="29">
        <v>0</v>
      </c>
      <c r="O256" s="65" t="s">
        <v>2404</v>
      </c>
      <c r="P256" s="19" t="s">
        <v>2404</v>
      </c>
      <c r="Q256" s="153">
        <f>IFERROR(_xlfn.XLOOKUP(S256,sortorder!$E$62:$E$138,sortorder!$F$62:$F$138),999)</f>
        <v>19</v>
      </c>
      <c r="R256" s="153">
        <f>IFERROR(_xlfn.XLOOKUP(S256,sortorder!$E$62:$E$138,sortorder!$D$62:$D$138),99)</f>
        <v>37</v>
      </c>
      <c r="S256" s="131" t="s">
        <v>2308</v>
      </c>
      <c r="T256" s="60" t="s">
        <v>2308</v>
      </c>
      <c r="U256" s="158">
        <f>IFERROR(_xlfn.XLOOKUP(W256,sortorder!$E$4:$E$55,sortorder!$D$4:$D$55),99)</f>
        <v>31</v>
      </c>
      <c r="V256" s="158">
        <f>IFERROR(_xlfn.XLOOKUP(W256,sortorder!$E$4:$E$55,sortorder!$D$4:$D$55),99)</f>
        <v>31</v>
      </c>
      <c r="W256" s="144" t="s">
        <v>2965</v>
      </c>
      <c r="X256" s="147">
        <f>IF(ISERROR(SEARCH(X$1,$O256)),0,1)</f>
        <v>0</v>
      </c>
      <c r="Y256" s="147">
        <f>IF(ISERROR(SEARCH(Y$1,$O256)),0,1)</f>
        <v>1</v>
      </c>
      <c r="Z256" s="147">
        <f>IF(ISERROR(SEARCH(Z$1,$O256)),0,1)</f>
        <v>0</v>
      </c>
      <c r="AA256" s="147">
        <f>IF(ISERROR(SEARCH(AA$1,$O256)),0,1)</f>
        <v>0</v>
      </c>
      <c r="AB256" s="147">
        <f>IF(ISERROR(SEARCH(AB$1,$O256)),0,1)</f>
        <v>1</v>
      </c>
      <c r="AC256" s="147">
        <f>IF(ISERROR(SEARCH(AC$1,$O256)),0,1)</f>
        <v>0</v>
      </c>
      <c r="AD256" s="147">
        <f>IF(ISERROR(SEARCH(AD$1,$O256)),0,1)</f>
        <v>0</v>
      </c>
      <c r="AE256" s="147">
        <f>IF(ISERROR(SEARCH(AE$1,$O256)),0,1)</f>
        <v>0</v>
      </c>
      <c r="AF256" s="147">
        <f>IF(ISERROR(SEARCH(AF$1,$O256)),0,1)</f>
        <v>0</v>
      </c>
      <c r="AG256" t="s">
        <v>1075</v>
      </c>
      <c r="AI256" t="s">
        <v>44</v>
      </c>
      <c r="AJ256" s="42" t="s">
        <v>44</v>
      </c>
      <c r="AK256" s="219">
        <f>_xlfn.XLOOKUP(AJ256,sortorder!$I$15:$I$20,sortorder!$J$15:$J$20)</f>
        <v>1</v>
      </c>
      <c r="AL256" t="s">
        <v>1805</v>
      </c>
      <c r="AM256" t="s">
        <v>1805</v>
      </c>
      <c r="AN256" t="s">
        <v>1806</v>
      </c>
      <c r="AO256" s="32">
        <v>3</v>
      </c>
      <c r="AP256" t="s">
        <v>1816</v>
      </c>
      <c r="AQ256" t="s">
        <v>1132</v>
      </c>
      <c r="AR256" t="s">
        <v>1126</v>
      </c>
      <c r="AS256" t="s">
        <v>1132</v>
      </c>
      <c r="AT256">
        <v>1</v>
      </c>
      <c r="AU256" s="40" t="str">
        <f>IFERROR(_xlfn.XLOOKUP(O256,wtd!$B:$B,wtd!$C:$C),"")</f>
        <v/>
      </c>
      <c r="AV256" s="147" t="b">
        <f>IFERROR(O256=_xlfn.XLOOKUP(O256,wtd!$B:$B,wtd!$B:$B),FALSE)</f>
        <v>0</v>
      </c>
      <c r="AW256" t="s">
        <v>2831</v>
      </c>
      <c r="AX256">
        <v>2</v>
      </c>
      <c r="AY256">
        <v>0</v>
      </c>
      <c r="BA256" t="b">
        <v>0</v>
      </c>
      <c r="BB256" t="b">
        <v>1</v>
      </c>
      <c r="BC256" t="b">
        <v>0</v>
      </c>
      <c r="BD256" t="s">
        <v>5178</v>
      </c>
      <c r="BE256" s="46" t="s">
        <v>2405</v>
      </c>
      <c r="BF256" s="46" t="s">
        <v>2405</v>
      </c>
      <c r="BL256" s="235">
        <v>999</v>
      </c>
    </row>
    <row r="257" spans="1:70" x14ac:dyDescent="0.35">
      <c r="A257">
        <v>256</v>
      </c>
      <c r="B257" s="164" t="str">
        <f>IFERROR(TEXT(AK257,"00"),"99")&amp;IFERROR(TEXT(V257,"00"),"99")&amp;IFERROR(TEXT(R257,"00"),"99")&amp;IFERROR(TEXT(BL257,"000"),"999")</f>
        <v>013138999</v>
      </c>
      <c r="C257" s="164" t="str">
        <f>IFERROR(TEXT(AK257,"00"),"99")&amp;IFERROR(TEXT(U257,"00"),"99")&amp;IFERROR(TEXT(Q257,"000"),"999")</f>
        <v>0131020</v>
      </c>
      <c r="D257" s="29">
        <v>0</v>
      </c>
      <c r="E257" s="29">
        <v>0</v>
      </c>
      <c r="F257" s="29">
        <v>0</v>
      </c>
      <c r="O257" s="65" t="s">
        <v>2406</v>
      </c>
      <c r="P257" s="19" t="s">
        <v>2406</v>
      </c>
      <c r="Q257" s="153">
        <f>IFERROR(_xlfn.XLOOKUP(S257,sortorder!$E$62:$E$138,sortorder!$F$62:$F$138),999)</f>
        <v>20</v>
      </c>
      <c r="R257" s="153">
        <f>IFERROR(_xlfn.XLOOKUP(S257,sortorder!$E$62:$E$138,sortorder!$D$62:$D$138),99)</f>
        <v>38</v>
      </c>
      <c r="S257" s="131" t="s">
        <v>2313</v>
      </c>
      <c r="T257" s="60" t="s">
        <v>2313</v>
      </c>
      <c r="U257" s="158">
        <f>IFERROR(_xlfn.XLOOKUP(W257,sortorder!$E$4:$E$55,sortorder!$D$4:$D$55),99)</f>
        <v>31</v>
      </c>
      <c r="V257" s="158">
        <f>IFERROR(_xlfn.XLOOKUP(W257,sortorder!$E$4:$E$55,sortorder!$D$4:$D$55),99)</f>
        <v>31</v>
      </c>
      <c r="W257" s="144" t="s">
        <v>2965</v>
      </c>
      <c r="X257" s="147">
        <f>IF(ISERROR(SEARCH(X$1,$O257)),0,1)</f>
        <v>0</v>
      </c>
      <c r="Y257" s="147">
        <f>IF(ISERROR(SEARCH(Y$1,$O257)),0,1)</f>
        <v>1</v>
      </c>
      <c r="Z257" s="147">
        <f>IF(ISERROR(SEARCH(Z$1,$O257)),0,1)</f>
        <v>0</v>
      </c>
      <c r="AA257" s="147">
        <f>IF(ISERROR(SEARCH(AA$1,$O257)),0,1)</f>
        <v>0</v>
      </c>
      <c r="AB257" s="147">
        <f>IF(ISERROR(SEARCH(AB$1,$O257)),0,1)</f>
        <v>1</v>
      </c>
      <c r="AC257" s="147">
        <f>IF(ISERROR(SEARCH(AC$1,$O257)),0,1)</f>
        <v>0</v>
      </c>
      <c r="AD257" s="147">
        <f>IF(ISERROR(SEARCH(AD$1,$O257)),0,1)</f>
        <v>0</v>
      </c>
      <c r="AE257" s="147">
        <f>IF(ISERROR(SEARCH(AE$1,$O257)),0,1)</f>
        <v>0</v>
      </c>
      <c r="AF257" s="147">
        <f>IF(ISERROR(SEARCH(AF$1,$O257)),0,1)</f>
        <v>0</v>
      </c>
      <c r="AG257" t="s">
        <v>1075</v>
      </c>
      <c r="AI257" t="s">
        <v>44</v>
      </c>
      <c r="AJ257" s="42" t="s">
        <v>44</v>
      </c>
      <c r="AK257" s="219">
        <f>_xlfn.XLOOKUP(AJ257,sortorder!$I$15:$I$20,sortorder!$J$15:$J$20)</f>
        <v>1</v>
      </c>
      <c r="AL257" t="s">
        <v>1805</v>
      </c>
      <c r="AM257" t="s">
        <v>1805</v>
      </c>
      <c r="AN257" t="s">
        <v>1806</v>
      </c>
      <c r="AO257" s="32">
        <v>3</v>
      </c>
      <c r="AP257" t="s">
        <v>1816</v>
      </c>
      <c r="AQ257" t="s">
        <v>1132</v>
      </c>
      <c r="AR257" t="s">
        <v>1126</v>
      </c>
      <c r="AS257" t="s">
        <v>1132</v>
      </c>
      <c r="AT257">
        <v>1</v>
      </c>
      <c r="AU257" s="40" t="str">
        <f>IFERROR(_xlfn.XLOOKUP(O257,wtd!$B:$B,wtd!$C:$C),"")</f>
        <v/>
      </c>
      <c r="AV257" s="147" t="b">
        <f>IFERROR(O257=_xlfn.XLOOKUP(O257,wtd!$B:$B,wtd!$B:$B),FALSE)</f>
        <v>0</v>
      </c>
      <c r="AW257" t="s">
        <v>2831</v>
      </c>
      <c r="AX257">
        <v>2</v>
      </c>
      <c r="AY257">
        <v>0</v>
      </c>
      <c r="BA257" t="b">
        <v>0</v>
      </c>
      <c r="BB257" t="b">
        <v>1</v>
      </c>
      <c r="BC257" t="b">
        <v>0</v>
      </c>
      <c r="BD257" t="s">
        <v>5179</v>
      </c>
      <c r="BE257" s="46" t="s">
        <v>2407</v>
      </c>
      <c r="BF257" s="46" t="s">
        <v>2407</v>
      </c>
      <c r="BL257" s="235">
        <v>999</v>
      </c>
    </row>
    <row r="258" spans="1:70" x14ac:dyDescent="0.35">
      <c r="A258">
        <v>257</v>
      </c>
      <c r="B258" s="164" t="str">
        <f>IFERROR(TEXT(AK258,"00"),"99")&amp;IFERROR(TEXT(V258,"00"),"99")&amp;IFERROR(TEXT(R258,"00"),"99")&amp;IFERROR(TEXT(BL258,"000"),"999")</f>
        <v>013139999</v>
      </c>
      <c r="C258" s="164" t="str">
        <f>IFERROR(TEXT(AK258,"00"),"99")&amp;IFERROR(TEXT(U258,"00"),"99")&amp;IFERROR(TEXT(Q258,"000"),"999")</f>
        <v>0131022</v>
      </c>
      <c r="D258" s="29">
        <v>0</v>
      </c>
      <c r="E258" s="29">
        <v>0</v>
      </c>
      <c r="F258" s="29">
        <v>0</v>
      </c>
      <c r="O258" s="65" t="s">
        <v>2408</v>
      </c>
      <c r="P258" s="19" t="s">
        <v>2408</v>
      </c>
      <c r="Q258" s="153">
        <f>IFERROR(_xlfn.XLOOKUP(S258,sortorder!$E$62:$E$138,sortorder!$F$62:$F$138),999)</f>
        <v>22</v>
      </c>
      <c r="R258" s="153">
        <f>IFERROR(_xlfn.XLOOKUP(S258,sortorder!$E$62:$E$138,sortorder!$D$62:$D$138),99)</f>
        <v>39</v>
      </c>
      <c r="S258" s="131" t="s">
        <v>2323</v>
      </c>
      <c r="T258" s="60" t="s">
        <v>2323</v>
      </c>
      <c r="U258" s="158">
        <f>IFERROR(_xlfn.XLOOKUP(W258,sortorder!$E$4:$E$55,sortorder!$D$4:$D$55),99)</f>
        <v>31</v>
      </c>
      <c r="V258" s="158">
        <f>IFERROR(_xlfn.XLOOKUP(W258,sortorder!$E$4:$E$55,sortorder!$D$4:$D$55),99)</f>
        <v>31</v>
      </c>
      <c r="W258" s="144" t="s">
        <v>2965</v>
      </c>
      <c r="X258" s="147">
        <f>IF(ISERROR(SEARCH(X$1,$O258)),0,1)</f>
        <v>0</v>
      </c>
      <c r="Y258" s="147">
        <f>IF(ISERROR(SEARCH(Y$1,$O258)),0,1)</f>
        <v>1</v>
      </c>
      <c r="Z258" s="147">
        <f>IF(ISERROR(SEARCH(Z$1,$O258)),0,1)</f>
        <v>0</v>
      </c>
      <c r="AA258" s="147">
        <f>IF(ISERROR(SEARCH(AA$1,$O258)),0,1)</f>
        <v>0</v>
      </c>
      <c r="AB258" s="147">
        <f>IF(ISERROR(SEARCH(AB$1,$O258)),0,1)</f>
        <v>1</v>
      </c>
      <c r="AC258" s="147">
        <f>IF(ISERROR(SEARCH(AC$1,$O258)),0,1)</f>
        <v>0</v>
      </c>
      <c r="AD258" s="147">
        <f>IF(ISERROR(SEARCH(AD$1,$O258)),0,1)</f>
        <v>0</v>
      </c>
      <c r="AE258" s="147">
        <f>IF(ISERROR(SEARCH(AE$1,$O258)),0,1)</f>
        <v>0</v>
      </c>
      <c r="AF258" s="147">
        <f>IF(ISERROR(SEARCH(AF$1,$O258)),0,1)</f>
        <v>0</v>
      </c>
      <c r="AG258" t="s">
        <v>1075</v>
      </c>
      <c r="AI258" t="s">
        <v>44</v>
      </c>
      <c r="AJ258" s="42" t="s">
        <v>44</v>
      </c>
      <c r="AK258" s="219">
        <f>_xlfn.XLOOKUP(AJ258,sortorder!$I$15:$I$20,sortorder!$J$15:$J$20)</f>
        <v>1</v>
      </c>
      <c r="AL258" t="s">
        <v>1805</v>
      </c>
      <c r="AM258" t="s">
        <v>1805</v>
      </c>
      <c r="AN258" t="s">
        <v>1806</v>
      </c>
      <c r="AO258" s="32">
        <v>3</v>
      </c>
      <c r="AP258" t="s">
        <v>1816</v>
      </c>
      <c r="AQ258" t="s">
        <v>1132</v>
      </c>
      <c r="AR258" t="s">
        <v>1126</v>
      </c>
      <c r="AS258" t="s">
        <v>1132</v>
      </c>
      <c r="AT258">
        <v>1</v>
      </c>
      <c r="AU258" s="40" t="str">
        <f>IFERROR(_xlfn.XLOOKUP(O258,wtd!$B:$B,wtd!$C:$C),"")</f>
        <v/>
      </c>
      <c r="AV258" s="147" t="b">
        <f>IFERROR(O258=_xlfn.XLOOKUP(O258,wtd!$B:$B,wtd!$B:$B),FALSE)</f>
        <v>0</v>
      </c>
      <c r="AW258" t="s">
        <v>2831</v>
      </c>
      <c r="AX258">
        <v>2</v>
      </c>
      <c r="AY258">
        <v>0</v>
      </c>
      <c r="BA258" t="b">
        <v>0</v>
      </c>
      <c r="BB258" t="b">
        <v>1</v>
      </c>
      <c r="BC258" t="b">
        <v>0</v>
      </c>
      <c r="BD258" t="s">
        <v>5229</v>
      </c>
      <c r="BE258" s="46" t="s">
        <v>2409</v>
      </c>
      <c r="BF258" s="46" t="s">
        <v>2409</v>
      </c>
      <c r="BL258" s="235">
        <v>999</v>
      </c>
    </row>
    <row r="259" spans="1:70" x14ac:dyDescent="0.35">
      <c r="A259">
        <v>258</v>
      </c>
      <c r="B259" s="164" t="str">
        <f>IFERROR(TEXT(AK259,"00"),"99")&amp;IFERROR(TEXT(V259,"00"),"99")&amp;IFERROR(TEXT(R259,"00"),"99")&amp;IFERROR(TEXT(BL259,"000"),"999")</f>
        <v>013140999</v>
      </c>
      <c r="C259" s="164" t="str">
        <f>IFERROR(TEXT(AK259,"00"),"99")&amp;IFERROR(TEXT(U259,"00"),"99")&amp;IFERROR(TEXT(Q259,"000"),"999")</f>
        <v>0131023</v>
      </c>
      <c r="D259" s="29">
        <v>0</v>
      </c>
      <c r="E259" s="29">
        <v>0</v>
      </c>
      <c r="F259" s="29">
        <v>0</v>
      </c>
      <c r="O259" s="65" t="s">
        <v>2410</v>
      </c>
      <c r="P259" s="19" t="s">
        <v>2410</v>
      </c>
      <c r="Q259" s="153">
        <f>IFERROR(_xlfn.XLOOKUP(S259,sortorder!$E$62:$E$138,sortorder!$F$62:$F$138),999)</f>
        <v>23</v>
      </c>
      <c r="R259" s="153">
        <f>IFERROR(_xlfn.XLOOKUP(S259,sortorder!$E$62:$E$138,sortorder!$D$62:$D$138),99)</f>
        <v>40</v>
      </c>
      <c r="S259" s="131" t="s">
        <v>2328</v>
      </c>
      <c r="T259" s="60" t="s">
        <v>2328</v>
      </c>
      <c r="U259" s="158">
        <f>IFERROR(_xlfn.XLOOKUP(W259,sortorder!$E$4:$E$55,sortorder!$D$4:$D$55),99)</f>
        <v>31</v>
      </c>
      <c r="V259" s="158">
        <f>IFERROR(_xlfn.XLOOKUP(W259,sortorder!$E$4:$E$55,sortorder!$D$4:$D$55),99)</f>
        <v>31</v>
      </c>
      <c r="W259" s="144" t="s">
        <v>2965</v>
      </c>
      <c r="X259" s="147">
        <f>IF(ISERROR(SEARCH(X$1,$O259)),0,1)</f>
        <v>0</v>
      </c>
      <c r="Y259" s="147">
        <f>IF(ISERROR(SEARCH(Y$1,$O259)),0,1)</f>
        <v>1</v>
      </c>
      <c r="Z259" s="147">
        <f>IF(ISERROR(SEARCH(Z$1,$O259)),0,1)</f>
        <v>0</v>
      </c>
      <c r="AA259" s="147">
        <f>IF(ISERROR(SEARCH(AA$1,$O259)),0,1)</f>
        <v>0</v>
      </c>
      <c r="AB259" s="147">
        <f>IF(ISERROR(SEARCH(AB$1,$O259)),0,1)</f>
        <v>1</v>
      </c>
      <c r="AC259" s="147">
        <f>IF(ISERROR(SEARCH(AC$1,$O259)),0,1)</f>
        <v>0</v>
      </c>
      <c r="AD259" s="147">
        <f>IF(ISERROR(SEARCH(AD$1,$O259)),0,1)</f>
        <v>0</v>
      </c>
      <c r="AE259" s="147">
        <f>IF(ISERROR(SEARCH(AE$1,$O259)),0,1)</f>
        <v>0</v>
      </c>
      <c r="AF259" s="147">
        <f>IF(ISERROR(SEARCH(AF$1,$O259)),0,1)</f>
        <v>0</v>
      </c>
      <c r="AG259" t="s">
        <v>1075</v>
      </c>
      <c r="AI259" t="s">
        <v>44</v>
      </c>
      <c r="AJ259" s="42" t="s">
        <v>44</v>
      </c>
      <c r="AK259" s="219">
        <f>_xlfn.XLOOKUP(AJ259,sortorder!$I$15:$I$20,sortorder!$J$15:$J$20)</f>
        <v>1</v>
      </c>
      <c r="AL259" t="s">
        <v>1805</v>
      </c>
      <c r="AM259" t="s">
        <v>1805</v>
      </c>
      <c r="AN259" t="s">
        <v>1806</v>
      </c>
      <c r="AO259" s="32">
        <v>3</v>
      </c>
      <c r="AP259" t="s">
        <v>1816</v>
      </c>
      <c r="AQ259" t="s">
        <v>1132</v>
      </c>
      <c r="AR259" t="s">
        <v>1126</v>
      </c>
      <c r="AS259" t="s">
        <v>1132</v>
      </c>
      <c r="AT259">
        <v>1</v>
      </c>
      <c r="AU259" s="40" t="str">
        <f>IFERROR(_xlfn.XLOOKUP(O259,wtd!$B:$B,wtd!$C:$C),"")</f>
        <v/>
      </c>
      <c r="AV259" s="147" t="b">
        <f>IFERROR(O259=_xlfn.XLOOKUP(O259,wtd!$B:$B,wtd!$B:$B),FALSE)</f>
        <v>0</v>
      </c>
      <c r="AW259" t="s">
        <v>2831</v>
      </c>
      <c r="AX259">
        <v>2</v>
      </c>
      <c r="AY259">
        <v>0</v>
      </c>
      <c r="BA259" t="b">
        <v>0</v>
      </c>
      <c r="BB259" t="b">
        <v>1</v>
      </c>
      <c r="BC259" t="b">
        <v>0</v>
      </c>
      <c r="BD259" t="s">
        <v>5333</v>
      </c>
      <c r="BE259" s="46" t="s">
        <v>2411</v>
      </c>
      <c r="BF259" s="46" t="s">
        <v>2411</v>
      </c>
      <c r="BL259" s="235">
        <v>999</v>
      </c>
    </row>
    <row r="260" spans="1:70" x14ac:dyDescent="0.35">
      <c r="A260">
        <v>259</v>
      </c>
      <c r="B260" s="164" t="str">
        <f>IFERROR(TEXT(AK260,"00"),"99")&amp;IFERROR(TEXT(V260,"00"),"99")&amp;IFERROR(TEXT(R260,"00"),"99")&amp;IFERROR(TEXT(BL260,"000"),"999")</f>
        <v>013141999</v>
      </c>
      <c r="C260" s="164" t="str">
        <f>IFERROR(TEXT(AK260,"00"),"99")&amp;IFERROR(TEXT(U260,"00"),"99")&amp;IFERROR(TEXT(Q260,"000"),"999")</f>
        <v>0131024</v>
      </c>
      <c r="D260" s="29">
        <v>0</v>
      </c>
      <c r="E260" s="29">
        <v>0</v>
      </c>
      <c r="F260" s="29">
        <v>0</v>
      </c>
      <c r="O260" s="65" t="s">
        <v>2412</v>
      </c>
      <c r="P260" s="19" t="s">
        <v>2412</v>
      </c>
      <c r="Q260" s="153">
        <f>IFERROR(_xlfn.XLOOKUP(S260,sortorder!$E$62:$E$138,sortorder!$F$62:$F$138),999)</f>
        <v>24</v>
      </c>
      <c r="R260" s="153">
        <f>IFERROR(_xlfn.XLOOKUP(S260,sortorder!$E$62:$E$138,sortorder!$D$62:$D$138),99)</f>
        <v>41</v>
      </c>
      <c r="S260" s="131" t="s">
        <v>2333</v>
      </c>
      <c r="T260" s="60" t="s">
        <v>2333</v>
      </c>
      <c r="U260" s="158">
        <f>IFERROR(_xlfn.XLOOKUP(W260,sortorder!$E$4:$E$55,sortorder!$D$4:$D$55),99)</f>
        <v>31</v>
      </c>
      <c r="V260" s="158">
        <f>IFERROR(_xlfn.XLOOKUP(W260,sortorder!$E$4:$E$55,sortorder!$D$4:$D$55),99)</f>
        <v>31</v>
      </c>
      <c r="W260" s="144" t="s">
        <v>2965</v>
      </c>
      <c r="X260" s="147">
        <f>IF(ISERROR(SEARCH(X$1,$O260)),0,1)</f>
        <v>0</v>
      </c>
      <c r="Y260" s="147">
        <f>IF(ISERROR(SEARCH(Y$1,$O260)),0,1)</f>
        <v>1</v>
      </c>
      <c r="Z260" s="147">
        <f>IF(ISERROR(SEARCH(Z$1,$O260)),0,1)</f>
        <v>0</v>
      </c>
      <c r="AA260" s="147">
        <f>IF(ISERROR(SEARCH(AA$1,$O260)),0,1)</f>
        <v>0</v>
      </c>
      <c r="AB260" s="147">
        <f>IF(ISERROR(SEARCH(AB$1,$O260)),0,1)</f>
        <v>1</v>
      </c>
      <c r="AC260" s="147">
        <f>IF(ISERROR(SEARCH(AC$1,$O260)),0,1)</f>
        <v>0</v>
      </c>
      <c r="AD260" s="147">
        <f>IF(ISERROR(SEARCH(AD$1,$O260)),0,1)</f>
        <v>0</v>
      </c>
      <c r="AE260" s="147">
        <f>IF(ISERROR(SEARCH(AE$1,$O260)),0,1)</f>
        <v>0</v>
      </c>
      <c r="AF260" s="147">
        <f>IF(ISERROR(SEARCH(AF$1,$O260)),0,1)</f>
        <v>0</v>
      </c>
      <c r="AG260" t="s">
        <v>1075</v>
      </c>
      <c r="AI260" t="s">
        <v>44</v>
      </c>
      <c r="AJ260" s="42" t="s">
        <v>44</v>
      </c>
      <c r="AK260" s="219">
        <f>_xlfn.XLOOKUP(AJ260,sortorder!$I$15:$I$20,sortorder!$J$15:$J$20)</f>
        <v>1</v>
      </c>
      <c r="AL260" t="s">
        <v>1805</v>
      </c>
      <c r="AM260" t="s">
        <v>1805</v>
      </c>
      <c r="AN260" t="s">
        <v>1806</v>
      </c>
      <c r="AO260" s="32">
        <v>3</v>
      </c>
      <c r="AP260" t="s">
        <v>1816</v>
      </c>
      <c r="AQ260" t="s">
        <v>1132</v>
      </c>
      <c r="AR260" t="s">
        <v>1126</v>
      </c>
      <c r="AS260" t="s">
        <v>1132</v>
      </c>
      <c r="AT260">
        <v>1</v>
      </c>
      <c r="AU260" s="40" t="str">
        <f>IFERROR(_xlfn.XLOOKUP(O260,wtd!$B:$B,wtd!$C:$C),"")</f>
        <v/>
      </c>
      <c r="AV260" s="147" t="b">
        <f>IFERROR(O260=_xlfn.XLOOKUP(O260,wtd!$B:$B,wtd!$B:$B),FALSE)</f>
        <v>0</v>
      </c>
      <c r="AW260" t="s">
        <v>2831</v>
      </c>
      <c r="AX260">
        <v>2</v>
      </c>
      <c r="AY260">
        <v>0</v>
      </c>
      <c r="BA260" t="b">
        <v>0</v>
      </c>
      <c r="BB260" t="b">
        <v>1</v>
      </c>
      <c r="BC260" t="b">
        <v>0</v>
      </c>
      <c r="BD260" t="s">
        <v>5180</v>
      </c>
      <c r="BE260" s="46" t="s">
        <v>2413</v>
      </c>
      <c r="BF260" s="46" t="s">
        <v>2413</v>
      </c>
      <c r="BL260" s="235">
        <v>999</v>
      </c>
    </row>
    <row r="261" spans="1:70" x14ac:dyDescent="0.35">
      <c r="A261">
        <v>260</v>
      </c>
      <c r="B261" s="164" t="str">
        <f>IFERROR(TEXT(AK261,"00"),"99")&amp;IFERROR(TEXT(V261,"00"),"99")&amp;IFERROR(TEXT(R261,"00"),"99")&amp;IFERROR(TEXT(BL261,"000"),"999")</f>
        <v>013142999</v>
      </c>
      <c r="C261" s="164" t="str">
        <f>IFERROR(TEXT(AK261,"00"),"99")&amp;IFERROR(TEXT(U261,"00"),"99")&amp;IFERROR(TEXT(Q261,"000"),"999")</f>
        <v>0131025</v>
      </c>
      <c r="D261" s="29">
        <v>0</v>
      </c>
      <c r="E261" s="29">
        <v>0</v>
      </c>
      <c r="F261" s="29">
        <v>0</v>
      </c>
      <c r="O261" s="65" t="s">
        <v>2414</v>
      </c>
      <c r="P261" s="19" t="s">
        <v>2414</v>
      </c>
      <c r="Q261" s="153">
        <f>IFERROR(_xlfn.XLOOKUP(S261,sortorder!$E$62:$E$138,sortorder!$F$62:$F$138),999)</f>
        <v>25</v>
      </c>
      <c r="R261" s="153">
        <f>IFERROR(_xlfn.XLOOKUP(S261,sortorder!$E$62:$E$138,sortorder!$D$62:$D$138),99)</f>
        <v>42</v>
      </c>
      <c r="S261" s="131" t="s">
        <v>2338</v>
      </c>
      <c r="T261" s="60" t="s">
        <v>2338</v>
      </c>
      <c r="U261" s="158">
        <f>IFERROR(_xlfn.XLOOKUP(W261,sortorder!$E$4:$E$55,sortorder!$D$4:$D$55),99)</f>
        <v>31</v>
      </c>
      <c r="V261" s="158">
        <f>IFERROR(_xlfn.XLOOKUP(W261,sortorder!$E$4:$E$55,sortorder!$D$4:$D$55),99)</f>
        <v>31</v>
      </c>
      <c r="W261" s="144" t="s">
        <v>2965</v>
      </c>
      <c r="X261" s="147">
        <f>IF(ISERROR(SEARCH(X$1,$O261)),0,1)</f>
        <v>0</v>
      </c>
      <c r="Y261" s="147">
        <f>IF(ISERROR(SEARCH(Y$1,$O261)),0,1)</f>
        <v>1</v>
      </c>
      <c r="Z261" s="147">
        <f>IF(ISERROR(SEARCH(Z$1,$O261)),0,1)</f>
        <v>0</v>
      </c>
      <c r="AA261" s="147">
        <f>IF(ISERROR(SEARCH(AA$1,$O261)),0,1)</f>
        <v>0</v>
      </c>
      <c r="AB261" s="147">
        <f>IF(ISERROR(SEARCH(AB$1,$O261)),0,1)</f>
        <v>1</v>
      </c>
      <c r="AC261" s="147">
        <f>IF(ISERROR(SEARCH(AC$1,$O261)),0,1)</f>
        <v>0</v>
      </c>
      <c r="AD261" s="147">
        <f>IF(ISERROR(SEARCH(AD$1,$O261)),0,1)</f>
        <v>0</v>
      </c>
      <c r="AE261" s="147">
        <f>IF(ISERROR(SEARCH(AE$1,$O261)),0,1)</f>
        <v>0</v>
      </c>
      <c r="AF261" s="147">
        <f>IF(ISERROR(SEARCH(AF$1,$O261)),0,1)</f>
        <v>0</v>
      </c>
      <c r="AG261" t="s">
        <v>1075</v>
      </c>
      <c r="AI261" t="s">
        <v>44</v>
      </c>
      <c r="AJ261" s="42" t="s">
        <v>44</v>
      </c>
      <c r="AK261" s="219">
        <f>_xlfn.XLOOKUP(AJ261,sortorder!$I$15:$I$20,sortorder!$J$15:$J$20)</f>
        <v>1</v>
      </c>
      <c r="AL261" t="s">
        <v>1805</v>
      </c>
      <c r="AM261" t="s">
        <v>1805</v>
      </c>
      <c r="AN261" t="s">
        <v>1806</v>
      </c>
      <c r="AO261" s="32">
        <v>3</v>
      </c>
      <c r="AP261" t="s">
        <v>1816</v>
      </c>
      <c r="AQ261" t="s">
        <v>1132</v>
      </c>
      <c r="AR261" t="s">
        <v>1126</v>
      </c>
      <c r="AS261" t="s">
        <v>1132</v>
      </c>
      <c r="AT261">
        <v>1</v>
      </c>
      <c r="AU261" s="40" t="str">
        <f>IFERROR(_xlfn.XLOOKUP(O261,wtd!$B:$B,wtd!$C:$C),"")</f>
        <v/>
      </c>
      <c r="AV261" s="147" t="b">
        <f>IFERROR(O261=_xlfn.XLOOKUP(O261,wtd!$B:$B,wtd!$B:$B),FALSE)</f>
        <v>0</v>
      </c>
      <c r="AW261" t="s">
        <v>2831</v>
      </c>
      <c r="AX261">
        <v>2</v>
      </c>
      <c r="AY261">
        <v>0</v>
      </c>
      <c r="BA261" t="b">
        <v>0</v>
      </c>
      <c r="BB261" t="b">
        <v>1</v>
      </c>
      <c r="BC261" t="b">
        <v>0</v>
      </c>
      <c r="BD261" t="s">
        <v>5421</v>
      </c>
      <c r="BE261" s="46" t="s">
        <v>2415</v>
      </c>
      <c r="BF261" s="46" t="s">
        <v>2415</v>
      </c>
      <c r="BL261" s="235">
        <v>999</v>
      </c>
    </row>
    <row r="262" spans="1:70" x14ac:dyDescent="0.35">
      <c r="A262">
        <v>261</v>
      </c>
      <c r="B262" s="164" t="str">
        <f>IFERROR(TEXT(AK262,"00"),"99")&amp;IFERROR(TEXT(V262,"00"),"99")&amp;IFERROR(TEXT(R262,"00"),"99")&amp;IFERROR(TEXT(BL262,"000"),"999")</f>
        <v>013143999</v>
      </c>
      <c r="C262" s="164" t="str">
        <f>IFERROR(TEXT(AK262,"00"),"99")&amp;IFERROR(TEXT(U262,"00"),"99")&amp;IFERROR(TEXT(Q262,"000"),"999")</f>
        <v>0131018</v>
      </c>
      <c r="D262" s="29">
        <v>0</v>
      </c>
      <c r="E262" s="29">
        <v>0</v>
      </c>
      <c r="F262" s="29">
        <v>0</v>
      </c>
      <c r="O262" s="65" t="s">
        <v>2416</v>
      </c>
      <c r="P262" s="19" t="s">
        <v>2416</v>
      </c>
      <c r="Q262" s="153">
        <f>IFERROR(_xlfn.XLOOKUP(S262,sortorder!$E$62:$E$138,sortorder!$F$62:$F$138),999)</f>
        <v>18</v>
      </c>
      <c r="R262" s="153">
        <f>IFERROR(_xlfn.XLOOKUP(S262,sortorder!$E$62:$E$138,sortorder!$D$62:$D$138),99)</f>
        <v>43</v>
      </c>
      <c r="S262" s="131" t="s">
        <v>2301</v>
      </c>
      <c r="T262" s="60" t="s">
        <v>2301</v>
      </c>
      <c r="U262" s="158">
        <f>IFERROR(_xlfn.XLOOKUP(W262,sortorder!$E$4:$E$55,sortorder!$D$4:$D$55),99)</f>
        <v>31</v>
      </c>
      <c r="V262" s="158">
        <f>IFERROR(_xlfn.XLOOKUP(W262,sortorder!$E$4:$E$55,sortorder!$D$4:$D$55),99)</f>
        <v>31</v>
      </c>
      <c r="W262" s="144" t="s">
        <v>2965</v>
      </c>
      <c r="X262" s="147">
        <f>IF(ISERROR(SEARCH(X$1,$O262)),0,1)</f>
        <v>0</v>
      </c>
      <c r="Y262" s="147">
        <f>IF(ISERROR(SEARCH(Y$1,$O262)),0,1)</f>
        <v>1</v>
      </c>
      <c r="Z262" s="147">
        <f>IF(ISERROR(SEARCH(Z$1,$O262)),0,1)</f>
        <v>0</v>
      </c>
      <c r="AA262" s="147">
        <f>IF(ISERROR(SEARCH(AA$1,$O262)),0,1)</f>
        <v>0</v>
      </c>
      <c r="AB262" s="147">
        <f>IF(ISERROR(SEARCH(AB$1,$O262)),0,1)</f>
        <v>1</v>
      </c>
      <c r="AC262" s="147">
        <f>IF(ISERROR(SEARCH(AC$1,$O262)),0,1)</f>
        <v>0</v>
      </c>
      <c r="AD262" s="147">
        <f>IF(ISERROR(SEARCH(AD$1,$O262)),0,1)</f>
        <v>0</v>
      </c>
      <c r="AE262" s="147">
        <f>IF(ISERROR(SEARCH(AE$1,$O262)),0,1)</f>
        <v>0</v>
      </c>
      <c r="AF262" s="147">
        <f>IF(ISERROR(SEARCH(AF$1,$O262)),0,1)</f>
        <v>0</v>
      </c>
      <c r="AG262" t="s">
        <v>1075</v>
      </c>
      <c r="AI262" t="s">
        <v>44</v>
      </c>
      <c r="AJ262" s="42" t="s">
        <v>44</v>
      </c>
      <c r="AK262" s="219">
        <f>_xlfn.XLOOKUP(AJ262,sortorder!$I$15:$I$20,sortorder!$J$15:$J$20)</f>
        <v>1</v>
      </c>
      <c r="AL262" t="s">
        <v>1805</v>
      </c>
      <c r="AM262" t="s">
        <v>1805</v>
      </c>
      <c r="AN262" t="s">
        <v>1806</v>
      </c>
      <c r="AO262" s="32">
        <v>3</v>
      </c>
      <c r="AP262" t="s">
        <v>1816</v>
      </c>
      <c r="AQ262" t="s">
        <v>1132</v>
      </c>
      <c r="AR262" t="s">
        <v>1126</v>
      </c>
      <c r="AS262" t="s">
        <v>1132</v>
      </c>
      <c r="AT262">
        <v>1</v>
      </c>
      <c r="AU262" s="40" t="str">
        <f>IFERROR(_xlfn.XLOOKUP(O262,wtd!$B:$B,wtd!$C:$C),"")</f>
        <v/>
      </c>
      <c r="AV262" s="147" t="b">
        <f>IFERROR(O262=_xlfn.XLOOKUP(O262,wtd!$B:$B,wtd!$B:$B),FALSE)</f>
        <v>0</v>
      </c>
      <c r="AW262" t="s">
        <v>2831</v>
      </c>
      <c r="AX262">
        <v>2</v>
      </c>
      <c r="AY262">
        <v>0</v>
      </c>
      <c r="BA262" t="b">
        <v>0</v>
      </c>
      <c r="BB262" t="b">
        <v>1</v>
      </c>
      <c r="BC262" t="b">
        <v>0</v>
      </c>
      <c r="BD262" t="s">
        <v>5181</v>
      </c>
      <c r="BE262" s="46" t="s">
        <v>2417</v>
      </c>
      <c r="BF262" s="46" t="s">
        <v>2417</v>
      </c>
      <c r="BL262" s="235">
        <v>999</v>
      </c>
    </row>
    <row r="263" spans="1:70" x14ac:dyDescent="0.35">
      <c r="A263">
        <v>262</v>
      </c>
      <c r="B263" s="164" t="str">
        <f>IFERROR(TEXT(AK263,"00"),"99")&amp;IFERROR(TEXT(V263,"00"),"99")&amp;IFERROR(TEXT(R263,"00"),"99")&amp;IFERROR(TEXT(BL263,"000"),"999")</f>
        <v>013236999</v>
      </c>
      <c r="C263" s="164" t="str">
        <f>IFERROR(TEXT(AK263,"00"),"99")&amp;IFERROR(TEXT(U263,"00"),"99")&amp;IFERROR(TEXT(Q263,"000"),"999")</f>
        <v>0132021</v>
      </c>
      <c r="D263" s="29">
        <v>0</v>
      </c>
      <c r="E263" s="29">
        <v>0</v>
      </c>
      <c r="F263" s="29">
        <v>1</v>
      </c>
      <c r="G263" s="29">
        <v>1</v>
      </c>
      <c r="H263" s="7" t="s">
        <v>3151</v>
      </c>
      <c r="L263" s="7" t="s">
        <v>3151</v>
      </c>
      <c r="M263" s="24"/>
      <c r="O263" s="65" t="s">
        <v>2367</v>
      </c>
      <c r="P263" s="19" t="s">
        <v>2367</v>
      </c>
      <c r="Q263" s="153">
        <f>IFERROR(_xlfn.XLOOKUP(S263,sortorder!$E$62:$E$138,sortorder!$F$62:$F$138),999)</f>
        <v>21</v>
      </c>
      <c r="R263" s="153">
        <f>IFERROR(_xlfn.XLOOKUP(S263,sortorder!$E$62:$E$138,sortorder!$D$62:$D$138),99)</f>
        <v>36</v>
      </c>
      <c r="S263" s="131" t="s">
        <v>2318</v>
      </c>
      <c r="T263" s="60" t="s">
        <v>2367</v>
      </c>
      <c r="U263" s="158">
        <f>IFERROR(_xlfn.XLOOKUP(W263,sortorder!$E$4:$E$55,sortorder!$D$4:$D$55),99)</f>
        <v>32</v>
      </c>
      <c r="V263" s="158">
        <f>IFERROR(_xlfn.XLOOKUP(W263,sortorder!$E$4:$E$55,sortorder!$D$4:$D$55),99)</f>
        <v>32</v>
      </c>
      <c r="W263" s="144" t="s">
        <v>2843</v>
      </c>
      <c r="X263" s="147">
        <f>IF(ISERROR(SEARCH(X$1,$O263)),0,1)</f>
        <v>0</v>
      </c>
      <c r="Y263" s="147">
        <f>IF(ISERROR(SEARCH(Y$1,$O263)),0,1)</f>
        <v>0</v>
      </c>
      <c r="Z263" s="147">
        <f>IF(ISERROR(SEARCH(Z$1,$O263)),0,1)</f>
        <v>0</v>
      </c>
      <c r="AA263" s="147">
        <f>IF(ISERROR(SEARCH(AA$1,$O263)),0,1)</f>
        <v>0</v>
      </c>
      <c r="AB263" s="147">
        <f>IF(ISERROR(SEARCH(AB$1,$O263)),0,1)</f>
        <v>0</v>
      </c>
      <c r="AC263" s="147">
        <f>IF(ISERROR(SEARCH(AC$1,$O263)),0,1)</f>
        <v>0</v>
      </c>
      <c r="AD263" s="147">
        <f>IF(ISERROR(SEARCH(AD$1,$O263)),0,1)</f>
        <v>0</v>
      </c>
      <c r="AE263" s="147">
        <f>IF(ISERROR(SEARCH(AE$1,$O263)),0,1)</f>
        <v>0</v>
      </c>
      <c r="AF263" s="147">
        <f>IF(ISERROR(SEARCH(AF$1,$O263)),0,1)</f>
        <v>0</v>
      </c>
      <c r="AI263" t="s">
        <v>44</v>
      </c>
      <c r="AJ263" s="42" t="s">
        <v>44</v>
      </c>
      <c r="AK263" s="219">
        <f>_xlfn.XLOOKUP(AJ263,sortorder!$I$15:$I$20,sortorder!$J$15:$J$20)</f>
        <v>1</v>
      </c>
      <c r="AO263" s="30">
        <v>0</v>
      </c>
      <c r="AP263" t="s">
        <v>43</v>
      </c>
      <c r="AQ263" t="s">
        <v>43</v>
      </c>
      <c r="AR263" t="s">
        <v>52</v>
      </c>
      <c r="AS263" t="s">
        <v>43</v>
      </c>
      <c r="AU263" s="40" t="str">
        <f>IFERROR(_xlfn.XLOOKUP(O263,wtd!$B:$B,wtd!$C:$C),"")</f>
        <v/>
      </c>
      <c r="AV263" s="147" t="b">
        <f>IFERROR(O263=_xlfn.XLOOKUP(O263,wtd!$B:$B,wtd!$B:$B),FALSE)</f>
        <v>0</v>
      </c>
      <c r="AW263" t="s">
        <v>45</v>
      </c>
      <c r="AX263">
        <v>0</v>
      </c>
      <c r="AY263">
        <v>0</v>
      </c>
      <c r="BA263" t="b">
        <v>0</v>
      </c>
      <c r="BB263" t="b">
        <v>0</v>
      </c>
      <c r="BC263" t="b">
        <v>0</v>
      </c>
      <c r="BD263" t="s">
        <v>5042</v>
      </c>
      <c r="BE263" s="46" t="s">
        <v>2369</v>
      </c>
      <c r="BF263" s="46" t="s">
        <v>2369</v>
      </c>
      <c r="BL263" s="235">
        <v>999</v>
      </c>
    </row>
    <row r="264" spans="1:70" x14ac:dyDescent="0.35">
      <c r="A264">
        <v>263</v>
      </c>
      <c r="B264" s="164" t="str">
        <f>IFERROR(TEXT(AK264,"00"),"99")&amp;IFERROR(TEXT(V264,"00"),"99")&amp;IFERROR(TEXT(R264,"00"),"99")&amp;IFERROR(TEXT(BL264,"000"),"999")</f>
        <v>013237999</v>
      </c>
      <c r="C264" s="164" t="str">
        <f>IFERROR(TEXT(AK264,"00"),"99")&amp;IFERROR(TEXT(U264,"00"),"99")&amp;IFERROR(TEXT(Q264,"000"),"999")</f>
        <v>0132019</v>
      </c>
      <c r="D264" s="29">
        <v>0</v>
      </c>
      <c r="E264" s="29">
        <v>0</v>
      </c>
      <c r="F264" s="29">
        <v>1</v>
      </c>
      <c r="G264" s="29">
        <v>1</v>
      </c>
      <c r="H264" s="7" t="s">
        <v>3162</v>
      </c>
      <c r="L264" s="7" t="s">
        <v>3162</v>
      </c>
      <c r="M264" s="24"/>
      <c r="O264" s="65" t="s">
        <v>2370</v>
      </c>
      <c r="P264" s="19" t="s">
        <v>2370</v>
      </c>
      <c r="Q264" s="153">
        <f>IFERROR(_xlfn.XLOOKUP(S264,sortorder!$E$62:$E$138,sortorder!$F$62:$F$138),999)</f>
        <v>19</v>
      </c>
      <c r="R264" s="153">
        <f>IFERROR(_xlfn.XLOOKUP(S264,sortorder!$E$62:$E$138,sortorder!$D$62:$D$138),99)</f>
        <v>37</v>
      </c>
      <c r="S264" s="131" t="s">
        <v>2308</v>
      </c>
      <c r="T264" s="60" t="s">
        <v>2370</v>
      </c>
      <c r="U264" s="158">
        <f>IFERROR(_xlfn.XLOOKUP(W264,sortorder!$E$4:$E$55,sortorder!$D$4:$D$55),99)</f>
        <v>32</v>
      </c>
      <c r="V264" s="158">
        <f>IFERROR(_xlfn.XLOOKUP(W264,sortorder!$E$4:$E$55,sortorder!$D$4:$D$55),99)</f>
        <v>32</v>
      </c>
      <c r="W264" s="144" t="s">
        <v>2843</v>
      </c>
      <c r="X264" s="147">
        <f>IF(ISERROR(SEARCH(X$1,$O264)),0,1)</f>
        <v>0</v>
      </c>
      <c r="Y264" s="147">
        <f>IF(ISERROR(SEARCH(Y$1,$O264)),0,1)</f>
        <v>0</v>
      </c>
      <c r="Z264" s="147">
        <f>IF(ISERROR(SEARCH(Z$1,$O264)),0,1)</f>
        <v>0</v>
      </c>
      <c r="AA264" s="147">
        <f>IF(ISERROR(SEARCH(AA$1,$O264)),0,1)</f>
        <v>0</v>
      </c>
      <c r="AB264" s="147">
        <f>IF(ISERROR(SEARCH(AB$1,$O264)),0,1)</f>
        <v>0</v>
      </c>
      <c r="AC264" s="147">
        <f>IF(ISERROR(SEARCH(AC$1,$O264)),0,1)</f>
        <v>0</v>
      </c>
      <c r="AD264" s="147">
        <f>IF(ISERROR(SEARCH(AD$1,$O264)),0,1)</f>
        <v>0</v>
      </c>
      <c r="AE264" s="147">
        <f>IF(ISERROR(SEARCH(AE$1,$O264)),0,1)</f>
        <v>0</v>
      </c>
      <c r="AF264" s="147">
        <f>IF(ISERROR(SEARCH(AF$1,$O264)),0,1)</f>
        <v>0</v>
      </c>
      <c r="AI264" t="s">
        <v>44</v>
      </c>
      <c r="AJ264" s="42" t="s">
        <v>44</v>
      </c>
      <c r="AK264" s="219">
        <f>_xlfn.XLOOKUP(AJ264,sortorder!$I$15:$I$20,sortorder!$J$15:$J$20)</f>
        <v>1</v>
      </c>
      <c r="AO264" s="30">
        <v>0</v>
      </c>
      <c r="AP264" t="s">
        <v>43</v>
      </c>
      <c r="AQ264" t="s">
        <v>43</v>
      </c>
      <c r="AR264" t="s">
        <v>52</v>
      </c>
      <c r="AS264" t="s">
        <v>43</v>
      </c>
      <c r="AU264" s="40" t="str">
        <f>IFERROR(_xlfn.XLOOKUP(O264,wtd!$B:$B,wtd!$C:$C),"")</f>
        <v/>
      </c>
      <c r="AV264" s="147" t="b">
        <f>IFERROR(O264=_xlfn.XLOOKUP(O264,wtd!$B:$B,wtd!$B:$B),FALSE)</f>
        <v>0</v>
      </c>
      <c r="AW264" t="s">
        <v>45</v>
      </c>
      <c r="AX264">
        <v>0</v>
      </c>
      <c r="AY264">
        <v>0</v>
      </c>
      <c r="BA264" t="b">
        <v>0</v>
      </c>
      <c r="BB264" t="b">
        <v>0</v>
      </c>
      <c r="BC264" t="b">
        <v>0</v>
      </c>
      <c r="BD264" t="s">
        <v>5097</v>
      </c>
      <c r="BE264" s="46" t="s">
        <v>2371</v>
      </c>
      <c r="BF264" s="46" t="s">
        <v>2371</v>
      </c>
      <c r="BL264" s="235">
        <v>999</v>
      </c>
    </row>
    <row r="265" spans="1:70" x14ac:dyDescent="0.35">
      <c r="A265">
        <v>264</v>
      </c>
      <c r="B265" s="164" t="str">
        <f>IFERROR(TEXT(AK265,"00"),"99")&amp;IFERROR(TEXT(V265,"00"),"99")&amp;IFERROR(TEXT(R265,"00"),"99")&amp;IFERROR(TEXT(BL265,"000"),"999")</f>
        <v>013238999</v>
      </c>
      <c r="C265" s="164" t="str">
        <f>IFERROR(TEXT(AK265,"00"),"99")&amp;IFERROR(TEXT(U265,"00"),"99")&amp;IFERROR(TEXT(Q265,"000"),"999")</f>
        <v>0132020</v>
      </c>
      <c r="D265" s="29">
        <v>0</v>
      </c>
      <c r="E265" s="29">
        <v>0</v>
      </c>
      <c r="F265" s="29">
        <v>1</v>
      </c>
      <c r="G265" s="29">
        <v>1</v>
      </c>
      <c r="H265" s="7" t="s">
        <v>3163</v>
      </c>
      <c r="L265" s="7" t="s">
        <v>3163</v>
      </c>
      <c r="M265" s="24"/>
      <c r="O265" s="65" t="s">
        <v>2372</v>
      </c>
      <c r="P265" s="19" t="s">
        <v>2372</v>
      </c>
      <c r="Q265" s="153">
        <f>IFERROR(_xlfn.XLOOKUP(S265,sortorder!$E$62:$E$138,sortorder!$F$62:$F$138),999)</f>
        <v>20</v>
      </c>
      <c r="R265" s="153">
        <f>IFERROR(_xlfn.XLOOKUP(S265,sortorder!$E$62:$E$138,sortorder!$D$62:$D$138),99)</f>
        <v>38</v>
      </c>
      <c r="S265" s="131" t="s">
        <v>2313</v>
      </c>
      <c r="T265" s="60" t="s">
        <v>2372</v>
      </c>
      <c r="U265" s="158">
        <f>IFERROR(_xlfn.XLOOKUP(W265,sortorder!$E$4:$E$55,sortorder!$D$4:$D$55),99)</f>
        <v>32</v>
      </c>
      <c r="V265" s="158">
        <f>IFERROR(_xlfn.XLOOKUP(W265,sortorder!$E$4:$E$55,sortorder!$D$4:$D$55),99)</f>
        <v>32</v>
      </c>
      <c r="W265" s="144" t="s">
        <v>2843</v>
      </c>
      <c r="X265" s="147">
        <f>IF(ISERROR(SEARCH(X$1,$O265)),0,1)</f>
        <v>0</v>
      </c>
      <c r="Y265" s="147">
        <f>IF(ISERROR(SEARCH(Y$1,$O265)),0,1)</f>
        <v>0</v>
      </c>
      <c r="Z265" s="147">
        <f>IF(ISERROR(SEARCH(Z$1,$O265)),0,1)</f>
        <v>0</v>
      </c>
      <c r="AA265" s="147">
        <f>IF(ISERROR(SEARCH(AA$1,$O265)),0,1)</f>
        <v>0</v>
      </c>
      <c r="AB265" s="147">
        <f>IF(ISERROR(SEARCH(AB$1,$O265)),0,1)</f>
        <v>0</v>
      </c>
      <c r="AC265" s="147">
        <f>IF(ISERROR(SEARCH(AC$1,$O265)),0,1)</f>
        <v>0</v>
      </c>
      <c r="AD265" s="147">
        <f>IF(ISERROR(SEARCH(AD$1,$O265)),0,1)</f>
        <v>0</v>
      </c>
      <c r="AE265" s="147">
        <f>IF(ISERROR(SEARCH(AE$1,$O265)),0,1)</f>
        <v>0</v>
      </c>
      <c r="AF265" s="147">
        <f>IF(ISERROR(SEARCH(AF$1,$O265)),0,1)</f>
        <v>0</v>
      </c>
      <c r="AI265" t="s">
        <v>44</v>
      </c>
      <c r="AJ265" s="42" t="s">
        <v>44</v>
      </c>
      <c r="AK265" s="219">
        <f>_xlfn.XLOOKUP(AJ265,sortorder!$I$15:$I$20,sortorder!$J$15:$J$20)</f>
        <v>1</v>
      </c>
      <c r="AO265" s="30">
        <v>0</v>
      </c>
      <c r="AP265" t="s">
        <v>43</v>
      </c>
      <c r="AQ265" t="s">
        <v>43</v>
      </c>
      <c r="AR265" t="s">
        <v>52</v>
      </c>
      <c r="AS265" t="s">
        <v>43</v>
      </c>
      <c r="AU265" s="40" t="str">
        <f>IFERROR(_xlfn.XLOOKUP(O265,wtd!$B:$B,wtd!$C:$C),"")</f>
        <v/>
      </c>
      <c r="AV265" s="147" t="b">
        <f>IFERROR(O265=_xlfn.XLOOKUP(O265,wtd!$B:$B,wtd!$B:$B),FALSE)</f>
        <v>0</v>
      </c>
      <c r="AW265" t="s">
        <v>45</v>
      </c>
      <c r="AX265">
        <v>0</v>
      </c>
      <c r="AY265">
        <v>0</v>
      </c>
      <c r="BA265" t="b">
        <v>0</v>
      </c>
      <c r="BB265" t="b">
        <v>0</v>
      </c>
      <c r="BC265" t="b">
        <v>0</v>
      </c>
      <c r="BD265" t="s">
        <v>5098</v>
      </c>
      <c r="BE265" s="46" t="s">
        <v>2373</v>
      </c>
      <c r="BF265" s="46" t="s">
        <v>2373</v>
      </c>
      <c r="BL265" s="235">
        <v>999</v>
      </c>
    </row>
    <row r="266" spans="1:70" x14ac:dyDescent="0.35">
      <c r="A266">
        <v>265</v>
      </c>
      <c r="B266" s="164" t="str">
        <f>IFERROR(TEXT(AK266,"00"),"99")&amp;IFERROR(TEXT(V266,"00"),"99")&amp;IFERROR(TEXT(R266,"00"),"99")&amp;IFERROR(TEXT(BL266,"000"),"999")</f>
        <v>013239999</v>
      </c>
      <c r="C266" s="164" t="str">
        <f>IFERROR(TEXT(AK266,"00"),"99")&amp;IFERROR(TEXT(U266,"00"),"99")&amp;IFERROR(TEXT(Q266,"000"),"999")</f>
        <v>0132022</v>
      </c>
      <c r="D266" s="29">
        <v>0</v>
      </c>
      <c r="E266" s="29">
        <v>0</v>
      </c>
      <c r="F266" s="29">
        <v>1</v>
      </c>
      <c r="G266" s="29">
        <v>1</v>
      </c>
      <c r="H266" s="7" t="s">
        <v>3164</v>
      </c>
      <c r="L266" s="7" t="s">
        <v>3164</v>
      </c>
      <c r="M266" s="24"/>
      <c r="O266" s="65" t="s">
        <v>2374</v>
      </c>
      <c r="P266" s="19" t="s">
        <v>2374</v>
      </c>
      <c r="Q266" s="153">
        <f>IFERROR(_xlfn.XLOOKUP(S266,sortorder!$E$62:$E$138,sortorder!$F$62:$F$138),999)</f>
        <v>22</v>
      </c>
      <c r="R266" s="153">
        <f>IFERROR(_xlfn.XLOOKUP(S266,sortorder!$E$62:$E$138,sortorder!$D$62:$D$138),99)</f>
        <v>39</v>
      </c>
      <c r="S266" s="131" t="s">
        <v>2323</v>
      </c>
      <c r="T266" s="60" t="s">
        <v>2374</v>
      </c>
      <c r="U266" s="158">
        <f>IFERROR(_xlfn.XLOOKUP(W266,sortorder!$E$4:$E$55,sortorder!$D$4:$D$55),99)</f>
        <v>32</v>
      </c>
      <c r="V266" s="158">
        <f>IFERROR(_xlfn.XLOOKUP(W266,sortorder!$E$4:$E$55,sortorder!$D$4:$D$55),99)</f>
        <v>32</v>
      </c>
      <c r="W266" s="144" t="s">
        <v>2843</v>
      </c>
      <c r="X266" s="147">
        <f>IF(ISERROR(SEARCH(X$1,$O266)),0,1)</f>
        <v>0</v>
      </c>
      <c r="Y266" s="147">
        <f>IF(ISERROR(SEARCH(Y$1,$O266)),0,1)</f>
        <v>0</v>
      </c>
      <c r="Z266" s="147">
        <f>IF(ISERROR(SEARCH(Z$1,$O266)),0,1)</f>
        <v>0</v>
      </c>
      <c r="AA266" s="147">
        <f>IF(ISERROR(SEARCH(AA$1,$O266)),0,1)</f>
        <v>0</v>
      </c>
      <c r="AB266" s="147">
        <f>IF(ISERROR(SEARCH(AB$1,$O266)),0,1)</f>
        <v>0</v>
      </c>
      <c r="AC266" s="147">
        <f>IF(ISERROR(SEARCH(AC$1,$O266)),0,1)</f>
        <v>0</v>
      </c>
      <c r="AD266" s="147">
        <f>IF(ISERROR(SEARCH(AD$1,$O266)),0,1)</f>
        <v>0</v>
      </c>
      <c r="AE266" s="147">
        <f>IF(ISERROR(SEARCH(AE$1,$O266)),0,1)</f>
        <v>0</v>
      </c>
      <c r="AF266" s="147">
        <f>IF(ISERROR(SEARCH(AF$1,$O266)),0,1)</f>
        <v>0</v>
      </c>
      <c r="AI266" t="s">
        <v>44</v>
      </c>
      <c r="AJ266" s="42" t="s">
        <v>44</v>
      </c>
      <c r="AK266" s="219">
        <f>_xlfn.XLOOKUP(AJ266,sortorder!$I$15:$I$20,sortorder!$J$15:$J$20)</f>
        <v>1</v>
      </c>
      <c r="AO266" s="30">
        <v>0</v>
      </c>
      <c r="AP266" t="s">
        <v>43</v>
      </c>
      <c r="AQ266" t="s">
        <v>43</v>
      </c>
      <c r="AR266" t="s">
        <v>52</v>
      </c>
      <c r="AS266" t="s">
        <v>43</v>
      </c>
      <c r="AU266" s="40" t="str">
        <f>IFERROR(_xlfn.XLOOKUP(O266,wtd!$B:$B,wtd!$C:$C),"")</f>
        <v/>
      </c>
      <c r="AV266" s="147" t="b">
        <f>IFERROR(O266=_xlfn.XLOOKUP(O266,wtd!$B:$B,wtd!$B:$B),FALSE)</f>
        <v>0</v>
      </c>
      <c r="AW266" t="s">
        <v>45</v>
      </c>
      <c r="AX266">
        <v>0</v>
      </c>
      <c r="AY266">
        <v>0</v>
      </c>
      <c r="BA266" t="b">
        <v>0</v>
      </c>
      <c r="BB266" t="b">
        <v>0</v>
      </c>
      <c r="BC266" t="b">
        <v>0</v>
      </c>
      <c r="BD266" t="s">
        <v>5230</v>
      </c>
      <c r="BE266" s="46" t="s">
        <v>2375</v>
      </c>
      <c r="BF266" s="46" t="s">
        <v>2375</v>
      </c>
      <c r="BL266" s="235">
        <v>999</v>
      </c>
    </row>
    <row r="267" spans="1:70" x14ac:dyDescent="0.35">
      <c r="A267">
        <v>266</v>
      </c>
      <c r="B267" s="164" t="str">
        <f>IFERROR(TEXT(AK267,"00"),"99")&amp;IFERROR(TEXT(V267,"00"),"99")&amp;IFERROR(TEXT(R267,"00"),"99")&amp;IFERROR(TEXT(BL267,"000"),"999")</f>
        <v>013240999</v>
      </c>
      <c r="C267" s="164" t="str">
        <f>IFERROR(TEXT(AK267,"00"),"99")&amp;IFERROR(TEXT(U267,"00"),"99")&amp;IFERROR(TEXT(Q267,"000"),"999")</f>
        <v>0132023</v>
      </c>
      <c r="D267" s="29">
        <v>0</v>
      </c>
      <c r="E267" s="29">
        <v>0</v>
      </c>
      <c r="F267" s="29">
        <v>1</v>
      </c>
      <c r="G267" s="29">
        <v>1</v>
      </c>
      <c r="H267" s="7" t="s">
        <v>3165</v>
      </c>
      <c r="L267" s="7" t="s">
        <v>3165</v>
      </c>
      <c r="M267" s="24"/>
      <c r="O267" s="65" t="s">
        <v>2376</v>
      </c>
      <c r="P267" s="19" t="s">
        <v>2376</v>
      </c>
      <c r="Q267" s="153">
        <f>IFERROR(_xlfn.XLOOKUP(S267,sortorder!$E$62:$E$138,sortorder!$F$62:$F$138),999)</f>
        <v>23</v>
      </c>
      <c r="R267" s="153">
        <f>IFERROR(_xlfn.XLOOKUP(S267,sortorder!$E$62:$E$138,sortorder!$D$62:$D$138),99)</f>
        <v>40</v>
      </c>
      <c r="S267" s="131" t="s">
        <v>2328</v>
      </c>
      <c r="T267" s="60" t="s">
        <v>2376</v>
      </c>
      <c r="U267" s="158">
        <f>IFERROR(_xlfn.XLOOKUP(W267,sortorder!$E$4:$E$55,sortorder!$D$4:$D$55),99)</f>
        <v>32</v>
      </c>
      <c r="V267" s="158">
        <f>IFERROR(_xlfn.XLOOKUP(W267,sortorder!$E$4:$E$55,sortorder!$D$4:$D$55),99)</f>
        <v>32</v>
      </c>
      <c r="W267" s="144" t="s">
        <v>2843</v>
      </c>
      <c r="X267" s="147">
        <f>IF(ISERROR(SEARCH(X$1,$O267)),0,1)</f>
        <v>0</v>
      </c>
      <c r="Y267" s="147">
        <f>IF(ISERROR(SEARCH(Y$1,$O267)),0,1)</f>
        <v>0</v>
      </c>
      <c r="Z267" s="147">
        <f>IF(ISERROR(SEARCH(Z$1,$O267)),0,1)</f>
        <v>0</v>
      </c>
      <c r="AA267" s="147">
        <f>IF(ISERROR(SEARCH(AA$1,$O267)),0,1)</f>
        <v>0</v>
      </c>
      <c r="AB267" s="147">
        <f>IF(ISERROR(SEARCH(AB$1,$O267)),0,1)</f>
        <v>0</v>
      </c>
      <c r="AC267" s="147">
        <f>IF(ISERROR(SEARCH(AC$1,$O267)),0,1)</f>
        <v>0</v>
      </c>
      <c r="AD267" s="147">
        <f>IF(ISERROR(SEARCH(AD$1,$O267)),0,1)</f>
        <v>0</v>
      </c>
      <c r="AE267" s="147">
        <f>IF(ISERROR(SEARCH(AE$1,$O267)),0,1)</f>
        <v>0</v>
      </c>
      <c r="AF267" s="147">
        <f>IF(ISERROR(SEARCH(AF$1,$O267)),0,1)</f>
        <v>0</v>
      </c>
      <c r="AI267" t="s">
        <v>44</v>
      </c>
      <c r="AJ267" s="42" t="s">
        <v>44</v>
      </c>
      <c r="AK267" s="219">
        <f>_xlfn.XLOOKUP(AJ267,sortorder!$I$15:$I$20,sortorder!$J$15:$J$20)</f>
        <v>1</v>
      </c>
      <c r="AO267" s="30">
        <v>0</v>
      </c>
      <c r="AP267" t="s">
        <v>43</v>
      </c>
      <c r="AQ267" t="s">
        <v>43</v>
      </c>
      <c r="AR267" t="s">
        <v>52</v>
      </c>
      <c r="AS267" t="s">
        <v>43</v>
      </c>
      <c r="AU267" s="40" t="str">
        <f>IFERROR(_xlfn.XLOOKUP(O267,wtd!$B:$B,wtd!$C:$C),"")</f>
        <v/>
      </c>
      <c r="AV267" s="147" t="b">
        <f>IFERROR(O267=_xlfn.XLOOKUP(O267,wtd!$B:$B,wtd!$B:$B),FALSE)</f>
        <v>0</v>
      </c>
      <c r="AW267" t="s">
        <v>45</v>
      </c>
      <c r="AX267">
        <v>0</v>
      </c>
      <c r="AY267">
        <v>0</v>
      </c>
      <c r="BA267" t="b">
        <v>0</v>
      </c>
      <c r="BB267" t="b">
        <v>0</v>
      </c>
      <c r="BC267" t="b">
        <v>0</v>
      </c>
      <c r="BD267" t="s">
        <v>5334</v>
      </c>
      <c r="BE267" s="46" t="s">
        <v>2377</v>
      </c>
      <c r="BF267" s="46" t="s">
        <v>2377</v>
      </c>
      <c r="BL267" s="235">
        <v>999</v>
      </c>
    </row>
    <row r="268" spans="1:70" x14ac:dyDescent="0.35">
      <c r="A268">
        <v>267</v>
      </c>
      <c r="B268" s="164" t="str">
        <f>IFERROR(TEXT(AK268,"00"),"99")&amp;IFERROR(TEXT(V268,"00"),"99")&amp;IFERROR(TEXT(R268,"00"),"99")&amp;IFERROR(TEXT(BL268,"000"),"999")</f>
        <v>013241999</v>
      </c>
      <c r="C268" s="164" t="str">
        <f>IFERROR(TEXT(AK268,"00"),"99")&amp;IFERROR(TEXT(U268,"00"),"99")&amp;IFERROR(TEXT(Q268,"000"),"999")</f>
        <v>0132024</v>
      </c>
      <c r="D268" s="29">
        <v>0</v>
      </c>
      <c r="E268" s="29">
        <v>0</v>
      </c>
      <c r="F268" s="29">
        <v>1</v>
      </c>
      <c r="G268" s="29">
        <v>1</v>
      </c>
      <c r="H268" s="7" t="s">
        <v>3166</v>
      </c>
      <c r="L268" s="7" t="s">
        <v>3166</v>
      </c>
      <c r="M268" s="24"/>
      <c r="O268" s="65" t="s">
        <v>2378</v>
      </c>
      <c r="P268" s="19" t="s">
        <v>2378</v>
      </c>
      <c r="Q268" s="153">
        <f>IFERROR(_xlfn.XLOOKUP(S268,sortorder!$E$62:$E$138,sortorder!$F$62:$F$138),999)</f>
        <v>24</v>
      </c>
      <c r="R268" s="153">
        <f>IFERROR(_xlfn.XLOOKUP(S268,sortorder!$E$62:$E$138,sortorder!$D$62:$D$138),99)</f>
        <v>41</v>
      </c>
      <c r="S268" s="131" t="s">
        <v>2333</v>
      </c>
      <c r="T268" s="60" t="s">
        <v>2378</v>
      </c>
      <c r="U268" s="158">
        <f>IFERROR(_xlfn.XLOOKUP(W268,sortorder!$E$4:$E$55,sortorder!$D$4:$D$55),99)</f>
        <v>32</v>
      </c>
      <c r="V268" s="158">
        <f>IFERROR(_xlfn.XLOOKUP(W268,sortorder!$E$4:$E$55,sortorder!$D$4:$D$55),99)</f>
        <v>32</v>
      </c>
      <c r="W268" s="144" t="s">
        <v>2843</v>
      </c>
      <c r="X268" s="147">
        <f>IF(ISERROR(SEARCH(X$1,$O268)),0,1)</f>
        <v>0</v>
      </c>
      <c r="Y268" s="147">
        <f>IF(ISERROR(SEARCH(Y$1,$O268)),0,1)</f>
        <v>0</v>
      </c>
      <c r="Z268" s="147">
        <f>IF(ISERROR(SEARCH(Z$1,$O268)),0,1)</f>
        <v>0</v>
      </c>
      <c r="AA268" s="147">
        <f>IF(ISERROR(SEARCH(AA$1,$O268)),0,1)</f>
        <v>0</v>
      </c>
      <c r="AB268" s="147">
        <f>IF(ISERROR(SEARCH(AB$1,$O268)),0,1)</f>
        <v>0</v>
      </c>
      <c r="AC268" s="147">
        <f>IF(ISERROR(SEARCH(AC$1,$O268)),0,1)</f>
        <v>0</v>
      </c>
      <c r="AD268" s="147">
        <f>IF(ISERROR(SEARCH(AD$1,$O268)),0,1)</f>
        <v>0</v>
      </c>
      <c r="AE268" s="147">
        <f>IF(ISERROR(SEARCH(AE$1,$O268)),0,1)</f>
        <v>0</v>
      </c>
      <c r="AF268" s="147">
        <f>IF(ISERROR(SEARCH(AF$1,$O268)),0,1)</f>
        <v>0</v>
      </c>
      <c r="AI268" t="s">
        <v>44</v>
      </c>
      <c r="AJ268" s="42" t="s">
        <v>44</v>
      </c>
      <c r="AK268" s="219">
        <f>_xlfn.XLOOKUP(AJ268,sortorder!$I$15:$I$20,sortorder!$J$15:$J$20)</f>
        <v>1</v>
      </c>
      <c r="AO268" s="30">
        <v>0</v>
      </c>
      <c r="AP268" t="s">
        <v>43</v>
      </c>
      <c r="AQ268" t="s">
        <v>43</v>
      </c>
      <c r="AR268" t="s">
        <v>52</v>
      </c>
      <c r="AS268" t="s">
        <v>43</v>
      </c>
      <c r="AU268" s="40" t="str">
        <f>IFERROR(_xlfn.XLOOKUP(O268,wtd!$B:$B,wtd!$C:$C),"")</f>
        <v/>
      </c>
      <c r="AV268" s="147" t="b">
        <f>IFERROR(O268=_xlfn.XLOOKUP(O268,wtd!$B:$B,wtd!$B:$B),FALSE)</f>
        <v>0</v>
      </c>
      <c r="AW268" t="s">
        <v>45</v>
      </c>
      <c r="AX268">
        <v>0</v>
      </c>
      <c r="AY268">
        <v>0</v>
      </c>
      <c r="BA268" t="b">
        <v>0</v>
      </c>
      <c r="BB268" t="b">
        <v>0</v>
      </c>
      <c r="BC268" t="b">
        <v>0</v>
      </c>
      <c r="BD268" t="s">
        <v>5099</v>
      </c>
      <c r="BE268" s="46" t="s">
        <v>2379</v>
      </c>
      <c r="BF268" s="46" t="s">
        <v>2379</v>
      </c>
      <c r="BL268" s="235">
        <v>999</v>
      </c>
    </row>
    <row r="269" spans="1:70" x14ac:dyDescent="0.35">
      <c r="A269">
        <v>268</v>
      </c>
      <c r="B269" s="164" t="str">
        <f>IFERROR(TEXT(AK269,"00"),"99")&amp;IFERROR(TEXT(V269,"00"),"99")&amp;IFERROR(TEXT(R269,"00"),"99")&amp;IFERROR(TEXT(BL269,"000"),"999")</f>
        <v>013242999</v>
      </c>
      <c r="C269" s="164" t="str">
        <f>IFERROR(TEXT(AK269,"00"),"99")&amp;IFERROR(TEXT(U269,"00"),"99")&amp;IFERROR(TEXT(Q269,"000"),"999")</f>
        <v>0132025</v>
      </c>
      <c r="D269" s="29">
        <v>0</v>
      </c>
      <c r="E269" s="29">
        <v>0</v>
      </c>
      <c r="F269" s="29">
        <v>1</v>
      </c>
      <c r="G269" s="29">
        <v>1</v>
      </c>
      <c r="H269" s="7" t="s">
        <v>3167</v>
      </c>
      <c r="L269" s="7" t="s">
        <v>3167</v>
      </c>
      <c r="M269" s="24"/>
      <c r="O269" s="65" t="s">
        <v>2380</v>
      </c>
      <c r="P269" s="19" t="s">
        <v>2380</v>
      </c>
      <c r="Q269" s="153">
        <f>IFERROR(_xlfn.XLOOKUP(S269,sortorder!$E$62:$E$138,sortorder!$F$62:$F$138),999)</f>
        <v>25</v>
      </c>
      <c r="R269" s="153">
        <f>IFERROR(_xlfn.XLOOKUP(S269,sortorder!$E$62:$E$138,sortorder!$D$62:$D$138),99)</f>
        <v>42</v>
      </c>
      <c r="S269" s="131" t="s">
        <v>2338</v>
      </c>
      <c r="T269" s="60" t="s">
        <v>2380</v>
      </c>
      <c r="U269" s="158">
        <f>IFERROR(_xlfn.XLOOKUP(W269,sortorder!$E$4:$E$55,sortorder!$D$4:$D$55),99)</f>
        <v>32</v>
      </c>
      <c r="V269" s="158">
        <f>IFERROR(_xlfn.XLOOKUP(W269,sortorder!$E$4:$E$55,sortorder!$D$4:$D$55),99)</f>
        <v>32</v>
      </c>
      <c r="W269" s="144" t="s">
        <v>2843</v>
      </c>
      <c r="X269" s="147">
        <f>IF(ISERROR(SEARCH(X$1,$O269)),0,1)</f>
        <v>0</v>
      </c>
      <c r="Y269" s="147">
        <f>IF(ISERROR(SEARCH(Y$1,$O269)),0,1)</f>
        <v>0</v>
      </c>
      <c r="Z269" s="147">
        <f>IF(ISERROR(SEARCH(Z$1,$O269)),0,1)</f>
        <v>0</v>
      </c>
      <c r="AA269" s="147">
        <f>IF(ISERROR(SEARCH(AA$1,$O269)),0,1)</f>
        <v>0</v>
      </c>
      <c r="AB269" s="147">
        <f>IF(ISERROR(SEARCH(AB$1,$O269)),0,1)</f>
        <v>0</v>
      </c>
      <c r="AC269" s="147">
        <f>IF(ISERROR(SEARCH(AC$1,$O269)),0,1)</f>
        <v>0</v>
      </c>
      <c r="AD269" s="147">
        <f>IF(ISERROR(SEARCH(AD$1,$O269)),0,1)</f>
        <v>0</v>
      </c>
      <c r="AE269" s="147">
        <f>IF(ISERROR(SEARCH(AE$1,$O269)),0,1)</f>
        <v>0</v>
      </c>
      <c r="AF269" s="147">
        <f>IF(ISERROR(SEARCH(AF$1,$O269)),0,1)</f>
        <v>0</v>
      </c>
      <c r="AI269" t="s">
        <v>44</v>
      </c>
      <c r="AJ269" s="42" t="s">
        <v>44</v>
      </c>
      <c r="AK269" s="219">
        <f>_xlfn.XLOOKUP(AJ269,sortorder!$I$15:$I$20,sortorder!$J$15:$J$20)</f>
        <v>1</v>
      </c>
      <c r="AO269" s="30">
        <v>0</v>
      </c>
      <c r="AP269" t="s">
        <v>43</v>
      </c>
      <c r="AQ269" t="s">
        <v>43</v>
      </c>
      <c r="AR269" t="s">
        <v>52</v>
      </c>
      <c r="AS269" t="s">
        <v>43</v>
      </c>
      <c r="AU269" s="40" t="str">
        <f>IFERROR(_xlfn.XLOOKUP(O269,wtd!$B:$B,wtd!$C:$C),"")</f>
        <v/>
      </c>
      <c r="AV269" s="147" t="b">
        <f>IFERROR(O269=_xlfn.XLOOKUP(O269,wtd!$B:$B,wtd!$B:$B),FALSE)</f>
        <v>0</v>
      </c>
      <c r="AW269" t="s">
        <v>45</v>
      </c>
      <c r="AX269">
        <v>0</v>
      </c>
      <c r="AY269">
        <v>0</v>
      </c>
      <c r="BA269" t="b">
        <v>0</v>
      </c>
      <c r="BB269" t="b">
        <v>0</v>
      </c>
      <c r="BC269" t="b">
        <v>0</v>
      </c>
      <c r="BD269" t="s">
        <v>5422</v>
      </c>
      <c r="BE269" s="46" t="s">
        <v>2381</v>
      </c>
      <c r="BF269" s="46" t="s">
        <v>2381</v>
      </c>
      <c r="BL269" s="235">
        <v>999</v>
      </c>
    </row>
    <row r="270" spans="1:70" x14ac:dyDescent="0.35">
      <c r="A270">
        <v>269</v>
      </c>
      <c r="B270" s="164" t="str">
        <f>IFERROR(TEXT(AK270,"00"),"99")&amp;IFERROR(TEXT(V270,"00"),"99")&amp;IFERROR(TEXT(R270,"00"),"99")&amp;IFERROR(TEXT(BL270,"000"),"999")</f>
        <v>013243999</v>
      </c>
      <c r="C270" s="164" t="str">
        <f>IFERROR(TEXT(AK270,"00"),"99")&amp;IFERROR(TEXT(U270,"00"),"99")&amp;IFERROR(TEXT(Q270,"000"),"999")</f>
        <v>0132018</v>
      </c>
      <c r="D270" s="29">
        <v>0</v>
      </c>
      <c r="E270" s="29">
        <v>0</v>
      </c>
      <c r="F270" s="29">
        <v>1</v>
      </c>
      <c r="G270" s="29">
        <v>1</v>
      </c>
      <c r="H270" s="7" t="s">
        <v>3168</v>
      </c>
      <c r="L270" s="7" t="s">
        <v>3168</v>
      </c>
      <c r="M270" s="24"/>
      <c r="O270" s="65" t="s">
        <v>2382</v>
      </c>
      <c r="P270" s="19" t="s">
        <v>2382</v>
      </c>
      <c r="Q270" s="153">
        <f>IFERROR(_xlfn.XLOOKUP(S270,sortorder!$E$62:$E$138,sortorder!$F$62:$F$138),999)</f>
        <v>18</v>
      </c>
      <c r="R270" s="153">
        <f>IFERROR(_xlfn.XLOOKUP(S270,sortorder!$E$62:$E$138,sortorder!$D$62:$D$138),99)</f>
        <v>43</v>
      </c>
      <c r="S270" s="131" t="s">
        <v>2301</v>
      </c>
      <c r="T270" s="60" t="s">
        <v>2382</v>
      </c>
      <c r="U270" s="158">
        <f>IFERROR(_xlfn.XLOOKUP(W270,sortorder!$E$4:$E$55,sortorder!$D$4:$D$55),99)</f>
        <v>32</v>
      </c>
      <c r="V270" s="158">
        <f>IFERROR(_xlfn.XLOOKUP(W270,sortorder!$E$4:$E$55,sortorder!$D$4:$D$55),99)</f>
        <v>32</v>
      </c>
      <c r="W270" s="144" t="s">
        <v>2843</v>
      </c>
      <c r="X270" s="147">
        <f>IF(ISERROR(SEARCH(X$1,$O270)),0,1)</f>
        <v>0</v>
      </c>
      <c r="Y270" s="147">
        <f>IF(ISERROR(SEARCH(Y$1,$O270)),0,1)</f>
        <v>0</v>
      </c>
      <c r="Z270" s="147">
        <f>IF(ISERROR(SEARCH(Z$1,$O270)),0,1)</f>
        <v>0</v>
      </c>
      <c r="AA270" s="147">
        <f>IF(ISERROR(SEARCH(AA$1,$O270)),0,1)</f>
        <v>0</v>
      </c>
      <c r="AB270" s="147">
        <f>IF(ISERROR(SEARCH(AB$1,$O270)),0,1)</f>
        <v>0</v>
      </c>
      <c r="AC270" s="147">
        <f>IF(ISERROR(SEARCH(AC$1,$O270)),0,1)</f>
        <v>0</v>
      </c>
      <c r="AD270" s="147">
        <f>IF(ISERROR(SEARCH(AD$1,$O270)),0,1)</f>
        <v>0</v>
      </c>
      <c r="AE270" s="147">
        <f>IF(ISERROR(SEARCH(AE$1,$O270)),0,1)</f>
        <v>0</v>
      </c>
      <c r="AF270" s="147">
        <f>IF(ISERROR(SEARCH(AF$1,$O270)),0,1)</f>
        <v>0</v>
      </c>
      <c r="AI270" t="s">
        <v>44</v>
      </c>
      <c r="AJ270" s="42" t="s">
        <v>44</v>
      </c>
      <c r="AK270" s="219">
        <f>_xlfn.XLOOKUP(AJ270,sortorder!$I$15:$I$20,sortorder!$J$15:$J$20)</f>
        <v>1</v>
      </c>
      <c r="AO270" s="30">
        <v>0</v>
      </c>
      <c r="AP270" t="s">
        <v>43</v>
      </c>
      <c r="AQ270" t="s">
        <v>43</v>
      </c>
      <c r="AR270" t="s">
        <v>52</v>
      </c>
      <c r="AS270" t="s">
        <v>43</v>
      </c>
      <c r="AU270" s="40" t="str">
        <f>IFERROR(_xlfn.XLOOKUP(O270,wtd!$B:$B,wtd!$C:$C),"")</f>
        <v/>
      </c>
      <c r="AV270" s="147" t="b">
        <f>IFERROR(O270=_xlfn.XLOOKUP(O270,wtd!$B:$B,wtd!$B:$B),FALSE)</f>
        <v>0</v>
      </c>
      <c r="AW270" t="s">
        <v>45</v>
      </c>
      <c r="AX270">
        <v>0</v>
      </c>
      <c r="AY270">
        <v>0</v>
      </c>
      <c r="BA270" t="b">
        <v>0</v>
      </c>
      <c r="BB270" t="b">
        <v>0</v>
      </c>
      <c r="BC270" t="b">
        <v>0</v>
      </c>
      <c r="BD270" t="s">
        <v>5100</v>
      </c>
      <c r="BE270" s="46" t="s">
        <v>2383</v>
      </c>
      <c r="BF270" s="46" t="s">
        <v>2383</v>
      </c>
      <c r="BL270" s="235">
        <v>999</v>
      </c>
    </row>
    <row r="271" spans="1:70" x14ac:dyDescent="0.35">
      <c r="A271">
        <v>270</v>
      </c>
      <c r="B271" s="164" t="str">
        <f>IFERROR(TEXT(AK271,"00"),"99")&amp;IFERROR(TEXT(V271,"00"),"99")&amp;IFERROR(TEXT(R271,"00"),"99")&amp;IFERROR(TEXT(BL271,"000"),"999")</f>
        <v>013328004</v>
      </c>
      <c r="C271" s="164" t="str">
        <f>IFERROR(TEXT(AK271,"00"),"99")&amp;IFERROR(TEXT(U271,"00"),"99")&amp;IFERROR(TEXT(Q271,"000"),"999")</f>
        <v>0133004</v>
      </c>
      <c r="D271" s="29">
        <v>1</v>
      </c>
      <c r="E271" s="29">
        <v>1</v>
      </c>
      <c r="F271" s="29">
        <v>0</v>
      </c>
      <c r="G271" s="29"/>
      <c r="H271" t="s">
        <v>2253</v>
      </c>
      <c r="I271" t="s">
        <v>2253</v>
      </c>
      <c r="J271" t="s">
        <v>2253</v>
      </c>
      <c r="K271" t="s">
        <v>3208</v>
      </c>
      <c r="M271" t="s">
        <v>2254</v>
      </c>
      <c r="N271" t="s">
        <v>2254</v>
      </c>
      <c r="O271" s="65" t="s">
        <v>2252</v>
      </c>
      <c r="P271" t="s">
        <v>2252</v>
      </c>
      <c r="Q271" s="153">
        <f>IFERROR(_xlfn.XLOOKUP(S271,sortorder!$E$62:$E$138,sortorder!$F$62:$F$138),999)</f>
        <v>4</v>
      </c>
      <c r="R271" s="153">
        <f>IFERROR(_xlfn.XLOOKUP(S271,sortorder!$E$62:$E$138,sortorder!$D$62:$D$138),99)</f>
        <v>28</v>
      </c>
      <c r="S271" s="131" t="s">
        <v>3130</v>
      </c>
      <c r="T271" s="60" t="s">
        <v>2252</v>
      </c>
      <c r="U271" s="158">
        <f>IFERROR(_xlfn.XLOOKUP(W271,sortorder!$E$4:$E$55,sortorder!$D$4:$D$55),99)</f>
        <v>33</v>
      </c>
      <c r="V271" s="158">
        <f>IFERROR(_xlfn.XLOOKUP(W271,sortorder!$E$4:$E$55,sortorder!$D$4:$D$55),99)</f>
        <v>33</v>
      </c>
      <c r="W271" s="22" t="s">
        <v>2855</v>
      </c>
      <c r="X271" s="147">
        <f>IF(ISERROR(SEARCH(X$1,$O271)),0,1)</f>
        <v>0</v>
      </c>
      <c r="Y271" s="147">
        <f>IF(ISERROR(SEARCH(Y$1,$O271)),0,1)</f>
        <v>0</v>
      </c>
      <c r="Z271" s="147">
        <f>IF(ISERROR(SEARCH(Z$1,$O271)),0,1)</f>
        <v>0</v>
      </c>
      <c r="AA271" s="147">
        <f>IF(ISERROR(SEARCH(AA$1,$O271)),0,1)</f>
        <v>0</v>
      </c>
      <c r="AB271" s="147">
        <f>IF(ISERROR(SEARCH(AB$1,$O271)),0,1)</f>
        <v>0</v>
      </c>
      <c r="AC271" s="147">
        <f>IF(ISERROR(SEARCH(AC$1,$O271)),0,1)</f>
        <v>0</v>
      </c>
      <c r="AD271" s="147">
        <f>IF(ISERROR(SEARCH(AD$1,$O271)),0,1)</f>
        <v>0</v>
      </c>
      <c r="AE271" s="147">
        <f>IF(ISERROR(SEARCH(AE$1,$O271)),0,1)</f>
        <v>0</v>
      </c>
      <c r="AF271" s="147">
        <f>IF(ISERROR(SEARCH(AF$1,$O271)),0,1)</f>
        <v>0</v>
      </c>
      <c r="AG271" t="s">
        <v>1075</v>
      </c>
      <c r="AH271" t="s">
        <v>1076</v>
      </c>
      <c r="AI271" t="s">
        <v>44</v>
      </c>
      <c r="AJ271" s="42" t="s">
        <v>44</v>
      </c>
      <c r="AK271" s="219">
        <f>_xlfn.XLOOKUP(AJ271,sortorder!$I$15:$I$20,sortorder!$J$15:$J$20)</f>
        <v>1</v>
      </c>
      <c r="AO271" s="30">
        <v>0</v>
      </c>
      <c r="AP271" t="s">
        <v>43</v>
      </c>
      <c r="AQ271" t="s">
        <v>43</v>
      </c>
      <c r="AR271" t="s">
        <v>52</v>
      </c>
      <c r="AS271" t="s">
        <v>43</v>
      </c>
      <c r="AU271" s="40" t="str">
        <f>IFERROR(_xlfn.XLOOKUP(O271,wtd!$B:$B,wtd!$C:$C),"")</f>
        <v/>
      </c>
      <c r="AV271" s="147" t="b">
        <f>IFERROR(O271=_xlfn.XLOOKUP(O271,wtd!$B:$B,wtd!$B:$B),FALSE)</f>
        <v>0</v>
      </c>
      <c r="AW271" t="s">
        <v>45</v>
      </c>
      <c r="AY271">
        <v>0</v>
      </c>
      <c r="BA271" t="b">
        <v>0</v>
      </c>
      <c r="BB271" t="b">
        <v>0</v>
      </c>
      <c r="BC271" t="b">
        <v>0</v>
      </c>
      <c r="BD271" t="s">
        <v>2255</v>
      </c>
      <c r="BE271" t="s">
        <v>2256</v>
      </c>
      <c r="BF271" t="s">
        <v>2256</v>
      </c>
      <c r="BG271" t="s">
        <v>2257</v>
      </c>
      <c r="BH271" t="s">
        <v>2257</v>
      </c>
      <c r="BI271" t="s">
        <v>2256</v>
      </c>
      <c r="BJ271" t="s">
        <v>2255</v>
      </c>
      <c r="BL271" s="232">
        <v>4</v>
      </c>
      <c r="BN271" t="s">
        <v>109</v>
      </c>
      <c r="BO271" t="s">
        <v>611</v>
      </c>
      <c r="BP271" t="s">
        <v>2254</v>
      </c>
      <c r="BQ271" t="s">
        <v>56</v>
      </c>
      <c r="BR271" t="s">
        <v>2254</v>
      </c>
    </row>
    <row r="272" spans="1:70" x14ac:dyDescent="0.35">
      <c r="A272">
        <v>271</v>
      </c>
      <c r="B272" s="164" t="str">
        <f>IFERROR(TEXT(AK272,"00"),"99")&amp;IFERROR(TEXT(V272,"00"),"99")&amp;IFERROR(TEXT(R272,"00"),"99")&amp;IFERROR(TEXT(BL272,"000"),"999")</f>
        <v>013329999</v>
      </c>
      <c r="C272" s="164" t="str">
        <f>IFERROR(TEXT(AK272,"00"),"99")&amp;IFERROR(TEXT(U272,"00"),"99")&amp;IFERROR(TEXT(Q272,"000"),"999")</f>
        <v>0133999</v>
      </c>
      <c r="D272" s="29">
        <v>0</v>
      </c>
      <c r="E272" s="29">
        <v>0</v>
      </c>
      <c r="F272" s="29">
        <v>0</v>
      </c>
      <c r="O272" s="65" t="s">
        <v>2349</v>
      </c>
      <c r="P272" t="s">
        <v>2349</v>
      </c>
      <c r="Q272" s="153">
        <f>IFERROR(_xlfn.XLOOKUP(S272,sortorder!$E$62:$E$138,sortorder!$F$62:$F$138),999)</f>
        <v>999</v>
      </c>
      <c r="R272" s="153">
        <f>IFERROR(_xlfn.XLOOKUP(S272,sortorder!$E$62:$E$138,sortorder!$D$62:$D$138),99)</f>
        <v>29</v>
      </c>
      <c r="S272" s="131" t="s">
        <v>3131</v>
      </c>
      <c r="T272" s="60" t="s">
        <v>2349</v>
      </c>
      <c r="U272" s="158">
        <f>IFERROR(_xlfn.XLOOKUP(W272,sortorder!$E$4:$E$55,sortorder!$D$4:$D$55),99)</f>
        <v>33</v>
      </c>
      <c r="V272" s="158">
        <f>IFERROR(_xlfn.XLOOKUP(W272,sortorder!$E$4:$E$55,sortorder!$D$4:$D$55),99)</f>
        <v>33</v>
      </c>
      <c r="W272" s="22" t="s">
        <v>2855</v>
      </c>
      <c r="X272" s="147">
        <f>IF(ISERROR(SEARCH(X$1,$O272)),0,1)</f>
        <v>0</v>
      </c>
      <c r="Y272" s="147">
        <f>IF(ISERROR(SEARCH(Y$1,$O272)),0,1)</f>
        <v>0</v>
      </c>
      <c r="Z272" s="147">
        <f>IF(ISERROR(SEARCH(Z$1,$O272)),0,1)</f>
        <v>0</v>
      </c>
      <c r="AA272" s="147">
        <f>IF(ISERROR(SEARCH(AA$1,$O272)),0,1)</f>
        <v>0</v>
      </c>
      <c r="AB272" s="147">
        <f>IF(ISERROR(SEARCH(AB$1,$O272)),0,1)</f>
        <v>0</v>
      </c>
      <c r="AC272" s="147">
        <f>IF(ISERROR(SEARCH(AC$1,$O272)),0,1)</f>
        <v>0</v>
      </c>
      <c r="AD272" s="147">
        <f>IF(ISERROR(SEARCH(AD$1,$O272)),0,1)</f>
        <v>0</v>
      </c>
      <c r="AE272" s="147">
        <f>IF(ISERROR(SEARCH(AE$1,$O272)),0,1)</f>
        <v>0</v>
      </c>
      <c r="AF272" s="147">
        <f>IF(ISERROR(SEARCH(AF$1,$O272)),0,1)</f>
        <v>0</v>
      </c>
      <c r="AI272" t="s">
        <v>44</v>
      </c>
      <c r="AJ272" s="42" t="s">
        <v>44</v>
      </c>
      <c r="AK272" s="219">
        <f>_xlfn.XLOOKUP(AJ272,sortorder!$I$15:$I$20,sortorder!$J$15:$J$20)</f>
        <v>1</v>
      </c>
      <c r="AO272" s="30">
        <v>0</v>
      </c>
      <c r="AP272" t="s">
        <v>43</v>
      </c>
      <c r="AQ272" t="s">
        <v>43</v>
      </c>
      <c r="AR272" t="s">
        <v>52</v>
      </c>
      <c r="AS272" t="s">
        <v>43</v>
      </c>
      <c r="AU272" s="40" t="str">
        <f>IFERROR(_xlfn.XLOOKUP(O272,wtd!$B:$B,wtd!$C:$C),"")</f>
        <v/>
      </c>
      <c r="AV272" s="147" t="b">
        <f>IFERROR(O272=_xlfn.XLOOKUP(O272,wtd!$B:$B,wtd!$B:$B),FALSE)</f>
        <v>0</v>
      </c>
      <c r="AW272" t="s">
        <v>45</v>
      </c>
      <c r="AY272">
        <v>0</v>
      </c>
      <c r="BA272" t="b">
        <v>0</v>
      </c>
      <c r="BB272" t="b">
        <v>0</v>
      </c>
      <c r="BC272" t="b">
        <v>0</v>
      </c>
      <c r="BD272" t="s">
        <v>2350</v>
      </c>
      <c r="BE272" t="s">
        <v>2351</v>
      </c>
      <c r="BF272" t="s">
        <v>2351</v>
      </c>
      <c r="BL272" s="235">
        <v>999</v>
      </c>
      <c r="BQ272" t="s">
        <v>411</v>
      </c>
      <c r="BR272" t="s">
        <v>55</v>
      </c>
    </row>
    <row r="273" spans="1:70" x14ac:dyDescent="0.35">
      <c r="A273">
        <v>272</v>
      </c>
      <c r="B273" s="164" t="str">
        <f>IFERROR(TEXT(AK273,"00"),"99")&amp;IFERROR(TEXT(V273,"00"),"99")&amp;IFERROR(TEXT(R273,"00"),"99")&amp;IFERROR(TEXT(BL273,"000"),"999")</f>
        <v>013331999</v>
      </c>
      <c r="C273" s="164" t="str">
        <f>IFERROR(TEXT(AK273,"00"),"99")&amp;IFERROR(TEXT(U273,"00"),"99")&amp;IFERROR(TEXT(Q273,"000"),"999")</f>
        <v>0133999</v>
      </c>
      <c r="D273" s="29">
        <v>0</v>
      </c>
      <c r="E273" s="29">
        <v>1</v>
      </c>
      <c r="F273" s="29">
        <v>0</v>
      </c>
      <c r="G273" s="29"/>
      <c r="H273" t="s">
        <v>42</v>
      </c>
      <c r="M273" t="s">
        <v>42</v>
      </c>
      <c r="N273" t="s">
        <v>42</v>
      </c>
      <c r="O273" s="65" t="s">
        <v>41</v>
      </c>
      <c r="P273" t="s">
        <v>41</v>
      </c>
      <c r="Q273" s="153">
        <f>IFERROR(_xlfn.XLOOKUP(S273,sortorder!$E$62:$E$138,sortorder!$F$62:$F$138),999)</f>
        <v>999</v>
      </c>
      <c r="R273" s="153">
        <f>IFERROR(_xlfn.XLOOKUP(S273,sortorder!$E$62:$E$138,sortorder!$D$62:$D$138),99)</f>
        <v>31</v>
      </c>
      <c r="S273" s="131" t="s">
        <v>3133</v>
      </c>
      <c r="T273" s="60" t="s">
        <v>41</v>
      </c>
      <c r="U273" s="158">
        <f>IFERROR(_xlfn.XLOOKUP(W273,sortorder!$E$4:$E$55,sortorder!$D$4:$D$55),99)</f>
        <v>33</v>
      </c>
      <c r="V273" s="158">
        <f>IFERROR(_xlfn.XLOOKUP(W273,sortorder!$E$4:$E$55,sortorder!$D$4:$D$55),99)</f>
        <v>33</v>
      </c>
      <c r="W273" s="22" t="s">
        <v>2855</v>
      </c>
      <c r="X273" s="147">
        <f>IF(ISERROR(SEARCH(X$1,$O273)),0,1)</f>
        <v>0</v>
      </c>
      <c r="Y273" s="147">
        <f>IF(ISERROR(SEARCH(Y$1,$O273)),0,1)</f>
        <v>0</v>
      </c>
      <c r="Z273" s="147">
        <f>IF(ISERROR(SEARCH(Z$1,$O273)),0,1)</f>
        <v>0</v>
      </c>
      <c r="AA273" s="147">
        <f>IF(ISERROR(SEARCH(AA$1,$O273)),0,1)</f>
        <v>0</v>
      </c>
      <c r="AB273" s="147">
        <f>IF(ISERROR(SEARCH(AB$1,$O273)),0,1)</f>
        <v>0</v>
      </c>
      <c r="AC273" s="147">
        <f>IF(ISERROR(SEARCH(AC$1,$O273)),0,1)</f>
        <v>0</v>
      </c>
      <c r="AD273" s="147">
        <f>IF(ISERROR(SEARCH(AD$1,$O273)),0,1)</f>
        <v>0</v>
      </c>
      <c r="AE273" s="147">
        <f>IF(ISERROR(SEARCH(AE$1,$O273)),0,1)</f>
        <v>0</v>
      </c>
      <c r="AF273" s="147">
        <f>IF(ISERROR(SEARCH(AF$1,$O273)),0,1)</f>
        <v>0</v>
      </c>
      <c r="AI273" t="s">
        <v>44</v>
      </c>
      <c r="AJ273" s="42" t="s">
        <v>44</v>
      </c>
      <c r="AK273" s="219">
        <f>_xlfn.XLOOKUP(AJ273,sortorder!$I$15:$I$20,sortorder!$J$15:$J$20)</f>
        <v>1</v>
      </c>
      <c r="AO273" s="30">
        <v>0</v>
      </c>
      <c r="AP273" t="s">
        <v>43</v>
      </c>
      <c r="AQ273" t="s">
        <v>43</v>
      </c>
      <c r="AR273" t="s">
        <v>52</v>
      </c>
      <c r="AS273" s="6" t="s">
        <v>43</v>
      </c>
      <c r="AU273" s="40" t="str">
        <f>IFERROR(_xlfn.XLOOKUP(O273,wtd!$B:$B,wtd!$C:$C),"")</f>
        <v/>
      </c>
      <c r="AV273" s="147" t="b">
        <f>IFERROR(O273=_xlfn.XLOOKUP(O273,wtd!$B:$B,wtd!$B:$B),FALSE)</f>
        <v>0</v>
      </c>
      <c r="AW273" t="s">
        <v>45</v>
      </c>
      <c r="AY273">
        <v>0</v>
      </c>
      <c r="BA273" t="b">
        <v>0</v>
      </c>
      <c r="BB273" t="b">
        <v>0</v>
      </c>
      <c r="BC273" t="b">
        <v>0</v>
      </c>
      <c r="BD273" t="s">
        <v>5311</v>
      </c>
      <c r="BE273" t="s">
        <v>46</v>
      </c>
      <c r="BF273" t="s">
        <v>46</v>
      </c>
      <c r="BG273" t="s">
        <v>47</v>
      </c>
      <c r="BH273" t="s">
        <v>47</v>
      </c>
      <c r="BL273" s="235">
        <v>999</v>
      </c>
      <c r="BO273" t="s">
        <v>48</v>
      </c>
      <c r="BP273" t="s">
        <v>42</v>
      </c>
      <c r="BQ273" t="s">
        <v>56</v>
      </c>
      <c r="BR273" t="s">
        <v>42</v>
      </c>
    </row>
    <row r="274" spans="1:70" x14ac:dyDescent="0.35">
      <c r="A274">
        <v>273</v>
      </c>
      <c r="B274" s="164" t="str">
        <f>IFERROR(TEXT(AK274,"00"),"99")&amp;IFERROR(TEXT(V274,"00"),"99")&amp;IFERROR(TEXT(R274,"00"),"99")&amp;IFERROR(TEXT(BL274,"000"),"999")</f>
        <v>013332016</v>
      </c>
      <c r="C274" s="164" t="str">
        <f>IFERROR(TEXT(AK274,"00"),"99")&amp;IFERROR(TEXT(U274,"00"),"99")&amp;IFERROR(TEXT(Q274,"000"),"999")</f>
        <v>0133016</v>
      </c>
      <c r="D274" s="29">
        <v>1</v>
      </c>
      <c r="E274" s="29">
        <v>1</v>
      </c>
      <c r="F274" s="29">
        <v>0</v>
      </c>
      <c r="G274" s="29"/>
      <c r="H274" t="s">
        <v>1081</v>
      </c>
      <c r="I274" t="s">
        <v>1081</v>
      </c>
      <c r="J274" t="s">
        <v>1081</v>
      </c>
      <c r="M274" t="s">
        <v>1082</v>
      </c>
      <c r="N274" t="s">
        <v>1082</v>
      </c>
      <c r="O274" s="65" t="s">
        <v>1080</v>
      </c>
      <c r="P274" t="s">
        <v>1080</v>
      </c>
      <c r="Q274" s="153">
        <f>IFERROR(_xlfn.XLOOKUP(S274,sortorder!$E$62:$E$138,sortorder!$F$62:$F$138),999)</f>
        <v>16</v>
      </c>
      <c r="R274" s="153">
        <f>IFERROR(_xlfn.XLOOKUP(S274,sortorder!$E$62:$E$138,sortorder!$D$62:$D$138),99)</f>
        <v>32</v>
      </c>
      <c r="S274" s="131" t="s">
        <v>3134</v>
      </c>
      <c r="T274" s="60" t="s">
        <v>1080</v>
      </c>
      <c r="U274" s="158">
        <f>IFERROR(_xlfn.XLOOKUP(W274,sortorder!$E$4:$E$55,sortorder!$D$4:$D$55),99)</f>
        <v>33</v>
      </c>
      <c r="V274" s="158">
        <f>IFERROR(_xlfn.XLOOKUP(W274,sortorder!$E$4:$E$55,sortorder!$D$4:$D$55),99)</f>
        <v>33</v>
      </c>
      <c r="W274" s="22" t="s">
        <v>2855</v>
      </c>
      <c r="X274" s="147">
        <f>IF(ISERROR(SEARCH(X$1,$O274)),0,1)</f>
        <v>0</v>
      </c>
      <c r="Y274" s="147">
        <f>IF(ISERROR(SEARCH(Y$1,$O274)),0,1)</f>
        <v>0</v>
      </c>
      <c r="Z274" s="147">
        <f>IF(ISERROR(SEARCH(Z$1,$O274)),0,1)</f>
        <v>0</v>
      </c>
      <c r="AA274" s="147">
        <f>IF(ISERROR(SEARCH(AA$1,$O274)),0,1)</f>
        <v>0</v>
      </c>
      <c r="AB274" s="147">
        <f>IF(ISERROR(SEARCH(AB$1,$O274)),0,1)</f>
        <v>0</v>
      </c>
      <c r="AC274" s="147">
        <f>IF(ISERROR(SEARCH(AC$1,$O274)),0,1)</f>
        <v>0</v>
      </c>
      <c r="AD274" s="147">
        <f>IF(ISERROR(SEARCH(AD$1,$O274)),0,1)</f>
        <v>0</v>
      </c>
      <c r="AE274" s="147">
        <f>IF(ISERROR(SEARCH(AE$1,$O274)),0,1)</f>
        <v>0</v>
      </c>
      <c r="AF274" s="147">
        <f>IF(ISERROR(SEARCH(AF$1,$O274)),0,1)</f>
        <v>0</v>
      </c>
      <c r="AG274" t="s">
        <v>1083</v>
      </c>
      <c r="AH274" t="s">
        <v>1084</v>
      </c>
      <c r="AI274" t="s">
        <v>44</v>
      </c>
      <c r="AJ274" s="42" t="s">
        <v>44</v>
      </c>
      <c r="AK274" s="219">
        <f>_xlfn.XLOOKUP(AJ274,sortorder!$I$15:$I$20,sortorder!$J$15:$J$20)</f>
        <v>1</v>
      </c>
      <c r="AO274" s="30">
        <v>0</v>
      </c>
      <c r="AP274" t="s">
        <v>43</v>
      </c>
      <c r="AQ274" t="s">
        <v>43</v>
      </c>
      <c r="AR274" t="s">
        <v>52</v>
      </c>
      <c r="AS274" t="s">
        <v>43</v>
      </c>
      <c r="AU274" s="40" t="str">
        <f>IFERROR(_xlfn.XLOOKUP(O274,wtd!$B:$B,wtd!$C:$C),"")</f>
        <v/>
      </c>
      <c r="AV274" s="147" t="b">
        <f>IFERROR(O274=_xlfn.XLOOKUP(O274,wtd!$B:$B,wtd!$B:$B),FALSE)</f>
        <v>0</v>
      </c>
      <c r="AW274" t="s">
        <v>45</v>
      </c>
      <c r="AY274">
        <v>0</v>
      </c>
      <c r="BA274" t="b">
        <v>0</v>
      </c>
      <c r="BB274" t="b">
        <v>0</v>
      </c>
      <c r="BC274" t="b">
        <v>0</v>
      </c>
      <c r="BD274" t="s">
        <v>5365</v>
      </c>
      <c r="BE274" t="s">
        <v>1085</v>
      </c>
      <c r="BF274" t="s">
        <v>1085</v>
      </c>
      <c r="BG274" t="s">
        <v>1086</v>
      </c>
      <c r="BH274" t="s">
        <v>1086</v>
      </c>
      <c r="BI274" t="s">
        <v>1087</v>
      </c>
      <c r="BJ274" t="s">
        <v>1089</v>
      </c>
      <c r="BL274" s="232">
        <v>16</v>
      </c>
      <c r="BN274" t="s">
        <v>145</v>
      </c>
      <c r="BO274" t="s">
        <v>1090</v>
      </c>
      <c r="BP274" t="s">
        <v>1082</v>
      </c>
      <c r="BQ274" t="s">
        <v>56</v>
      </c>
      <c r="BR274" t="s">
        <v>1082</v>
      </c>
    </row>
    <row r="275" spans="1:70" x14ac:dyDescent="0.35">
      <c r="A275">
        <v>274</v>
      </c>
      <c r="B275" s="164" t="str">
        <f>IFERROR(TEXT(AK275,"00"),"99")&amp;IFERROR(TEXT(V275,"00"),"99")&amp;IFERROR(TEXT(R275,"00"),"99")&amp;IFERROR(TEXT(BL275,"000"),"999")</f>
        <v>013333999</v>
      </c>
      <c r="C275" s="164" t="str">
        <f>IFERROR(TEXT(AK275,"00"),"99")&amp;IFERROR(TEXT(U275,"00"),"99")&amp;IFERROR(TEXT(Q275,"000"),"999")</f>
        <v>0133999</v>
      </c>
      <c r="D275" s="29">
        <v>0</v>
      </c>
      <c r="E275" s="29">
        <v>1</v>
      </c>
      <c r="F275" s="29">
        <v>0</v>
      </c>
      <c r="G275" s="29"/>
      <c r="H275" t="s">
        <v>1003</v>
      </c>
      <c r="M275" t="s">
        <v>1003</v>
      </c>
      <c r="N275" t="s">
        <v>1003</v>
      </c>
      <c r="O275" s="65" t="s">
        <v>1002</v>
      </c>
      <c r="P275" t="s">
        <v>1002</v>
      </c>
      <c r="Q275" s="153">
        <f>IFERROR(_xlfn.XLOOKUP(S275,sortorder!$E$62:$E$138,sortorder!$F$62:$F$138),999)</f>
        <v>999</v>
      </c>
      <c r="R275" s="153">
        <f>IFERROR(_xlfn.XLOOKUP(S275,sortorder!$E$62:$E$138,sortorder!$D$62:$D$138),99)</f>
        <v>33</v>
      </c>
      <c r="S275" s="131" t="s">
        <v>3135</v>
      </c>
      <c r="T275" s="60" t="s">
        <v>1002</v>
      </c>
      <c r="U275" s="158">
        <f>IFERROR(_xlfn.XLOOKUP(W275,sortorder!$E$4:$E$55,sortorder!$D$4:$D$55),99)</f>
        <v>33</v>
      </c>
      <c r="V275" s="158">
        <f>IFERROR(_xlfn.XLOOKUP(W275,sortorder!$E$4:$E$55,sortorder!$D$4:$D$55),99)</f>
        <v>33</v>
      </c>
      <c r="W275" s="22" t="s">
        <v>2855</v>
      </c>
      <c r="X275" s="147">
        <f>IF(ISERROR(SEARCH(X$1,$O275)),0,1)</f>
        <v>0</v>
      </c>
      <c r="Y275" s="147">
        <f>IF(ISERROR(SEARCH(Y$1,$O275)),0,1)</f>
        <v>0</v>
      </c>
      <c r="Z275" s="147">
        <f>IF(ISERROR(SEARCH(Z$1,$O275)),0,1)</f>
        <v>0</v>
      </c>
      <c r="AA275" s="147">
        <f>IF(ISERROR(SEARCH(AA$1,$O275)),0,1)</f>
        <v>0</v>
      </c>
      <c r="AB275" s="147">
        <f>IF(ISERROR(SEARCH(AB$1,$O275)),0,1)</f>
        <v>0</v>
      </c>
      <c r="AC275" s="147">
        <f>IF(ISERROR(SEARCH(AC$1,$O275)),0,1)</f>
        <v>0</v>
      </c>
      <c r="AD275" s="147">
        <f>IF(ISERROR(SEARCH(AD$1,$O275)),0,1)</f>
        <v>0</v>
      </c>
      <c r="AE275" s="147">
        <f>IF(ISERROR(SEARCH(AE$1,$O275)),0,1)</f>
        <v>0</v>
      </c>
      <c r="AF275" s="147">
        <f>IF(ISERROR(SEARCH(AF$1,$O275)),0,1)</f>
        <v>0</v>
      </c>
      <c r="AI275" t="s">
        <v>44</v>
      </c>
      <c r="AJ275" s="42" t="s">
        <v>44</v>
      </c>
      <c r="AK275" s="219">
        <f>_xlfn.XLOOKUP(AJ275,sortorder!$I$15:$I$20,sortorder!$J$15:$J$20)</f>
        <v>1</v>
      </c>
      <c r="AO275" s="30">
        <v>0</v>
      </c>
      <c r="AP275" t="s">
        <v>43</v>
      </c>
      <c r="AQ275" t="s">
        <v>43</v>
      </c>
      <c r="AR275" t="s">
        <v>52</v>
      </c>
      <c r="AS275" t="s">
        <v>43</v>
      </c>
      <c r="AU275" s="40" t="str">
        <f>IFERROR(_xlfn.XLOOKUP(O275,wtd!$B:$B,wtd!$C:$C),"")</f>
        <v/>
      </c>
      <c r="AV275" s="147" t="b">
        <f>IFERROR(O275=_xlfn.XLOOKUP(O275,wtd!$B:$B,wtd!$B:$B),FALSE)</f>
        <v>0</v>
      </c>
      <c r="AW275" t="s">
        <v>45</v>
      </c>
      <c r="AY275">
        <v>0</v>
      </c>
      <c r="BA275" t="b">
        <v>0</v>
      </c>
      <c r="BB275" t="b">
        <v>0</v>
      </c>
      <c r="BC275" t="b">
        <v>0</v>
      </c>
      <c r="BD275" t="s">
        <v>1004</v>
      </c>
      <c r="BE275" t="s">
        <v>1005</v>
      </c>
      <c r="BF275" t="s">
        <v>1005</v>
      </c>
      <c r="BG275" t="s">
        <v>1006</v>
      </c>
      <c r="BH275" t="s">
        <v>1006</v>
      </c>
      <c r="BL275" s="235">
        <v>999</v>
      </c>
      <c r="BO275" t="s">
        <v>214</v>
      </c>
      <c r="BP275" t="s">
        <v>1003</v>
      </c>
      <c r="BQ275" t="s">
        <v>411</v>
      </c>
    </row>
    <row r="276" spans="1:70" x14ac:dyDescent="0.35">
      <c r="A276">
        <v>275</v>
      </c>
      <c r="B276" s="164" t="str">
        <f>IFERROR(TEXT(AK276,"00"),"99")&amp;IFERROR(TEXT(V276,"00"),"99")&amp;IFERROR(TEXT(R276,"00"),"99")&amp;IFERROR(TEXT(BL276,"000"),"999")</f>
        <v>013334999</v>
      </c>
      <c r="C276" s="164" t="str">
        <f>IFERROR(TEXT(AK276,"00"),"99")&amp;IFERROR(TEXT(U276,"00"),"99")&amp;IFERROR(TEXT(Q276,"000"),"999")</f>
        <v>0133999</v>
      </c>
      <c r="D276" s="29">
        <v>0</v>
      </c>
      <c r="E276" s="29">
        <v>1</v>
      </c>
      <c r="F276" s="29">
        <v>0</v>
      </c>
      <c r="G276" s="29"/>
      <c r="H276" t="s">
        <v>76</v>
      </c>
      <c r="M276" t="s">
        <v>76</v>
      </c>
      <c r="N276" t="s">
        <v>76</v>
      </c>
      <c r="O276" s="65" t="s">
        <v>75</v>
      </c>
      <c r="P276" t="s">
        <v>75</v>
      </c>
      <c r="Q276" s="153">
        <f>IFERROR(_xlfn.XLOOKUP(S276,sortorder!$E$62:$E$138,sortorder!$F$62:$F$138),999)</f>
        <v>999</v>
      </c>
      <c r="R276" s="153">
        <f>IFERROR(_xlfn.XLOOKUP(S276,sortorder!$E$62:$E$138,sortorder!$D$62:$D$138),99)</f>
        <v>34</v>
      </c>
      <c r="S276" s="131" t="s">
        <v>3136</v>
      </c>
      <c r="T276" s="60" t="s">
        <v>75</v>
      </c>
      <c r="U276" s="158">
        <f>IFERROR(_xlfn.XLOOKUP(W276,sortorder!$E$4:$E$55,sortorder!$D$4:$D$55),99)</f>
        <v>33</v>
      </c>
      <c r="V276" s="158">
        <f>IFERROR(_xlfn.XLOOKUP(W276,sortorder!$E$4:$E$55,sortorder!$D$4:$D$55),99)</f>
        <v>33</v>
      </c>
      <c r="W276" s="22" t="s">
        <v>2855</v>
      </c>
      <c r="X276" s="147">
        <f>IF(ISERROR(SEARCH(X$1,$O276)),0,1)</f>
        <v>0</v>
      </c>
      <c r="Y276" s="147">
        <f>IF(ISERROR(SEARCH(Y$1,$O276)),0,1)</f>
        <v>0</v>
      </c>
      <c r="Z276" s="147">
        <f>IF(ISERROR(SEARCH(Z$1,$O276)),0,1)</f>
        <v>0</v>
      </c>
      <c r="AA276" s="147">
        <f>IF(ISERROR(SEARCH(AA$1,$O276)),0,1)</f>
        <v>0</v>
      </c>
      <c r="AB276" s="147">
        <f>IF(ISERROR(SEARCH(AB$1,$O276)),0,1)</f>
        <v>0</v>
      </c>
      <c r="AC276" s="147">
        <f>IF(ISERROR(SEARCH(AC$1,$O276)),0,1)</f>
        <v>0</v>
      </c>
      <c r="AD276" s="147">
        <f>IF(ISERROR(SEARCH(AD$1,$O276)),0,1)</f>
        <v>0</v>
      </c>
      <c r="AE276" s="147">
        <f>IF(ISERROR(SEARCH(AE$1,$O276)),0,1)</f>
        <v>0</v>
      </c>
      <c r="AF276" s="147">
        <f>IF(ISERROR(SEARCH(AF$1,$O276)),0,1)</f>
        <v>0</v>
      </c>
      <c r="AI276" t="s">
        <v>44</v>
      </c>
      <c r="AJ276" s="42" t="s">
        <v>44</v>
      </c>
      <c r="AK276" s="219">
        <f>_xlfn.XLOOKUP(AJ276,sortorder!$I$15:$I$20,sortorder!$J$15:$J$20)</f>
        <v>1</v>
      </c>
      <c r="AO276" s="30">
        <v>0</v>
      </c>
      <c r="AP276" t="s">
        <v>43</v>
      </c>
      <c r="AQ276" t="s">
        <v>43</v>
      </c>
      <c r="AR276" t="s">
        <v>52</v>
      </c>
      <c r="AS276" t="s">
        <v>43</v>
      </c>
      <c r="AU276" s="40" t="str">
        <f>IFERROR(_xlfn.XLOOKUP(O276,wtd!$B:$B,wtd!$C:$C),"")</f>
        <v/>
      </c>
      <c r="AV276" s="147" t="b">
        <f>IFERROR(O276=_xlfn.XLOOKUP(O276,wtd!$B:$B,wtd!$B:$B),FALSE)</f>
        <v>0</v>
      </c>
      <c r="AW276" t="s">
        <v>45</v>
      </c>
      <c r="AY276">
        <v>0</v>
      </c>
      <c r="BA276" t="b">
        <v>0</v>
      </c>
      <c r="BB276" t="b">
        <v>0</v>
      </c>
      <c r="BC276" t="b">
        <v>0</v>
      </c>
      <c r="BD276" t="s">
        <v>77</v>
      </c>
      <c r="BE276" t="s">
        <v>77</v>
      </c>
      <c r="BF276" t="s">
        <v>77</v>
      </c>
      <c r="BG276" t="s">
        <v>78</v>
      </c>
      <c r="BH276" t="s">
        <v>78</v>
      </c>
      <c r="BL276" s="235">
        <v>999</v>
      </c>
      <c r="BO276" t="s">
        <v>79</v>
      </c>
      <c r="BP276" t="s">
        <v>76</v>
      </c>
      <c r="BQ276" t="s">
        <v>56</v>
      </c>
      <c r="BR276" t="s">
        <v>76</v>
      </c>
    </row>
    <row r="277" spans="1:70" x14ac:dyDescent="0.35">
      <c r="A277">
        <v>276</v>
      </c>
      <c r="B277" s="164" t="str">
        <f>IFERROR(TEXT(AK277,"00"),"99")&amp;IFERROR(TEXT(V277,"00"),"99")&amp;IFERROR(TEXT(R277,"00"),"99")&amp;IFERROR(TEXT(BL277,"000"),"999")</f>
        <v>013335999</v>
      </c>
      <c r="C277" s="164" t="str">
        <f>IFERROR(TEXT(AK277,"00"),"99")&amp;IFERROR(TEXT(U277,"00"),"99")&amp;IFERROR(TEXT(Q277,"000"),"999")</f>
        <v>0133999</v>
      </c>
      <c r="D277" s="29">
        <v>0</v>
      </c>
      <c r="E277" s="29">
        <v>1</v>
      </c>
      <c r="F277" s="29">
        <v>0</v>
      </c>
      <c r="G277" s="29"/>
      <c r="H277" t="s">
        <v>406</v>
      </c>
      <c r="M277" t="s">
        <v>406</v>
      </c>
      <c r="N277" t="s">
        <v>406</v>
      </c>
      <c r="O277" s="65" t="s">
        <v>405</v>
      </c>
      <c r="P277" t="s">
        <v>405</v>
      </c>
      <c r="Q277" s="153">
        <f>IFERROR(_xlfn.XLOOKUP(S277,sortorder!$E$62:$E$138,sortorder!$F$62:$F$138),999)</f>
        <v>999</v>
      </c>
      <c r="R277" s="153">
        <f>IFERROR(_xlfn.XLOOKUP(S277,sortorder!$E$62:$E$138,sortorder!$D$62:$D$138),99)</f>
        <v>35</v>
      </c>
      <c r="S277" s="131" t="s">
        <v>3137</v>
      </c>
      <c r="T277" s="60" t="s">
        <v>3137</v>
      </c>
      <c r="U277" s="158">
        <f>IFERROR(_xlfn.XLOOKUP(W277,sortorder!$E$4:$E$55,sortorder!$D$4:$D$55),99)</f>
        <v>33</v>
      </c>
      <c r="V277" s="158">
        <f>IFERROR(_xlfn.XLOOKUP(W277,sortorder!$E$4:$E$55,sortorder!$D$4:$D$55),99)</f>
        <v>33</v>
      </c>
      <c r="W277" s="22" t="s">
        <v>2855</v>
      </c>
      <c r="X277" s="147">
        <f>IF(ISERROR(SEARCH(X$1,$O277)),0,1)</f>
        <v>0</v>
      </c>
      <c r="Y277" s="147">
        <f>IF(ISERROR(SEARCH(Y$1,$O277)),0,1)</f>
        <v>0</v>
      </c>
      <c r="Z277" s="147">
        <f>IF(ISERROR(SEARCH(Z$1,$O277)),0,1)</f>
        <v>0</v>
      </c>
      <c r="AA277" s="147">
        <f>IF(ISERROR(SEARCH(AA$1,$O277)),0,1)</f>
        <v>0</v>
      </c>
      <c r="AB277" s="147">
        <f>IF(ISERROR(SEARCH(AB$1,$O277)),0,1)</f>
        <v>0</v>
      </c>
      <c r="AC277" s="147">
        <f>IF(ISERROR(SEARCH(AC$1,$O277)),0,1)</f>
        <v>0</v>
      </c>
      <c r="AD277" s="147">
        <f>IF(ISERROR(SEARCH(AD$1,$O277)),0,1)</f>
        <v>0</v>
      </c>
      <c r="AE277" s="147">
        <f>IF(ISERROR(SEARCH(AE$1,$O277)),0,1)</f>
        <v>0</v>
      </c>
      <c r="AF277" s="147">
        <f>IF(ISERROR(SEARCH(AF$1,$O277)),0,1)</f>
        <v>0</v>
      </c>
      <c r="AI277" t="s">
        <v>44</v>
      </c>
      <c r="AJ277" s="42" t="s">
        <v>44</v>
      </c>
      <c r="AK277" s="219">
        <f>_xlfn.XLOOKUP(AJ277,sortorder!$I$15:$I$20,sortorder!$J$15:$J$20)</f>
        <v>1</v>
      </c>
      <c r="AO277" s="30">
        <v>0</v>
      </c>
      <c r="AP277" t="s">
        <v>43</v>
      </c>
      <c r="AQ277" t="s">
        <v>43</v>
      </c>
      <c r="AR277" t="s">
        <v>52</v>
      </c>
      <c r="AS277" t="s">
        <v>43</v>
      </c>
      <c r="AU277" s="40" t="str">
        <f>IFERROR(_xlfn.XLOOKUP(O277,wtd!$B:$B,wtd!$C:$C),"")</f>
        <v/>
      </c>
      <c r="AV277" s="147" t="b">
        <f>IFERROR(O277=_xlfn.XLOOKUP(O277,wtd!$B:$B,wtd!$B:$B),FALSE)</f>
        <v>0</v>
      </c>
      <c r="AW277" t="s">
        <v>45</v>
      </c>
      <c r="AY277">
        <v>0</v>
      </c>
      <c r="BA277" t="b">
        <v>0</v>
      </c>
      <c r="BB277" t="b">
        <v>0</v>
      </c>
      <c r="BC277" t="b">
        <v>0</v>
      </c>
      <c r="BD277" t="s">
        <v>407</v>
      </c>
      <c r="BE277" t="s">
        <v>408</v>
      </c>
      <c r="BF277" t="s">
        <v>408</v>
      </c>
      <c r="BG277" t="s">
        <v>409</v>
      </c>
      <c r="BH277" t="s">
        <v>409</v>
      </c>
      <c r="BL277" s="235">
        <v>999</v>
      </c>
      <c r="BO277" t="s">
        <v>410</v>
      </c>
      <c r="BP277" t="s">
        <v>406</v>
      </c>
      <c r="BQ277" t="s">
        <v>411</v>
      </c>
    </row>
    <row r="278" spans="1:70" x14ac:dyDescent="0.35">
      <c r="A278">
        <v>277</v>
      </c>
      <c r="B278" s="164" t="str">
        <f>IFERROR(TEXT(AK278,"00"),"99")&amp;IFERROR(TEXT(V278,"00"),"99")&amp;IFERROR(TEXT(R278,"00"),"99")&amp;IFERROR(TEXT(BL278,"000"),"999")</f>
        <v>013399999</v>
      </c>
      <c r="C278" s="164" t="str">
        <f>IFERROR(TEXT(AK278,"00"),"99")&amp;IFERROR(TEXT(U278,"00"),"99")&amp;IFERROR(TEXT(Q278,"000"),"999")</f>
        <v>0133999</v>
      </c>
      <c r="D278" s="29">
        <v>0</v>
      </c>
      <c r="E278" s="29">
        <v>1</v>
      </c>
      <c r="F278" s="29">
        <v>0</v>
      </c>
      <c r="G278" s="29"/>
      <c r="H278" t="s">
        <v>608</v>
      </c>
      <c r="M278" t="s">
        <v>608</v>
      </c>
      <c r="N278" t="s">
        <v>608</v>
      </c>
      <c r="O278" s="65" t="s">
        <v>607</v>
      </c>
      <c r="P278" t="s">
        <v>607</v>
      </c>
      <c r="Q278" s="153">
        <f>IFERROR(_xlfn.XLOOKUP(S278,sortorder!$E$62:$E$138,sortorder!$F$62:$F$138),999)</f>
        <v>999</v>
      </c>
      <c r="R278" s="153">
        <f>IFERROR(_xlfn.XLOOKUP(S278,sortorder!$E$62:$E$138,sortorder!$D$62:$D$138),99)</f>
        <v>99</v>
      </c>
      <c r="S278" s="131" t="s">
        <v>4894</v>
      </c>
      <c r="T278" s="60" t="s">
        <v>607</v>
      </c>
      <c r="U278" s="158">
        <f>IFERROR(_xlfn.XLOOKUP(W278,sortorder!$E$4:$E$55,sortorder!$D$4:$D$55),99)</f>
        <v>33</v>
      </c>
      <c r="V278" s="158">
        <f>IFERROR(_xlfn.XLOOKUP(W278,sortorder!$E$4:$E$55,sortorder!$D$4:$D$55),99)</f>
        <v>33</v>
      </c>
      <c r="W278" s="22" t="s">
        <v>2855</v>
      </c>
      <c r="X278" s="147">
        <f>IF(ISERROR(SEARCH(X$1,$O278)),0,1)</f>
        <v>0</v>
      </c>
      <c r="Y278" s="147">
        <f>IF(ISERROR(SEARCH(Y$1,$O278)),0,1)</f>
        <v>0</v>
      </c>
      <c r="Z278" s="147">
        <f>IF(ISERROR(SEARCH(Z$1,$O278)),0,1)</f>
        <v>0</v>
      </c>
      <c r="AA278" s="147">
        <f>IF(ISERROR(SEARCH(AA$1,$O278)),0,1)</f>
        <v>0</v>
      </c>
      <c r="AB278" s="147">
        <f>IF(ISERROR(SEARCH(AB$1,$O278)),0,1)</f>
        <v>0</v>
      </c>
      <c r="AC278" s="147">
        <f>IF(ISERROR(SEARCH(AC$1,$O278)),0,1)</f>
        <v>0</v>
      </c>
      <c r="AD278" s="147">
        <f>IF(ISERROR(SEARCH(AD$1,$O278)),0,1)</f>
        <v>0</v>
      </c>
      <c r="AE278" s="147">
        <f>IF(ISERROR(SEARCH(AE$1,$O278)),0,1)</f>
        <v>0</v>
      </c>
      <c r="AF278" s="147">
        <f>IF(ISERROR(SEARCH(AF$1,$O278)),0,1)</f>
        <v>0</v>
      </c>
      <c r="AI278" t="s">
        <v>44</v>
      </c>
      <c r="AJ278" s="42" t="s">
        <v>44</v>
      </c>
      <c r="AK278" s="219">
        <f>_xlfn.XLOOKUP(AJ278,sortorder!$I$15:$I$20,sortorder!$J$15:$J$20)</f>
        <v>1</v>
      </c>
      <c r="AO278" s="30">
        <v>0</v>
      </c>
      <c r="AP278" t="s">
        <v>43</v>
      </c>
      <c r="AQ278" t="s">
        <v>43</v>
      </c>
      <c r="AR278" t="s">
        <v>52</v>
      </c>
      <c r="AS278" t="s">
        <v>43</v>
      </c>
      <c r="AU278" s="40" t="str">
        <f>IFERROR(_xlfn.XLOOKUP(O278,wtd!$B:$B,wtd!$C:$C),"")</f>
        <v/>
      </c>
      <c r="AV278" s="147" t="b">
        <f>IFERROR(O278=_xlfn.XLOOKUP(O278,wtd!$B:$B,wtd!$B:$B),FALSE)</f>
        <v>0</v>
      </c>
      <c r="AW278" t="s">
        <v>45</v>
      </c>
      <c r="AY278">
        <v>0</v>
      </c>
      <c r="BA278" t="b">
        <v>0</v>
      </c>
      <c r="BB278" t="b">
        <v>0</v>
      </c>
      <c r="BC278" t="b">
        <v>0</v>
      </c>
      <c r="BD278" t="s">
        <v>5310</v>
      </c>
      <c r="BE278" t="s">
        <v>609</v>
      </c>
      <c r="BF278" t="s">
        <v>609</v>
      </c>
      <c r="BG278" t="s">
        <v>610</v>
      </c>
      <c r="BH278" t="s">
        <v>610</v>
      </c>
      <c r="BL278" s="235">
        <v>999</v>
      </c>
      <c r="BO278" t="s">
        <v>611</v>
      </c>
      <c r="BP278" t="s">
        <v>608</v>
      </c>
      <c r="BQ278" t="s">
        <v>56</v>
      </c>
      <c r="BR278" t="s">
        <v>608</v>
      </c>
    </row>
    <row r="279" spans="1:70" x14ac:dyDescent="0.35">
      <c r="A279">
        <v>278</v>
      </c>
      <c r="B279" s="164" t="str">
        <f>IFERROR(TEXT(AK279,"00"),"99")&amp;IFERROR(TEXT(V279,"00"),"99")&amp;IFERROR(TEXT(R279,"00"),"99")&amp;IFERROR(TEXT(BL279,"000"),"999")</f>
        <v>017021217</v>
      </c>
      <c r="C279" s="164" t="str">
        <f>IFERROR(TEXT(AK279,"00"),"99")&amp;IFERROR(TEXT(U279,"00"),"99")&amp;IFERROR(TEXT(Q279,"000"),"999")</f>
        <v>0170165</v>
      </c>
      <c r="D279" s="29">
        <v>1</v>
      </c>
      <c r="E279" s="29">
        <v>0</v>
      </c>
      <c r="F279" s="29">
        <v>0</v>
      </c>
      <c r="G279" s="29"/>
      <c r="H279" t="s">
        <v>2688</v>
      </c>
      <c r="I279" t="s">
        <v>2688</v>
      </c>
      <c r="J279" t="s">
        <v>2688</v>
      </c>
      <c r="K279" s="125"/>
      <c r="L279" s="125"/>
      <c r="M279" s="125"/>
      <c r="N279" s="125"/>
      <c r="O279" s="202" t="s">
        <v>4949</v>
      </c>
      <c r="P279" s="125" t="s">
        <v>4949</v>
      </c>
      <c r="Q279" s="153">
        <f>IFERROR(_xlfn.XLOOKUP(S279,sortorder!$E$62:$E$138,sortorder!$F$62:$F$138),999)</f>
        <v>165</v>
      </c>
      <c r="R279" s="153">
        <f>IFERROR(_xlfn.XLOOKUP(S279,sortorder!$E$62:$E$138,sortorder!$D$62:$D$138),99)</f>
        <v>21</v>
      </c>
      <c r="S279" s="186" t="s">
        <v>4927</v>
      </c>
      <c r="T279" s="205"/>
      <c r="U279" s="158">
        <f>IFERROR(_xlfn.XLOOKUP(W279,sortorder!$E$4:$E$55,sortorder!$D$4:$D$55),99)</f>
        <v>70</v>
      </c>
      <c r="V279" s="158">
        <f>IFERROR(_xlfn.XLOOKUP(W279,sortorder!$E$4:$E$55,sortorder!$D$4:$D$55),99)</f>
        <v>70</v>
      </c>
      <c r="W279" s="206" t="s">
        <v>2889</v>
      </c>
      <c r="X279" s="147">
        <f>IF(ISERROR(SEARCH(X$1,$O279)),0,1)</f>
        <v>0</v>
      </c>
      <c r="Y279" s="147">
        <f>IF(ISERROR(SEARCH(Y$1,$O279)),0,1)</f>
        <v>0</v>
      </c>
      <c r="Z279" s="147">
        <f>IF(ISERROR(SEARCH(Z$1,$O279)),0,1)</f>
        <v>0</v>
      </c>
      <c r="AA279" s="147">
        <f>IF(ISERROR(SEARCH(AA$1,$O279)),0,1)</f>
        <v>0</v>
      </c>
      <c r="AB279" s="147">
        <f>IF(ISERROR(SEARCH(AB$1,$O279)),0,1)</f>
        <v>0</v>
      </c>
      <c r="AC279" s="147">
        <f>IF(ISERROR(SEARCH(AC$1,$O279)),0,1)</f>
        <v>0</v>
      </c>
      <c r="AD279" s="147">
        <f>IF(ISERROR(SEARCH(AD$1,$O279)),0,1)</f>
        <v>0</v>
      </c>
      <c r="AE279" s="147">
        <f>IF(ISERROR(SEARCH(AE$1,$O279)),0,1)</f>
        <v>0</v>
      </c>
      <c r="AF279" s="147">
        <f>IF(ISERROR(SEARCH(AF$1,$O279)),0,1)</f>
        <v>0</v>
      </c>
      <c r="AG279" s="125" t="s">
        <v>2293</v>
      </c>
      <c r="AH279" s="125" t="s">
        <v>2294</v>
      </c>
      <c r="AI279" t="s">
        <v>44</v>
      </c>
      <c r="AJ279" s="221" t="s">
        <v>44</v>
      </c>
      <c r="AK279" s="219">
        <f>_xlfn.XLOOKUP(AJ279,sortorder!$I$15:$I$20,sortorder!$J$15:$J$20)</f>
        <v>1</v>
      </c>
      <c r="AL279" s="125" t="s">
        <v>1805</v>
      </c>
      <c r="AM279" s="125" t="s">
        <v>1806</v>
      </c>
      <c r="AN279" s="125" t="s">
        <v>1806</v>
      </c>
      <c r="AO279" s="208">
        <v>3</v>
      </c>
      <c r="AP279" s="125" t="s">
        <v>1816</v>
      </c>
      <c r="AQ279" s="125" t="s">
        <v>1132</v>
      </c>
      <c r="AR279" s="125" t="s">
        <v>1126</v>
      </c>
      <c r="AS279" s="125" t="s">
        <v>1132</v>
      </c>
      <c r="AT279" s="125">
        <v>1</v>
      </c>
      <c r="AU279" s="40" t="str">
        <f>IFERROR(_xlfn.XLOOKUP(O279,wtd!$B:$B,wtd!$C:$C),"")</f>
        <v/>
      </c>
      <c r="AV279" s="147" t="b">
        <f>IFERROR(O279=_xlfn.XLOOKUP(O279,wtd!$B:$B,wtd!$B:$B),FALSE)</f>
        <v>0</v>
      </c>
      <c r="AW279" s="125" t="s">
        <v>2831</v>
      </c>
      <c r="AX279" s="125"/>
      <c r="AY279" s="125">
        <v>1</v>
      </c>
      <c r="AZ279" s="125"/>
      <c r="BA279" s="125" t="b">
        <v>0</v>
      </c>
      <c r="BB279" s="125" t="b">
        <v>0</v>
      </c>
      <c r="BC279" s="125" t="b">
        <v>0</v>
      </c>
      <c r="BD279" s="125" t="s">
        <v>5645</v>
      </c>
      <c r="BE279" s="125" t="s">
        <v>5644</v>
      </c>
      <c r="BF279" s="125" t="s">
        <v>5644</v>
      </c>
      <c r="BG279" s="125"/>
      <c r="BH279" s="125"/>
      <c r="BI279" s="125" t="s">
        <v>2689</v>
      </c>
      <c r="BJ279" s="125" t="s">
        <v>2690</v>
      </c>
      <c r="BL279" s="232">
        <v>217</v>
      </c>
      <c r="BN279" t="s">
        <v>2691</v>
      </c>
    </row>
    <row r="280" spans="1:70" x14ac:dyDescent="0.35">
      <c r="A280">
        <v>279</v>
      </c>
      <c r="B280" s="164" t="str">
        <f>IFERROR(TEXT(AK280,"00"),"99")&amp;IFERROR(TEXT(V280,"00"),"99")&amp;IFERROR(TEXT(R280,"00"),"99")&amp;IFERROR(TEXT(BL280,"000"),"999")</f>
        <v>017021221</v>
      </c>
      <c r="C280" s="164" t="str">
        <f>IFERROR(TEXT(AK280,"00"),"99")&amp;IFERROR(TEXT(U280,"00"),"99")&amp;IFERROR(TEXT(Q280,"000"),"999")</f>
        <v>0170165</v>
      </c>
      <c r="D280" s="29">
        <v>1</v>
      </c>
      <c r="E280" s="29">
        <v>0</v>
      </c>
      <c r="F280" s="29">
        <v>0</v>
      </c>
      <c r="G280" s="113" t="s">
        <v>60</v>
      </c>
      <c r="H280" s="45" t="s">
        <v>2694</v>
      </c>
      <c r="I280" s="45" t="s">
        <v>2694</v>
      </c>
      <c r="J280" s="45" t="s">
        <v>2694</v>
      </c>
      <c r="K280" s="201"/>
      <c r="L280" s="125"/>
      <c r="M280" s="125"/>
      <c r="N280" s="125"/>
      <c r="O280" s="202" t="s">
        <v>4952</v>
      </c>
      <c r="P280" s="125" t="s">
        <v>4952</v>
      </c>
      <c r="Q280" s="153">
        <f>IFERROR(_xlfn.XLOOKUP(S280,sortorder!$E$62:$E$138,sortorder!$F$62:$F$138),999)</f>
        <v>165</v>
      </c>
      <c r="R280" s="153">
        <f>IFERROR(_xlfn.XLOOKUP(S280,sortorder!$E$62:$E$138,sortorder!$D$62:$D$138),99)</f>
        <v>21</v>
      </c>
      <c r="S280" s="186" t="s">
        <v>4927</v>
      </c>
      <c r="T280" s="205"/>
      <c r="U280" s="158">
        <f>IFERROR(_xlfn.XLOOKUP(W280,sortorder!$E$4:$E$55,sortorder!$D$4:$D$55),99)</f>
        <v>70</v>
      </c>
      <c r="V280" s="158">
        <f>IFERROR(_xlfn.XLOOKUP(W280,sortorder!$E$4:$E$55,sortorder!$D$4:$D$55),99)</f>
        <v>70</v>
      </c>
      <c r="W280" s="206" t="s">
        <v>2889</v>
      </c>
      <c r="X280" s="147">
        <f>IF(ISERROR(SEARCH(X$1,$O280)),0,1)</f>
        <v>0</v>
      </c>
      <c r="Y280" s="147">
        <f>IF(ISERROR(SEARCH(Y$1,$O280)),0,1)</f>
        <v>0</v>
      </c>
      <c r="Z280" s="147">
        <f>IF(ISERROR(SEARCH(Z$1,$O280)),0,1)</f>
        <v>0</v>
      </c>
      <c r="AA280" s="147">
        <f>IF(ISERROR(SEARCH(AA$1,$O280)),0,1)</f>
        <v>0</v>
      </c>
      <c r="AB280" s="147">
        <f>IF(ISERROR(SEARCH(AB$1,$O280)),0,1)</f>
        <v>0</v>
      </c>
      <c r="AC280" s="147">
        <f>IF(ISERROR(SEARCH(AC$1,$O280)),0,1)</f>
        <v>0</v>
      </c>
      <c r="AD280" s="147">
        <f>IF(ISERROR(SEARCH(AD$1,$O280)),0,1)</f>
        <v>0</v>
      </c>
      <c r="AE280" s="147">
        <f>IF(ISERROR(SEARCH(AE$1,$O280)),0,1)</f>
        <v>0</v>
      </c>
      <c r="AF280" s="147">
        <f>IF(ISERROR(SEARCH(AF$1,$O280)),0,1)</f>
        <v>0</v>
      </c>
      <c r="AG280" s="125" t="s">
        <v>2293</v>
      </c>
      <c r="AH280" s="125" t="s">
        <v>2294</v>
      </c>
      <c r="AI280" t="s">
        <v>44</v>
      </c>
      <c r="AJ280" s="221" t="s">
        <v>44</v>
      </c>
      <c r="AK280" s="219">
        <f>_xlfn.XLOOKUP(AJ280,sortorder!$I$15:$I$20,sortorder!$J$15:$J$20)</f>
        <v>1</v>
      </c>
      <c r="AL280" s="125"/>
      <c r="AM280" s="125"/>
      <c r="AN280" s="125"/>
      <c r="AO280" s="209">
        <v>0</v>
      </c>
      <c r="AP280" s="203" t="s">
        <v>43</v>
      </c>
      <c r="AQ280" s="203" t="s">
        <v>43</v>
      </c>
      <c r="AR280" s="202" t="s">
        <v>286</v>
      </c>
      <c r="AS280" s="202" t="s">
        <v>43</v>
      </c>
      <c r="AT280" s="202">
        <v>1</v>
      </c>
      <c r="AU280" s="40" t="str">
        <f>IFERROR(_xlfn.XLOOKUP(O280,wtd!$B:$B,wtd!$C:$C),"")</f>
        <v/>
      </c>
      <c r="AV280" s="147" t="b">
        <f>IFERROR(O280=_xlfn.XLOOKUP(O280,wtd!$B:$B,wtd!$B:$B),FALSE)</f>
        <v>0</v>
      </c>
      <c r="AW280" s="129"/>
      <c r="AX280" s="203">
        <v>2</v>
      </c>
      <c r="AY280" s="203">
        <v>0</v>
      </c>
      <c r="AZ280" s="203"/>
      <c r="BA280" s="203" t="b">
        <v>0</v>
      </c>
      <c r="BB280" s="203" t="b">
        <v>0</v>
      </c>
      <c r="BC280" s="203" t="b">
        <v>0</v>
      </c>
      <c r="BD280" s="210" t="s">
        <v>5649</v>
      </c>
      <c r="BE280" s="210" t="s">
        <v>5649</v>
      </c>
      <c r="BF280" s="199" t="s">
        <v>5650</v>
      </c>
      <c r="BG280" s="125"/>
      <c r="BH280" s="125"/>
      <c r="BI280" s="211" t="s">
        <v>2690</v>
      </c>
      <c r="BJ280" s="125" t="s">
        <v>2690</v>
      </c>
      <c r="BL280" s="233">
        <v>221</v>
      </c>
      <c r="BM280" t="s">
        <v>5651</v>
      </c>
      <c r="BN280" s="45" t="s">
        <v>1667</v>
      </c>
    </row>
    <row r="281" spans="1:70" x14ac:dyDescent="0.35">
      <c r="A281">
        <v>280</v>
      </c>
      <c r="B281" s="164" t="str">
        <f>IFERROR(TEXT(AK281,"00"),"99")&amp;IFERROR(TEXT(V281,"00"),"99")&amp;IFERROR(TEXT(R281,"00"),"99")&amp;IFERROR(TEXT(BL281,"000"),"999")</f>
        <v>017021231</v>
      </c>
      <c r="C281" s="164" t="str">
        <f>IFERROR(TEXT(AK281,"00"),"99")&amp;IFERROR(TEXT(U281,"00"),"99")&amp;IFERROR(TEXT(Q281,"000"),"999")</f>
        <v>0170165</v>
      </c>
      <c r="D281" s="29">
        <v>1</v>
      </c>
      <c r="E281" s="29">
        <v>0</v>
      </c>
      <c r="F281" s="29">
        <v>0</v>
      </c>
      <c r="G281" s="29"/>
      <c r="H281" t="s">
        <v>2701</v>
      </c>
      <c r="I281" t="s">
        <v>2701</v>
      </c>
      <c r="J281" t="s">
        <v>2701</v>
      </c>
      <c r="O281" s="43" t="s">
        <v>4956</v>
      </c>
      <c r="P281" t="s">
        <v>4956</v>
      </c>
      <c r="Q281" s="153">
        <f>IFERROR(_xlfn.XLOOKUP(S281,sortorder!$E$62:$E$138,sortorder!$F$62:$F$138),999)</f>
        <v>165</v>
      </c>
      <c r="R281" s="153">
        <f>IFERROR(_xlfn.XLOOKUP(S281,sortorder!$E$62:$E$138,sortorder!$D$62:$D$138),99)</f>
        <v>21</v>
      </c>
      <c r="S281" s="186" t="s">
        <v>4927</v>
      </c>
      <c r="U281" s="158">
        <f>IFERROR(_xlfn.XLOOKUP(W281,sortorder!$E$4:$E$55,sortorder!$D$4:$D$55),99)</f>
        <v>70</v>
      </c>
      <c r="V281" s="158">
        <f>IFERROR(_xlfn.XLOOKUP(W281,sortorder!$E$4:$E$55,sortorder!$D$4:$D$55),99)</f>
        <v>70</v>
      </c>
      <c r="W281" s="22" t="s">
        <v>2889</v>
      </c>
      <c r="X281" s="147">
        <f>IF(ISERROR(SEARCH(X$1,$O281)),0,1)</f>
        <v>0</v>
      </c>
      <c r="Y281" s="147">
        <f>IF(ISERROR(SEARCH(Y$1,$O281)),0,1)</f>
        <v>0</v>
      </c>
      <c r="Z281" s="147">
        <f>IF(ISERROR(SEARCH(Z$1,$O281)),0,1)</f>
        <v>0</v>
      </c>
      <c r="AA281" s="147">
        <f>IF(ISERROR(SEARCH(AA$1,$O281)),0,1)</f>
        <v>0</v>
      </c>
      <c r="AB281" s="147">
        <f>IF(ISERROR(SEARCH(AB$1,$O281)),0,1)</f>
        <v>0</v>
      </c>
      <c r="AC281" s="147">
        <f>IF(ISERROR(SEARCH(AC$1,$O281)),0,1)</f>
        <v>0</v>
      </c>
      <c r="AD281" s="147">
        <f>IF(ISERROR(SEARCH(AD$1,$O281)),0,1)</f>
        <v>0</v>
      </c>
      <c r="AE281" s="147">
        <f>IF(ISERROR(SEARCH(AE$1,$O281)),0,1)</f>
        <v>0</v>
      </c>
      <c r="AF281" s="147">
        <f>IF(ISERROR(SEARCH(AF$1,$O281)),0,1)</f>
        <v>0</v>
      </c>
      <c r="AG281" t="s">
        <v>2293</v>
      </c>
      <c r="AH281" t="s">
        <v>2294</v>
      </c>
      <c r="AI281" t="s">
        <v>44</v>
      </c>
      <c r="AJ281" s="221" t="s">
        <v>44</v>
      </c>
      <c r="AK281" s="219">
        <f>_xlfn.XLOOKUP(AJ281,sortorder!$I$15:$I$20,sortorder!$J$15:$J$20)</f>
        <v>1</v>
      </c>
      <c r="AL281" t="s">
        <v>1805</v>
      </c>
      <c r="AM281" t="s">
        <v>1806</v>
      </c>
      <c r="AN281" t="s">
        <v>1806</v>
      </c>
      <c r="AO281" s="32">
        <v>3</v>
      </c>
      <c r="AP281" t="s">
        <v>1800</v>
      </c>
      <c r="AQ281" t="s">
        <v>1111</v>
      </c>
      <c r="AR281" t="s">
        <v>1102</v>
      </c>
      <c r="AS281" t="s">
        <v>1111</v>
      </c>
      <c r="AT281">
        <v>9</v>
      </c>
      <c r="AU281" s="40" t="str">
        <f>IFERROR(_xlfn.XLOOKUP(O281,wtd!$B:$B,wtd!$C:$C),"")</f>
        <v/>
      </c>
      <c r="AV281" s="147" t="b">
        <f>IFERROR(O281=_xlfn.XLOOKUP(O281,wtd!$B:$B,wtd!$B:$B),FALSE)</f>
        <v>0</v>
      </c>
      <c r="AW281" t="s">
        <v>1103</v>
      </c>
      <c r="AX281">
        <v>2</v>
      </c>
      <c r="AY281">
        <v>0</v>
      </c>
      <c r="BA281" t="b">
        <v>0</v>
      </c>
      <c r="BB281" t="b">
        <v>0</v>
      </c>
      <c r="BC281" t="b">
        <v>0</v>
      </c>
      <c r="BD281" t="s">
        <v>5364</v>
      </c>
      <c r="BE281" t="s">
        <v>2702</v>
      </c>
      <c r="BF281" t="s">
        <v>2702</v>
      </c>
      <c r="BI281" t="s">
        <v>2702</v>
      </c>
      <c r="BJ281" t="s">
        <v>2690</v>
      </c>
      <c r="BL281" s="232">
        <v>231</v>
      </c>
      <c r="BN281" t="s">
        <v>1361</v>
      </c>
    </row>
    <row r="282" spans="1:70" x14ac:dyDescent="0.35">
      <c r="A282">
        <v>281</v>
      </c>
      <c r="B282" s="164" t="str">
        <f>IFERROR(TEXT(AK282,"00"),"99")&amp;IFERROR(TEXT(V282,"00"),"99")&amp;IFERROR(TEXT(R282,"00"),"99")&amp;IFERROR(TEXT(BL282,"000"),"999")</f>
        <v>017021236</v>
      </c>
      <c r="C282" s="164" t="str">
        <f>IFERROR(TEXT(AK282,"00"),"99")&amp;IFERROR(TEXT(U282,"00"),"99")&amp;IFERROR(TEXT(Q282,"000"),"999")</f>
        <v>0170165</v>
      </c>
      <c r="D282" s="29">
        <v>1</v>
      </c>
      <c r="E282" s="29">
        <v>0</v>
      </c>
      <c r="F282" s="29">
        <v>0</v>
      </c>
      <c r="G282" s="29"/>
      <c r="H282" t="s">
        <v>2710</v>
      </c>
      <c r="I282" t="s">
        <v>2710</v>
      </c>
      <c r="J282" t="s">
        <v>2710</v>
      </c>
      <c r="O282" s="43" t="s">
        <v>4960</v>
      </c>
      <c r="P282" t="s">
        <v>4960</v>
      </c>
      <c r="Q282" s="153">
        <f>IFERROR(_xlfn.XLOOKUP(S282,sortorder!$E$62:$E$138,sortorder!$F$62:$F$138),999)</f>
        <v>165</v>
      </c>
      <c r="R282" s="153">
        <f>IFERROR(_xlfn.XLOOKUP(S282,sortorder!$E$62:$E$138,sortorder!$D$62:$D$138),99)</f>
        <v>21</v>
      </c>
      <c r="S282" s="186" t="s">
        <v>4927</v>
      </c>
      <c r="U282" s="158">
        <f>IFERROR(_xlfn.XLOOKUP(W282,sortorder!$E$4:$E$55,sortorder!$D$4:$D$55),99)</f>
        <v>70</v>
      </c>
      <c r="V282" s="158">
        <f>IFERROR(_xlfn.XLOOKUP(W282,sortorder!$E$4:$E$55,sortorder!$D$4:$D$55),99)</f>
        <v>70</v>
      </c>
      <c r="W282" s="22" t="s">
        <v>2889</v>
      </c>
      <c r="X282" s="147">
        <f>IF(ISERROR(SEARCH(X$1,$O282)),0,1)</f>
        <v>0</v>
      </c>
      <c r="Y282" s="147">
        <f>IF(ISERROR(SEARCH(Y$1,$O282)),0,1)</f>
        <v>0</v>
      </c>
      <c r="Z282" s="147">
        <f>IF(ISERROR(SEARCH(Z$1,$O282)),0,1)</f>
        <v>0</v>
      </c>
      <c r="AA282" s="147">
        <f>IF(ISERROR(SEARCH(AA$1,$O282)),0,1)</f>
        <v>0</v>
      </c>
      <c r="AB282" s="147">
        <f>IF(ISERROR(SEARCH(AB$1,$O282)),0,1)</f>
        <v>0</v>
      </c>
      <c r="AC282" s="147">
        <f>IF(ISERROR(SEARCH(AC$1,$O282)),0,1)</f>
        <v>0</v>
      </c>
      <c r="AD282" s="147">
        <f>IF(ISERROR(SEARCH(AD$1,$O282)),0,1)</f>
        <v>0</v>
      </c>
      <c r="AE282" s="147">
        <f>IF(ISERROR(SEARCH(AE$1,$O282)),0,1)</f>
        <v>0</v>
      </c>
      <c r="AF282" s="147">
        <f>IF(ISERROR(SEARCH(AF$1,$O282)),0,1)</f>
        <v>0</v>
      </c>
      <c r="AG282" t="s">
        <v>2293</v>
      </c>
      <c r="AH282" t="s">
        <v>2294</v>
      </c>
      <c r="AI282" t="s">
        <v>44</v>
      </c>
      <c r="AJ282" s="221" t="s">
        <v>44</v>
      </c>
      <c r="AK282" s="219">
        <f>_xlfn.XLOOKUP(AJ282,sortorder!$I$15:$I$20,sortorder!$J$15:$J$20)</f>
        <v>1</v>
      </c>
      <c r="AL282" t="s">
        <v>423</v>
      </c>
      <c r="AM282" t="s">
        <v>423</v>
      </c>
      <c r="AN282" t="s">
        <v>424</v>
      </c>
      <c r="AO282" s="31">
        <v>1</v>
      </c>
      <c r="AP282" t="s">
        <v>1125</v>
      </c>
      <c r="AQ282" t="s">
        <v>1132</v>
      </c>
      <c r="AR282" t="s">
        <v>1126</v>
      </c>
      <c r="AS282" t="s">
        <v>1132</v>
      </c>
      <c r="AT282">
        <v>1</v>
      </c>
      <c r="AU282" s="40" t="str">
        <f>IFERROR(_xlfn.XLOOKUP(O282,wtd!$B:$B,wtd!$C:$C),"")</f>
        <v/>
      </c>
      <c r="AV282" s="147" t="b">
        <f>IFERROR(O282=_xlfn.XLOOKUP(O282,wtd!$B:$B,wtd!$B:$B),FALSE)</f>
        <v>0</v>
      </c>
      <c r="AW282" t="s">
        <v>2831</v>
      </c>
      <c r="AY282">
        <v>1</v>
      </c>
      <c r="BA282" t="b">
        <v>0</v>
      </c>
      <c r="BB282" t="b">
        <v>0</v>
      </c>
      <c r="BC282" t="b">
        <v>0</v>
      </c>
      <c r="BD282" t="s">
        <v>5646</v>
      </c>
      <c r="BE282" t="s">
        <v>5647</v>
      </c>
      <c r="BF282" t="s">
        <v>5647</v>
      </c>
      <c r="BI282" t="s">
        <v>2711</v>
      </c>
      <c r="BJ282" t="s">
        <v>2690</v>
      </c>
      <c r="BL282" s="232">
        <v>236</v>
      </c>
      <c r="BN282" t="s">
        <v>2712</v>
      </c>
    </row>
    <row r="283" spans="1:70" x14ac:dyDescent="0.35">
      <c r="A283">
        <v>282</v>
      </c>
      <c r="B283" s="164" t="str">
        <f>IFERROR(TEXT(AK283,"00"),"99")&amp;IFERROR(TEXT(V283,"00"),"99")&amp;IFERROR(TEXT(R283,"00"),"99")&amp;IFERROR(TEXT(BL283,"000"),"999")</f>
        <v>017021241</v>
      </c>
      <c r="C283" s="164" t="str">
        <f>IFERROR(TEXT(AK283,"00"),"99")&amp;IFERROR(TEXT(U283,"00"),"99")&amp;IFERROR(TEXT(Q283,"000"),"999")</f>
        <v>0170165</v>
      </c>
      <c r="D283" s="29">
        <v>1</v>
      </c>
      <c r="E283" s="29">
        <v>0</v>
      </c>
      <c r="F283" s="29">
        <v>0</v>
      </c>
      <c r="G283" s="29"/>
      <c r="H283" t="s">
        <v>2719</v>
      </c>
      <c r="I283" t="s">
        <v>2719</v>
      </c>
      <c r="J283" t="s">
        <v>2719</v>
      </c>
      <c r="O283" s="43" t="s">
        <v>4964</v>
      </c>
      <c r="P283" t="s">
        <v>4964</v>
      </c>
      <c r="Q283" s="153">
        <f>IFERROR(_xlfn.XLOOKUP(S283,sortorder!$E$62:$E$138,sortorder!$F$62:$F$138),999)</f>
        <v>165</v>
      </c>
      <c r="R283" s="153">
        <f>IFERROR(_xlfn.XLOOKUP(S283,sortorder!$E$62:$E$138,sortorder!$D$62:$D$138),99)</f>
        <v>21</v>
      </c>
      <c r="S283" s="186" t="s">
        <v>4927</v>
      </c>
      <c r="U283" s="158">
        <f>IFERROR(_xlfn.XLOOKUP(W283,sortorder!$E$4:$E$55,sortorder!$D$4:$D$55),99)</f>
        <v>70</v>
      </c>
      <c r="V283" s="158">
        <f>IFERROR(_xlfn.XLOOKUP(W283,sortorder!$E$4:$E$55,sortorder!$D$4:$D$55),99)</f>
        <v>70</v>
      </c>
      <c r="W283" s="22" t="s">
        <v>2889</v>
      </c>
      <c r="X283" s="147">
        <f>IF(ISERROR(SEARCH(X$1,$O283)),0,1)</f>
        <v>0</v>
      </c>
      <c r="Y283" s="147">
        <f>IF(ISERROR(SEARCH(Y$1,$O283)),0,1)</f>
        <v>0</v>
      </c>
      <c r="Z283" s="147">
        <f>IF(ISERROR(SEARCH(Z$1,$O283)),0,1)</f>
        <v>0</v>
      </c>
      <c r="AA283" s="147">
        <f>IF(ISERROR(SEARCH(AA$1,$O283)),0,1)</f>
        <v>0</v>
      </c>
      <c r="AB283" s="147">
        <f>IF(ISERROR(SEARCH(AB$1,$O283)),0,1)</f>
        <v>0</v>
      </c>
      <c r="AC283" s="147">
        <f>IF(ISERROR(SEARCH(AC$1,$O283)),0,1)</f>
        <v>0</v>
      </c>
      <c r="AD283" s="147">
        <f>IF(ISERROR(SEARCH(AD$1,$O283)),0,1)</f>
        <v>0</v>
      </c>
      <c r="AE283" s="147">
        <f>IF(ISERROR(SEARCH(AE$1,$O283)),0,1)</f>
        <v>0</v>
      </c>
      <c r="AF283" s="147">
        <f>IF(ISERROR(SEARCH(AF$1,$O283)),0,1)</f>
        <v>0</v>
      </c>
      <c r="AG283" t="s">
        <v>2293</v>
      </c>
      <c r="AH283" t="s">
        <v>2294</v>
      </c>
      <c r="AI283" t="s">
        <v>44</v>
      </c>
      <c r="AJ283" s="42" t="s">
        <v>44</v>
      </c>
      <c r="AK283" s="219">
        <f>_xlfn.XLOOKUP(AJ283,sortorder!$I$15:$I$20,sortorder!$J$15:$J$20)</f>
        <v>1</v>
      </c>
      <c r="AL283" t="s">
        <v>423</v>
      </c>
      <c r="AM283" t="s">
        <v>423</v>
      </c>
      <c r="AN283" t="s">
        <v>424</v>
      </c>
      <c r="AO283" s="31">
        <v>1</v>
      </c>
      <c r="AP283" t="s">
        <v>1101</v>
      </c>
      <c r="AQ283" t="s">
        <v>1111</v>
      </c>
      <c r="AR283" t="s">
        <v>1102</v>
      </c>
      <c r="AS283" t="s">
        <v>1111</v>
      </c>
      <c r="AT283">
        <v>9</v>
      </c>
      <c r="AU283" s="40" t="str">
        <f>IFERROR(_xlfn.XLOOKUP(O283,wtd!$B:$B,wtd!$C:$C),"")</f>
        <v/>
      </c>
      <c r="AV283" s="147" t="b">
        <f>IFERROR(O283=_xlfn.XLOOKUP(O283,wtd!$B:$B,wtd!$B:$B),FALSE)</f>
        <v>0</v>
      </c>
      <c r="AW283" t="s">
        <v>1103</v>
      </c>
      <c r="AX283">
        <v>2</v>
      </c>
      <c r="AY283">
        <v>0</v>
      </c>
      <c r="BA283" t="b">
        <v>0</v>
      </c>
      <c r="BB283" t="b">
        <v>0</v>
      </c>
      <c r="BC283" t="b">
        <v>0</v>
      </c>
      <c r="BD283" t="s">
        <v>5357</v>
      </c>
      <c r="BE283" t="s">
        <v>2720</v>
      </c>
      <c r="BF283" t="s">
        <v>2720</v>
      </c>
      <c r="BI283" t="s">
        <v>2720</v>
      </c>
      <c r="BJ283" t="s">
        <v>2690</v>
      </c>
      <c r="BL283" s="232">
        <v>241</v>
      </c>
      <c r="BN283" t="s">
        <v>1154</v>
      </c>
    </row>
    <row r="284" spans="1:70" x14ac:dyDescent="0.35">
      <c r="A284">
        <v>283</v>
      </c>
      <c r="B284" s="164" t="str">
        <f>IFERROR(TEXT(AK284,"00"),"99")&amp;IFERROR(TEXT(V284,"00"),"99")&amp;IFERROR(TEXT(R284,"00"),"99")&amp;IFERROR(TEXT(BL284,"000"),"999")</f>
        <v>017099999</v>
      </c>
      <c r="C284" s="164" t="str">
        <f>IFERROR(TEXT(AK284,"00"),"99")&amp;IFERROR(TEXT(U284,"00"),"99")&amp;IFERROR(TEXT(Q284,"000"),"999")</f>
        <v>0170999</v>
      </c>
      <c r="D284" s="29">
        <v>1</v>
      </c>
      <c r="E284" s="29">
        <v>0</v>
      </c>
      <c r="F284" s="29">
        <v>0</v>
      </c>
      <c r="G284" s="29"/>
      <c r="H284" t="s">
        <v>2292</v>
      </c>
      <c r="I284" t="s">
        <v>2292</v>
      </c>
      <c r="J284" t="s">
        <v>2292</v>
      </c>
      <c r="O284" s="65" t="s">
        <v>2291</v>
      </c>
      <c r="P284" t="s">
        <v>2291</v>
      </c>
      <c r="Q284" s="153">
        <f>IFERROR(_xlfn.XLOOKUP(S284,sortorder!$E$62:$E$138,sortorder!$F$62:$F$138),999)</f>
        <v>999</v>
      </c>
      <c r="R284" s="153">
        <f>IFERROR(_xlfn.XLOOKUP(S284,sortorder!$E$62:$E$138,sortorder!$D$62:$D$138),99)</f>
        <v>99</v>
      </c>
      <c r="S284" s="131" t="str">
        <f>SUBSTITUTE(O284,"state.pctile.","")</f>
        <v>lowlifex_synonym</v>
      </c>
      <c r="U284" s="158">
        <f>IFERROR(_xlfn.XLOOKUP(W284,sortorder!$E$4:$E$55,sortorder!$D$4:$D$55),99)</f>
        <v>70</v>
      </c>
      <c r="V284" s="158">
        <f>IFERROR(_xlfn.XLOOKUP(W284,sortorder!$E$4:$E$55,sortorder!$D$4:$D$55),99)</f>
        <v>70</v>
      </c>
      <c r="W284" s="22" t="s">
        <v>2889</v>
      </c>
      <c r="X284" s="147">
        <f>IF(ISERROR(SEARCH(X$1,$O284)),0,1)</f>
        <v>0</v>
      </c>
      <c r="Y284" s="147">
        <f>IF(ISERROR(SEARCH(Y$1,$O284)),0,1)</f>
        <v>1</v>
      </c>
      <c r="Z284" s="147">
        <f>IF(ISERROR(SEARCH(Z$1,$O284)),0,1)</f>
        <v>1</v>
      </c>
      <c r="AA284" s="147">
        <f>IF(ISERROR(SEARCH(AA$1,$O284)),0,1)</f>
        <v>0</v>
      </c>
      <c r="AB284" s="147">
        <f>IF(ISERROR(SEARCH(AB$1,$O284)),0,1)</f>
        <v>0</v>
      </c>
      <c r="AC284" s="147">
        <f>IF(ISERROR(SEARCH(AC$1,$O284)),0,1)</f>
        <v>0</v>
      </c>
      <c r="AD284" s="147">
        <f>IF(ISERROR(SEARCH(AD$1,$O284)),0,1)</f>
        <v>0</v>
      </c>
      <c r="AE284" s="147">
        <f>IF(ISERROR(SEARCH(AE$1,$O284)),0,1)</f>
        <v>0</v>
      </c>
      <c r="AF284" s="147">
        <f>IF(ISERROR(SEARCH(AF$1,$O284)),0,1)</f>
        <v>0</v>
      </c>
      <c r="AG284" t="s">
        <v>2293</v>
      </c>
      <c r="AH284" t="s">
        <v>2294</v>
      </c>
      <c r="AI284" t="s">
        <v>44</v>
      </c>
      <c r="AJ284" s="42" t="s">
        <v>44</v>
      </c>
      <c r="AK284" s="219">
        <f>_xlfn.XLOOKUP(AJ284,sortorder!$I$15:$I$20,sortorder!$J$15:$J$20)</f>
        <v>1</v>
      </c>
      <c r="AL284" t="s">
        <v>1805</v>
      </c>
      <c r="AM284" t="s">
        <v>1805</v>
      </c>
      <c r="AN284" t="s">
        <v>1806</v>
      </c>
      <c r="AO284" s="32">
        <v>3</v>
      </c>
      <c r="AP284" t="s">
        <v>1800</v>
      </c>
      <c r="AQ284" t="s">
        <v>1111</v>
      </c>
      <c r="AR284" t="s">
        <v>1102</v>
      </c>
      <c r="AS284" t="s">
        <v>1111</v>
      </c>
      <c r="AU284" s="40" t="str">
        <f>IFERROR(_xlfn.XLOOKUP(O284,wtd!$B:$B,wtd!$C:$C),"")</f>
        <v/>
      </c>
      <c r="AV284" s="147" t="b">
        <f>IFERROR(O284=_xlfn.XLOOKUP(O284,wtd!$B:$B,wtd!$B:$B),FALSE)</f>
        <v>0</v>
      </c>
      <c r="AW284" t="s">
        <v>1103</v>
      </c>
      <c r="AX284">
        <v>2</v>
      </c>
      <c r="AY284">
        <v>0</v>
      </c>
      <c r="BA284" t="b">
        <v>0</v>
      </c>
      <c r="BB284" t="b">
        <v>0</v>
      </c>
      <c r="BC284" t="b">
        <v>0</v>
      </c>
      <c r="BD284" t="s">
        <v>5361</v>
      </c>
      <c r="BE284" t="s">
        <v>2295</v>
      </c>
      <c r="BF284" t="s">
        <v>2295</v>
      </c>
      <c r="BI284" t="s">
        <v>1841</v>
      </c>
      <c r="BL284" s="235">
        <v>999</v>
      </c>
    </row>
    <row r="285" spans="1:70" x14ac:dyDescent="0.35">
      <c r="A285">
        <v>284</v>
      </c>
      <c r="B285" s="164" t="str">
        <f>IFERROR(TEXT(AK285,"00"),"99")&amp;IFERROR(TEXT(V285,"00"),"99")&amp;IFERROR(TEXT(R285,"00"),"99")&amp;IFERROR(TEXT(BL285,"000"),"999")</f>
        <v>017099999</v>
      </c>
      <c r="C285" s="164" t="str">
        <f>IFERROR(TEXT(AK285,"00"),"99")&amp;IFERROR(TEXT(U285,"00"),"99")&amp;IFERROR(TEXT(Q285,"000"),"999")</f>
        <v>0170999</v>
      </c>
      <c r="D285" s="29">
        <v>0</v>
      </c>
      <c r="E285" s="29">
        <v>0</v>
      </c>
      <c r="F285" s="29">
        <v>0</v>
      </c>
      <c r="L285" s="116"/>
      <c r="O285" s="184" t="s">
        <v>5658</v>
      </c>
      <c r="P285" s="184" t="s">
        <v>5658</v>
      </c>
      <c r="Q285" s="153">
        <f>IFERROR(_xlfn.XLOOKUP(S285,sortorder!$E$62:$E$138,sortorder!$F$62:$F$138),999)</f>
        <v>999</v>
      </c>
      <c r="R285" s="153">
        <f>IFERROR(_xlfn.XLOOKUP(S285,sortorder!$E$62:$E$138,sortorder!$D$62:$D$138),99)</f>
        <v>99</v>
      </c>
      <c r="S285" s="213" t="s">
        <v>5657</v>
      </c>
      <c r="U285" s="158">
        <f>IFERROR(_xlfn.XLOOKUP(W285,sortorder!$E$4:$E$55,sortorder!$D$4:$D$55),99)</f>
        <v>70</v>
      </c>
      <c r="V285" s="158">
        <f>IFERROR(_xlfn.XLOOKUP(W285,sortorder!$E$4:$E$55,sortorder!$D$4:$D$55),99)</f>
        <v>70</v>
      </c>
      <c r="W285" s="22" t="s">
        <v>2889</v>
      </c>
      <c r="X285" s="147">
        <f>IF(ISERROR(SEARCH(X$1,$O285)),0,1)</f>
        <v>0</v>
      </c>
      <c r="Y285" s="147">
        <f>IF(ISERROR(SEARCH(Y$1,$O285)),0,1)</f>
        <v>0</v>
      </c>
      <c r="Z285" s="147">
        <f>IF(ISERROR(SEARCH(Z$1,$O285)),0,1)</f>
        <v>0</v>
      </c>
      <c r="AA285" s="147">
        <f>IF(ISERROR(SEARCH(AA$1,$O285)),0,1)</f>
        <v>0</v>
      </c>
      <c r="AB285" s="147">
        <f>IF(ISERROR(SEARCH(AB$1,$O285)),0,1)</f>
        <v>0</v>
      </c>
      <c r="AC285" s="147">
        <f>IF(ISERROR(SEARCH(AC$1,$O285)),0,1)</f>
        <v>0</v>
      </c>
      <c r="AD285" s="147">
        <f>IF(ISERROR(SEARCH(AD$1,$O285)),0,1)</f>
        <v>0</v>
      </c>
      <c r="AE285" s="147">
        <f>IF(ISERROR(SEARCH(AE$1,$O285)),0,1)</f>
        <v>0</v>
      </c>
      <c r="AF285" s="147">
        <f>IF(ISERROR(SEARCH(AF$1,$O285)),0,1)</f>
        <v>0</v>
      </c>
      <c r="AH285" s="119" t="s">
        <v>4000</v>
      </c>
      <c r="AI285" t="s">
        <v>44</v>
      </c>
      <c r="AJ285" s="42" t="s">
        <v>44</v>
      </c>
      <c r="AK285" s="219">
        <f>_xlfn.XLOOKUP(AJ285,sortorder!$I$15:$I$20,sortorder!$J$15:$J$20)</f>
        <v>1</v>
      </c>
      <c r="AO285" s="32">
        <v>0</v>
      </c>
      <c r="AP285" t="s">
        <v>43</v>
      </c>
      <c r="AQ285" t="s">
        <v>43</v>
      </c>
      <c r="AR285" t="s">
        <v>286</v>
      </c>
      <c r="AU285" s="40" t="str">
        <f>IFERROR(_xlfn.XLOOKUP(O285,wtd!$B:$B,wtd!$C:$C),"")</f>
        <v/>
      </c>
      <c r="AV285" s="147" t="b">
        <f>IFERROR(O285=_xlfn.XLOOKUP(O285,wtd!$B:$B,wtd!$B:$B),FALSE)</f>
        <v>0</v>
      </c>
      <c r="AW285"/>
      <c r="AY285">
        <v>0</v>
      </c>
      <c r="BA285" t="b">
        <v>0</v>
      </c>
      <c r="BB285" t="b">
        <v>0</v>
      </c>
      <c r="BC285" t="b">
        <v>0</v>
      </c>
      <c r="BD285" s="125" t="s">
        <v>5661</v>
      </c>
      <c r="BE285" t="s">
        <v>5662</v>
      </c>
      <c r="BF285" t="s">
        <v>5662</v>
      </c>
      <c r="BL285" s="235">
        <v>999</v>
      </c>
    </row>
    <row r="286" spans="1:70" x14ac:dyDescent="0.35">
      <c r="A286">
        <v>285</v>
      </c>
      <c r="B286" s="164" t="str">
        <f>IFERROR(TEXT(AK286,"00"),"99")&amp;IFERROR(TEXT(V286,"00"),"99")&amp;IFERROR(TEXT(R286,"00"),"99")&amp;IFERROR(TEXT(BL286,"000"),"999")</f>
        <v>018017999</v>
      </c>
      <c r="C286" s="164" t="str">
        <f>IFERROR(TEXT(AK286,"00"),"99")&amp;IFERROR(TEXT(U286,"00"),"99")&amp;IFERROR(TEXT(Q286,"000"),"999")</f>
        <v>0180161</v>
      </c>
      <c r="D286" s="29">
        <v>0</v>
      </c>
      <c r="E286" s="29">
        <v>1</v>
      </c>
      <c r="F286" s="29">
        <v>0</v>
      </c>
      <c r="G286" s="29"/>
      <c r="H286" t="s">
        <v>187</v>
      </c>
      <c r="M286" t="s">
        <v>187</v>
      </c>
      <c r="N286" t="s">
        <v>187</v>
      </c>
      <c r="O286" s="65" t="s">
        <v>186</v>
      </c>
      <c r="P286" t="s">
        <v>186</v>
      </c>
      <c r="Q286" s="153">
        <f>IFERROR(_xlfn.XLOOKUP(S286,sortorder!$E$62:$E$138,sortorder!$F$62:$F$138),999)</f>
        <v>161</v>
      </c>
      <c r="R286" s="153">
        <f>IFERROR(_xlfn.XLOOKUP(S286,sortorder!$E$62:$E$138,sortorder!$D$62:$D$138),99)</f>
        <v>17</v>
      </c>
      <c r="S286" s="131" t="s">
        <v>189</v>
      </c>
      <c r="T286" s="60" t="s">
        <v>189</v>
      </c>
      <c r="U286" s="158">
        <f>IFERROR(_xlfn.XLOOKUP(W286,sortorder!$E$4:$E$55,sortorder!$D$4:$D$55),99)</f>
        <v>80</v>
      </c>
      <c r="V286" s="158">
        <f>IFERROR(_xlfn.XLOOKUP(W286,sortorder!$E$4:$E$55,sortorder!$D$4:$D$55),99)</f>
        <v>80</v>
      </c>
      <c r="W286" s="22" t="s">
        <v>2887</v>
      </c>
      <c r="X286" s="147">
        <f>IF(ISERROR(SEARCH(X$1,$O286)),0,1)</f>
        <v>0</v>
      </c>
      <c r="Y286" s="147">
        <f>IF(ISERROR(SEARCH(Y$1,$O286)),0,1)</f>
        <v>0</v>
      </c>
      <c r="Z286" s="147">
        <f>IF(ISERROR(SEARCH(Z$1,$O286)),0,1)</f>
        <v>0</v>
      </c>
      <c r="AA286" s="147">
        <f>IF(ISERROR(SEARCH(AA$1,$O286)),0,1)</f>
        <v>0</v>
      </c>
      <c r="AB286" s="147">
        <f>IF(ISERROR(SEARCH(AB$1,$O286)),0,1)</f>
        <v>0</v>
      </c>
      <c r="AC286" s="147">
        <f>IF(ISERROR(SEARCH(AC$1,$O286)),0,1)</f>
        <v>1</v>
      </c>
      <c r="AD286" s="147">
        <f>IF(ISERROR(SEARCH(AD$1,$O286)),0,1)</f>
        <v>0</v>
      </c>
      <c r="AE286" s="147">
        <f>IF(ISERROR(SEARCH(AE$1,$O286)),0,1)</f>
        <v>0</v>
      </c>
      <c r="AF286" s="147">
        <f>IF(ISERROR(SEARCH(AF$1,$O286)),0,1)</f>
        <v>0</v>
      </c>
      <c r="AI286" t="s">
        <v>44</v>
      </c>
      <c r="AJ286" s="42" t="s">
        <v>44</v>
      </c>
      <c r="AK286" s="219">
        <f>_xlfn.XLOOKUP(AJ286,sortorder!$I$15:$I$20,sortorder!$J$15:$J$20)</f>
        <v>1</v>
      </c>
      <c r="AL286" t="s">
        <v>423</v>
      </c>
      <c r="AM286" t="s">
        <v>423</v>
      </c>
      <c r="AN286" t="s">
        <v>424</v>
      </c>
      <c r="AO286" s="32">
        <v>1</v>
      </c>
      <c r="AP286" t="s">
        <v>83</v>
      </c>
      <c r="AQ286" t="s">
        <v>97</v>
      </c>
      <c r="AR286" t="s">
        <v>96</v>
      </c>
      <c r="AS286" t="s">
        <v>97</v>
      </c>
      <c r="AU286" s="40" t="str">
        <f>IFERROR(_xlfn.XLOOKUP(O286,wtd!$B:$B,wtd!$C:$C),"")</f>
        <v/>
      </c>
      <c r="AV286" s="147" t="b">
        <f>IFERROR(O286=_xlfn.XLOOKUP(O286,wtd!$B:$B,wtd!$B:$B),FALSE)</f>
        <v>0</v>
      </c>
      <c r="AW286" t="s">
        <v>89</v>
      </c>
      <c r="BA286" t="b">
        <v>0</v>
      </c>
      <c r="BB286" t="b">
        <v>0</v>
      </c>
      <c r="BC286" t="b">
        <v>0</v>
      </c>
      <c r="BD286" t="s">
        <v>5299</v>
      </c>
      <c r="BE286" t="s">
        <v>2849</v>
      </c>
      <c r="BF286" t="s">
        <v>2849</v>
      </c>
      <c r="BG286" t="s">
        <v>188</v>
      </c>
      <c r="BH286" t="s">
        <v>188</v>
      </c>
      <c r="BL286" s="235">
        <v>999</v>
      </c>
      <c r="BO286" t="s">
        <v>143</v>
      </c>
      <c r="BP286" t="s">
        <v>187</v>
      </c>
    </row>
    <row r="287" spans="1:70" x14ac:dyDescent="0.35">
      <c r="A287">
        <v>286</v>
      </c>
      <c r="B287" s="164" t="str">
        <f>IFERROR(TEXT(AK287,"00"),"99")&amp;IFERROR(TEXT(V287,"00"),"99")&amp;IFERROR(TEXT(R287,"00"),"99")&amp;IFERROR(TEXT(BL287,"000"),"999")</f>
        <v>018017999</v>
      </c>
      <c r="C287" s="164" t="str">
        <f>IFERROR(TEXT(AK287,"00"),"99")&amp;IFERROR(TEXT(U287,"00"),"99")&amp;IFERROR(TEXT(Q287,"000"),"999")</f>
        <v>0180161</v>
      </c>
      <c r="D287" s="29">
        <v>0</v>
      </c>
      <c r="E287" s="29">
        <v>1</v>
      </c>
      <c r="F287" s="29">
        <v>0</v>
      </c>
      <c r="G287" s="29"/>
      <c r="H287" t="s">
        <v>518</v>
      </c>
      <c r="M287" t="s">
        <v>518</v>
      </c>
      <c r="N287" t="s">
        <v>518</v>
      </c>
      <c r="O287" s="65" t="s">
        <v>517</v>
      </c>
      <c r="P287" t="s">
        <v>517</v>
      </c>
      <c r="Q287" s="153">
        <f>IFERROR(_xlfn.XLOOKUP(S287,sortorder!$E$62:$E$138,sortorder!$F$62:$F$138),999)</f>
        <v>161</v>
      </c>
      <c r="R287" s="153">
        <f>IFERROR(_xlfn.XLOOKUP(S287,sortorder!$E$62:$E$138,sortorder!$D$62:$D$138),99)</f>
        <v>17</v>
      </c>
      <c r="S287" s="131" t="s">
        <v>189</v>
      </c>
      <c r="U287" s="158">
        <f>IFERROR(_xlfn.XLOOKUP(W287,sortorder!$E$4:$E$55,sortorder!$D$4:$D$55),99)</f>
        <v>80</v>
      </c>
      <c r="V287" s="158">
        <f>IFERROR(_xlfn.XLOOKUP(W287,sortorder!$E$4:$E$55,sortorder!$D$4:$D$55),99)</f>
        <v>80</v>
      </c>
      <c r="W287" s="22" t="s">
        <v>2888</v>
      </c>
      <c r="X287" s="147">
        <f>IF(ISERROR(SEARCH(X$1,$O287)),0,1)</f>
        <v>0</v>
      </c>
      <c r="Y287" s="147">
        <f>IF(ISERROR(SEARCH(Y$1,$O287)),0,1)</f>
        <v>0</v>
      </c>
      <c r="Z287" s="147">
        <f>IF(ISERROR(SEARCH(Z$1,$O287)),0,1)</f>
        <v>1</v>
      </c>
      <c r="AA287" s="147">
        <f>IF(ISERROR(SEARCH(AA$1,$O287)),0,1)</f>
        <v>1</v>
      </c>
      <c r="AB287" s="147">
        <f>IF(ISERROR(SEARCH(AB$1,$O287)),0,1)</f>
        <v>0</v>
      </c>
      <c r="AC287" s="147">
        <f>IF(ISERROR(SEARCH(AC$1,$O287)),0,1)</f>
        <v>0</v>
      </c>
      <c r="AD287" s="147">
        <f>IF(ISERROR(SEARCH(AD$1,$O287)),0,1)</f>
        <v>0</v>
      </c>
      <c r="AE287" s="147">
        <f>IF(ISERROR(SEARCH(AE$1,$O287)),0,1)</f>
        <v>0</v>
      </c>
      <c r="AF287" s="147">
        <f>IF(ISERROR(SEARCH(AF$1,$O287)),0,1)</f>
        <v>0</v>
      </c>
      <c r="AI287" t="s">
        <v>44</v>
      </c>
      <c r="AJ287" s="42" t="s">
        <v>44</v>
      </c>
      <c r="AK287" s="219">
        <f>_xlfn.XLOOKUP(AJ287,sortorder!$I$15:$I$20,sortorder!$J$15:$J$20)</f>
        <v>1</v>
      </c>
      <c r="AL287" t="s">
        <v>423</v>
      </c>
      <c r="AM287" t="s">
        <v>423</v>
      </c>
      <c r="AN287" t="s">
        <v>424</v>
      </c>
      <c r="AO287" s="32">
        <v>1</v>
      </c>
      <c r="AP287" t="s">
        <v>268</v>
      </c>
      <c r="AQ287" t="s">
        <v>2834</v>
      </c>
      <c r="AR287" t="s">
        <v>515</v>
      </c>
      <c r="AS287" t="s">
        <v>516</v>
      </c>
      <c r="AU287" s="40" t="str">
        <f>IFERROR(_xlfn.XLOOKUP(O287,wtd!$B:$B,wtd!$C:$C),"")</f>
        <v/>
      </c>
      <c r="AV287" s="147" t="b">
        <f>IFERROR(O287=_xlfn.XLOOKUP(O287,wtd!$B:$B,wtd!$B:$B),FALSE)</f>
        <v>0</v>
      </c>
      <c r="AW287" t="s">
        <v>1103</v>
      </c>
      <c r="BA287" t="b">
        <v>0</v>
      </c>
      <c r="BB287" t="b">
        <v>0</v>
      </c>
      <c r="BC287" t="b">
        <v>0</v>
      </c>
      <c r="BD287" t="s">
        <v>5051</v>
      </c>
      <c r="BE287" t="s">
        <v>519</v>
      </c>
      <c r="BF287" t="s">
        <v>519</v>
      </c>
      <c r="BG287" t="s">
        <v>519</v>
      </c>
      <c r="BL287" s="235">
        <v>999</v>
      </c>
      <c r="BO287" t="s">
        <v>520</v>
      </c>
      <c r="BP287" t="s">
        <v>518</v>
      </c>
    </row>
    <row r="288" spans="1:70" x14ac:dyDescent="0.35">
      <c r="A288">
        <v>287</v>
      </c>
      <c r="B288" s="164" t="str">
        <f>IFERROR(TEXT(AK288,"00"),"99")&amp;IFERROR(TEXT(V288,"00"),"99")&amp;IFERROR(TEXT(R288,"00"),"99")&amp;IFERROR(TEXT(BL288,"000"),"999")</f>
        <v>018017999</v>
      </c>
      <c r="C288" s="164" t="str">
        <f>IFERROR(TEXT(AK288,"00"),"99")&amp;IFERROR(TEXT(U288,"00"),"99")&amp;IFERROR(TEXT(Q288,"000"),"999")</f>
        <v>0180161</v>
      </c>
      <c r="D288" s="29">
        <v>0</v>
      </c>
      <c r="E288" s="29">
        <v>1</v>
      </c>
      <c r="F288" s="29">
        <v>0</v>
      </c>
      <c r="G288" s="29"/>
      <c r="H288" t="s">
        <v>568</v>
      </c>
      <c r="M288" t="s">
        <v>568</v>
      </c>
      <c r="N288" t="s">
        <v>568</v>
      </c>
      <c r="O288" s="65" t="s">
        <v>567</v>
      </c>
      <c r="P288" t="s">
        <v>567</v>
      </c>
      <c r="Q288" s="153">
        <f>IFERROR(_xlfn.XLOOKUP(S288,sortorder!$E$62:$E$138,sortorder!$F$62:$F$138),999)</f>
        <v>161</v>
      </c>
      <c r="R288" s="153">
        <f>IFERROR(_xlfn.XLOOKUP(S288,sortorder!$E$62:$E$138,sortorder!$D$62:$D$138),99)</f>
        <v>17</v>
      </c>
      <c r="S288" s="131" t="str">
        <f>SUBSTITUTE(O288,"state.bin.","")</f>
        <v>Demog.Index</v>
      </c>
      <c r="U288" s="158">
        <f>IFERROR(_xlfn.XLOOKUP(W288,sortorder!$E$4:$E$55,sortorder!$D$4:$D$55),99)</f>
        <v>80</v>
      </c>
      <c r="V288" s="158">
        <f>IFERROR(_xlfn.XLOOKUP(W288,sortorder!$E$4:$E$55,sortorder!$D$4:$D$55),99)</f>
        <v>80</v>
      </c>
      <c r="W288" s="22" t="s">
        <v>2887</v>
      </c>
      <c r="X288" s="147">
        <f>IF(ISERROR(SEARCH(X$1,$O288)),0,1)</f>
        <v>0</v>
      </c>
      <c r="Y288" s="147">
        <f>IF(ISERROR(SEARCH(Y$1,$O288)),0,1)</f>
        <v>1</v>
      </c>
      <c r="Z288" s="147">
        <f>IF(ISERROR(SEARCH(Z$1,$O288)),0,1)</f>
        <v>0</v>
      </c>
      <c r="AA288" s="147">
        <f>IF(ISERROR(SEARCH(AA$1,$O288)),0,1)</f>
        <v>0</v>
      </c>
      <c r="AB288" s="147">
        <f>IF(ISERROR(SEARCH(AB$1,$O288)),0,1)</f>
        <v>0</v>
      </c>
      <c r="AC288" s="147">
        <f>IF(ISERROR(SEARCH(AC$1,$O288)),0,1)</f>
        <v>1</v>
      </c>
      <c r="AD288" s="147">
        <f>IF(ISERROR(SEARCH(AD$1,$O288)),0,1)</f>
        <v>0</v>
      </c>
      <c r="AE288" s="147">
        <f>IF(ISERROR(SEARCH(AE$1,$O288)),0,1)</f>
        <v>0</v>
      </c>
      <c r="AF288" s="147">
        <f>IF(ISERROR(SEARCH(AF$1,$O288)),0,1)</f>
        <v>0</v>
      </c>
      <c r="AI288" t="s">
        <v>44</v>
      </c>
      <c r="AJ288" s="42" t="s">
        <v>44</v>
      </c>
      <c r="AK288" s="219">
        <f>_xlfn.XLOOKUP(AJ288,sortorder!$I$15:$I$20,sortorder!$J$15:$J$20)</f>
        <v>1</v>
      </c>
      <c r="AL288" t="s">
        <v>1805</v>
      </c>
      <c r="AM288" t="s">
        <v>1805</v>
      </c>
      <c r="AN288" t="s">
        <v>1806</v>
      </c>
      <c r="AO288" s="32">
        <v>3</v>
      </c>
      <c r="AP288" t="s">
        <v>456</v>
      </c>
      <c r="AQ288" t="s">
        <v>97</v>
      </c>
      <c r="AR288" t="s">
        <v>96</v>
      </c>
      <c r="AS288" t="s">
        <v>97</v>
      </c>
      <c r="AU288" s="40" t="str">
        <f>IFERROR(_xlfn.XLOOKUP(O288,wtd!$B:$B,wtd!$C:$C),"")</f>
        <v/>
      </c>
      <c r="AV288" s="147" t="b">
        <f>IFERROR(O288=_xlfn.XLOOKUP(O288,wtd!$B:$B,wtd!$B:$B),FALSE)</f>
        <v>0</v>
      </c>
      <c r="AW288" t="s">
        <v>89</v>
      </c>
      <c r="BA288" t="b">
        <v>0</v>
      </c>
      <c r="BB288" t="b">
        <v>0</v>
      </c>
      <c r="BC288" t="b">
        <v>0</v>
      </c>
      <c r="BD288" t="s">
        <v>5052</v>
      </c>
      <c r="BE288" t="s">
        <v>569</v>
      </c>
      <c r="BF288" t="s">
        <v>569</v>
      </c>
      <c r="BG288" t="s">
        <v>569</v>
      </c>
      <c r="BL288" s="235">
        <v>999</v>
      </c>
      <c r="BO288" t="s">
        <v>143</v>
      </c>
      <c r="BP288" t="s">
        <v>568</v>
      </c>
    </row>
    <row r="289" spans="1:68" x14ac:dyDescent="0.35">
      <c r="A289">
        <v>288</v>
      </c>
      <c r="B289" s="164" t="str">
        <f>IFERROR(TEXT(AK289,"00"),"99")&amp;IFERROR(TEXT(V289,"00"),"99")&amp;IFERROR(TEXT(R289,"00"),"99")&amp;IFERROR(TEXT(BL289,"000"),"999")</f>
        <v>018017999</v>
      </c>
      <c r="C289" s="164" t="str">
        <f>IFERROR(TEXT(AK289,"00"),"99")&amp;IFERROR(TEXT(U289,"00"),"99")&amp;IFERROR(TEXT(Q289,"000"),"999")</f>
        <v>0180161</v>
      </c>
      <c r="D289" s="29">
        <v>0</v>
      </c>
      <c r="E289" s="29">
        <v>1</v>
      </c>
      <c r="F289" s="29">
        <v>0</v>
      </c>
      <c r="G289" s="29"/>
      <c r="H289" t="s">
        <v>966</v>
      </c>
      <c r="M289" t="s">
        <v>966</v>
      </c>
      <c r="N289" t="s">
        <v>966</v>
      </c>
      <c r="O289" s="65" t="s">
        <v>965</v>
      </c>
      <c r="P289" t="s">
        <v>965</v>
      </c>
      <c r="Q289" s="153">
        <f>IFERROR(_xlfn.XLOOKUP(S289,sortorder!$E$62:$E$138,sortorder!$F$62:$F$138),999)</f>
        <v>161</v>
      </c>
      <c r="R289" s="153">
        <f>IFERROR(_xlfn.XLOOKUP(S289,sortorder!$E$62:$E$138,sortorder!$D$62:$D$138),99)</f>
        <v>17</v>
      </c>
      <c r="S289" s="131" t="str">
        <f>SUBSTITUTE(O289,"state.pctile.text.","")</f>
        <v>Demog.Index</v>
      </c>
      <c r="U289" s="158">
        <f>IFERROR(_xlfn.XLOOKUP(W289,sortorder!$E$4:$E$55,sortorder!$D$4:$D$55),99)</f>
        <v>80</v>
      </c>
      <c r="V289" s="158">
        <f>IFERROR(_xlfn.XLOOKUP(W289,sortorder!$E$4:$E$55,sortorder!$D$4:$D$55),99)</f>
        <v>80</v>
      </c>
      <c r="W289" s="22" t="s">
        <v>2888</v>
      </c>
      <c r="X289" s="147">
        <f>IF(ISERROR(SEARCH(X$1,$O289)),0,1)</f>
        <v>0</v>
      </c>
      <c r="Y289" s="147">
        <f>IF(ISERROR(SEARCH(Y$1,$O289)),0,1)</f>
        <v>1</v>
      </c>
      <c r="Z289" s="147">
        <f>IF(ISERROR(SEARCH(Z$1,$O289)),0,1)</f>
        <v>1</v>
      </c>
      <c r="AA289" s="147">
        <f>IF(ISERROR(SEARCH(AA$1,$O289)),0,1)</f>
        <v>1</v>
      </c>
      <c r="AB289" s="147">
        <f>IF(ISERROR(SEARCH(AB$1,$O289)),0,1)</f>
        <v>0</v>
      </c>
      <c r="AC289" s="147">
        <f>IF(ISERROR(SEARCH(AC$1,$O289)),0,1)</f>
        <v>0</v>
      </c>
      <c r="AD289" s="147">
        <f>IF(ISERROR(SEARCH(AD$1,$O289)),0,1)</f>
        <v>0</v>
      </c>
      <c r="AE289" s="147">
        <f>IF(ISERROR(SEARCH(AE$1,$O289)),0,1)</f>
        <v>0</v>
      </c>
      <c r="AF289" s="147">
        <f>IF(ISERROR(SEARCH(AF$1,$O289)),0,1)</f>
        <v>0</v>
      </c>
      <c r="AI289" t="s">
        <v>44</v>
      </c>
      <c r="AJ289" s="42" t="s">
        <v>44</v>
      </c>
      <c r="AK289" s="219">
        <f>_xlfn.XLOOKUP(AJ289,sortorder!$I$15:$I$20,sortorder!$J$15:$J$20)</f>
        <v>1</v>
      </c>
      <c r="AL289" t="s">
        <v>1805</v>
      </c>
      <c r="AM289" t="s">
        <v>1805</v>
      </c>
      <c r="AN289" t="s">
        <v>1806</v>
      </c>
      <c r="AO289" s="32">
        <v>3</v>
      </c>
      <c r="AP289" t="s">
        <v>757</v>
      </c>
      <c r="AQ289" t="s">
        <v>2834</v>
      </c>
      <c r="AR289" t="s">
        <v>515</v>
      </c>
      <c r="AS289" t="s">
        <v>516</v>
      </c>
      <c r="AU289" s="40" t="str">
        <f>IFERROR(_xlfn.XLOOKUP(O289,wtd!$B:$B,wtd!$C:$C),"")</f>
        <v/>
      </c>
      <c r="AV289" s="147" t="b">
        <f>IFERROR(O289=_xlfn.XLOOKUP(O289,wtd!$B:$B,wtd!$B:$B),FALSE)</f>
        <v>0</v>
      </c>
      <c r="AW289" t="s">
        <v>1103</v>
      </c>
      <c r="BA289" t="b">
        <v>0</v>
      </c>
      <c r="BB289" t="b">
        <v>0</v>
      </c>
      <c r="BC289" t="b">
        <v>0</v>
      </c>
      <c r="BD289" t="s">
        <v>5053</v>
      </c>
      <c r="BE289" t="s">
        <v>967</v>
      </c>
      <c r="BF289" t="s">
        <v>967</v>
      </c>
      <c r="BG289" t="s">
        <v>967</v>
      </c>
      <c r="BL289" s="235">
        <v>999</v>
      </c>
      <c r="BO289" t="s">
        <v>520</v>
      </c>
      <c r="BP289" t="s">
        <v>966</v>
      </c>
    </row>
    <row r="290" spans="1:68" x14ac:dyDescent="0.35">
      <c r="A290">
        <v>289</v>
      </c>
      <c r="B290" s="164" t="str">
        <f>IFERROR(TEXT(AK290,"00"),"99")&amp;IFERROR(TEXT(V290,"00"),"99")&amp;IFERROR(TEXT(R290,"00"),"99")&amp;IFERROR(TEXT(BL290,"000"),"999")</f>
        <v>018018999</v>
      </c>
      <c r="C290" s="164" t="str">
        <f>IFERROR(TEXT(AK290,"00"),"99")&amp;IFERROR(TEXT(U290,"00"),"99")&amp;IFERROR(TEXT(Q290,"000"),"999")</f>
        <v>0180162</v>
      </c>
      <c r="D290" s="29">
        <v>0</v>
      </c>
      <c r="E290" s="29">
        <v>1</v>
      </c>
      <c r="F290" s="29">
        <v>0</v>
      </c>
      <c r="G290" s="29"/>
      <c r="H290" t="s">
        <v>191</v>
      </c>
      <c r="L290" s="125"/>
      <c r="M290" t="s">
        <v>191</v>
      </c>
      <c r="N290" t="s">
        <v>191</v>
      </c>
      <c r="O290" s="65" t="s">
        <v>190</v>
      </c>
      <c r="P290" t="s">
        <v>190</v>
      </c>
      <c r="Q290" s="153">
        <f>IFERROR(_xlfn.XLOOKUP(S290,sortorder!$E$62:$E$138,sortorder!$F$62:$F$138),999)</f>
        <v>162</v>
      </c>
      <c r="R290" s="153">
        <f>IFERROR(_xlfn.XLOOKUP(S290,sortorder!$E$62:$E$138,sortorder!$D$62:$D$138),99)</f>
        <v>18</v>
      </c>
      <c r="S290" s="131" t="s">
        <v>1121</v>
      </c>
      <c r="U290" s="158">
        <f>IFERROR(_xlfn.XLOOKUP(W290,sortorder!$E$4:$E$55,sortorder!$D$4:$D$55),99)</f>
        <v>80</v>
      </c>
      <c r="V290" s="158">
        <f>IFERROR(_xlfn.XLOOKUP(W290,sortorder!$E$4:$E$55,sortorder!$D$4:$D$55),99)</f>
        <v>80</v>
      </c>
      <c r="W290" s="22" t="s">
        <v>2887</v>
      </c>
      <c r="X290" s="147">
        <f>IF(ISERROR(SEARCH(X$1,$O290)),0,1)</f>
        <v>0</v>
      </c>
      <c r="Y290" s="147">
        <f>IF(ISERROR(SEARCH(Y$1,$O290)),0,1)</f>
        <v>0</v>
      </c>
      <c r="Z290" s="147">
        <f>IF(ISERROR(SEARCH(Z$1,$O290)),0,1)</f>
        <v>0</v>
      </c>
      <c r="AA290" s="147">
        <f>IF(ISERROR(SEARCH(AA$1,$O290)),0,1)</f>
        <v>0</v>
      </c>
      <c r="AB290" s="147">
        <f>IF(ISERROR(SEARCH(AB$1,$O290)),0,1)</f>
        <v>0</v>
      </c>
      <c r="AC290" s="147">
        <f>IF(ISERROR(SEARCH(AC$1,$O290)),0,1)</f>
        <v>1</v>
      </c>
      <c r="AD290" s="147">
        <f>IF(ISERROR(SEARCH(AD$1,$O290)),0,1)</f>
        <v>0</v>
      </c>
      <c r="AE290" s="147">
        <f>IF(ISERROR(SEARCH(AE$1,$O290)),0,1)</f>
        <v>0</v>
      </c>
      <c r="AF290" s="147">
        <f>IF(ISERROR(SEARCH(AF$1,$O290)),0,1)</f>
        <v>1</v>
      </c>
      <c r="AI290" t="s">
        <v>44</v>
      </c>
      <c r="AJ290" s="42" t="s">
        <v>44</v>
      </c>
      <c r="AK290" s="219">
        <f>_xlfn.XLOOKUP(AJ290,sortorder!$I$15:$I$20,sortorder!$J$15:$J$20)</f>
        <v>1</v>
      </c>
      <c r="AL290" t="s">
        <v>423</v>
      </c>
      <c r="AM290" t="s">
        <v>423</v>
      </c>
      <c r="AN290" t="s">
        <v>424</v>
      </c>
      <c r="AO290" s="32">
        <v>1</v>
      </c>
      <c r="AP290" t="s">
        <v>83</v>
      </c>
      <c r="AQ290" t="s">
        <v>97</v>
      </c>
      <c r="AR290" t="s">
        <v>96</v>
      </c>
      <c r="AS290" t="s">
        <v>97</v>
      </c>
      <c r="AU290" s="40" t="str">
        <f>IFERROR(_xlfn.XLOOKUP(O290,wtd!$B:$B,wtd!$C:$C),"")</f>
        <v/>
      </c>
      <c r="AV290" s="147" t="b">
        <f>IFERROR(O290=_xlfn.XLOOKUP(O290,wtd!$B:$B,wtd!$B:$B),FALSE)</f>
        <v>0</v>
      </c>
      <c r="AW290" t="s">
        <v>89</v>
      </c>
      <c r="BA290" t="b">
        <v>0</v>
      </c>
      <c r="BB290" t="b">
        <v>0</v>
      </c>
      <c r="BC290" t="b">
        <v>0</v>
      </c>
      <c r="BD290" t="s">
        <v>5054</v>
      </c>
      <c r="BE290" t="s">
        <v>192</v>
      </c>
      <c r="BF290" t="s">
        <v>192</v>
      </c>
      <c r="BG290" t="s">
        <v>192</v>
      </c>
      <c r="BL290" s="235">
        <v>999</v>
      </c>
      <c r="BO290" t="s">
        <v>117</v>
      </c>
      <c r="BP290" t="s">
        <v>191</v>
      </c>
    </row>
    <row r="291" spans="1:68" x14ac:dyDescent="0.35">
      <c r="A291">
        <v>290</v>
      </c>
      <c r="B291" s="164" t="str">
        <f>IFERROR(TEXT(AK291,"00"),"99")&amp;IFERROR(TEXT(V291,"00"),"99")&amp;IFERROR(TEXT(R291,"00"),"99")&amp;IFERROR(TEXT(BL291,"000"),"999")</f>
        <v>018018999</v>
      </c>
      <c r="C291" s="164" t="str">
        <f>IFERROR(TEXT(AK291,"00"),"99")&amp;IFERROR(TEXT(U291,"00"),"99")&amp;IFERROR(TEXT(Q291,"000"),"999")</f>
        <v>0180162</v>
      </c>
      <c r="D291" s="29">
        <v>0</v>
      </c>
      <c r="E291" s="29">
        <v>1</v>
      </c>
      <c r="F291" s="29">
        <v>0</v>
      </c>
      <c r="G291" s="29"/>
      <c r="H291" t="s">
        <v>696</v>
      </c>
      <c r="L291" s="125"/>
      <c r="M291" t="s">
        <v>696</v>
      </c>
      <c r="N291" t="s">
        <v>696</v>
      </c>
      <c r="O291" s="65" t="s">
        <v>695</v>
      </c>
      <c r="P291" t="s">
        <v>695</v>
      </c>
      <c r="Q291" s="153">
        <f>IFERROR(_xlfn.XLOOKUP(S291,sortorder!$E$62:$E$138,sortorder!$F$62:$F$138),999)</f>
        <v>162</v>
      </c>
      <c r="R291" s="153">
        <f>IFERROR(_xlfn.XLOOKUP(S291,sortorder!$E$62:$E$138,sortorder!$D$62:$D$138),99)</f>
        <v>18</v>
      </c>
      <c r="S291" s="131" t="s">
        <v>1121</v>
      </c>
      <c r="U291" s="158">
        <f>IFERROR(_xlfn.XLOOKUP(W291,sortorder!$E$4:$E$55,sortorder!$D$4:$D$55),99)</f>
        <v>80</v>
      </c>
      <c r="V291" s="158">
        <f>IFERROR(_xlfn.XLOOKUP(W291,sortorder!$E$4:$E$55,sortorder!$D$4:$D$55),99)</f>
        <v>80</v>
      </c>
      <c r="W291" s="22" t="s">
        <v>2888</v>
      </c>
      <c r="X291" s="147">
        <f>IF(ISERROR(SEARCH(X$1,$O291)),0,1)</f>
        <v>0</v>
      </c>
      <c r="Y291" s="147">
        <f>IF(ISERROR(SEARCH(Y$1,$O291)),0,1)</f>
        <v>0</v>
      </c>
      <c r="Z291" s="147">
        <f>IF(ISERROR(SEARCH(Z$1,$O291)),0,1)</f>
        <v>1</v>
      </c>
      <c r="AA291" s="147">
        <f>IF(ISERROR(SEARCH(AA$1,$O291)),0,1)</f>
        <v>1</v>
      </c>
      <c r="AB291" s="147">
        <f>IF(ISERROR(SEARCH(AB$1,$O291)),0,1)</f>
        <v>0</v>
      </c>
      <c r="AC291" s="147">
        <f>IF(ISERROR(SEARCH(AC$1,$O291)),0,1)</f>
        <v>0</v>
      </c>
      <c r="AD291" s="147">
        <f>IF(ISERROR(SEARCH(AD$1,$O291)),0,1)</f>
        <v>0</v>
      </c>
      <c r="AE291" s="147">
        <f>IF(ISERROR(SEARCH(AE$1,$O291)),0,1)</f>
        <v>0</v>
      </c>
      <c r="AF291" s="147">
        <f>IF(ISERROR(SEARCH(AF$1,$O291)),0,1)</f>
        <v>1</v>
      </c>
      <c r="AI291" t="s">
        <v>44</v>
      </c>
      <c r="AJ291" s="42" t="s">
        <v>44</v>
      </c>
      <c r="AK291" s="219">
        <f>_xlfn.XLOOKUP(AJ291,sortorder!$I$15:$I$20,sortorder!$J$15:$J$20)</f>
        <v>1</v>
      </c>
      <c r="AL291" t="s">
        <v>423</v>
      </c>
      <c r="AM291" t="s">
        <v>423</v>
      </c>
      <c r="AN291" t="s">
        <v>424</v>
      </c>
      <c r="AO291" s="32">
        <v>1</v>
      </c>
      <c r="AP291" t="s">
        <v>268</v>
      </c>
      <c r="AQ291" t="s">
        <v>2834</v>
      </c>
      <c r="AR291" t="s">
        <v>515</v>
      </c>
      <c r="AS291" t="s">
        <v>516</v>
      </c>
      <c r="AU291" s="40" t="str">
        <f>IFERROR(_xlfn.XLOOKUP(O291,wtd!$B:$B,wtd!$C:$C),"")</f>
        <v/>
      </c>
      <c r="AV291" s="147" t="b">
        <f>IFERROR(O291=_xlfn.XLOOKUP(O291,wtd!$B:$B,wtd!$B:$B),FALSE)</f>
        <v>0</v>
      </c>
      <c r="AW291" t="s">
        <v>1103</v>
      </c>
      <c r="BA291" t="b">
        <v>0</v>
      </c>
      <c r="BB291" t="b">
        <v>0</v>
      </c>
      <c r="BC291" t="b">
        <v>0</v>
      </c>
      <c r="BD291" t="s">
        <v>5055</v>
      </c>
      <c r="BE291" t="s">
        <v>697</v>
      </c>
      <c r="BF291" t="s">
        <v>697</v>
      </c>
      <c r="BG291" t="s">
        <v>697</v>
      </c>
      <c r="BL291" s="235">
        <v>999</v>
      </c>
      <c r="BO291" t="s">
        <v>698</v>
      </c>
      <c r="BP291" t="s">
        <v>696</v>
      </c>
    </row>
    <row r="292" spans="1:68" x14ac:dyDescent="0.35">
      <c r="A292">
        <v>291</v>
      </c>
      <c r="B292" s="164" t="str">
        <f>IFERROR(TEXT(AK292,"00"),"99")&amp;IFERROR(TEXT(V292,"00"),"99")&amp;IFERROR(TEXT(R292,"00"),"99")&amp;IFERROR(TEXT(BL292,"000"),"999")</f>
        <v>018018999</v>
      </c>
      <c r="C292" s="164" t="str">
        <f>IFERROR(TEXT(AK292,"00"),"99")&amp;IFERROR(TEXT(U292,"00"),"99")&amp;IFERROR(TEXT(Q292,"000"),"999")</f>
        <v>0180162</v>
      </c>
      <c r="D292" s="29">
        <v>0</v>
      </c>
      <c r="E292" s="29">
        <v>1</v>
      </c>
      <c r="F292" s="29">
        <v>0</v>
      </c>
      <c r="G292" s="29"/>
      <c r="H292" t="s">
        <v>731</v>
      </c>
      <c r="L292" s="125"/>
      <c r="M292" t="s">
        <v>731</v>
      </c>
      <c r="N292" t="s">
        <v>731</v>
      </c>
      <c r="O292" s="65" t="s">
        <v>730</v>
      </c>
      <c r="P292" t="s">
        <v>730</v>
      </c>
      <c r="Q292" s="153">
        <f>IFERROR(_xlfn.XLOOKUP(S292,sortorder!$E$62:$E$138,sortorder!$F$62:$F$138),999)</f>
        <v>162</v>
      </c>
      <c r="R292" s="153">
        <f>IFERROR(_xlfn.XLOOKUP(S292,sortorder!$E$62:$E$138,sortorder!$D$62:$D$138),99)</f>
        <v>18</v>
      </c>
      <c r="S292" s="131" t="str">
        <f>SUBSTITUTE(O292,"state.bin.","")</f>
        <v>Demog.Index.Supp</v>
      </c>
      <c r="U292" s="158">
        <f>IFERROR(_xlfn.XLOOKUP(W292,sortorder!$E$4:$E$55,sortorder!$D$4:$D$55),99)</f>
        <v>80</v>
      </c>
      <c r="V292" s="158">
        <f>IFERROR(_xlfn.XLOOKUP(W292,sortorder!$E$4:$E$55,sortorder!$D$4:$D$55),99)</f>
        <v>80</v>
      </c>
      <c r="W292" s="22" t="s">
        <v>2887</v>
      </c>
      <c r="X292" s="147">
        <f>IF(ISERROR(SEARCH(X$1,$O292)),0,1)</f>
        <v>0</v>
      </c>
      <c r="Y292" s="147">
        <f>IF(ISERROR(SEARCH(Y$1,$O292)),0,1)</f>
        <v>1</v>
      </c>
      <c r="Z292" s="147">
        <f>IF(ISERROR(SEARCH(Z$1,$O292)),0,1)</f>
        <v>0</v>
      </c>
      <c r="AA292" s="147">
        <f>IF(ISERROR(SEARCH(AA$1,$O292)),0,1)</f>
        <v>0</v>
      </c>
      <c r="AB292" s="147">
        <f>IF(ISERROR(SEARCH(AB$1,$O292)),0,1)</f>
        <v>0</v>
      </c>
      <c r="AC292" s="147">
        <f>IF(ISERROR(SEARCH(AC$1,$O292)),0,1)</f>
        <v>1</v>
      </c>
      <c r="AD292" s="147">
        <f>IF(ISERROR(SEARCH(AD$1,$O292)),0,1)</f>
        <v>0</v>
      </c>
      <c r="AE292" s="147">
        <f>IF(ISERROR(SEARCH(AE$1,$O292)),0,1)</f>
        <v>0</v>
      </c>
      <c r="AF292" s="147">
        <f>IF(ISERROR(SEARCH(AF$1,$O292)),0,1)</f>
        <v>1</v>
      </c>
      <c r="AI292" t="s">
        <v>44</v>
      </c>
      <c r="AJ292" s="42" t="s">
        <v>44</v>
      </c>
      <c r="AK292" s="219">
        <f>_xlfn.XLOOKUP(AJ292,sortorder!$I$15:$I$20,sortorder!$J$15:$J$20)</f>
        <v>1</v>
      </c>
      <c r="AL292" t="s">
        <v>1805</v>
      </c>
      <c r="AM292" t="s">
        <v>1805</v>
      </c>
      <c r="AN292" t="s">
        <v>1806</v>
      </c>
      <c r="AO292" s="32">
        <v>3</v>
      </c>
      <c r="AP292" t="s">
        <v>456</v>
      </c>
      <c r="AQ292" t="s">
        <v>97</v>
      </c>
      <c r="AR292" t="s">
        <v>96</v>
      </c>
      <c r="AS292" t="s">
        <v>97</v>
      </c>
      <c r="AU292" s="40" t="str">
        <f>IFERROR(_xlfn.XLOOKUP(O292,wtd!$B:$B,wtd!$C:$C),"")</f>
        <v/>
      </c>
      <c r="AV292" s="147" t="b">
        <f>IFERROR(O292=_xlfn.XLOOKUP(O292,wtd!$B:$B,wtd!$B:$B),FALSE)</f>
        <v>0</v>
      </c>
      <c r="AW292" t="s">
        <v>89</v>
      </c>
      <c r="BA292" t="b">
        <v>0</v>
      </c>
      <c r="BB292" t="b">
        <v>0</v>
      </c>
      <c r="BC292" t="b">
        <v>0</v>
      </c>
      <c r="BD292" t="s">
        <v>5056</v>
      </c>
      <c r="BE292" t="s">
        <v>732</v>
      </c>
      <c r="BF292" t="s">
        <v>732</v>
      </c>
      <c r="BG292" t="s">
        <v>732</v>
      </c>
      <c r="BL292" s="235">
        <v>999</v>
      </c>
      <c r="BO292" t="s">
        <v>117</v>
      </c>
      <c r="BP292" t="s">
        <v>731</v>
      </c>
    </row>
    <row r="293" spans="1:68" x14ac:dyDescent="0.35">
      <c r="A293">
        <v>292</v>
      </c>
      <c r="B293" s="164" t="str">
        <f>IFERROR(TEXT(AK293,"00"),"99")&amp;IFERROR(TEXT(V293,"00"),"99")&amp;IFERROR(TEXT(R293,"00"),"99")&amp;IFERROR(TEXT(BL293,"000"),"999")</f>
        <v>018018999</v>
      </c>
      <c r="C293" s="164" t="str">
        <f>IFERROR(TEXT(AK293,"00"),"99")&amp;IFERROR(TEXT(U293,"00"),"99")&amp;IFERROR(TEXT(Q293,"000"),"999")</f>
        <v>0180162</v>
      </c>
      <c r="D293" s="29">
        <v>0</v>
      </c>
      <c r="E293" s="29">
        <v>1</v>
      </c>
      <c r="F293" s="29">
        <v>0</v>
      </c>
      <c r="G293" s="29"/>
      <c r="H293" t="s">
        <v>870</v>
      </c>
      <c r="L293" s="125"/>
      <c r="M293" t="s">
        <v>870</v>
      </c>
      <c r="N293" t="s">
        <v>870</v>
      </c>
      <c r="O293" s="65" t="s">
        <v>869</v>
      </c>
      <c r="P293" t="s">
        <v>869</v>
      </c>
      <c r="Q293" s="153">
        <f>IFERROR(_xlfn.XLOOKUP(S293,sortorder!$E$62:$E$138,sortorder!$F$62:$F$138),999)</f>
        <v>162</v>
      </c>
      <c r="R293" s="153">
        <f>IFERROR(_xlfn.XLOOKUP(S293,sortorder!$E$62:$E$138,sortorder!$D$62:$D$138),99)</f>
        <v>18</v>
      </c>
      <c r="S293" s="131" t="str">
        <f>SUBSTITUTE(O293,"state.pctile.text.","")</f>
        <v>Demog.Index.Supp</v>
      </c>
      <c r="U293" s="158">
        <f>IFERROR(_xlfn.XLOOKUP(W293,sortorder!$E$4:$E$55,sortorder!$D$4:$D$55),99)</f>
        <v>80</v>
      </c>
      <c r="V293" s="158">
        <f>IFERROR(_xlfn.XLOOKUP(W293,sortorder!$E$4:$E$55,sortorder!$D$4:$D$55),99)</f>
        <v>80</v>
      </c>
      <c r="W293" s="22" t="s">
        <v>2888</v>
      </c>
      <c r="X293" s="147">
        <f>IF(ISERROR(SEARCH(X$1,$O293)),0,1)</f>
        <v>0</v>
      </c>
      <c r="Y293" s="147">
        <f>IF(ISERROR(SEARCH(Y$1,$O293)),0,1)</f>
        <v>1</v>
      </c>
      <c r="Z293" s="147">
        <f>IF(ISERROR(SEARCH(Z$1,$O293)),0,1)</f>
        <v>1</v>
      </c>
      <c r="AA293" s="147">
        <f>IF(ISERROR(SEARCH(AA$1,$O293)),0,1)</f>
        <v>1</v>
      </c>
      <c r="AB293" s="147">
        <f>IF(ISERROR(SEARCH(AB$1,$O293)),0,1)</f>
        <v>0</v>
      </c>
      <c r="AC293" s="147">
        <f>IF(ISERROR(SEARCH(AC$1,$O293)),0,1)</f>
        <v>0</v>
      </c>
      <c r="AD293" s="147">
        <f>IF(ISERROR(SEARCH(AD$1,$O293)),0,1)</f>
        <v>0</v>
      </c>
      <c r="AE293" s="147">
        <f>IF(ISERROR(SEARCH(AE$1,$O293)),0,1)</f>
        <v>0</v>
      </c>
      <c r="AF293" s="147">
        <f>IF(ISERROR(SEARCH(AF$1,$O293)),0,1)</f>
        <v>1</v>
      </c>
      <c r="AI293" t="s">
        <v>44</v>
      </c>
      <c r="AJ293" s="42" t="s">
        <v>44</v>
      </c>
      <c r="AK293" s="219">
        <f>_xlfn.XLOOKUP(AJ293,sortorder!$I$15:$I$20,sortorder!$J$15:$J$20)</f>
        <v>1</v>
      </c>
      <c r="AL293" t="s">
        <v>1805</v>
      </c>
      <c r="AM293" t="s">
        <v>1805</v>
      </c>
      <c r="AN293" t="s">
        <v>1806</v>
      </c>
      <c r="AO293" s="32">
        <v>3</v>
      </c>
      <c r="AP293" t="s">
        <v>757</v>
      </c>
      <c r="AQ293" t="s">
        <v>2834</v>
      </c>
      <c r="AR293" t="s">
        <v>515</v>
      </c>
      <c r="AS293" t="s">
        <v>516</v>
      </c>
      <c r="AU293" s="40" t="str">
        <f>IFERROR(_xlfn.XLOOKUP(O293,wtd!$B:$B,wtd!$C:$C),"")</f>
        <v/>
      </c>
      <c r="AV293" s="147" t="b">
        <f>IFERROR(O293=_xlfn.XLOOKUP(O293,wtd!$B:$B,wtd!$B:$B),FALSE)</f>
        <v>0</v>
      </c>
      <c r="AW293" t="s">
        <v>1103</v>
      </c>
      <c r="BA293" t="b">
        <v>0</v>
      </c>
      <c r="BB293" t="b">
        <v>0</v>
      </c>
      <c r="BC293" t="b">
        <v>0</v>
      </c>
      <c r="BD293" t="s">
        <v>5057</v>
      </c>
      <c r="BE293" t="s">
        <v>871</v>
      </c>
      <c r="BF293" t="s">
        <v>871</v>
      </c>
      <c r="BG293" t="s">
        <v>871</v>
      </c>
      <c r="BL293" s="235">
        <v>999</v>
      </c>
      <c r="BO293" t="s">
        <v>698</v>
      </c>
      <c r="BP293" t="s">
        <v>870</v>
      </c>
    </row>
    <row r="294" spans="1:68" x14ac:dyDescent="0.35">
      <c r="A294">
        <v>293</v>
      </c>
      <c r="B294" s="164" t="str">
        <f>IFERROR(TEXT(AK294,"00"),"99")&amp;IFERROR(TEXT(V294,"00"),"99")&amp;IFERROR(TEXT(R294,"00"),"99")&amp;IFERROR(TEXT(BL294,"000"),"999")</f>
        <v>018019999</v>
      </c>
      <c r="C294" s="164" t="str">
        <f>IFERROR(TEXT(AK294,"00"),"99")&amp;IFERROR(TEXT(U294,"00"),"99")&amp;IFERROR(TEXT(Q294,"000"),"999")</f>
        <v>0180164</v>
      </c>
      <c r="D294" s="29">
        <v>0</v>
      </c>
      <c r="E294" s="29">
        <v>1</v>
      </c>
      <c r="F294" s="29">
        <v>0</v>
      </c>
      <c r="G294" s="29"/>
      <c r="H294" t="s">
        <v>152</v>
      </c>
      <c r="M294" t="s">
        <v>152</v>
      </c>
      <c r="N294" t="s">
        <v>152</v>
      </c>
      <c r="O294" s="65" t="s">
        <v>151</v>
      </c>
      <c r="P294" t="s">
        <v>151</v>
      </c>
      <c r="Q294" s="153">
        <f>IFERROR(_xlfn.XLOOKUP(S294,sortorder!$E$62:$E$138,sortorder!$F$62:$F$138),999)</f>
        <v>164</v>
      </c>
      <c r="R294" s="153">
        <f>IFERROR(_xlfn.XLOOKUP(S294,sortorder!$E$62:$E$138,sortorder!$D$62:$D$138),99)</f>
        <v>19</v>
      </c>
      <c r="S294" s="131" t="s">
        <v>155</v>
      </c>
      <c r="T294" s="60" t="s">
        <v>155</v>
      </c>
      <c r="U294" s="158">
        <f>IFERROR(_xlfn.XLOOKUP(W294,sortorder!$E$4:$E$55,sortorder!$D$4:$D$55),99)</f>
        <v>80</v>
      </c>
      <c r="V294" s="158">
        <f>IFERROR(_xlfn.XLOOKUP(W294,sortorder!$E$4:$E$55,sortorder!$D$4:$D$55),99)</f>
        <v>80</v>
      </c>
      <c r="W294" s="22" t="s">
        <v>2887</v>
      </c>
      <c r="X294" s="147">
        <f>IF(ISERROR(SEARCH(X$1,$O294)),0,1)</f>
        <v>0</v>
      </c>
      <c r="Y294" s="147">
        <f>IF(ISERROR(SEARCH(Y$1,$O294)),0,1)</f>
        <v>0</v>
      </c>
      <c r="Z294" s="147">
        <f>IF(ISERROR(SEARCH(Z$1,$O294)),0,1)</f>
        <v>0</v>
      </c>
      <c r="AA294" s="147">
        <f>IF(ISERROR(SEARCH(AA$1,$O294)),0,1)</f>
        <v>0</v>
      </c>
      <c r="AB294" s="147">
        <f>IF(ISERROR(SEARCH(AB$1,$O294)),0,1)</f>
        <v>0</v>
      </c>
      <c r="AC294" s="147">
        <f>IF(ISERROR(SEARCH(AC$1,$O294)),0,1)</f>
        <v>1</v>
      </c>
      <c r="AD294" s="147">
        <f>IF(ISERROR(SEARCH(AD$1,$O294)),0,1)</f>
        <v>0</v>
      </c>
      <c r="AE294" s="147">
        <f>IF(ISERROR(SEARCH(AE$1,$O294)),0,1)</f>
        <v>0</v>
      </c>
      <c r="AF294" s="147">
        <f>IF(ISERROR(SEARCH(AF$1,$O294)),0,1)</f>
        <v>0</v>
      </c>
      <c r="AI294" t="s">
        <v>44</v>
      </c>
      <c r="AJ294" s="42" t="s">
        <v>44</v>
      </c>
      <c r="AK294" s="219">
        <f>_xlfn.XLOOKUP(AJ294,sortorder!$I$15:$I$20,sortorder!$J$15:$J$20)</f>
        <v>1</v>
      </c>
      <c r="AL294" t="s">
        <v>423</v>
      </c>
      <c r="AM294" t="s">
        <v>423</v>
      </c>
      <c r="AN294" t="s">
        <v>424</v>
      </c>
      <c r="AO294" s="32">
        <v>1</v>
      </c>
      <c r="AP294" t="s">
        <v>83</v>
      </c>
      <c r="AQ294" t="s">
        <v>97</v>
      </c>
      <c r="AR294" t="s">
        <v>96</v>
      </c>
      <c r="AS294" t="s">
        <v>97</v>
      </c>
      <c r="AU294" s="40" t="str">
        <f>IFERROR(_xlfn.XLOOKUP(O294,wtd!$B:$B,wtd!$C:$C),"")</f>
        <v/>
      </c>
      <c r="AV294" s="147" t="b">
        <f>IFERROR(O294=_xlfn.XLOOKUP(O294,wtd!$B:$B,wtd!$B:$B),FALSE)</f>
        <v>0</v>
      </c>
      <c r="AW294" t="s">
        <v>89</v>
      </c>
      <c r="BA294" t="b">
        <v>0</v>
      </c>
      <c r="BB294" t="b">
        <v>0</v>
      </c>
      <c r="BC294" t="b">
        <v>0</v>
      </c>
      <c r="BD294" t="s">
        <v>5182</v>
      </c>
      <c r="BE294" t="s">
        <v>153</v>
      </c>
      <c r="BF294" t="s">
        <v>153</v>
      </c>
      <c r="BG294" t="s">
        <v>154</v>
      </c>
      <c r="BH294" t="s">
        <v>154</v>
      </c>
      <c r="BL294" s="235">
        <v>999</v>
      </c>
      <c r="BO294" t="s">
        <v>113</v>
      </c>
      <c r="BP294" t="s">
        <v>152</v>
      </c>
    </row>
    <row r="295" spans="1:68" x14ac:dyDescent="0.35">
      <c r="A295">
        <v>294</v>
      </c>
      <c r="B295" s="164" t="str">
        <f>IFERROR(TEXT(AK295,"00"),"99")&amp;IFERROR(TEXT(V295,"00"),"99")&amp;IFERROR(TEXT(R295,"00"),"99")&amp;IFERROR(TEXT(BL295,"000"),"999")</f>
        <v>018019999</v>
      </c>
      <c r="C295" s="164" t="str">
        <f>IFERROR(TEXT(AK295,"00"),"99")&amp;IFERROR(TEXT(U295,"00"),"99")&amp;IFERROR(TEXT(Q295,"000"),"999")</f>
        <v>0180164</v>
      </c>
      <c r="D295" s="29">
        <v>0</v>
      </c>
      <c r="E295" s="29">
        <v>1</v>
      </c>
      <c r="F295" s="29">
        <v>0</v>
      </c>
      <c r="G295" s="29"/>
      <c r="H295" t="s">
        <v>653</v>
      </c>
      <c r="M295" t="s">
        <v>653</v>
      </c>
      <c r="N295" t="s">
        <v>653</v>
      </c>
      <c r="O295" s="65" t="s">
        <v>652</v>
      </c>
      <c r="P295" t="s">
        <v>652</v>
      </c>
      <c r="Q295" s="153">
        <f>IFERROR(_xlfn.XLOOKUP(S295,sortorder!$E$62:$E$138,sortorder!$F$62:$F$138),999)</f>
        <v>164</v>
      </c>
      <c r="R295" s="153">
        <f>IFERROR(_xlfn.XLOOKUP(S295,sortorder!$E$62:$E$138,sortorder!$D$62:$D$138),99)</f>
        <v>19</v>
      </c>
      <c r="S295" s="131" t="s">
        <v>155</v>
      </c>
      <c r="T295" s="60" t="s">
        <v>155</v>
      </c>
      <c r="U295" s="158">
        <f>IFERROR(_xlfn.XLOOKUP(W295,sortorder!$E$4:$E$55,sortorder!$D$4:$D$55),99)</f>
        <v>80</v>
      </c>
      <c r="V295" s="158">
        <f>IFERROR(_xlfn.XLOOKUP(W295,sortorder!$E$4:$E$55,sortorder!$D$4:$D$55),99)</f>
        <v>80</v>
      </c>
      <c r="W295" s="22" t="s">
        <v>2888</v>
      </c>
      <c r="X295" s="147">
        <f>IF(ISERROR(SEARCH(X$1,$O295)),0,1)</f>
        <v>0</v>
      </c>
      <c r="Y295" s="147">
        <f>IF(ISERROR(SEARCH(Y$1,$O295)),0,1)</f>
        <v>0</v>
      </c>
      <c r="Z295" s="147">
        <f>IF(ISERROR(SEARCH(Z$1,$O295)),0,1)</f>
        <v>1</v>
      </c>
      <c r="AA295" s="147">
        <f>IF(ISERROR(SEARCH(AA$1,$O295)),0,1)</f>
        <v>1</v>
      </c>
      <c r="AB295" s="147">
        <f>IF(ISERROR(SEARCH(AB$1,$O295)),0,1)</f>
        <v>0</v>
      </c>
      <c r="AC295" s="147">
        <f>IF(ISERROR(SEARCH(AC$1,$O295)),0,1)</f>
        <v>0</v>
      </c>
      <c r="AD295" s="147">
        <f>IF(ISERROR(SEARCH(AD$1,$O295)),0,1)</f>
        <v>0</v>
      </c>
      <c r="AE295" s="147">
        <f>IF(ISERROR(SEARCH(AE$1,$O295)),0,1)</f>
        <v>0</v>
      </c>
      <c r="AF295" s="147">
        <f>IF(ISERROR(SEARCH(AF$1,$O295)),0,1)</f>
        <v>0</v>
      </c>
      <c r="AI295" t="s">
        <v>44</v>
      </c>
      <c r="AJ295" s="42" t="s">
        <v>44</v>
      </c>
      <c r="AK295" s="219">
        <f>_xlfn.XLOOKUP(AJ295,sortorder!$I$15:$I$20,sortorder!$J$15:$J$20)</f>
        <v>1</v>
      </c>
      <c r="AL295" t="s">
        <v>423</v>
      </c>
      <c r="AM295" t="s">
        <v>423</v>
      </c>
      <c r="AN295" t="s">
        <v>424</v>
      </c>
      <c r="AO295" s="32">
        <v>1</v>
      </c>
      <c r="AP295" t="s">
        <v>268</v>
      </c>
      <c r="AQ295" t="s">
        <v>2834</v>
      </c>
      <c r="AR295" t="s">
        <v>515</v>
      </c>
      <c r="AS295" t="s">
        <v>516</v>
      </c>
      <c r="AU295" s="40" t="str">
        <f>IFERROR(_xlfn.XLOOKUP(O295,wtd!$B:$B,wtd!$C:$C),"")</f>
        <v/>
      </c>
      <c r="AV295" s="147" t="b">
        <f>IFERROR(O295=_xlfn.XLOOKUP(O295,wtd!$B:$B,wtd!$B:$B),FALSE)</f>
        <v>0</v>
      </c>
      <c r="AW295" t="s">
        <v>1103</v>
      </c>
      <c r="BA295" t="b">
        <v>0</v>
      </c>
      <c r="BB295" t="b">
        <v>0</v>
      </c>
      <c r="BC295" t="b">
        <v>0</v>
      </c>
      <c r="BD295" t="s">
        <v>5183</v>
      </c>
      <c r="BE295" t="s">
        <v>654</v>
      </c>
      <c r="BF295" t="s">
        <v>654</v>
      </c>
      <c r="BG295" t="s">
        <v>655</v>
      </c>
      <c r="BH295" t="s">
        <v>655</v>
      </c>
      <c r="BL295" s="235">
        <v>999</v>
      </c>
      <c r="BO295" t="s">
        <v>656</v>
      </c>
      <c r="BP295" t="s">
        <v>653</v>
      </c>
    </row>
    <row r="296" spans="1:68" x14ac:dyDescent="0.35">
      <c r="A296">
        <v>295</v>
      </c>
      <c r="B296" s="164" t="str">
        <f>IFERROR(TEXT(AK296,"00"),"99")&amp;IFERROR(TEXT(V296,"00"),"99")&amp;IFERROR(TEXT(R296,"00"),"99")&amp;IFERROR(TEXT(BL296,"000"),"999")</f>
        <v>018019999</v>
      </c>
      <c r="C296" s="164" t="str">
        <f>IFERROR(TEXT(AK296,"00"),"99")&amp;IFERROR(TEXT(U296,"00"),"99")&amp;IFERROR(TEXT(Q296,"000"),"999")</f>
        <v>0180164</v>
      </c>
      <c r="D296" s="29">
        <v>0</v>
      </c>
      <c r="E296" s="29">
        <v>1</v>
      </c>
      <c r="F296" s="29">
        <v>0</v>
      </c>
      <c r="G296" s="29"/>
      <c r="H296" t="s">
        <v>940</v>
      </c>
      <c r="M296" t="s">
        <v>940</v>
      </c>
      <c r="N296" t="s">
        <v>940</v>
      </c>
      <c r="O296" s="65" t="s">
        <v>939</v>
      </c>
      <c r="P296" t="s">
        <v>939</v>
      </c>
      <c r="Q296" s="153">
        <f>IFERROR(_xlfn.XLOOKUP(S296,sortorder!$E$62:$E$138,sortorder!$F$62:$F$138),999)</f>
        <v>164</v>
      </c>
      <c r="R296" s="153">
        <f>IFERROR(_xlfn.XLOOKUP(S296,sortorder!$E$62:$E$138,sortorder!$D$62:$D$138),99)</f>
        <v>19</v>
      </c>
      <c r="S296" s="131" t="str">
        <f>SUBSTITUTE(O296,"state.bin.","")</f>
        <v>pctlowinc</v>
      </c>
      <c r="U296" s="158">
        <f>IFERROR(_xlfn.XLOOKUP(W296,sortorder!$E$4:$E$55,sortorder!$D$4:$D$55),99)</f>
        <v>80</v>
      </c>
      <c r="V296" s="158">
        <f>IFERROR(_xlfn.XLOOKUP(W296,sortorder!$E$4:$E$55,sortorder!$D$4:$D$55),99)</f>
        <v>80</v>
      </c>
      <c r="W296" s="22" t="s">
        <v>2887</v>
      </c>
      <c r="X296" s="147">
        <f>IF(ISERROR(SEARCH(X$1,$O296)),0,1)</f>
        <v>0</v>
      </c>
      <c r="Y296" s="147">
        <f>IF(ISERROR(SEARCH(Y$1,$O296)),0,1)</f>
        <v>1</v>
      </c>
      <c r="Z296" s="147">
        <f>IF(ISERROR(SEARCH(Z$1,$O296)),0,1)</f>
        <v>0</v>
      </c>
      <c r="AA296" s="147">
        <f>IF(ISERROR(SEARCH(AA$1,$O296)),0,1)</f>
        <v>0</v>
      </c>
      <c r="AB296" s="147">
        <f>IF(ISERROR(SEARCH(AB$1,$O296)),0,1)</f>
        <v>0</v>
      </c>
      <c r="AC296" s="147">
        <f>IF(ISERROR(SEARCH(AC$1,$O296)),0,1)</f>
        <v>1</v>
      </c>
      <c r="AD296" s="147">
        <f>IF(ISERROR(SEARCH(AD$1,$O296)),0,1)</f>
        <v>0</v>
      </c>
      <c r="AE296" s="147">
        <f>IF(ISERROR(SEARCH(AE$1,$O296)),0,1)</f>
        <v>0</v>
      </c>
      <c r="AF296" s="147">
        <f>IF(ISERROR(SEARCH(AF$1,$O296)),0,1)</f>
        <v>0</v>
      </c>
      <c r="AI296" t="s">
        <v>44</v>
      </c>
      <c r="AJ296" s="42" t="s">
        <v>44</v>
      </c>
      <c r="AK296" s="219">
        <f>_xlfn.XLOOKUP(AJ296,sortorder!$I$15:$I$20,sortorder!$J$15:$J$20)</f>
        <v>1</v>
      </c>
      <c r="AL296" t="s">
        <v>1805</v>
      </c>
      <c r="AM296" t="s">
        <v>1805</v>
      </c>
      <c r="AN296" t="s">
        <v>1806</v>
      </c>
      <c r="AO296" s="32">
        <v>3</v>
      </c>
      <c r="AP296" t="s">
        <v>456</v>
      </c>
      <c r="AQ296" t="s">
        <v>97</v>
      </c>
      <c r="AR296" t="s">
        <v>96</v>
      </c>
      <c r="AS296" t="s">
        <v>97</v>
      </c>
      <c r="AU296" s="40" t="str">
        <f>IFERROR(_xlfn.XLOOKUP(O296,wtd!$B:$B,wtd!$C:$C),"")</f>
        <v/>
      </c>
      <c r="AV296" s="147" t="b">
        <f>IFERROR(O296=_xlfn.XLOOKUP(O296,wtd!$B:$B,wtd!$B:$B),FALSE)</f>
        <v>0</v>
      </c>
      <c r="AW296" t="s">
        <v>89</v>
      </c>
      <c r="BA296" t="b">
        <v>0</v>
      </c>
      <c r="BB296" t="b">
        <v>0</v>
      </c>
      <c r="BC296" t="b">
        <v>0</v>
      </c>
      <c r="BD296" t="s">
        <v>5184</v>
      </c>
      <c r="BE296" t="s">
        <v>941</v>
      </c>
      <c r="BF296" t="s">
        <v>941</v>
      </c>
      <c r="BG296" t="s">
        <v>941</v>
      </c>
      <c r="BL296" s="235">
        <v>999</v>
      </c>
      <c r="BO296" t="s">
        <v>113</v>
      </c>
      <c r="BP296" t="s">
        <v>940</v>
      </c>
    </row>
    <row r="297" spans="1:68" x14ac:dyDescent="0.35">
      <c r="A297">
        <v>296</v>
      </c>
      <c r="B297" s="164" t="str">
        <f>IFERROR(TEXT(AK297,"00"),"99")&amp;IFERROR(TEXT(V297,"00"),"99")&amp;IFERROR(TEXT(R297,"00"),"99")&amp;IFERROR(TEXT(BL297,"000"),"999")</f>
        <v>018019999</v>
      </c>
      <c r="C297" s="164" t="str">
        <f>IFERROR(TEXT(AK297,"00"),"99")&amp;IFERROR(TEXT(U297,"00"),"99")&amp;IFERROR(TEXT(Q297,"000"),"999")</f>
        <v>0180164</v>
      </c>
      <c r="D297" s="29">
        <v>0</v>
      </c>
      <c r="E297" s="29">
        <v>1</v>
      </c>
      <c r="F297" s="29">
        <v>0</v>
      </c>
      <c r="G297" s="29"/>
      <c r="H297" t="s">
        <v>1014</v>
      </c>
      <c r="M297" t="s">
        <v>1014</v>
      </c>
      <c r="N297" t="s">
        <v>1014</v>
      </c>
      <c r="O297" s="65" t="s">
        <v>1013</v>
      </c>
      <c r="P297" t="s">
        <v>1013</v>
      </c>
      <c r="Q297" s="153">
        <f>IFERROR(_xlfn.XLOOKUP(S297,sortorder!$E$62:$E$138,sortorder!$F$62:$F$138),999)</f>
        <v>164</v>
      </c>
      <c r="R297" s="153">
        <f>IFERROR(_xlfn.XLOOKUP(S297,sortorder!$E$62:$E$138,sortorder!$D$62:$D$138),99)</f>
        <v>19</v>
      </c>
      <c r="S297" s="131" t="str">
        <f>SUBSTITUTE(O297,"state.pctile.text.","")</f>
        <v>pctlowinc</v>
      </c>
      <c r="U297" s="158">
        <f>IFERROR(_xlfn.XLOOKUP(W297,sortorder!$E$4:$E$55,sortorder!$D$4:$D$55),99)</f>
        <v>80</v>
      </c>
      <c r="V297" s="158">
        <f>IFERROR(_xlfn.XLOOKUP(W297,sortorder!$E$4:$E$55,sortorder!$D$4:$D$55),99)</f>
        <v>80</v>
      </c>
      <c r="W297" s="22" t="s">
        <v>2888</v>
      </c>
      <c r="X297" s="147">
        <f>IF(ISERROR(SEARCH(X$1,$O297)),0,1)</f>
        <v>0</v>
      </c>
      <c r="Y297" s="147">
        <f>IF(ISERROR(SEARCH(Y$1,$O297)),0,1)</f>
        <v>1</v>
      </c>
      <c r="Z297" s="147">
        <f>IF(ISERROR(SEARCH(Z$1,$O297)),0,1)</f>
        <v>1</v>
      </c>
      <c r="AA297" s="147">
        <f>IF(ISERROR(SEARCH(AA$1,$O297)),0,1)</f>
        <v>1</v>
      </c>
      <c r="AB297" s="147">
        <f>IF(ISERROR(SEARCH(AB$1,$O297)),0,1)</f>
        <v>0</v>
      </c>
      <c r="AC297" s="147">
        <f>IF(ISERROR(SEARCH(AC$1,$O297)),0,1)</f>
        <v>0</v>
      </c>
      <c r="AD297" s="147">
        <f>IF(ISERROR(SEARCH(AD$1,$O297)),0,1)</f>
        <v>0</v>
      </c>
      <c r="AE297" s="147">
        <f>IF(ISERROR(SEARCH(AE$1,$O297)),0,1)</f>
        <v>0</v>
      </c>
      <c r="AF297" s="147">
        <f>IF(ISERROR(SEARCH(AF$1,$O297)),0,1)</f>
        <v>0</v>
      </c>
      <c r="AI297" t="s">
        <v>44</v>
      </c>
      <c r="AJ297" s="42" t="s">
        <v>44</v>
      </c>
      <c r="AK297" s="219">
        <f>_xlfn.XLOOKUP(AJ297,sortorder!$I$15:$I$20,sortorder!$J$15:$J$20)</f>
        <v>1</v>
      </c>
      <c r="AL297" t="s">
        <v>1805</v>
      </c>
      <c r="AM297" t="s">
        <v>1805</v>
      </c>
      <c r="AN297" t="s">
        <v>1806</v>
      </c>
      <c r="AO297" s="32">
        <v>3</v>
      </c>
      <c r="AP297" t="s">
        <v>757</v>
      </c>
      <c r="AQ297" t="s">
        <v>2834</v>
      </c>
      <c r="AR297" t="s">
        <v>515</v>
      </c>
      <c r="AS297" t="s">
        <v>516</v>
      </c>
      <c r="AU297" s="40" t="str">
        <f>IFERROR(_xlfn.XLOOKUP(O297,wtd!$B:$B,wtd!$C:$C),"")</f>
        <v/>
      </c>
      <c r="AV297" s="147" t="b">
        <f>IFERROR(O297=_xlfn.XLOOKUP(O297,wtd!$B:$B,wtd!$B:$B),FALSE)</f>
        <v>0</v>
      </c>
      <c r="AW297" t="s">
        <v>1103</v>
      </c>
      <c r="BA297" t="b">
        <v>0</v>
      </c>
      <c r="BB297" t="b">
        <v>0</v>
      </c>
      <c r="BC297" t="b">
        <v>0</v>
      </c>
      <c r="BD297" t="s">
        <v>5185</v>
      </c>
      <c r="BE297" t="s">
        <v>1015</v>
      </c>
      <c r="BF297" t="s">
        <v>1015</v>
      </c>
      <c r="BG297" t="s">
        <v>1015</v>
      </c>
      <c r="BL297" s="235">
        <v>999</v>
      </c>
      <c r="BO297" t="s">
        <v>656</v>
      </c>
      <c r="BP297" t="s">
        <v>1014</v>
      </c>
    </row>
    <row r="298" spans="1:68" x14ac:dyDescent="0.35">
      <c r="A298">
        <v>297</v>
      </c>
      <c r="B298" s="164" t="str">
        <f>IFERROR(TEXT(AK298,"00"),"99")&amp;IFERROR(TEXT(V298,"00"),"99")&amp;IFERROR(TEXT(R298,"00"),"99")&amp;IFERROR(TEXT(BL298,"000"),"999")</f>
        <v>018020999</v>
      </c>
      <c r="C298" s="164" t="str">
        <f>IFERROR(TEXT(AK298,"00"),"99")&amp;IFERROR(TEXT(U298,"00"),"99")&amp;IFERROR(TEXT(Q298,"000"),"999")</f>
        <v>0180166</v>
      </c>
      <c r="D298" s="29">
        <v>0</v>
      </c>
      <c r="E298" s="29">
        <v>1</v>
      </c>
      <c r="F298" s="29">
        <v>0</v>
      </c>
      <c r="G298" s="29"/>
      <c r="H298" t="s">
        <v>147</v>
      </c>
      <c r="M298" t="s">
        <v>147</v>
      </c>
      <c r="N298" t="s">
        <v>147</v>
      </c>
      <c r="O298" s="65" t="s">
        <v>146</v>
      </c>
      <c r="P298" t="s">
        <v>146</v>
      </c>
      <c r="Q298" s="153">
        <f>IFERROR(_xlfn.XLOOKUP(S298,sortorder!$E$62:$E$138,sortorder!$F$62:$F$138),999)</f>
        <v>166</v>
      </c>
      <c r="R298" s="153">
        <f>IFERROR(_xlfn.XLOOKUP(S298,sortorder!$E$62:$E$138,sortorder!$D$62:$D$138),99)</f>
        <v>20</v>
      </c>
      <c r="S298" s="131" t="s">
        <v>150</v>
      </c>
      <c r="T298" s="60" t="s">
        <v>150</v>
      </c>
      <c r="U298" s="158">
        <f>IFERROR(_xlfn.XLOOKUP(W298,sortorder!$E$4:$E$55,sortorder!$D$4:$D$55),99)</f>
        <v>80</v>
      </c>
      <c r="V298" s="158">
        <f>IFERROR(_xlfn.XLOOKUP(W298,sortorder!$E$4:$E$55,sortorder!$D$4:$D$55),99)</f>
        <v>80</v>
      </c>
      <c r="W298" s="22" t="s">
        <v>2887</v>
      </c>
      <c r="X298" s="147">
        <f>IF(ISERROR(SEARCH(X$1,$O298)),0,1)</f>
        <v>0</v>
      </c>
      <c r="Y298" s="147">
        <f>IF(ISERROR(SEARCH(Y$1,$O298)),0,1)</f>
        <v>0</v>
      </c>
      <c r="Z298" s="147">
        <f>IF(ISERROR(SEARCH(Z$1,$O298)),0,1)</f>
        <v>0</v>
      </c>
      <c r="AA298" s="147">
        <f>IF(ISERROR(SEARCH(AA$1,$O298)),0,1)</f>
        <v>0</v>
      </c>
      <c r="AB298" s="147">
        <f>IF(ISERROR(SEARCH(AB$1,$O298)),0,1)</f>
        <v>0</v>
      </c>
      <c r="AC298" s="147">
        <f>IF(ISERROR(SEARCH(AC$1,$O298)),0,1)</f>
        <v>1</v>
      </c>
      <c r="AD298" s="147">
        <f>IF(ISERROR(SEARCH(AD$1,$O298)),0,1)</f>
        <v>0</v>
      </c>
      <c r="AE298" s="147">
        <f>IF(ISERROR(SEARCH(AE$1,$O298)),0,1)</f>
        <v>0</v>
      </c>
      <c r="AF298" s="147">
        <f>IF(ISERROR(SEARCH(AF$1,$O298)),0,1)</f>
        <v>0</v>
      </c>
      <c r="AI298" t="s">
        <v>44</v>
      </c>
      <c r="AJ298" s="42" t="s">
        <v>44</v>
      </c>
      <c r="AK298" s="219">
        <f>_xlfn.XLOOKUP(AJ298,sortorder!$I$15:$I$20,sortorder!$J$15:$J$20)</f>
        <v>1</v>
      </c>
      <c r="AL298" t="s">
        <v>423</v>
      </c>
      <c r="AM298" t="s">
        <v>423</v>
      </c>
      <c r="AN298" t="s">
        <v>424</v>
      </c>
      <c r="AO298" s="32">
        <v>1</v>
      </c>
      <c r="AP298" t="s">
        <v>83</v>
      </c>
      <c r="AQ298" t="s">
        <v>97</v>
      </c>
      <c r="AR298" t="s">
        <v>96</v>
      </c>
      <c r="AS298" t="s">
        <v>97</v>
      </c>
      <c r="AU298" s="40" t="str">
        <f>IFERROR(_xlfn.XLOOKUP(O298,wtd!$B:$B,wtd!$C:$C),"")</f>
        <v/>
      </c>
      <c r="AV298" s="147" t="b">
        <f>IFERROR(O298=_xlfn.XLOOKUP(O298,wtd!$B:$B,wtd!$B:$B),FALSE)</f>
        <v>0</v>
      </c>
      <c r="AW298" t="s">
        <v>89</v>
      </c>
      <c r="BA298" t="b">
        <v>0</v>
      </c>
      <c r="BB298" t="b">
        <v>0</v>
      </c>
      <c r="BC298" t="b">
        <v>0</v>
      </c>
      <c r="BD298" t="s">
        <v>5302</v>
      </c>
      <c r="BE298" t="s">
        <v>148</v>
      </c>
      <c r="BF298" t="s">
        <v>148</v>
      </c>
      <c r="BG298" t="s">
        <v>149</v>
      </c>
      <c r="BH298" t="s">
        <v>149</v>
      </c>
      <c r="BL298" s="235">
        <v>999</v>
      </c>
      <c r="BO298" t="s">
        <v>53</v>
      </c>
      <c r="BP298" t="s">
        <v>147</v>
      </c>
    </row>
    <row r="299" spans="1:68" x14ac:dyDescent="0.35">
      <c r="A299">
        <v>298</v>
      </c>
      <c r="B299" s="164" t="str">
        <f>IFERROR(TEXT(AK299,"00"),"99")&amp;IFERROR(TEXT(V299,"00"),"99")&amp;IFERROR(TEXT(R299,"00"),"99")&amp;IFERROR(TEXT(BL299,"000"),"999")</f>
        <v>018020999</v>
      </c>
      <c r="C299" s="164" t="str">
        <f>IFERROR(TEXT(AK299,"00"),"99")&amp;IFERROR(TEXT(U299,"00"),"99")&amp;IFERROR(TEXT(Q299,"000"),"999")</f>
        <v>0180166</v>
      </c>
      <c r="D299" s="29">
        <v>0</v>
      </c>
      <c r="E299" s="29">
        <v>1</v>
      </c>
      <c r="F299" s="29">
        <v>0</v>
      </c>
      <c r="G299" s="29"/>
      <c r="H299" t="s">
        <v>648</v>
      </c>
      <c r="M299" t="s">
        <v>648</v>
      </c>
      <c r="N299" t="s">
        <v>648</v>
      </c>
      <c r="O299" s="65" t="s">
        <v>647</v>
      </c>
      <c r="P299" t="s">
        <v>647</v>
      </c>
      <c r="Q299" s="153">
        <f>IFERROR(_xlfn.XLOOKUP(S299,sortorder!$E$62:$E$138,sortorder!$F$62:$F$138),999)</f>
        <v>166</v>
      </c>
      <c r="R299" s="153">
        <f>IFERROR(_xlfn.XLOOKUP(S299,sortorder!$E$62:$E$138,sortorder!$D$62:$D$138),99)</f>
        <v>20</v>
      </c>
      <c r="S299" s="131" t="s">
        <v>150</v>
      </c>
      <c r="T299" s="60" t="s">
        <v>150</v>
      </c>
      <c r="U299" s="158">
        <f>IFERROR(_xlfn.XLOOKUP(W299,sortorder!$E$4:$E$55,sortorder!$D$4:$D$55),99)</f>
        <v>80</v>
      </c>
      <c r="V299" s="158">
        <f>IFERROR(_xlfn.XLOOKUP(W299,sortorder!$E$4:$E$55,sortorder!$D$4:$D$55),99)</f>
        <v>80</v>
      </c>
      <c r="W299" s="22" t="s">
        <v>2888</v>
      </c>
      <c r="X299" s="147">
        <f>IF(ISERROR(SEARCH(X$1,$O299)),0,1)</f>
        <v>0</v>
      </c>
      <c r="Y299" s="147">
        <f>IF(ISERROR(SEARCH(Y$1,$O299)),0,1)</f>
        <v>0</v>
      </c>
      <c r="Z299" s="147">
        <f>IF(ISERROR(SEARCH(Z$1,$O299)),0,1)</f>
        <v>1</v>
      </c>
      <c r="AA299" s="147">
        <f>IF(ISERROR(SEARCH(AA$1,$O299)),0,1)</f>
        <v>1</v>
      </c>
      <c r="AB299" s="147">
        <f>IF(ISERROR(SEARCH(AB$1,$O299)),0,1)</f>
        <v>0</v>
      </c>
      <c r="AC299" s="147">
        <f>IF(ISERROR(SEARCH(AC$1,$O299)),0,1)</f>
        <v>0</v>
      </c>
      <c r="AD299" s="147">
        <f>IF(ISERROR(SEARCH(AD$1,$O299)),0,1)</f>
        <v>0</v>
      </c>
      <c r="AE299" s="147">
        <f>IF(ISERROR(SEARCH(AE$1,$O299)),0,1)</f>
        <v>0</v>
      </c>
      <c r="AF299" s="147">
        <f>IF(ISERROR(SEARCH(AF$1,$O299)),0,1)</f>
        <v>0</v>
      </c>
      <c r="AI299" t="s">
        <v>44</v>
      </c>
      <c r="AJ299" s="42" t="s">
        <v>44</v>
      </c>
      <c r="AK299" s="219">
        <f>_xlfn.XLOOKUP(AJ299,sortorder!$I$15:$I$20,sortorder!$J$15:$J$20)</f>
        <v>1</v>
      </c>
      <c r="AL299" t="s">
        <v>423</v>
      </c>
      <c r="AM299" t="s">
        <v>423</v>
      </c>
      <c r="AN299" t="s">
        <v>424</v>
      </c>
      <c r="AO299" s="32">
        <v>1</v>
      </c>
      <c r="AP299" t="s">
        <v>268</v>
      </c>
      <c r="AQ299" t="s">
        <v>2834</v>
      </c>
      <c r="AR299" t="s">
        <v>515</v>
      </c>
      <c r="AS299" t="s">
        <v>516</v>
      </c>
      <c r="AU299" s="40" t="str">
        <f>IFERROR(_xlfn.XLOOKUP(O299,wtd!$B:$B,wtd!$C:$C),"")</f>
        <v/>
      </c>
      <c r="AV299" s="147" t="b">
        <f>IFERROR(O299=_xlfn.XLOOKUP(O299,wtd!$B:$B,wtd!$B:$B),FALSE)</f>
        <v>0</v>
      </c>
      <c r="AW299" t="s">
        <v>1103</v>
      </c>
      <c r="BA299" t="b">
        <v>0</v>
      </c>
      <c r="BB299" t="b">
        <v>0</v>
      </c>
      <c r="BC299" t="b">
        <v>0</v>
      </c>
      <c r="BD299" t="s">
        <v>5303</v>
      </c>
      <c r="BE299" t="s">
        <v>649</v>
      </c>
      <c r="BF299" t="s">
        <v>649</v>
      </c>
      <c r="BG299" t="s">
        <v>650</v>
      </c>
      <c r="BH299" t="s">
        <v>650</v>
      </c>
      <c r="BL299" s="235">
        <v>999</v>
      </c>
      <c r="BO299" t="s">
        <v>651</v>
      </c>
      <c r="BP299" t="s">
        <v>648</v>
      </c>
    </row>
    <row r="300" spans="1:68" x14ac:dyDescent="0.35">
      <c r="A300">
        <v>299</v>
      </c>
      <c r="B300" s="164" t="str">
        <f>IFERROR(TEXT(AK300,"00"),"99")&amp;IFERROR(TEXT(V300,"00"),"99")&amp;IFERROR(TEXT(R300,"00"),"99")&amp;IFERROR(TEXT(BL300,"000"),"999")</f>
        <v>018020999</v>
      </c>
      <c r="C300" s="164" t="str">
        <f>IFERROR(TEXT(AK300,"00"),"99")&amp;IFERROR(TEXT(U300,"00"),"99")&amp;IFERROR(TEXT(Q300,"000"),"999")</f>
        <v>0180166</v>
      </c>
      <c r="D300" s="29">
        <v>0</v>
      </c>
      <c r="E300" s="29">
        <v>1</v>
      </c>
      <c r="F300" s="29">
        <v>0</v>
      </c>
      <c r="G300" s="29"/>
      <c r="H300" t="s">
        <v>949</v>
      </c>
      <c r="M300" t="s">
        <v>949</v>
      </c>
      <c r="N300" t="s">
        <v>949</v>
      </c>
      <c r="O300" s="65" t="s">
        <v>948</v>
      </c>
      <c r="P300" t="s">
        <v>948</v>
      </c>
      <c r="Q300" s="153">
        <f>IFERROR(_xlfn.XLOOKUP(S300,sortorder!$E$62:$E$138,sortorder!$F$62:$F$138),999)</f>
        <v>166</v>
      </c>
      <c r="R300" s="153">
        <f>IFERROR(_xlfn.XLOOKUP(S300,sortorder!$E$62:$E$138,sortorder!$D$62:$D$138),99)</f>
        <v>20</v>
      </c>
      <c r="S300" s="131" t="str">
        <f>SUBSTITUTE(O300,"state.bin.","")</f>
        <v>pctlingiso</v>
      </c>
      <c r="U300" s="158">
        <f>IFERROR(_xlfn.XLOOKUP(W300,sortorder!$E$4:$E$55,sortorder!$D$4:$D$55),99)</f>
        <v>80</v>
      </c>
      <c r="V300" s="158">
        <f>IFERROR(_xlfn.XLOOKUP(W300,sortorder!$E$4:$E$55,sortorder!$D$4:$D$55),99)</f>
        <v>80</v>
      </c>
      <c r="W300" s="22" t="s">
        <v>2887</v>
      </c>
      <c r="X300" s="147">
        <f>IF(ISERROR(SEARCH(X$1,$O300)),0,1)</f>
        <v>0</v>
      </c>
      <c r="Y300" s="147">
        <f>IF(ISERROR(SEARCH(Y$1,$O300)),0,1)</f>
        <v>1</v>
      </c>
      <c r="Z300" s="147">
        <f>IF(ISERROR(SEARCH(Z$1,$O300)),0,1)</f>
        <v>0</v>
      </c>
      <c r="AA300" s="147">
        <f>IF(ISERROR(SEARCH(AA$1,$O300)),0,1)</f>
        <v>0</v>
      </c>
      <c r="AB300" s="147">
        <f>IF(ISERROR(SEARCH(AB$1,$O300)),0,1)</f>
        <v>0</v>
      </c>
      <c r="AC300" s="147">
        <f>IF(ISERROR(SEARCH(AC$1,$O300)),0,1)</f>
        <v>1</v>
      </c>
      <c r="AD300" s="147">
        <f>IF(ISERROR(SEARCH(AD$1,$O300)),0,1)</f>
        <v>0</v>
      </c>
      <c r="AE300" s="147">
        <f>IF(ISERROR(SEARCH(AE$1,$O300)),0,1)</f>
        <v>0</v>
      </c>
      <c r="AF300" s="147">
        <f>IF(ISERROR(SEARCH(AF$1,$O300)),0,1)</f>
        <v>0</v>
      </c>
      <c r="AI300" t="s">
        <v>44</v>
      </c>
      <c r="AJ300" s="42" t="s">
        <v>44</v>
      </c>
      <c r="AK300" s="219">
        <f>_xlfn.XLOOKUP(AJ300,sortorder!$I$15:$I$20,sortorder!$J$15:$J$20)</f>
        <v>1</v>
      </c>
      <c r="AL300" t="s">
        <v>1805</v>
      </c>
      <c r="AM300" t="s">
        <v>1805</v>
      </c>
      <c r="AN300" t="s">
        <v>1806</v>
      </c>
      <c r="AO300" s="32">
        <v>3</v>
      </c>
      <c r="AP300" t="s">
        <v>456</v>
      </c>
      <c r="AQ300" t="s">
        <v>97</v>
      </c>
      <c r="AR300" t="s">
        <v>96</v>
      </c>
      <c r="AS300" t="s">
        <v>97</v>
      </c>
      <c r="AU300" s="40" t="str">
        <f>IFERROR(_xlfn.XLOOKUP(O300,wtd!$B:$B,wtd!$C:$C),"")</f>
        <v/>
      </c>
      <c r="AV300" s="147" t="b">
        <f>IFERROR(O300=_xlfn.XLOOKUP(O300,wtd!$B:$B,wtd!$B:$B),FALSE)</f>
        <v>0</v>
      </c>
      <c r="AW300" t="s">
        <v>89</v>
      </c>
      <c r="BA300" t="b">
        <v>0</v>
      </c>
      <c r="BB300" t="b">
        <v>0</v>
      </c>
      <c r="BC300" t="b">
        <v>0</v>
      </c>
      <c r="BD300" t="s">
        <v>5304</v>
      </c>
      <c r="BE300" t="s">
        <v>950</v>
      </c>
      <c r="BF300" t="s">
        <v>950</v>
      </c>
      <c r="BG300" t="s">
        <v>950</v>
      </c>
      <c r="BL300" s="235">
        <v>999</v>
      </c>
      <c r="BO300" t="s">
        <v>53</v>
      </c>
      <c r="BP300" t="s">
        <v>949</v>
      </c>
    </row>
    <row r="301" spans="1:68" x14ac:dyDescent="0.35">
      <c r="A301">
        <v>300</v>
      </c>
      <c r="B301" s="164" t="str">
        <f>IFERROR(TEXT(AK301,"00"),"99")&amp;IFERROR(TEXT(V301,"00"),"99")&amp;IFERROR(TEXT(R301,"00"),"99")&amp;IFERROR(TEXT(BL301,"000"),"999")</f>
        <v>018020999</v>
      </c>
      <c r="C301" s="164" t="str">
        <f>IFERROR(TEXT(AK301,"00"),"99")&amp;IFERROR(TEXT(U301,"00"),"99")&amp;IFERROR(TEXT(Q301,"000"),"999")</f>
        <v>0180166</v>
      </c>
      <c r="D301" s="29">
        <v>0</v>
      </c>
      <c r="E301" s="29">
        <v>1</v>
      </c>
      <c r="F301" s="29">
        <v>0</v>
      </c>
      <c r="G301" s="29"/>
      <c r="H301" t="s">
        <v>1052</v>
      </c>
      <c r="M301" t="s">
        <v>1052</v>
      </c>
      <c r="N301" t="s">
        <v>1052</v>
      </c>
      <c r="O301" s="65" t="s">
        <v>1051</v>
      </c>
      <c r="P301" t="s">
        <v>1051</v>
      </c>
      <c r="Q301" s="153">
        <f>IFERROR(_xlfn.XLOOKUP(S301,sortorder!$E$62:$E$138,sortorder!$F$62:$F$138),999)</f>
        <v>166</v>
      </c>
      <c r="R301" s="153">
        <f>IFERROR(_xlfn.XLOOKUP(S301,sortorder!$E$62:$E$138,sortorder!$D$62:$D$138),99)</f>
        <v>20</v>
      </c>
      <c r="S301" s="131" t="str">
        <f>SUBSTITUTE(O301,"state.pctile.text.","")</f>
        <v>pctlingiso</v>
      </c>
      <c r="U301" s="158">
        <f>IFERROR(_xlfn.XLOOKUP(W301,sortorder!$E$4:$E$55,sortorder!$D$4:$D$55),99)</f>
        <v>80</v>
      </c>
      <c r="V301" s="158">
        <f>IFERROR(_xlfn.XLOOKUP(W301,sortorder!$E$4:$E$55,sortorder!$D$4:$D$55),99)</f>
        <v>80</v>
      </c>
      <c r="W301" s="22" t="s">
        <v>2888</v>
      </c>
      <c r="X301" s="147">
        <f>IF(ISERROR(SEARCH(X$1,$O301)),0,1)</f>
        <v>0</v>
      </c>
      <c r="Y301" s="147">
        <f>IF(ISERROR(SEARCH(Y$1,$O301)),0,1)</f>
        <v>1</v>
      </c>
      <c r="Z301" s="147">
        <f>IF(ISERROR(SEARCH(Z$1,$O301)),0,1)</f>
        <v>1</v>
      </c>
      <c r="AA301" s="147">
        <f>IF(ISERROR(SEARCH(AA$1,$O301)),0,1)</f>
        <v>1</v>
      </c>
      <c r="AB301" s="147">
        <f>IF(ISERROR(SEARCH(AB$1,$O301)),0,1)</f>
        <v>0</v>
      </c>
      <c r="AC301" s="147">
        <f>IF(ISERROR(SEARCH(AC$1,$O301)),0,1)</f>
        <v>0</v>
      </c>
      <c r="AD301" s="147">
        <f>IF(ISERROR(SEARCH(AD$1,$O301)),0,1)</f>
        <v>0</v>
      </c>
      <c r="AE301" s="147">
        <f>IF(ISERROR(SEARCH(AE$1,$O301)),0,1)</f>
        <v>0</v>
      </c>
      <c r="AF301" s="147">
        <f>IF(ISERROR(SEARCH(AF$1,$O301)),0,1)</f>
        <v>0</v>
      </c>
      <c r="AI301" t="s">
        <v>44</v>
      </c>
      <c r="AJ301" s="42" t="s">
        <v>44</v>
      </c>
      <c r="AK301" s="219">
        <f>_xlfn.XLOOKUP(AJ301,sortorder!$I$15:$I$20,sortorder!$J$15:$J$20)</f>
        <v>1</v>
      </c>
      <c r="AL301" t="s">
        <v>1805</v>
      </c>
      <c r="AM301" t="s">
        <v>1805</v>
      </c>
      <c r="AN301" t="s">
        <v>1806</v>
      </c>
      <c r="AO301" s="32">
        <v>3</v>
      </c>
      <c r="AP301" t="s">
        <v>757</v>
      </c>
      <c r="AQ301" t="s">
        <v>2834</v>
      </c>
      <c r="AR301" t="s">
        <v>515</v>
      </c>
      <c r="AS301" t="s">
        <v>516</v>
      </c>
      <c r="AU301" s="40" t="str">
        <f>IFERROR(_xlfn.XLOOKUP(O301,wtd!$B:$B,wtd!$C:$C),"")</f>
        <v/>
      </c>
      <c r="AV301" s="147" t="b">
        <f>IFERROR(O301=_xlfn.XLOOKUP(O301,wtd!$B:$B,wtd!$B:$B),FALSE)</f>
        <v>0</v>
      </c>
      <c r="AW301" t="s">
        <v>1103</v>
      </c>
      <c r="BA301" t="b">
        <v>0</v>
      </c>
      <c r="BB301" t="b">
        <v>0</v>
      </c>
      <c r="BC301" t="b">
        <v>0</v>
      </c>
      <c r="BD301" t="s">
        <v>5305</v>
      </c>
      <c r="BE301" t="s">
        <v>1053</v>
      </c>
      <c r="BF301" t="s">
        <v>1053</v>
      </c>
      <c r="BG301" t="s">
        <v>1053</v>
      </c>
      <c r="BL301" s="235">
        <v>999</v>
      </c>
      <c r="BO301" t="s">
        <v>651</v>
      </c>
      <c r="BP301" t="s">
        <v>1052</v>
      </c>
    </row>
    <row r="302" spans="1:68" x14ac:dyDescent="0.35">
      <c r="A302">
        <v>301</v>
      </c>
      <c r="B302" s="164" t="str">
        <f>IFERROR(TEXT(AK302,"00"),"99")&amp;IFERROR(TEXT(V302,"00"),"99")&amp;IFERROR(TEXT(R302,"00"),"99")&amp;IFERROR(TEXT(BL302,"000"),"999")</f>
        <v>018021999</v>
      </c>
      <c r="C302" s="164" t="str">
        <f>IFERROR(TEXT(AK302,"00"),"99")&amp;IFERROR(TEXT(U302,"00"),"99")&amp;IFERROR(TEXT(Q302,"000"),"999")</f>
        <v>0180165</v>
      </c>
      <c r="D302" s="29">
        <v>0</v>
      </c>
      <c r="E302" s="29">
        <v>1</v>
      </c>
      <c r="F302" s="29">
        <v>0</v>
      </c>
      <c r="G302" s="29"/>
      <c r="H302" t="s">
        <v>391</v>
      </c>
      <c r="M302" t="s">
        <v>391</v>
      </c>
      <c r="N302" t="s">
        <v>391</v>
      </c>
      <c r="O302" s="65" t="s">
        <v>390</v>
      </c>
      <c r="P302" t="s">
        <v>390</v>
      </c>
      <c r="Q302" s="153">
        <f>IFERROR(_xlfn.XLOOKUP(S302,sortorder!$E$62:$E$138,sortorder!$F$62:$F$138),999)</f>
        <v>165</v>
      </c>
      <c r="R302" s="153">
        <f>IFERROR(_xlfn.XLOOKUP(S302,sortorder!$E$62:$E$138,sortorder!$D$62:$D$138),99)</f>
        <v>21</v>
      </c>
      <c r="S302" s="131" t="s">
        <v>396</v>
      </c>
      <c r="T302" s="60" t="s">
        <v>395</v>
      </c>
      <c r="U302" s="158">
        <f>IFERROR(_xlfn.XLOOKUP(W302,sortorder!$E$4:$E$55,sortorder!$D$4:$D$55),99)</f>
        <v>80</v>
      </c>
      <c r="V302" s="158">
        <f>IFERROR(_xlfn.XLOOKUP(W302,sortorder!$E$4:$E$55,sortorder!$D$4:$D$55),99)</f>
        <v>80</v>
      </c>
      <c r="W302" s="22" t="s">
        <v>2887</v>
      </c>
      <c r="X302" s="147">
        <f>IF(ISERROR(SEARCH(X$1,$O302)),0,1)</f>
        <v>0</v>
      </c>
      <c r="Y302" s="147">
        <f>IF(ISERROR(SEARCH(Y$1,$O302)),0,1)</f>
        <v>0</v>
      </c>
      <c r="Z302" s="147">
        <f>IF(ISERROR(SEARCH(Z$1,$O302)),0,1)</f>
        <v>0</v>
      </c>
      <c r="AA302" s="147">
        <f>IF(ISERROR(SEARCH(AA$1,$O302)),0,1)</f>
        <v>0</v>
      </c>
      <c r="AB302" s="147">
        <f>IF(ISERROR(SEARCH(AB$1,$O302)),0,1)</f>
        <v>0</v>
      </c>
      <c r="AC302" s="147">
        <f>IF(ISERROR(SEARCH(AC$1,$O302)),0,1)</f>
        <v>1</v>
      </c>
      <c r="AD302" s="147">
        <f>IF(ISERROR(SEARCH(AD$1,$O302)),0,1)</f>
        <v>0</v>
      </c>
      <c r="AE302" s="147">
        <f>IF(ISERROR(SEARCH(AE$1,$O302)),0,1)</f>
        <v>0</v>
      </c>
      <c r="AF302" s="147">
        <f>IF(ISERROR(SEARCH(AF$1,$O302)),0,1)</f>
        <v>0</v>
      </c>
      <c r="AI302" t="s">
        <v>44</v>
      </c>
      <c r="AJ302" s="42" t="s">
        <v>44</v>
      </c>
      <c r="AK302" s="219">
        <f>_xlfn.XLOOKUP(AJ302,sortorder!$I$15:$I$20,sortorder!$J$15:$J$20)</f>
        <v>1</v>
      </c>
      <c r="AL302" t="s">
        <v>423</v>
      </c>
      <c r="AM302" t="s">
        <v>423</v>
      </c>
      <c r="AN302" t="s">
        <v>424</v>
      </c>
      <c r="AO302" s="32">
        <v>1</v>
      </c>
      <c r="AP302" t="s">
        <v>83</v>
      </c>
      <c r="AQ302" t="s">
        <v>97</v>
      </c>
      <c r="AR302" t="s">
        <v>96</v>
      </c>
      <c r="AS302" t="s">
        <v>97</v>
      </c>
      <c r="AU302" s="40" t="str">
        <f>IFERROR(_xlfn.XLOOKUP(O302,wtd!$B:$B,wtd!$C:$C),"")</f>
        <v/>
      </c>
      <c r="AV302" s="147" t="b">
        <f>IFERROR(O302=_xlfn.XLOOKUP(O302,wtd!$B:$B,wtd!$B:$B),FALSE)</f>
        <v>0</v>
      </c>
      <c r="AW302" t="s">
        <v>89</v>
      </c>
      <c r="BA302" t="b">
        <v>0</v>
      </c>
      <c r="BB302" t="b">
        <v>0</v>
      </c>
      <c r="BC302" t="b">
        <v>0</v>
      </c>
      <c r="BD302" t="s">
        <v>5186</v>
      </c>
      <c r="BE302" t="s">
        <v>392</v>
      </c>
      <c r="BF302" t="s">
        <v>392</v>
      </c>
      <c r="BG302" t="s">
        <v>393</v>
      </c>
      <c r="BH302" t="s">
        <v>393</v>
      </c>
      <c r="BL302" s="235">
        <v>999</v>
      </c>
      <c r="BO302" t="s">
        <v>109</v>
      </c>
      <c r="BP302" t="s">
        <v>391</v>
      </c>
    </row>
    <row r="303" spans="1:68" x14ac:dyDescent="0.35">
      <c r="A303">
        <v>302</v>
      </c>
      <c r="B303" s="164" t="str">
        <f>IFERROR(TEXT(AK303,"00"),"99")&amp;IFERROR(TEXT(V303,"00"),"99")&amp;IFERROR(TEXT(R303,"00"),"99")&amp;IFERROR(TEXT(BL303,"000"),"999")</f>
        <v>018021999</v>
      </c>
      <c r="C303" s="164" t="str">
        <f>IFERROR(TEXT(AK303,"00"),"99")&amp;IFERROR(TEXT(U303,"00"),"99")&amp;IFERROR(TEXT(Q303,"000"),"999")</f>
        <v>0180165</v>
      </c>
      <c r="D303" s="29">
        <v>0</v>
      </c>
      <c r="E303" s="29">
        <v>1</v>
      </c>
      <c r="F303" s="29">
        <v>0</v>
      </c>
      <c r="G303" s="29"/>
      <c r="H303" t="s">
        <v>840</v>
      </c>
      <c r="M303" t="s">
        <v>840</v>
      </c>
      <c r="N303" t="s">
        <v>840</v>
      </c>
      <c r="O303" s="65" t="s">
        <v>839</v>
      </c>
      <c r="P303" t="s">
        <v>839</v>
      </c>
      <c r="Q303" s="153">
        <f>IFERROR(_xlfn.XLOOKUP(S303,sortorder!$E$62:$E$138,sortorder!$F$62:$F$138),999)</f>
        <v>165</v>
      </c>
      <c r="R303" s="153">
        <f>IFERROR(_xlfn.XLOOKUP(S303,sortorder!$E$62:$E$138,sortorder!$D$62:$D$138),99)</f>
        <v>21</v>
      </c>
      <c r="S303" s="131" t="s">
        <v>396</v>
      </c>
      <c r="T303" s="60" t="s">
        <v>395</v>
      </c>
      <c r="U303" s="158">
        <f>IFERROR(_xlfn.XLOOKUP(W303,sortorder!$E$4:$E$55,sortorder!$D$4:$D$55),99)</f>
        <v>80</v>
      </c>
      <c r="V303" s="158">
        <f>IFERROR(_xlfn.XLOOKUP(W303,sortorder!$E$4:$E$55,sortorder!$D$4:$D$55),99)</f>
        <v>80</v>
      </c>
      <c r="W303" s="22" t="s">
        <v>2888</v>
      </c>
      <c r="X303" s="147">
        <f>IF(ISERROR(SEARCH(X$1,$O303)),0,1)</f>
        <v>0</v>
      </c>
      <c r="Y303" s="147">
        <f>IF(ISERROR(SEARCH(Y$1,$O303)),0,1)</f>
        <v>0</v>
      </c>
      <c r="Z303" s="147">
        <f>IF(ISERROR(SEARCH(Z$1,$O303)),0,1)</f>
        <v>1</v>
      </c>
      <c r="AA303" s="147">
        <f>IF(ISERROR(SEARCH(AA$1,$O303)),0,1)</f>
        <v>1</v>
      </c>
      <c r="AB303" s="147">
        <f>IF(ISERROR(SEARCH(AB$1,$O303)),0,1)</f>
        <v>0</v>
      </c>
      <c r="AC303" s="147">
        <f>IF(ISERROR(SEARCH(AC$1,$O303)),0,1)</f>
        <v>0</v>
      </c>
      <c r="AD303" s="147">
        <f>IF(ISERROR(SEARCH(AD$1,$O303)),0,1)</f>
        <v>0</v>
      </c>
      <c r="AE303" s="147">
        <f>IF(ISERROR(SEARCH(AE$1,$O303)),0,1)</f>
        <v>0</v>
      </c>
      <c r="AF303" s="147">
        <f>IF(ISERROR(SEARCH(AF$1,$O303)),0,1)</f>
        <v>0</v>
      </c>
      <c r="AI303" t="s">
        <v>44</v>
      </c>
      <c r="AJ303" s="42" t="s">
        <v>44</v>
      </c>
      <c r="AK303" s="219">
        <f>_xlfn.XLOOKUP(AJ303,sortorder!$I$15:$I$20,sortorder!$J$15:$J$20)</f>
        <v>1</v>
      </c>
      <c r="AL303" t="s">
        <v>423</v>
      </c>
      <c r="AM303" t="s">
        <v>423</v>
      </c>
      <c r="AN303" t="s">
        <v>424</v>
      </c>
      <c r="AO303" s="32">
        <v>1</v>
      </c>
      <c r="AP303" t="s">
        <v>268</v>
      </c>
      <c r="AQ303" t="s">
        <v>2834</v>
      </c>
      <c r="AR303" t="s">
        <v>515</v>
      </c>
      <c r="AS303" t="s">
        <v>516</v>
      </c>
      <c r="AU303" s="40" t="str">
        <f>IFERROR(_xlfn.XLOOKUP(O303,wtd!$B:$B,wtd!$C:$C),"")</f>
        <v/>
      </c>
      <c r="AV303" s="147" t="b">
        <f>IFERROR(O303=_xlfn.XLOOKUP(O303,wtd!$B:$B,wtd!$B:$B),FALSE)</f>
        <v>0</v>
      </c>
      <c r="AW303" t="s">
        <v>1103</v>
      </c>
      <c r="BA303" t="b">
        <v>0</v>
      </c>
      <c r="BB303" t="b">
        <v>0</v>
      </c>
      <c r="BC303" t="b">
        <v>0</v>
      </c>
      <c r="BD303" t="s">
        <v>5187</v>
      </c>
      <c r="BE303" t="s">
        <v>841</v>
      </c>
      <c r="BF303" t="s">
        <v>841</v>
      </c>
      <c r="BG303" t="s">
        <v>842</v>
      </c>
      <c r="BH303" t="s">
        <v>845</v>
      </c>
      <c r="BL303" s="235">
        <v>999</v>
      </c>
      <c r="BO303" t="s">
        <v>843</v>
      </c>
      <c r="BP303" t="s">
        <v>840</v>
      </c>
    </row>
    <row r="304" spans="1:68" x14ac:dyDescent="0.35">
      <c r="A304">
        <v>303</v>
      </c>
      <c r="B304" s="164" t="str">
        <f>IFERROR(TEXT(AK304,"00"),"99")&amp;IFERROR(TEXT(V304,"00"),"99")&amp;IFERROR(TEXT(R304,"00"),"99")&amp;IFERROR(TEXT(BL304,"000"),"999")</f>
        <v>018021999</v>
      </c>
      <c r="C304" s="164" t="str">
        <f>IFERROR(TEXT(AK304,"00"),"99")&amp;IFERROR(TEXT(U304,"00"),"99")&amp;IFERROR(TEXT(Q304,"000"),"999")</f>
        <v>0180165</v>
      </c>
      <c r="D304" s="29">
        <v>0</v>
      </c>
      <c r="E304" s="29">
        <v>1</v>
      </c>
      <c r="F304" s="29">
        <v>0</v>
      </c>
      <c r="G304" s="29"/>
      <c r="H304" t="s">
        <v>744</v>
      </c>
      <c r="M304" t="s">
        <v>744</v>
      </c>
      <c r="N304" t="s">
        <v>744</v>
      </c>
      <c r="O304" s="65" t="s">
        <v>743</v>
      </c>
      <c r="P304" t="s">
        <v>743</v>
      </c>
      <c r="Q304" s="153">
        <f>IFERROR(_xlfn.XLOOKUP(S304,sortorder!$E$62:$E$138,sortorder!$F$62:$F$138),999)</f>
        <v>165</v>
      </c>
      <c r="R304" s="153">
        <f>IFERROR(_xlfn.XLOOKUP(S304,sortorder!$E$62:$E$138,sortorder!$D$62:$D$138),99)</f>
        <v>21</v>
      </c>
      <c r="S304" s="131" t="s">
        <v>396</v>
      </c>
      <c r="U304" s="158">
        <f>IFERROR(_xlfn.XLOOKUP(W304,sortorder!$E$4:$E$55,sortorder!$D$4:$D$55),99)</f>
        <v>80</v>
      </c>
      <c r="V304" s="158">
        <f>IFERROR(_xlfn.XLOOKUP(W304,sortorder!$E$4:$E$55,sortorder!$D$4:$D$55),99)</f>
        <v>80</v>
      </c>
      <c r="W304" s="22" t="s">
        <v>2887</v>
      </c>
      <c r="X304" s="147">
        <f>IF(ISERROR(SEARCH(X$1,$O304)),0,1)</f>
        <v>0</v>
      </c>
      <c r="Y304" s="147">
        <f>IF(ISERROR(SEARCH(Y$1,$O304)),0,1)</f>
        <v>1</v>
      </c>
      <c r="Z304" s="147">
        <f>IF(ISERROR(SEARCH(Z$1,$O304)),0,1)</f>
        <v>0</v>
      </c>
      <c r="AA304" s="147">
        <f>IF(ISERROR(SEARCH(AA$1,$O304)),0,1)</f>
        <v>0</v>
      </c>
      <c r="AB304" s="147">
        <f>IF(ISERROR(SEARCH(AB$1,$O304)),0,1)</f>
        <v>0</v>
      </c>
      <c r="AC304" s="147">
        <f>IF(ISERROR(SEARCH(AC$1,$O304)),0,1)</f>
        <v>1</v>
      </c>
      <c r="AD304" s="147">
        <f>IF(ISERROR(SEARCH(AD$1,$O304)),0,1)</f>
        <v>0</v>
      </c>
      <c r="AE304" s="147">
        <f>IF(ISERROR(SEARCH(AE$1,$O304)),0,1)</f>
        <v>0</v>
      </c>
      <c r="AF304" s="147">
        <f>IF(ISERROR(SEARCH(AF$1,$O304)),0,1)</f>
        <v>0</v>
      </c>
      <c r="AI304" t="s">
        <v>44</v>
      </c>
      <c r="AJ304" s="42" t="s">
        <v>44</v>
      </c>
      <c r="AK304" s="219">
        <f>_xlfn.XLOOKUP(AJ304,sortorder!$I$15:$I$20,sortorder!$J$15:$J$20)</f>
        <v>1</v>
      </c>
      <c r="AL304" t="s">
        <v>1805</v>
      </c>
      <c r="AM304" t="s">
        <v>1805</v>
      </c>
      <c r="AN304" t="s">
        <v>1806</v>
      </c>
      <c r="AO304" s="32">
        <v>3</v>
      </c>
      <c r="AP304" t="s">
        <v>456</v>
      </c>
      <c r="AQ304" t="s">
        <v>97</v>
      </c>
      <c r="AR304" t="s">
        <v>96</v>
      </c>
      <c r="AS304" t="s">
        <v>97</v>
      </c>
      <c r="AU304" s="40" t="str">
        <f>IFERROR(_xlfn.XLOOKUP(O304,wtd!$B:$B,wtd!$C:$C),"")</f>
        <v/>
      </c>
      <c r="AV304" s="147" t="b">
        <f>IFERROR(O304=_xlfn.XLOOKUP(O304,wtd!$B:$B,wtd!$B:$B),FALSE)</f>
        <v>0</v>
      </c>
      <c r="AW304" t="s">
        <v>89</v>
      </c>
      <c r="BA304" t="b">
        <v>0</v>
      </c>
      <c r="BB304" t="b">
        <v>0</v>
      </c>
      <c r="BC304" t="b">
        <v>0</v>
      </c>
      <c r="BD304" t="s">
        <v>745</v>
      </c>
      <c r="BE304" t="s">
        <v>745</v>
      </c>
      <c r="BF304" t="s">
        <v>745</v>
      </c>
      <c r="BG304" t="s">
        <v>745</v>
      </c>
      <c r="BL304" s="235">
        <v>999</v>
      </c>
      <c r="BO304" t="s">
        <v>109</v>
      </c>
      <c r="BP304" t="s">
        <v>744</v>
      </c>
    </row>
    <row r="305" spans="1:70" x14ac:dyDescent="0.35">
      <c r="A305">
        <v>304</v>
      </c>
      <c r="B305" s="164" t="str">
        <f>IFERROR(TEXT(AK305,"00"),"99")&amp;IFERROR(TEXT(V305,"00"),"99")&amp;IFERROR(TEXT(R305,"00"),"99")&amp;IFERROR(TEXT(BL305,"000"),"999")</f>
        <v>018021999</v>
      </c>
      <c r="C305" s="164" t="str">
        <f>IFERROR(TEXT(AK305,"00"),"99")&amp;IFERROR(TEXT(U305,"00"),"99")&amp;IFERROR(TEXT(Q305,"000"),"999")</f>
        <v>0180165</v>
      </c>
      <c r="D305" s="29">
        <v>0</v>
      </c>
      <c r="E305" s="29">
        <v>1</v>
      </c>
      <c r="F305" s="29">
        <v>0</v>
      </c>
      <c r="G305" s="29"/>
      <c r="H305" t="s">
        <v>1027</v>
      </c>
      <c r="M305" t="s">
        <v>1027</v>
      </c>
      <c r="N305" t="s">
        <v>1027</v>
      </c>
      <c r="O305" s="65" t="s">
        <v>1026</v>
      </c>
      <c r="P305" t="s">
        <v>1026</v>
      </c>
      <c r="Q305" s="153">
        <f>IFERROR(_xlfn.XLOOKUP(S305,sortorder!$E$62:$E$138,sortorder!$F$62:$F$138),999)</f>
        <v>165</v>
      </c>
      <c r="R305" s="153">
        <f>IFERROR(_xlfn.XLOOKUP(S305,sortorder!$E$62:$E$138,sortorder!$D$62:$D$138),99)</f>
        <v>21</v>
      </c>
      <c r="S305" s="131" t="s">
        <v>396</v>
      </c>
      <c r="U305" s="158">
        <f>IFERROR(_xlfn.XLOOKUP(W305,sortorder!$E$4:$E$55,sortorder!$D$4:$D$55),99)</f>
        <v>80</v>
      </c>
      <c r="V305" s="158">
        <f>IFERROR(_xlfn.XLOOKUP(W305,sortorder!$E$4:$E$55,sortorder!$D$4:$D$55),99)</f>
        <v>80</v>
      </c>
      <c r="W305" s="22" t="s">
        <v>2888</v>
      </c>
      <c r="X305" s="147">
        <f>IF(ISERROR(SEARCH(X$1,$O305)),0,1)</f>
        <v>0</v>
      </c>
      <c r="Y305" s="147">
        <f>IF(ISERROR(SEARCH(Y$1,$O305)),0,1)</f>
        <v>1</v>
      </c>
      <c r="Z305" s="147">
        <f>IF(ISERROR(SEARCH(Z$1,$O305)),0,1)</f>
        <v>1</v>
      </c>
      <c r="AA305" s="147">
        <f>IF(ISERROR(SEARCH(AA$1,$O305)),0,1)</f>
        <v>1</v>
      </c>
      <c r="AB305" s="147">
        <f>IF(ISERROR(SEARCH(AB$1,$O305)),0,1)</f>
        <v>0</v>
      </c>
      <c r="AC305" s="147">
        <f>IF(ISERROR(SEARCH(AC$1,$O305)),0,1)</f>
        <v>0</v>
      </c>
      <c r="AD305" s="147">
        <f>IF(ISERROR(SEARCH(AD$1,$O305)),0,1)</f>
        <v>0</v>
      </c>
      <c r="AE305" s="147">
        <f>IF(ISERROR(SEARCH(AE$1,$O305)),0,1)</f>
        <v>0</v>
      </c>
      <c r="AF305" s="147">
        <f>IF(ISERROR(SEARCH(AF$1,$O305)),0,1)</f>
        <v>0</v>
      </c>
      <c r="AI305" t="s">
        <v>44</v>
      </c>
      <c r="AJ305" s="42" t="s">
        <v>44</v>
      </c>
      <c r="AK305" s="219">
        <f>_xlfn.XLOOKUP(AJ305,sortorder!$I$15:$I$20,sortorder!$J$15:$J$20)</f>
        <v>1</v>
      </c>
      <c r="AL305" t="s">
        <v>1805</v>
      </c>
      <c r="AM305" t="s">
        <v>1805</v>
      </c>
      <c r="AN305" t="s">
        <v>1806</v>
      </c>
      <c r="AO305" s="32">
        <v>3</v>
      </c>
      <c r="AP305" t="s">
        <v>757</v>
      </c>
      <c r="AQ305" t="s">
        <v>2834</v>
      </c>
      <c r="AR305" t="s">
        <v>515</v>
      </c>
      <c r="AS305" t="s">
        <v>516</v>
      </c>
      <c r="AU305" s="40" t="str">
        <f>IFERROR(_xlfn.XLOOKUP(O305,wtd!$B:$B,wtd!$C:$C),"")</f>
        <v/>
      </c>
      <c r="AV305" s="147" t="b">
        <f>IFERROR(O305=_xlfn.XLOOKUP(O305,wtd!$B:$B,wtd!$B:$B),FALSE)</f>
        <v>0</v>
      </c>
      <c r="AW305" t="s">
        <v>1103</v>
      </c>
      <c r="BA305" t="b">
        <v>0</v>
      </c>
      <c r="BB305" t="b">
        <v>0</v>
      </c>
      <c r="BC305" t="b">
        <v>0</v>
      </c>
      <c r="BD305" t="s">
        <v>1028</v>
      </c>
      <c r="BE305" t="s">
        <v>1028</v>
      </c>
      <c r="BF305" t="s">
        <v>1028</v>
      </c>
      <c r="BG305" t="s">
        <v>1028</v>
      </c>
      <c r="BL305" s="235">
        <v>999</v>
      </c>
      <c r="BO305" t="s">
        <v>843</v>
      </c>
      <c r="BP305" t="s">
        <v>1027</v>
      </c>
    </row>
    <row r="306" spans="1:70" x14ac:dyDescent="0.35">
      <c r="A306">
        <v>305</v>
      </c>
      <c r="B306" s="164" t="str">
        <f>IFERROR(TEXT(AK306,"00"),"99")&amp;IFERROR(TEXT(V306,"00"),"99")&amp;IFERROR(TEXT(R306,"00"),"99")&amp;IFERROR(TEXT(BL306,"000"),"999")</f>
        <v>018022999</v>
      </c>
      <c r="C306" s="164" t="str">
        <f>IFERROR(TEXT(AK306,"00"),"99")&amp;IFERROR(TEXT(U306,"00"),"99")&amp;IFERROR(TEXT(Q306,"000"),"999")</f>
        <v>0180167</v>
      </c>
      <c r="D306" s="29">
        <v>0</v>
      </c>
      <c r="E306" s="29">
        <v>1</v>
      </c>
      <c r="F306" s="29">
        <v>0</v>
      </c>
      <c r="G306" s="29"/>
      <c r="H306" t="s">
        <v>157</v>
      </c>
      <c r="M306" t="s">
        <v>157</v>
      </c>
      <c r="N306" t="s">
        <v>157</v>
      </c>
      <c r="O306" s="65" t="s">
        <v>156</v>
      </c>
      <c r="P306" t="s">
        <v>156</v>
      </c>
      <c r="Q306" s="153">
        <f>IFERROR(_xlfn.XLOOKUP(S306,sortorder!$E$62:$E$138,sortorder!$F$62:$F$138),999)</f>
        <v>167</v>
      </c>
      <c r="R306" s="153">
        <f>IFERROR(_xlfn.XLOOKUP(S306,sortorder!$E$62:$E$138,sortorder!$D$62:$D$138),99)</f>
        <v>22</v>
      </c>
      <c r="S306" s="131" t="s">
        <v>51</v>
      </c>
      <c r="T306" s="60" t="s">
        <v>51</v>
      </c>
      <c r="U306" s="158">
        <f>IFERROR(_xlfn.XLOOKUP(W306,sortorder!$E$4:$E$55,sortorder!$D$4:$D$55),99)</f>
        <v>80</v>
      </c>
      <c r="V306" s="158">
        <f>IFERROR(_xlfn.XLOOKUP(W306,sortorder!$E$4:$E$55,sortorder!$D$4:$D$55),99)</f>
        <v>80</v>
      </c>
      <c r="W306" s="22" t="s">
        <v>2887</v>
      </c>
      <c r="X306" s="147">
        <f>IF(ISERROR(SEARCH(X$1,$O306)),0,1)</f>
        <v>0</v>
      </c>
      <c r="Y306" s="147">
        <f>IF(ISERROR(SEARCH(Y$1,$O306)),0,1)</f>
        <v>0</v>
      </c>
      <c r="Z306" s="147">
        <f>IF(ISERROR(SEARCH(Z$1,$O306)),0,1)</f>
        <v>0</v>
      </c>
      <c r="AA306" s="147">
        <f>IF(ISERROR(SEARCH(AA$1,$O306)),0,1)</f>
        <v>0</v>
      </c>
      <c r="AB306" s="147">
        <f>IF(ISERROR(SEARCH(AB$1,$O306)),0,1)</f>
        <v>0</v>
      </c>
      <c r="AC306" s="147">
        <f>IF(ISERROR(SEARCH(AC$1,$O306)),0,1)</f>
        <v>1</v>
      </c>
      <c r="AD306" s="147">
        <f>IF(ISERROR(SEARCH(AD$1,$O306)),0,1)</f>
        <v>0</v>
      </c>
      <c r="AE306" s="147">
        <f>IF(ISERROR(SEARCH(AE$1,$O306)),0,1)</f>
        <v>0</v>
      </c>
      <c r="AF306" s="147">
        <f>IF(ISERROR(SEARCH(AF$1,$O306)),0,1)</f>
        <v>0</v>
      </c>
      <c r="AI306" t="s">
        <v>44</v>
      </c>
      <c r="AJ306" s="42" t="s">
        <v>44</v>
      </c>
      <c r="AK306" s="219">
        <f>_xlfn.XLOOKUP(AJ306,sortorder!$I$15:$I$20,sortorder!$J$15:$J$20)</f>
        <v>1</v>
      </c>
      <c r="AL306" t="s">
        <v>423</v>
      </c>
      <c r="AM306" t="s">
        <v>423</v>
      </c>
      <c r="AN306" t="s">
        <v>424</v>
      </c>
      <c r="AO306" s="32">
        <v>1</v>
      </c>
      <c r="AP306" t="s">
        <v>83</v>
      </c>
      <c r="AQ306" t="s">
        <v>97</v>
      </c>
      <c r="AR306" t="s">
        <v>96</v>
      </c>
      <c r="AS306" t="s">
        <v>97</v>
      </c>
      <c r="AU306" s="40" t="str">
        <f>IFERROR(_xlfn.XLOOKUP(O306,wtd!$B:$B,wtd!$C:$C),"")</f>
        <v/>
      </c>
      <c r="AV306" s="147" t="b">
        <f>IFERROR(O306=_xlfn.XLOOKUP(O306,wtd!$B:$B,wtd!$B:$B),FALSE)</f>
        <v>0</v>
      </c>
      <c r="AW306" t="s">
        <v>89</v>
      </c>
      <c r="BA306" t="b">
        <v>0</v>
      </c>
      <c r="BB306" t="b">
        <v>0</v>
      </c>
      <c r="BC306" t="b">
        <v>0</v>
      </c>
      <c r="BD306" t="s">
        <v>5188</v>
      </c>
      <c r="BE306" t="s">
        <v>158</v>
      </c>
      <c r="BF306" t="s">
        <v>158</v>
      </c>
      <c r="BG306" t="s">
        <v>159</v>
      </c>
      <c r="BH306" t="s">
        <v>159</v>
      </c>
      <c r="BL306" s="235">
        <v>999</v>
      </c>
      <c r="BO306" t="s">
        <v>103</v>
      </c>
      <c r="BP306" t="s">
        <v>157</v>
      </c>
    </row>
    <row r="307" spans="1:70" x14ac:dyDescent="0.35">
      <c r="A307">
        <v>306</v>
      </c>
      <c r="B307" s="164" t="str">
        <f>IFERROR(TEXT(AK307,"00"),"99")&amp;IFERROR(TEXT(V307,"00"),"99")&amp;IFERROR(TEXT(R307,"00"),"99")&amp;IFERROR(TEXT(BL307,"000"),"999")</f>
        <v>018022999</v>
      </c>
      <c r="C307" s="164" t="str">
        <f>IFERROR(TEXT(AK307,"00"),"99")&amp;IFERROR(TEXT(U307,"00"),"99")&amp;IFERROR(TEXT(Q307,"000"),"999")</f>
        <v>0180167</v>
      </c>
      <c r="D307" s="29">
        <v>0</v>
      </c>
      <c r="E307" s="29">
        <v>1</v>
      </c>
      <c r="F307" s="29">
        <v>0</v>
      </c>
      <c r="G307" s="29"/>
      <c r="H307" t="s">
        <v>658</v>
      </c>
      <c r="M307" t="s">
        <v>658</v>
      </c>
      <c r="N307" t="s">
        <v>658</v>
      </c>
      <c r="O307" s="65" t="s">
        <v>657</v>
      </c>
      <c r="P307" t="s">
        <v>657</v>
      </c>
      <c r="Q307" s="153">
        <f>IFERROR(_xlfn.XLOOKUP(S307,sortorder!$E$62:$E$138,sortorder!$F$62:$F$138),999)</f>
        <v>167</v>
      </c>
      <c r="R307" s="153">
        <f>IFERROR(_xlfn.XLOOKUP(S307,sortorder!$E$62:$E$138,sortorder!$D$62:$D$138),99)</f>
        <v>22</v>
      </c>
      <c r="S307" s="131" t="s">
        <v>51</v>
      </c>
      <c r="T307" s="60" t="s">
        <v>51</v>
      </c>
      <c r="U307" s="158">
        <f>IFERROR(_xlfn.XLOOKUP(W307,sortorder!$E$4:$E$55,sortorder!$D$4:$D$55),99)</f>
        <v>80</v>
      </c>
      <c r="V307" s="158">
        <f>IFERROR(_xlfn.XLOOKUP(W307,sortorder!$E$4:$E$55,sortorder!$D$4:$D$55),99)</f>
        <v>80</v>
      </c>
      <c r="W307" s="22" t="s">
        <v>2888</v>
      </c>
      <c r="X307" s="147">
        <f>IF(ISERROR(SEARCH(X$1,$O307)),0,1)</f>
        <v>0</v>
      </c>
      <c r="Y307" s="147">
        <f>IF(ISERROR(SEARCH(Y$1,$O307)),0,1)</f>
        <v>0</v>
      </c>
      <c r="Z307" s="147">
        <f>IF(ISERROR(SEARCH(Z$1,$O307)),0,1)</f>
        <v>1</v>
      </c>
      <c r="AA307" s="147">
        <f>IF(ISERROR(SEARCH(AA$1,$O307)),0,1)</f>
        <v>1</v>
      </c>
      <c r="AB307" s="147">
        <f>IF(ISERROR(SEARCH(AB$1,$O307)),0,1)</f>
        <v>0</v>
      </c>
      <c r="AC307" s="147">
        <f>IF(ISERROR(SEARCH(AC$1,$O307)),0,1)</f>
        <v>0</v>
      </c>
      <c r="AD307" s="147">
        <f>IF(ISERROR(SEARCH(AD$1,$O307)),0,1)</f>
        <v>0</v>
      </c>
      <c r="AE307" s="147">
        <f>IF(ISERROR(SEARCH(AE$1,$O307)),0,1)</f>
        <v>0</v>
      </c>
      <c r="AF307" s="147">
        <f>IF(ISERROR(SEARCH(AF$1,$O307)),0,1)</f>
        <v>0</v>
      </c>
      <c r="AI307" t="s">
        <v>44</v>
      </c>
      <c r="AJ307" s="42" t="s">
        <v>44</v>
      </c>
      <c r="AK307" s="219">
        <f>_xlfn.XLOOKUP(AJ307,sortorder!$I$15:$I$20,sortorder!$J$15:$J$20)</f>
        <v>1</v>
      </c>
      <c r="AL307" t="s">
        <v>423</v>
      </c>
      <c r="AM307" t="s">
        <v>423</v>
      </c>
      <c r="AN307" t="s">
        <v>424</v>
      </c>
      <c r="AO307" s="32">
        <v>1</v>
      </c>
      <c r="AP307" t="s">
        <v>268</v>
      </c>
      <c r="AQ307" t="s">
        <v>2834</v>
      </c>
      <c r="AR307" t="s">
        <v>515</v>
      </c>
      <c r="AS307" t="s">
        <v>516</v>
      </c>
      <c r="AU307" s="40" t="str">
        <f>IFERROR(_xlfn.XLOOKUP(O307,wtd!$B:$B,wtd!$C:$C),"")</f>
        <v/>
      </c>
      <c r="AV307" s="147" t="b">
        <f>IFERROR(O307=_xlfn.XLOOKUP(O307,wtd!$B:$B,wtd!$B:$B),FALSE)</f>
        <v>0</v>
      </c>
      <c r="AW307" t="s">
        <v>1103</v>
      </c>
      <c r="BA307" t="b">
        <v>0</v>
      </c>
      <c r="BB307" t="b">
        <v>0</v>
      </c>
      <c r="BC307" t="b">
        <v>0</v>
      </c>
      <c r="BD307" t="s">
        <v>5189</v>
      </c>
      <c r="BE307" t="s">
        <v>659</v>
      </c>
      <c r="BF307" t="s">
        <v>659</v>
      </c>
      <c r="BG307" t="s">
        <v>660</v>
      </c>
      <c r="BH307" t="s">
        <v>660</v>
      </c>
      <c r="BL307" s="235">
        <v>999</v>
      </c>
      <c r="BO307" t="s">
        <v>661</v>
      </c>
      <c r="BP307" t="s">
        <v>658</v>
      </c>
    </row>
    <row r="308" spans="1:70" x14ac:dyDescent="0.35">
      <c r="A308">
        <v>307</v>
      </c>
      <c r="B308" s="164" t="str">
        <f>IFERROR(TEXT(AK308,"00"),"99")&amp;IFERROR(TEXT(V308,"00"),"99")&amp;IFERROR(TEXT(R308,"00"),"99")&amp;IFERROR(TEXT(BL308,"000"),"999")</f>
        <v>018022999</v>
      </c>
      <c r="C308" s="164" t="str">
        <f>IFERROR(TEXT(AK308,"00"),"99")&amp;IFERROR(TEXT(U308,"00"),"99")&amp;IFERROR(TEXT(Q308,"000"),"999")</f>
        <v>0180167</v>
      </c>
      <c r="D308" s="29">
        <v>0</v>
      </c>
      <c r="E308" s="29">
        <v>1</v>
      </c>
      <c r="F308" s="29">
        <v>0</v>
      </c>
      <c r="G308" s="29"/>
      <c r="H308" t="s">
        <v>955</v>
      </c>
      <c r="M308" t="s">
        <v>955</v>
      </c>
      <c r="N308" t="s">
        <v>955</v>
      </c>
      <c r="O308" s="65" t="s">
        <v>954</v>
      </c>
      <c r="P308" t="s">
        <v>954</v>
      </c>
      <c r="Q308" s="153">
        <f>IFERROR(_xlfn.XLOOKUP(S308,sortorder!$E$62:$E$138,sortorder!$F$62:$F$138),999)</f>
        <v>167</v>
      </c>
      <c r="R308" s="153">
        <f>IFERROR(_xlfn.XLOOKUP(S308,sortorder!$E$62:$E$138,sortorder!$D$62:$D$138),99)</f>
        <v>22</v>
      </c>
      <c r="S308" s="131" t="str">
        <f>SUBSTITUTE(O308,"state.bin.","")</f>
        <v>pctlths</v>
      </c>
      <c r="U308" s="158">
        <f>IFERROR(_xlfn.XLOOKUP(W308,sortorder!$E$4:$E$55,sortorder!$D$4:$D$55),99)</f>
        <v>80</v>
      </c>
      <c r="V308" s="158">
        <f>IFERROR(_xlfn.XLOOKUP(W308,sortorder!$E$4:$E$55,sortorder!$D$4:$D$55),99)</f>
        <v>80</v>
      </c>
      <c r="W308" s="22" t="s">
        <v>2887</v>
      </c>
      <c r="X308" s="147">
        <f>IF(ISERROR(SEARCH(X$1,$O308)),0,1)</f>
        <v>0</v>
      </c>
      <c r="Y308" s="147">
        <f>IF(ISERROR(SEARCH(Y$1,$O308)),0,1)</f>
        <v>1</v>
      </c>
      <c r="Z308" s="147">
        <f>IF(ISERROR(SEARCH(Z$1,$O308)),0,1)</f>
        <v>0</v>
      </c>
      <c r="AA308" s="147">
        <f>IF(ISERROR(SEARCH(AA$1,$O308)),0,1)</f>
        <v>0</v>
      </c>
      <c r="AB308" s="147">
        <f>IF(ISERROR(SEARCH(AB$1,$O308)),0,1)</f>
        <v>0</v>
      </c>
      <c r="AC308" s="147">
        <f>IF(ISERROR(SEARCH(AC$1,$O308)),0,1)</f>
        <v>1</v>
      </c>
      <c r="AD308" s="147">
        <f>IF(ISERROR(SEARCH(AD$1,$O308)),0,1)</f>
        <v>0</v>
      </c>
      <c r="AE308" s="147">
        <f>IF(ISERROR(SEARCH(AE$1,$O308)),0,1)</f>
        <v>0</v>
      </c>
      <c r="AF308" s="147">
        <f>IF(ISERROR(SEARCH(AF$1,$O308)),0,1)</f>
        <v>0</v>
      </c>
      <c r="AI308" t="s">
        <v>44</v>
      </c>
      <c r="AJ308" s="42" t="s">
        <v>44</v>
      </c>
      <c r="AK308" s="219">
        <f>_xlfn.XLOOKUP(AJ308,sortorder!$I$15:$I$20,sortorder!$J$15:$J$20)</f>
        <v>1</v>
      </c>
      <c r="AL308" t="s">
        <v>1805</v>
      </c>
      <c r="AM308" t="s">
        <v>1805</v>
      </c>
      <c r="AN308" t="s">
        <v>1806</v>
      </c>
      <c r="AO308" s="32">
        <v>3</v>
      </c>
      <c r="AP308" t="s">
        <v>456</v>
      </c>
      <c r="AQ308" t="s">
        <v>97</v>
      </c>
      <c r="AR308" t="s">
        <v>96</v>
      </c>
      <c r="AS308" t="s">
        <v>97</v>
      </c>
      <c r="AU308" s="40" t="str">
        <f>IFERROR(_xlfn.XLOOKUP(O308,wtd!$B:$B,wtd!$C:$C),"")</f>
        <v/>
      </c>
      <c r="AV308" s="147" t="b">
        <f>IFERROR(O308=_xlfn.XLOOKUP(O308,wtd!$B:$B,wtd!$B:$B),FALSE)</f>
        <v>0</v>
      </c>
      <c r="AW308" t="s">
        <v>89</v>
      </c>
      <c r="BA308" t="b">
        <v>0</v>
      </c>
      <c r="BB308" t="b">
        <v>0</v>
      </c>
      <c r="BC308" t="b">
        <v>0</v>
      </c>
      <c r="BD308" t="s">
        <v>5190</v>
      </c>
      <c r="BE308" t="s">
        <v>956</v>
      </c>
      <c r="BF308" t="s">
        <v>956</v>
      </c>
      <c r="BG308" t="s">
        <v>956</v>
      </c>
      <c r="BL308" s="235">
        <v>999</v>
      </c>
      <c r="BO308" t="s">
        <v>103</v>
      </c>
      <c r="BP308" t="s">
        <v>955</v>
      </c>
    </row>
    <row r="309" spans="1:70" x14ac:dyDescent="0.35">
      <c r="A309">
        <v>308</v>
      </c>
      <c r="B309" s="164" t="str">
        <f>IFERROR(TEXT(AK309,"00"),"99")&amp;IFERROR(TEXT(V309,"00"),"99")&amp;IFERROR(TEXT(R309,"00"),"99")&amp;IFERROR(TEXT(BL309,"000"),"999")</f>
        <v>018022999</v>
      </c>
      <c r="C309" s="164" t="str">
        <f>IFERROR(TEXT(AK309,"00"),"99")&amp;IFERROR(TEXT(U309,"00"),"99")&amp;IFERROR(TEXT(Q309,"000"),"999")</f>
        <v>0180167</v>
      </c>
      <c r="D309" s="29">
        <v>0</v>
      </c>
      <c r="E309" s="29">
        <v>1</v>
      </c>
      <c r="F309" s="29">
        <v>0</v>
      </c>
      <c r="G309" s="29"/>
      <c r="H309" t="s">
        <v>952</v>
      </c>
      <c r="M309" t="s">
        <v>952</v>
      </c>
      <c r="N309" t="s">
        <v>952</v>
      </c>
      <c r="O309" s="65" t="s">
        <v>951</v>
      </c>
      <c r="P309" t="s">
        <v>951</v>
      </c>
      <c r="Q309" s="153">
        <f>IFERROR(_xlfn.XLOOKUP(S309,sortorder!$E$62:$E$138,sortorder!$F$62:$F$138),999)</f>
        <v>167</v>
      </c>
      <c r="R309" s="153">
        <f>IFERROR(_xlfn.XLOOKUP(S309,sortorder!$E$62:$E$138,sortorder!$D$62:$D$138),99)</f>
        <v>22</v>
      </c>
      <c r="S309" s="131" t="str">
        <f>SUBSTITUTE(O309,"state.pctile.text.","")</f>
        <v>pctlths</v>
      </c>
      <c r="U309" s="158">
        <f>IFERROR(_xlfn.XLOOKUP(W309,sortorder!$E$4:$E$55,sortorder!$D$4:$D$55),99)</f>
        <v>80</v>
      </c>
      <c r="V309" s="158">
        <f>IFERROR(_xlfn.XLOOKUP(W309,sortorder!$E$4:$E$55,sortorder!$D$4:$D$55),99)</f>
        <v>80</v>
      </c>
      <c r="W309" s="22" t="s">
        <v>2888</v>
      </c>
      <c r="X309" s="147">
        <f>IF(ISERROR(SEARCH(X$1,$O309)),0,1)</f>
        <v>0</v>
      </c>
      <c r="Y309" s="147">
        <f>IF(ISERROR(SEARCH(Y$1,$O309)),0,1)</f>
        <v>1</v>
      </c>
      <c r="Z309" s="147">
        <f>IF(ISERROR(SEARCH(Z$1,$O309)),0,1)</f>
        <v>1</v>
      </c>
      <c r="AA309" s="147">
        <f>IF(ISERROR(SEARCH(AA$1,$O309)),0,1)</f>
        <v>1</v>
      </c>
      <c r="AB309" s="147">
        <f>IF(ISERROR(SEARCH(AB$1,$O309)),0,1)</f>
        <v>0</v>
      </c>
      <c r="AC309" s="147">
        <f>IF(ISERROR(SEARCH(AC$1,$O309)),0,1)</f>
        <v>0</v>
      </c>
      <c r="AD309" s="147">
        <f>IF(ISERROR(SEARCH(AD$1,$O309)),0,1)</f>
        <v>0</v>
      </c>
      <c r="AE309" s="147">
        <f>IF(ISERROR(SEARCH(AE$1,$O309)),0,1)</f>
        <v>0</v>
      </c>
      <c r="AF309" s="147">
        <f>IF(ISERROR(SEARCH(AF$1,$O309)),0,1)</f>
        <v>0</v>
      </c>
      <c r="AI309" t="s">
        <v>44</v>
      </c>
      <c r="AJ309" s="42" t="s">
        <v>44</v>
      </c>
      <c r="AK309" s="219">
        <f>_xlfn.XLOOKUP(AJ309,sortorder!$I$15:$I$20,sortorder!$J$15:$J$20)</f>
        <v>1</v>
      </c>
      <c r="AL309" t="s">
        <v>1805</v>
      </c>
      <c r="AM309" t="s">
        <v>1805</v>
      </c>
      <c r="AN309" t="s">
        <v>1806</v>
      </c>
      <c r="AO309" s="32">
        <v>3</v>
      </c>
      <c r="AP309" t="s">
        <v>757</v>
      </c>
      <c r="AQ309" t="s">
        <v>2834</v>
      </c>
      <c r="AR309" t="s">
        <v>515</v>
      </c>
      <c r="AS309" t="s">
        <v>516</v>
      </c>
      <c r="AU309" s="40" t="str">
        <f>IFERROR(_xlfn.XLOOKUP(O309,wtd!$B:$B,wtd!$C:$C),"")</f>
        <v/>
      </c>
      <c r="AV309" s="147" t="b">
        <f>IFERROR(O309=_xlfn.XLOOKUP(O309,wtd!$B:$B,wtd!$B:$B),FALSE)</f>
        <v>0</v>
      </c>
      <c r="AW309" t="s">
        <v>1103</v>
      </c>
      <c r="BA309" t="b">
        <v>0</v>
      </c>
      <c r="BB309" t="b">
        <v>0</v>
      </c>
      <c r="BC309" t="b">
        <v>0</v>
      </c>
      <c r="BD309" t="s">
        <v>5191</v>
      </c>
      <c r="BE309" t="s">
        <v>953</v>
      </c>
      <c r="BF309" t="s">
        <v>953</v>
      </c>
      <c r="BG309" t="s">
        <v>953</v>
      </c>
      <c r="BL309" s="235">
        <v>999</v>
      </c>
      <c r="BO309" t="s">
        <v>661</v>
      </c>
      <c r="BP309" t="s">
        <v>952</v>
      </c>
    </row>
    <row r="310" spans="1:70" x14ac:dyDescent="0.35">
      <c r="A310">
        <v>309</v>
      </c>
      <c r="B310" s="164" t="str">
        <f>IFERROR(TEXT(AK310,"00"),"99")&amp;IFERROR(TEXT(V310,"00"),"99")&amp;IFERROR(TEXT(R310,"00"),"99")&amp;IFERROR(TEXT(BL310,"000"),"999")</f>
        <v>018023999</v>
      </c>
      <c r="C310" s="164" t="str">
        <f>IFERROR(TEXT(AK310,"00"),"99")&amp;IFERROR(TEXT(U310,"00"),"99")&amp;IFERROR(TEXT(Q310,"000"),"999")</f>
        <v>0180170</v>
      </c>
      <c r="D310" s="29">
        <v>0</v>
      </c>
      <c r="E310" s="29">
        <v>1</v>
      </c>
      <c r="F310" s="29">
        <v>0</v>
      </c>
      <c r="G310" s="29"/>
      <c r="H310" t="s">
        <v>136</v>
      </c>
      <c r="L310" s="125"/>
      <c r="M310" t="s">
        <v>136</v>
      </c>
      <c r="N310" t="s">
        <v>136</v>
      </c>
      <c r="O310" s="126" t="s">
        <v>135</v>
      </c>
      <c r="P310" s="125" t="s">
        <v>135</v>
      </c>
      <c r="Q310" s="153">
        <f>IFERROR(_xlfn.XLOOKUP(S310,sortorder!$E$62:$E$138,sortorder!$F$62:$F$138),999)</f>
        <v>170</v>
      </c>
      <c r="R310" s="153">
        <f>IFERROR(_xlfn.XLOOKUP(S310,sortorder!$E$62:$E$138,sortorder!$D$62:$D$138),99)</f>
        <v>23</v>
      </c>
      <c r="S310" s="131" t="s">
        <v>1169</v>
      </c>
      <c r="U310" s="158">
        <f>IFERROR(_xlfn.XLOOKUP(W310,sortorder!$E$4:$E$55,sortorder!$D$4:$D$55),99)</f>
        <v>80</v>
      </c>
      <c r="V310" s="158">
        <f>IFERROR(_xlfn.XLOOKUP(W310,sortorder!$E$4:$E$55,sortorder!$D$4:$D$55),99)</f>
        <v>80</v>
      </c>
      <c r="W310" s="22" t="s">
        <v>2887</v>
      </c>
      <c r="X310" s="147">
        <f>IF(ISERROR(SEARCH(X$1,$O310)),0,1)</f>
        <v>0</v>
      </c>
      <c r="Y310" s="147">
        <f>IF(ISERROR(SEARCH(Y$1,$O310)),0,1)</f>
        <v>0</v>
      </c>
      <c r="Z310" s="147">
        <f>IF(ISERROR(SEARCH(Z$1,$O310)),0,1)</f>
        <v>0</v>
      </c>
      <c r="AA310" s="147">
        <f>IF(ISERROR(SEARCH(AA$1,$O310)),0,1)</f>
        <v>0</v>
      </c>
      <c r="AB310" s="147">
        <f>IF(ISERROR(SEARCH(AB$1,$O310)),0,1)</f>
        <v>0</v>
      </c>
      <c r="AC310" s="147">
        <f>IF(ISERROR(SEARCH(AC$1,$O310)),0,1)</f>
        <v>1</v>
      </c>
      <c r="AD310" s="147">
        <f>IF(ISERROR(SEARCH(AD$1,$O310)),0,1)</f>
        <v>0</v>
      </c>
      <c r="AE310" s="147">
        <f>IF(ISERROR(SEARCH(AE$1,$O310)),0,1)</f>
        <v>0</v>
      </c>
      <c r="AF310" s="147">
        <f>IF(ISERROR(SEARCH(AF$1,$O310)),0,1)</f>
        <v>0</v>
      </c>
      <c r="AH310" s="125"/>
      <c r="AI310" t="s">
        <v>44</v>
      </c>
      <c r="AJ310" s="42" t="s">
        <v>44</v>
      </c>
      <c r="AK310" s="219">
        <f>_xlfn.XLOOKUP(AJ310,sortorder!$I$15:$I$20,sortorder!$J$15:$J$20)</f>
        <v>1</v>
      </c>
      <c r="AL310" t="s">
        <v>423</v>
      </c>
      <c r="AM310" t="s">
        <v>423</v>
      </c>
      <c r="AN310" t="s">
        <v>424</v>
      </c>
      <c r="AO310" s="32">
        <v>1</v>
      </c>
      <c r="AP310" t="s">
        <v>83</v>
      </c>
      <c r="AQ310" t="s">
        <v>97</v>
      </c>
      <c r="AR310" t="s">
        <v>96</v>
      </c>
      <c r="AS310" t="s">
        <v>97</v>
      </c>
      <c r="AU310" s="40" t="str">
        <f>IFERROR(_xlfn.XLOOKUP(O310,wtd!$B:$B,wtd!$C:$C),"")</f>
        <v/>
      </c>
      <c r="AV310" s="147" t="b">
        <f>IFERROR(O310=_xlfn.XLOOKUP(O310,wtd!$B:$B,wtd!$B:$B),FALSE)</f>
        <v>0</v>
      </c>
      <c r="AW310" t="s">
        <v>89</v>
      </c>
      <c r="BA310" t="b">
        <v>0</v>
      </c>
      <c r="BB310" t="b">
        <v>0</v>
      </c>
      <c r="BC310" t="b">
        <v>0</v>
      </c>
      <c r="BD310" t="s">
        <v>137</v>
      </c>
      <c r="BE310" t="s">
        <v>137</v>
      </c>
      <c r="BF310" t="s">
        <v>137</v>
      </c>
      <c r="BG310" t="s">
        <v>137</v>
      </c>
      <c r="BL310" s="235">
        <v>999</v>
      </c>
      <c r="BO310" t="s">
        <v>99</v>
      </c>
      <c r="BP310" t="s">
        <v>136</v>
      </c>
    </row>
    <row r="311" spans="1:70" x14ac:dyDescent="0.35">
      <c r="A311">
        <v>310</v>
      </c>
      <c r="B311" s="164" t="str">
        <f>IFERROR(TEXT(AK311,"00"),"99")&amp;IFERROR(TEXT(V311,"00"),"99")&amp;IFERROR(TEXT(R311,"00"),"99")&amp;IFERROR(TEXT(BL311,"000"),"999")</f>
        <v>018023999</v>
      </c>
      <c r="C311" s="164" t="str">
        <f>IFERROR(TEXT(AK311,"00"),"99")&amp;IFERROR(TEXT(U311,"00"),"99")&amp;IFERROR(TEXT(Q311,"000"),"999")</f>
        <v>0180170</v>
      </c>
      <c r="D311" s="29">
        <v>0</v>
      </c>
      <c r="E311" s="29">
        <v>1</v>
      </c>
      <c r="F311" s="29">
        <v>0</v>
      </c>
      <c r="G311" s="29"/>
      <c r="H311" t="s">
        <v>639</v>
      </c>
      <c r="L311" s="125"/>
      <c r="M311" t="s">
        <v>639</v>
      </c>
      <c r="N311" t="s">
        <v>639</v>
      </c>
      <c r="O311" s="126" t="s">
        <v>638</v>
      </c>
      <c r="P311" s="125" t="s">
        <v>638</v>
      </c>
      <c r="Q311" s="153">
        <f>IFERROR(_xlfn.XLOOKUP(S311,sortorder!$E$62:$E$138,sortorder!$F$62:$F$138),999)</f>
        <v>170</v>
      </c>
      <c r="R311" s="153">
        <f>IFERROR(_xlfn.XLOOKUP(S311,sortorder!$E$62:$E$138,sortorder!$D$62:$D$138),99)</f>
        <v>23</v>
      </c>
      <c r="S311" s="131" t="s">
        <v>1169</v>
      </c>
      <c r="U311" s="158">
        <f>IFERROR(_xlfn.XLOOKUP(W311,sortorder!$E$4:$E$55,sortorder!$D$4:$D$55),99)</f>
        <v>80</v>
      </c>
      <c r="V311" s="158">
        <f>IFERROR(_xlfn.XLOOKUP(W311,sortorder!$E$4:$E$55,sortorder!$D$4:$D$55),99)</f>
        <v>80</v>
      </c>
      <c r="W311" s="22" t="s">
        <v>2888</v>
      </c>
      <c r="X311" s="147">
        <f>IF(ISERROR(SEARCH(X$1,$O311)),0,1)</f>
        <v>0</v>
      </c>
      <c r="Y311" s="147">
        <f>IF(ISERROR(SEARCH(Y$1,$O311)),0,1)</f>
        <v>0</v>
      </c>
      <c r="Z311" s="147">
        <f>IF(ISERROR(SEARCH(Z$1,$O311)),0,1)</f>
        <v>1</v>
      </c>
      <c r="AA311" s="147">
        <f>IF(ISERROR(SEARCH(AA$1,$O311)),0,1)</f>
        <v>1</v>
      </c>
      <c r="AB311" s="147">
        <f>IF(ISERROR(SEARCH(AB$1,$O311)),0,1)</f>
        <v>0</v>
      </c>
      <c r="AC311" s="147">
        <f>IF(ISERROR(SEARCH(AC$1,$O311)),0,1)</f>
        <v>0</v>
      </c>
      <c r="AD311" s="147">
        <f>IF(ISERROR(SEARCH(AD$1,$O311)),0,1)</f>
        <v>0</v>
      </c>
      <c r="AE311" s="147">
        <f>IF(ISERROR(SEARCH(AE$1,$O311)),0,1)</f>
        <v>0</v>
      </c>
      <c r="AF311" s="147">
        <f>IF(ISERROR(SEARCH(AF$1,$O311)),0,1)</f>
        <v>0</v>
      </c>
      <c r="AH311" s="125"/>
      <c r="AI311" t="s">
        <v>44</v>
      </c>
      <c r="AJ311" s="42" t="s">
        <v>44</v>
      </c>
      <c r="AK311" s="219">
        <f>_xlfn.XLOOKUP(AJ311,sortorder!$I$15:$I$20,sortorder!$J$15:$J$20)</f>
        <v>1</v>
      </c>
      <c r="AL311" t="s">
        <v>423</v>
      </c>
      <c r="AM311" t="s">
        <v>423</v>
      </c>
      <c r="AN311" t="s">
        <v>424</v>
      </c>
      <c r="AO311" s="32">
        <v>1</v>
      </c>
      <c r="AP311" t="s">
        <v>268</v>
      </c>
      <c r="AQ311" t="s">
        <v>2834</v>
      </c>
      <c r="AR311" t="s">
        <v>515</v>
      </c>
      <c r="AS311" t="s">
        <v>516</v>
      </c>
      <c r="AU311" s="40" t="str">
        <f>IFERROR(_xlfn.XLOOKUP(O311,wtd!$B:$B,wtd!$C:$C),"")</f>
        <v/>
      </c>
      <c r="AV311" s="147" t="b">
        <f>IFERROR(O311=_xlfn.XLOOKUP(O311,wtd!$B:$B,wtd!$B:$B),FALSE)</f>
        <v>0</v>
      </c>
      <c r="AW311" t="s">
        <v>1103</v>
      </c>
      <c r="BA311" t="b">
        <v>0</v>
      </c>
      <c r="BB311" t="b">
        <v>0</v>
      </c>
      <c r="BC311" t="b">
        <v>0</v>
      </c>
      <c r="BD311" t="s">
        <v>640</v>
      </c>
      <c r="BE311" t="s">
        <v>640</v>
      </c>
      <c r="BF311" t="s">
        <v>640</v>
      </c>
      <c r="BG311" t="s">
        <v>640</v>
      </c>
      <c r="BL311" s="235">
        <v>999</v>
      </c>
      <c r="BO311" t="s">
        <v>641</v>
      </c>
      <c r="BP311" t="s">
        <v>639</v>
      </c>
    </row>
    <row r="312" spans="1:70" x14ac:dyDescent="0.35">
      <c r="A312">
        <v>311</v>
      </c>
      <c r="B312" s="164" t="str">
        <f>IFERROR(TEXT(AK312,"00"),"99")&amp;IFERROR(TEXT(V312,"00"),"99")&amp;IFERROR(TEXT(R312,"00"),"99")&amp;IFERROR(TEXT(BL312,"000"),"999")</f>
        <v>018023999</v>
      </c>
      <c r="C312" s="164" t="str">
        <f>IFERROR(TEXT(AK312,"00"),"99")&amp;IFERROR(TEXT(U312,"00"),"99")&amp;IFERROR(TEXT(Q312,"000"),"999")</f>
        <v>0180170</v>
      </c>
      <c r="D312" s="29">
        <v>0</v>
      </c>
      <c r="E312" s="29">
        <v>1</v>
      </c>
      <c r="F312" s="29">
        <v>0</v>
      </c>
      <c r="G312" s="29"/>
      <c r="H312" t="s">
        <v>943</v>
      </c>
      <c r="L312" s="125"/>
      <c r="M312" t="s">
        <v>943</v>
      </c>
      <c r="N312" t="s">
        <v>943</v>
      </c>
      <c r="O312" s="126" t="s">
        <v>942</v>
      </c>
      <c r="P312" s="125" t="s">
        <v>942</v>
      </c>
      <c r="Q312" s="153">
        <f>IFERROR(_xlfn.XLOOKUP(S312,sortorder!$E$62:$E$138,sortorder!$F$62:$F$138),999)</f>
        <v>170</v>
      </c>
      <c r="R312" s="153">
        <f>IFERROR(_xlfn.XLOOKUP(S312,sortorder!$E$62:$E$138,sortorder!$D$62:$D$138),99)</f>
        <v>23</v>
      </c>
      <c r="S312" s="131" t="str">
        <f>SUBSTITUTE(O312,"state.bin.","")</f>
        <v>lowlifex</v>
      </c>
      <c r="U312" s="158">
        <f>IFERROR(_xlfn.XLOOKUP(W312,sortorder!$E$4:$E$55,sortorder!$D$4:$D$55),99)</f>
        <v>80</v>
      </c>
      <c r="V312" s="158">
        <f>IFERROR(_xlfn.XLOOKUP(W312,sortorder!$E$4:$E$55,sortorder!$D$4:$D$55),99)</f>
        <v>80</v>
      </c>
      <c r="W312" s="22" t="s">
        <v>2887</v>
      </c>
      <c r="X312" s="147">
        <f>IF(ISERROR(SEARCH(X$1,$O312)),0,1)</f>
        <v>0</v>
      </c>
      <c r="Y312" s="147">
        <f>IF(ISERROR(SEARCH(Y$1,$O312)),0,1)</f>
        <v>1</v>
      </c>
      <c r="Z312" s="147">
        <f>IF(ISERROR(SEARCH(Z$1,$O312)),0,1)</f>
        <v>0</v>
      </c>
      <c r="AA312" s="147">
        <f>IF(ISERROR(SEARCH(AA$1,$O312)),0,1)</f>
        <v>0</v>
      </c>
      <c r="AB312" s="147">
        <f>IF(ISERROR(SEARCH(AB$1,$O312)),0,1)</f>
        <v>0</v>
      </c>
      <c r="AC312" s="147">
        <f>IF(ISERROR(SEARCH(AC$1,$O312)),0,1)</f>
        <v>1</v>
      </c>
      <c r="AD312" s="147">
        <f>IF(ISERROR(SEARCH(AD$1,$O312)),0,1)</f>
        <v>0</v>
      </c>
      <c r="AE312" s="147">
        <f>IF(ISERROR(SEARCH(AE$1,$O312)),0,1)</f>
        <v>0</v>
      </c>
      <c r="AF312" s="147">
        <f>IF(ISERROR(SEARCH(AF$1,$O312)),0,1)</f>
        <v>0</v>
      </c>
      <c r="AH312" s="125"/>
      <c r="AI312" t="s">
        <v>44</v>
      </c>
      <c r="AJ312" s="42" t="s">
        <v>44</v>
      </c>
      <c r="AK312" s="219">
        <f>_xlfn.XLOOKUP(AJ312,sortorder!$I$15:$I$20,sortorder!$J$15:$J$20)</f>
        <v>1</v>
      </c>
      <c r="AL312" t="s">
        <v>1805</v>
      </c>
      <c r="AM312" t="s">
        <v>1805</v>
      </c>
      <c r="AN312" t="s">
        <v>1806</v>
      </c>
      <c r="AO312" s="32">
        <v>3</v>
      </c>
      <c r="AP312" t="s">
        <v>456</v>
      </c>
      <c r="AQ312" t="s">
        <v>97</v>
      </c>
      <c r="AR312" t="s">
        <v>96</v>
      </c>
      <c r="AS312" t="s">
        <v>97</v>
      </c>
      <c r="AU312" s="40" t="str">
        <f>IFERROR(_xlfn.XLOOKUP(O312,wtd!$B:$B,wtd!$C:$C),"")</f>
        <v/>
      </c>
      <c r="AV312" s="147" t="b">
        <f>IFERROR(O312=_xlfn.XLOOKUP(O312,wtd!$B:$B,wtd!$B:$B),FALSE)</f>
        <v>0</v>
      </c>
      <c r="AW312" t="s">
        <v>89</v>
      </c>
      <c r="BA312" t="b">
        <v>0</v>
      </c>
      <c r="BB312" t="b">
        <v>0</v>
      </c>
      <c r="BC312" t="b">
        <v>0</v>
      </c>
      <c r="BD312" t="s">
        <v>944</v>
      </c>
      <c r="BE312" t="s">
        <v>944</v>
      </c>
      <c r="BF312" t="s">
        <v>944</v>
      </c>
      <c r="BG312" t="s">
        <v>944</v>
      </c>
      <c r="BL312" s="235">
        <v>999</v>
      </c>
      <c r="BO312" t="s">
        <v>99</v>
      </c>
      <c r="BP312" t="s">
        <v>943</v>
      </c>
    </row>
    <row r="313" spans="1:70" x14ac:dyDescent="0.35">
      <c r="A313">
        <v>312</v>
      </c>
      <c r="B313" s="164" t="str">
        <f>IFERROR(TEXT(AK313,"00"),"99")&amp;IFERROR(TEXT(V313,"00"),"99")&amp;IFERROR(TEXT(R313,"00"),"99")&amp;IFERROR(TEXT(BL313,"000"),"999")</f>
        <v>018023999</v>
      </c>
      <c r="C313" s="164" t="str">
        <f>IFERROR(TEXT(AK313,"00"),"99")&amp;IFERROR(TEXT(U313,"00"),"99")&amp;IFERROR(TEXT(Q313,"000"),"999")</f>
        <v>0180170</v>
      </c>
      <c r="D313" s="29">
        <v>0</v>
      </c>
      <c r="E313" s="29">
        <v>1</v>
      </c>
      <c r="F313" s="29">
        <v>0</v>
      </c>
      <c r="G313" s="29"/>
      <c r="H313" t="s">
        <v>1046</v>
      </c>
      <c r="L313" s="125"/>
      <c r="M313" t="s">
        <v>1046</v>
      </c>
      <c r="N313" t="s">
        <v>1046</v>
      </c>
      <c r="O313" s="126" t="s">
        <v>1045</v>
      </c>
      <c r="P313" s="125" t="s">
        <v>1045</v>
      </c>
      <c r="Q313" s="153">
        <f>IFERROR(_xlfn.XLOOKUP(S313,sortorder!$E$62:$E$138,sortorder!$F$62:$F$138),999)</f>
        <v>170</v>
      </c>
      <c r="R313" s="153">
        <f>IFERROR(_xlfn.XLOOKUP(S313,sortorder!$E$62:$E$138,sortorder!$D$62:$D$138),99)</f>
        <v>23</v>
      </c>
      <c r="S313" s="131" t="str">
        <f>SUBSTITUTE(O313,"state.pctile.text.","")</f>
        <v>lowlifex</v>
      </c>
      <c r="U313" s="158">
        <f>IFERROR(_xlfn.XLOOKUP(W313,sortorder!$E$4:$E$55,sortorder!$D$4:$D$55),99)</f>
        <v>80</v>
      </c>
      <c r="V313" s="158">
        <f>IFERROR(_xlfn.XLOOKUP(W313,sortorder!$E$4:$E$55,sortorder!$D$4:$D$55),99)</f>
        <v>80</v>
      </c>
      <c r="W313" s="22" t="s">
        <v>2888</v>
      </c>
      <c r="X313" s="147">
        <f>IF(ISERROR(SEARCH(X$1,$O313)),0,1)</f>
        <v>0</v>
      </c>
      <c r="Y313" s="147">
        <f>IF(ISERROR(SEARCH(Y$1,$O313)),0,1)</f>
        <v>1</v>
      </c>
      <c r="Z313" s="147">
        <f>IF(ISERROR(SEARCH(Z$1,$O313)),0,1)</f>
        <v>1</v>
      </c>
      <c r="AA313" s="147">
        <f>IF(ISERROR(SEARCH(AA$1,$O313)),0,1)</f>
        <v>1</v>
      </c>
      <c r="AB313" s="147">
        <f>IF(ISERROR(SEARCH(AB$1,$O313)),0,1)</f>
        <v>0</v>
      </c>
      <c r="AC313" s="147">
        <f>IF(ISERROR(SEARCH(AC$1,$O313)),0,1)</f>
        <v>0</v>
      </c>
      <c r="AD313" s="147">
        <f>IF(ISERROR(SEARCH(AD$1,$O313)),0,1)</f>
        <v>0</v>
      </c>
      <c r="AE313" s="147">
        <f>IF(ISERROR(SEARCH(AE$1,$O313)),0,1)</f>
        <v>0</v>
      </c>
      <c r="AF313" s="147">
        <f>IF(ISERROR(SEARCH(AF$1,$O313)),0,1)</f>
        <v>0</v>
      </c>
      <c r="AH313" s="125"/>
      <c r="AI313" t="s">
        <v>44</v>
      </c>
      <c r="AJ313" s="42" t="s">
        <v>44</v>
      </c>
      <c r="AK313" s="219">
        <f>_xlfn.XLOOKUP(AJ313,sortorder!$I$15:$I$20,sortorder!$J$15:$J$20)</f>
        <v>1</v>
      </c>
      <c r="AL313" t="s">
        <v>1805</v>
      </c>
      <c r="AM313" t="s">
        <v>1805</v>
      </c>
      <c r="AN313" t="s">
        <v>1806</v>
      </c>
      <c r="AO313" s="32">
        <v>3</v>
      </c>
      <c r="AP313" t="s">
        <v>757</v>
      </c>
      <c r="AQ313" t="s">
        <v>2834</v>
      </c>
      <c r="AR313" t="s">
        <v>515</v>
      </c>
      <c r="AS313" t="s">
        <v>516</v>
      </c>
      <c r="AU313" s="40" t="str">
        <f>IFERROR(_xlfn.XLOOKUP(O313,wtd!$B:$B,wtd!$C:$C),"")</f>
        <v/>
      </c>
      <c r="AV313" s="147" t="b">
        <f>IFERROR(O313=_xlfn.XLOOKUP(O313,wtd!$B:$B,wtd!$B:$B),FALSE)</f>
        <v>0</v>
      </c>
      <c r="AW313" t="s">
        <v>1103</v>
      </c>
      <c r="BA313" t="b">
        <v>0</v>
      </c>
      <c r="BB313" t="b">
        <v>0</v>
      </c>
      <c r="BC313" t="b">
        <v>0</v>
      </c>
      <c r="BD313" t="s">
        <v>1047</v>
      </c>
      <c r="BE313" t="s">
        <v>1047</v>
      </c>
      <c r="BF313" t="s">
        <v>1047</v>
      </c>
      <c r="BG313" t="s">
        <v>1047</v>
      </c>
      <c r="BL313" s="235">
        <v>999</v>
      </c>
      <c r="BO313" t="s">
        <v>641</v>
      </c>
      <c r="BP313" t="s">
        <v>1046</v>
      </c>
    </row>
    <row r="314" spans="1:70" x14ac:dyDescent="0.35">
      <c r="A314">
        <v>313</v>
      </c>
      <c r="B314" s="164" t="str">
        <f>IFERROR(TEXT(AK314,"00"),"99")&amp;IFERROR(TEXT(V314,"00"),"99")&amp;IFERROR(TEXT(R314,"00"),"99")&amp;IFERROR(TEXT(BL314,"000"),"999")</f>
        <v>018024999</v>
      </c>
      <c r="C314" s="164" t="str">
        <f>IFERROR(TEXT(AK314,"00"),"99")&amp;IFERROR(TEXT(U314,"00"),"99")&amp;IFERROR(TEXT(Q314,"000"),"999")</f>
        <v>0180168</v>
      </c>
      <c r="D314" s="29">
        <v>0</v>
      </c>
      <c r="E314" s="29">
        <v>1</v>
      </c>
      <c r="F314" s="29">
        <v>0</v>
      </c>
      <c r="G314" s="29"/>
      <c r="H314" t="s">
        <v>174</v>
      </c>
      <c r="L314" s="125"/>
      <c r="M314" t="s">
        <v>174</v>
      </c>
      <c r="N314" t="s">
        <v>174</v>
      </c>
      <c r="O314" s="126" t="s">
        <v>173</v>
      </c>
      <c r="P314" s="125" t="s">
        <v>173</v>
      </c>
      <c r="Q314" s="153">
        <f>IFERROR(_xlfn.XLOOKUP(S314,sortorder!$E$62:$E$138,sortorder!$F$62:$F$138),999)</f>
        <v>168</v>
      </c>
      <c r="R314" s="153">
        <f>IFERROR(_xlfn.XLOOKUP(S314,sortorder!$E$62:$E$138,sortorder!$D$62:$D$138),99)</f>
        <v>24</v>
      </c>
      <c r="S314" s="131" t="s">
        <v>176</v>
      </c>
      <c r="T314" s="60" t="s">
        <v>176</v>
      </c>
      <c r="U314" s="158">
        <f>IFERROR(_xlfn.XLOOKUP(W314,sortorder!$E$4:$E$55,sortorder!$D$4:$D$55),99)</f>
        <v>80</v>
      </c>
      <c r="V314" s="158">
        <f>IFERROR(_xlfn.XLOOKUP(W314,sortorder!$E$4:$E$55,sortorder!$D$4:$D$55),99)</f>
        <v>80</v>
      </c>
      <c r="W314" s="22" t="s">
        <v>2887</v>
      </c>
      <c r="X314" s="147">
        <f>IF(ISERROR(SEARCH(X$1,$O314)),0,1)</f>
        <v>0</v>
      </c>
      <c r="Y314" s="147">
        <f>IF(ISERROR(SEARCH(Y$1,$O314)),0,1)</f>
        <v>0</v>
      </c>
      <c r="Z314" s="147">
        <f>IF(ISERROR(SEARCH(Z$1,$O314)),0,1)</f>
        <v>0</v>
      </c>
      <c r="AA314" s="147">
        <f>IF(ISERROR(SEARCH(AA$1,$O314)),0,1)</f>
        <v>0</v>
      </c>
      <c r="AB314" s="147">
        <f>IF(ISERROR(SEARCH(AB$1,$O314)),0,1)</f>
        <v>0</v>
      </c>
      <c r="AC314" s="147">
        <f>IF(ISERROR(SEARCH(AC$1,$O314)),0,1)</f>
        <v>1</v>
      </c>
      <c r="AD314" s="147">
        <f>IF(ISERROR(SEARCH(AD$1,$O314)),0,1)</f>
        <v>0</v>
      </c>
      <c r="AE314" s="147">
        <f>IF(ISERROR(SEARCH(AE$1,$O314)),0,1)</f>
        <v>0</v>
      </c>
      <c r="AF314" s="147">
        <f>IF(ISERROR(SEARCH(AF$1,$O314)),0,1)</f>
        <v>0</v>
      </c>
      <c r="AH314" s="125"/>
      <c r="AI314" t="s">
        <v>44</v>
      </c>
      <c r="AJ314" s="42" t="s">
        <v>44</v>
      </c>
      <c r="AK314" s="219">
        <f>_xlfn.XLOOKUP(AJ314,sortorder!$I$15:$I$20,sortorder!$J$15:$J$20)</f>
        <v>1</v>
      </c>
      <c r="AL314" t="s">
        <v>423</v>
      </c>
      <c r="AM314" t="s">
        <v>423</v>
      </c>
      <c r="AN314" t="s">
        <v>424</v>
      </c>
      <c r="AO314" s="32">
        <v>1</v>
      </c>
      <c r="AP314" t="s">
        <v>83</v>
      </c>
      <c r="AQ314" t="s">
        <v>97</v>
      </c>
      <c r="AR314" t="s">
        <v>96</v>
      </c>
      <c r="AS314" t="s">
        <v>97</v>
      </c>
      <c r="AU314" s="40" t="str">
        <f>IFERROR(_xlfn.XLOOKUP(O314,wtd!$B:$B,wtd!$C:$C),"")</f>
        <v/>
      </c>
      <c r="AV314" s="147" t="b">
        <f>IFERROR(O314=_xlfn.XLOOKUP(O314,wtd!$B:$B,wtd!$B:$B),FALSE)</f>
        <v>0</v>
      </c>
      <c r="AW314" t="s">
        <v>89</v>
      </c>
      <c r="BA314" t="b">
        <v>0</v>
      </c>
      <c r="BB314" t="b">
        <v>0</v>
      </c>
      <c r="BC314" t="b">
        <v>0</v>
      </c>
      <c r="BD314" t="s">
        <v>5192</v>
      </c>
      <c r="BE314" t="s">
        <v>175</v>
      </c>
      <c r="BF314" t="s">
        <v>175</v>
      </c>
      <c r="BG314" t="s">
        <v>175</v>
      </c>
      <c r="BH314" t="s">
        <v>175</v>
      </c>
      <c r="BL314" s="235">
        <v>999</v>
      </c>
      <c r="BO314" t="s">
        <v>86</v>
      </c>
      <c r="BP314" t="s">
        <v>174</v>
      </c>
    </row>
    <row r="315" spans="1:70" x14ac:dyDescent="0.35">
      <c r="A315">
        <v>314</v>
      </c>
      <c r="B315" s="164" t="str">
        <f>IFERROR(TEXT(AK315,"00"),"99")&amp;IFERROR(TEXT(V315,"00"),"99")&amp;IFERROR(TEXT(R315,"00"),"99")&amp;IFERROR(TEXT(BL315,"000"),"999")</f>
        <v>018024999</v>
      </c>
      <c r="C315" s="164" t="str">
        <f>IFERROR(TEXT(AK315,"00"),"99")&amp;IFERROR(TEXT(U315,"00"),"99")&amp;IFERROR(TEXT(Q315,"000"),"999")</f>
        <v>0180168</v>
      </c>
      <c r="D315" s="29">
        <v>0</v>
      </c>
      <c r="E315" s="29">
        <v>1</v>
      </c>
      <c r="F315" s="29">
        <v>0</v>
      </c>
      <c r="G315" s="29"/>
      <c r="H315" t="s">
        <v>678</v>
      </c>
      <c r="L315" s="125"/>
      <c r="M315" t="s">
        <v>678</v>
      </c>
      <c r="N315" t="s">
        <v>678</v>
      </c>
      <c r="O315" s="126" t="s">
        <v>677</v>
      </c>
      <c r="P315" s="125" t="s">
        <v>677</v>
      </c>
      <c r="Q315" s="153">
        <f>IFERROR(_xlfn.XLOOKUP(S315,sortorder!$E$62:$E$138,sortorder!$F$62:$F$138),999)</f>
        <v>168</v>
      </c>
      <c r="R315" s="153">
        <f>IFERROR(_xlfn.XLOOKUP(S315,sortorder!$E$62:$E$138,sortorder!$D$62:$D$138),99)</f>
        <v>24</v>
      </c>
      <c r="S315" s="131" t="s">
        <v>176</v>
      </c>
      <c r="T315" s="60" t="s">
        <v>176</v>
      </c>
      <c r="U315" s="158">
        <f>IFERROR(_xlfn.XLOOKUP(W315,sortorder!$E$4:$E$55,sortorder!$D$4:$D$55),99)</f>
        <v>80</v>
      </c>
      <c r="V315" s="158">
        <f>IFERROR(_xlfn.XLOOKUP(W315,sortorder!$E$4:$E$55,sortorder!$D$4:$D$55),99)</f>
        <v>80</v>
      </c>
      <c r="W315" s="22" t="s">
        <v>2888</v>
      </c>
      <c r="X315" s="147">
        <f>IF(ISERROR(SEARCH(X$1,$O315)),0,1)</f>
        <v>0</v>
      </c>
      <c r="Y315" s="147">
        <f>IF(ISERROR(SEARCH(Y$1,$O315)),0,1)</f>
        <v>0</v>
      </c>
      <c r="Z315" s="147">
        <f>IF(ISERROR(SEARCH(Z$1,$O315)),0,1)</f>
        <v>1</v>
      </c>
      <c r="AA315" s="147">
        <f>IF(ISERROR(SEARCH(AA$1,$O315)),0,1)</f>
        <v>1</v>
      </c>
      <c r="AB315" s="147">
        <f>IF(ISERROR(SEARCH(AB$1,$O315)),0,1)</f>
        <v>0</v>
      </c>
      <c r="AC315" s="147">
        <f>IF(ISERROR(SEARCH(AC$1,$O315)),0,1)</f>
        <v>0</v>
      </c>
      <c r="AD315" s="147">
        <f>IF(ISERROR(SEARCH(AD$1,$O315)),0,1)</f>
        <v>0</v>
      </c>
      <c r="AE315" s="147">
        <f>IF(ISERROR(SEARCH(AE$1,$O315)),0,1)</f>
        <v>0</v>
      </c>
      <c r="AF315" s="147">
        <f>IF(ISERROR(SEARCH(AF$1,$O315)),0,1)</f>
        <v>0</v>
      </c>
      <c r="AH315" s="125"/>
      <c r="AI315" t="s">
        <v>44</v>
      </c>
      <c r="AJ315" s="42" t="s">
        <v>44</v>
      </c>
      <c r="AK315" s="219">
        <f>_xlfn.XLOOKUP(AJ315,sortorder!$I$15:$I$20,sortorder!$J$15:$J$20)</f>
        <v>1</v>
      </c>
      <c r="AL315" t="s">
        <v>423</v>
      </c>
      <c r="AM315" t="s">
        <v>423</v>
      </c>
      <c r="AN315" t="s">
        <v>424</v>
      </c>
      <c r="AO315" s="32">
        <v>1</v>
      </c>
      <c r="AP315" t="s">
        <v>268</v>
      </c>
      <c r="AQ315" t="s">
        <v>2834</v>
      </c>
      <c r="AR315" t="s">
        <v>515</v>
      </c>
      <c r="AS315" t="s">
        <v>516</v>
      </c>
      <c r="AU315" s="40" t="str">
        <f>IFERROR(_xlfn.XLOOKUP(O315,wtd!$B:$B,wtd!$C:$C),"")</f>
        <v/>
      </c>
      <c r="AV315" s="147" t="b">
        <f>IFERROR(O315=_xlfn.XLOOKUP(O315,wtd!$B:$B,wtd!$B:$B),FALSE)</f>
        <v>0</v>
      </c>
      <c r="AW315" t="s">
        <v>1103</v>
      </c>
      <c r="BA315" t="b">
        <v>0</v>
      </c>
      <c r="BB315" t="b">
        <v>0</v>
      </c>
      <c r="BC315" t="b">
        <v>0</v>
      </c>
      <c r="BD315" t="s">
        <v>5193</v>
      </c>
      <c r="BE315" t="s">
        <v>679</v>
      </c>
      <c r="BF315" t="s">
        <v>679</v>
      </c>
      <c r="BG315" t="s">
        <v>679</v>
      </c>
      <c r="BH315" t="s">
        <v>679</v>
      </c>
      <c r="BL315" s="235">
        <v>999</v>
      </c>
      <c r="BO315" t="s">
        <v>680</v>
      </c>
      <c r="BP315" t="s">
        <v>678</v>
      </c>
    </row>
    <row r="316" spans="1:70" x14ac:dyDescent="0.35">
      <c r="A316">
        <v>315</v>
      </c>
      <c r="B316" s="164" t="str">
        <f>IFERROR(TEXT(AK316,"00"),"99")&amp;IFERROR(TEXT(V316,"00"),"99")&amp;IFERROR(TEXT(R316,"00"),"99")&amp;IFERROR(TEXT(BL316,"000"),"999")</f>
        <v>018024999</v>
      </c>
      <c r="C316" s="164" t="str">
        <f>IFERROR(TEXT(AK316,"00"),"99")&amp;IFERROR(TEXT(U316,"00"),"99")&amp;IFERROR(TEXT(Q316,"000"),"999")</f>
        <v>0180168</v>
      </c>
      <c r="D316" s="29">
        <v>0</v>
      </c>
      <c r="E316" s="29">
        <v>1</v>
      </c>
      <c r="F316" s="29">
        <v>0</v>
      </c>
      <c r="G316" s="29"/>
      <c r="H316" t="s">
        <v>723</v>
      </c>
      <c r="L316" s="125"/>
      <c r="M316" t="s">
        <v>723</v>
      </c>
      <c r="N316" t="s">
        <v>723</v>
      </c>
      <c r="O316" s="126" t="s">
        <v>722</v>
      </c>
      <c r="P316" s="125" t="s">
        <v>722</v>
      </c>
      <c r="Q316" s="153">
        <f>IFERROR(_xlfn.XLOOKUP(S316,sortorder!$E$62:$E$138,sortorder!$F$62:$F$138),999)</f>
        <v>168</v>
      </c>
      <c r="R316" s="153">
        <f>IFERROR(_xlfn.XLOOKUP(S316,sortorder!$E$62:$E$138,sortorder!$D$62:$D$138),99)</f>
        <v>24</v>
      </c>
      <c r="S316" s="131" t="str">
        <f>SUBSTITUTE(O316,"state.bin.","")</f>
        <v>pctunder5</v>
      </c>
      <c r="U316" s="158">
        <f>IFERROR(_xlfn.XLOOKUP(W316,sortorder!$E$4:$E$55,sortorder!$D$4:$D$55),99)</f>
        <v>80</v>
      </c>
      <c r="V316" s="158">
        <f>IFERROR(_xlfn.XLOOKUP(W316,sortorder!$E$4:$E$55,sortorder!$D$4:$D$55),99)</f>
        <v>80</v>
      </c>
      <c r="W316" s="22" t="s">
        <v>2887</v>
      </c>
      <c r="X316" s="147">
        <f>IF(ISERROR(SEARCH(X$1,$O316)),0,1)</f>
        <v>0</v>
      </c>
      <c r="Y316" s="147">
        <f>IF(ISERROR(SEARCH(Y$1,$O316)),0,1)</f>
        <v>1</v>
      </c>
      <c r="Z316" s="147">
        <f>IF(ISERROR(SEARCH(Z$1,$O316)),0,1)</f>
        <v>0</v>
      </c>
      <c r="AA316" s="147">
        <f>IF(ISERROR(SEARCH(AA$1,$O316)),0,1)</f>
        <v>0</v>
      </c>
      <c r="AB316" s="147">
        <f>IF(ISERROR(SEARCH(AB$1,$O316)),0,1)</f>
        <v>0</v>
      </c>
      <c r="AC316" s="147">
        <f>IF(ISERROR(SEARCH(AC$1,$O316)),0,1)</f>
        <v>1</v>
      </c>
      <c r="AD316" s="147">
        <f>IF(ISERROR(SEARCH(AD$1,$O316)),0,1)</f>
        <v>0</v>
      </c>
      <c r="AE316" s="147">
        <f>IF(ISERROR(SEARCH(AE$1,$O316)),0,1)</f>
        <v>0</v>
      </c>
      <c r="AF316" s="147">
        <f>IF(ISERROR(SEARCH(AF$1,$O316)),0,1)</f>
        <v>0</v>
      </c>
      <c r="AH316" s="125"/>
      <c r="AI316" t="s">
        <v>44</v>
      </c>
      <c r="AJ316" s="42" t="s">
        <v>44</v>
      </c>
      <c r="AK316" s="219">
        <f>_xlfn.XLOOKUP(AJ316,sortorder!$I$15:$I$20,sortorder!$J$15:$J$20)</f>
        <v>1</v>
      </c>
      <c r="AL316" t="s">
        <v>1805</v>
      </c>
      <c r="AM316" t="s">
        <v>1805</v>
      </c>
      <c r="AN316" t="s">
        <v>1806</v>
      </c>
      <c r="AO316" s="32">
        <v>3</v>
      </c>
      <c r="AP316" t="s">
        <v>456</v>
      </c>
      <c r="AQ316" t="s">
        <v>97</v>
      </c>
      <c r="AR316" t="s">
        <v>96</v>
      </c>
      <c r="AS316" t="s">
        <v>97</v>
      </c>
      <c r="AU316" s="40" t="str">
        <f>IFERROR(_xlfn.XLOOKUP(O316,wtd!$B:$B,wtd!$C:$C),"")</f>
        <v/>
      </c>
      <c r="AV316" s="147" t="b">
        <f>IFERROR(O316=_xlfn.XLOOKUP(O316,wtd!$B:$B,wtd!$B:$B),FALSE)</f>
        <v>0</v>
      </c>
      <c r="AW316" t="s">
        <v>89</v>
      </c>
      <c r="BA316" t="b">
        <v>0</v>
      </c>
      <c r="BB316" t="b">
        <v>0</v>
      </c>
      <c r="BC316" t="b">
        <v>0</v>
      </c>
      <c r="BD316" t="s">
        <v>5194</v>
      </c>
      <c r="BE316" t="s">
        <v>724</v>
      </c>
      <c r="BF316" t="s">
        <v>724</v>
      </c>
      <c r="BG316" t="s">
        <v>724</v>
      </c>
      <c r="BL316" s="235">
        <v>999</v>
      </c>
      <c r="BO316" t="s">
        <v>86</v>
      </c>
      <c r="BP316" t="s">
        <v>723</v>
      </c>
    </row>
    <row r="317" spans="1:70" s="23" customFormat="1" x14ac:dyDescent="0.35">
      <c r="A317">
        <v>316</v>
      </c>
      <c r="B317" s="164" t="str">
        <f>IFERROR(TEXT(AK317,"00"),"99")&amp;IFERROR(TEXT(V317,"00"),"99")&amp;IFERROR(TEXT(R317,"00"),"99")&amp;IFERROR(TEXT(BL317,"000"),"999")</f>
        <v>018024999</v>
      </c>
      <c r="C317" s="164" t="str">
        <f>IFERROR(TEXT(AK317,"00"),"99")&amp;IFERROR(TEXT(U317,"00"),"99")&amp;IFERROR(TEXT(Q317,"000"),"999")</f>
        <v>0180168</v>
      </c>
      <c r="D317" s="29">
        <v>0</v>
      </c>
      <c r="E317" s="29">
        <v>1</v>
      </c>
      <c r="F317" s="29">
        <v>0</v>
      </c>
      <c r="G317" s="29"/>
      <c r="H317" t="s">
        <v>972</v>
      </c>
      <c r="I317"/>
      <c r="J317"/>
      <c r="K317"/>
      <c r="L317" s="125"/>
      <c r="M317" t="s">
        <v>972</v>
      </c>
      <c r="N317" t="s">
        <v>972</v>
      </c>
      <c r="O317" s="126" t="s">
        <v>971</v>
      </c>
      <c r="P317" s="125" t="s">
        <v>971</v>
      </c>
      <c r="Q317" s="153">
        <f>IFERROR(_xlfn.XLOOKUP(S317,sortorder!$E$62:$E$138,sortorder!$F$62:$F$138),999)</f>
        <v>168</v>
      </c>
      <c r="R317" s="153">
        <f>IFERROR(_xlfn.XLOOKUP(S317,sortorder!$E$62:$E$138,sortorder!$D$62:$D$138),99)</f>
        <v>24</v>
      </c>
      <c r="S317" s="131" t="str">
        <f>SUBSTITUTE(O317,"state.pctile.text.","")</f>
        <v>pctunder5</v>
      </c>
      <c r="T317" s="60"/>
      <c r="U317" s="158">
        <f>IFERROR(_xlfn.XLOOKUP(W317,sortorder!$E$4:$E$55,sortorder!$D$4:$D$55),99)</f>
        <v>80</v>
      </c>
      <c r="V317" s="158">
        <f>IFERROR(_xlfn.XLOOKUP(W317,sortorder!$E$4:$E$55,sortorder!$D$4:$D$55),99)</f>
        <v>80</v>
      </c>
      <c r="W317" s="22" t="s">
        <v>2888</v>
      </c>
      <c r="X317" s="147">
        <f>IF(ISERROR(SEARCH(X$1,$O317)),0,1)</f>
        <v>0</v>
      </c>
      <c r="Y317" s="147">
        <f>IF(ISERROR(SEARCH(Y$1,$O317)),0,1)</f>
        <v>1</v>
      </c>
      <c r="Z317" s="147">
        <f>IF(ISERROR(SEARCH(Z$1,$O317)),0,1)</f>
        <v>1</v>
      </c>
      <c r="AA317" s="147">
        <f>IF(ISERROR(SEARCH(AA$1,$O317)),0,1)</f>
        <v>1</v>
      </c>
      <c r="AB317" s="147">
        <f>IF(ISERROR(SEARCH(AB$1,$O317)),0,1)</f>
        <v>0</v>
      </c>
      <c r="AC317" s="147">
        <f>IF(ISERROR(SEARCH(AC$1,$O317)),0,1)</f>
        <v>0</v>
      </c>
      <c r="AD317" s="147">
        <f>IF(ISERROR(SEARCH(AD$1,$O317)),0,1)</f>
        <v>0</v>
      </c>
      <c r="AE317" s="147">
        <f>IF(ISERROR(SEARCH(AE$1,$O317)),0,1)</f>
        <v>0</v>
      </c>
      <c r="AF317" s="147">
        <f>IF(ISERROR(SEARCH(AF$1,$O317)),0,1)</f>
        <v>0</v>
      </c>
      <c r="AG317"/>
      <c r="AH317" s="125"/>
      <c r="AI317" t="s">
        <v>44</v>
      </c>
      <c r="AJ317" s="42" t="s">
        <v>44</v>
      </c>
      <c r="AK317" s="219">
        <f>_xlfn.XLOOKUP(AJ317,sortorder!$I$15:$I$20,sortorder!$J$15:$J$20)</f>
        <v>1</v>
      </c>
      <c r="AL317" t="s">
        <v>1805</v>
      </c>
      <c r="AM317" t="s">
        <v>1805</v>
      </c>
      <c r="AN317" t="s">
        <v>1806</v>
      </c>
      <c r="AO317" s="32">
        <v>3</v>
      </c>
      <c r="AP317" t="s">
        <v>757</v>
      </c>
      <c r="AQ317" t="s">
        <v>2834</v>
      </c>
      <c r="AR317" t="s">
        <v>515</v>
      </c>
      <c r="AS317" t="s">
        <v>516</v>
      </c>
      <c r="AT317"/>
      <c r="AU317" s="40" t="str">
        <f>IFERROR(_xlfn.XLOOKUP(O317,wtd!$B:$B,wtd!$C:$C),"")</f>
        <v/>
      </c>
      <c r="AV317" s="147" t="b">
        <f>IFERROR(O317=_xlfn.XLOOKUP(O317,wtd!$B:$B,wtd!$B:$B),FALSE)</f>
        <v>0</v>
      </c>
      <c r="AW317" t="s">
        <v>1103</v>
      </c>
      <c r="AX317"/>
      <c r="AY317"/>
      <c r="AZ317"/>
      <c r="BA317" t="b">
        <v>0</v>
      </c>
      <c r="BB317" t="b">
        <v>0</v>
      </c>
      <c r="BC317" t="b">
        <v>0</v>
      </c>
      <c r="BD317" t="s">
        <v>5195</v>
      </c>
      <c r="BE317" t="s">
        <v>973</v>
      </c>
      <c r="BF317" t="s">
        <v>973</v>
      </c>
      <c r="BG317" t="s">
        <v>973</v>
      </c>
      <c r="BH317"/>
      <c r="BI317"/>
      <c r="BJ317"/>
      <c r="BK317"/>
      <c r="BL317" s="235">
        <v>999</v>
      </c>
      <c r="BM317"/>
      <c r="BN317"/>
      <c r="BO317" t="s">
        <v>680</v>
      </c>
      <c r="BP317" t="s">
        <v>972</v>
      </c>
      <c r="BQ317"/>
      <c r="BR317"/>
    </row>
    <row r="318" spans="1:70" x14ac:dyDescent="0.35">
      <c r="A318">
        <v>317</v>
      </c>
      <c r="B318" s="164" t="str">
        <f>IFERROR(TEXT(AK318,"00"),"99")&amp;IFERROR(TEXT(V318,"00"),"99")&amp;IFERROR(TEXT(R318,"00"),"99")&amp;IFERROR(TEXT(BL318,"000"),"999")</f>
        <v>018025999</v>
      </c>
      <c r="C318" s="164" t="str">
        <f>IFERROR(TEXT(AK318,"00"),"99")&amp;IFERROR(TEXT(U318,"00"),"99")&amp;IFERROR(TEXT(Q318,"000"),"999")</f>
        <v>0180169</v>
      </c>
      <c r="D318" s="29">
        <v>0</v>
      </c>
      <c r="E318" s="29">
        <v>1</v>
      </c>
      <c r="F318" s="29">
        <v>0</v>
      </c>
      <c r="G318" s="29"/>
      <c r="H318" t="s">
        <v>166</v>
      </c>
      <c r="L318" s="125"/>
      <c r="M318" t="s">
        <v>166</v>
      </c>
      <c r="N318" t="s">
        <v>166</v>
      </c>
      <c r="O318" s="126" t="s">
        <v>165</v>
      </c>
      <c r="P318" s="125" t="s">
        <v>165</v>
      </c>
      <c r="Q318" s="153">
        <f>IFERROR(_xlfn.XLOOKUP(S318,sortorder!$E$62:$E$138,sortorder!$F$62:$F$138),999)</f>
        <v>169</v>
      </c>
      <c r="R318" s="153">
        <f>IFERROR(_xlfn.XLOOKUP(S318,sortorder!$E$62:$E$138,sortorder!$D$62:$D$138),99)</f>
        <v>25</v>
      </c>
      <c r="S318" s="131" t="s">
        <v>168</v>
      </c>
      <c r="T318" s="60" t="s">
        <v>168</v>
      </c>
      <c r="U318" s="158">
        <f>IFERROR(_xlfn.XLOOKUP(W318,sortorder!$E$4:$E$55,sortorder!$D$4:$D$55),99)</f>
        <v>80</v>
      </c>
      <c r="V318" s="158">
        <f>IFERROR(_xlfn.XLOOKUP(W318,sortorder!$E$4:$E$55,sortorder!$D$4:$D$55),99)</f>
        <v>80</v>
      </c>
      <c r="W318" s="22" t="s">
        <v>2887</v>
      </c>
      <c r="X318" s="147">
        <f>IF(ISERROR(SEARCH(X$1,$O318)),0,1)</f>
        <v>0</v>
      </c>
      <c r="Y318" s="147">
        <f>IF(ISERROR(SEARCH(Y$1,$O318)),0,1)</f>
        <v>0</v>
      </c>
      <c r="Z318" s="147">
        <f>IF(ISERROR(SEARCH(Z$1,$O318)),0,1)</f>
        <v>0</v>
      </c>
      <c r="AA318" s="147">
        <f>IF(ISERROR(SEARCH(AA$1,$O318)),0,1)</f>
        <v>0</v>
      </c>
      <c r="AB318" s="147">
        <f>IF(ISERROR(SEARCH(AB$1,$O318)),0,1)</f>
        <v>0</v>
      </c>
      <c r="AC318" s="147">
        <f>IF(ISERROR(SEARCH(AC$1,$O318)),0,1)</f>
        <v>1</v>
      </c>
      <c r="AD318" s="147">
        <f>IF(ISERROR(SEARCH(AD$1,$O318)),0,1)</f>
        <v>0</v>
      </c>
      <c r="AE318" s="147">
        <f>IF(ISERROR(SEARCH(AE$1,$O318)),0,1)</f>
        <v>0</v>
      </c>
      <c r="AF318" s="147">
        <f>IF(ISERROR(SEARCH(AF$1,$O318)),0,1)</f>
        <v>0</v>
      </c>
      <c r="AH318" s="125"/>
      <c r="AI318" t="s">
        <v>44</v>
      </c>
      <c r="AJ318" s="42" t="s">
        <v>44</v>
      </c>
      <c r="AK318" s="219">
        <f>_xlfn.XLOOKUP(AJ318,sortorder!$I$15:$I$20,sortorder!$J$15:$J$20)</f>
        <v>1</v>
      </c>
      <c r="AL318" t="s">
        <v>423</v>
      </c>
      <c r="AM318" t="s">
        <v>423</v>
      </c>
      <c r="AN318" t="s">
        <v>424</v>
      </c>
      <c r="AO318" s="32">
        <v>1</v>
      </c>
      <c r="AP318" t="s">
        <v>83</v>
      </c>
      <c r="AQ318" t="s">
        <v>97</v>
      </c>
      <c r="AR318" t="s">
        <v>96</v>
      </c>
      <c r="AS318" t="s">
        <v>97</v>
      </c>
      <c r="AU318" s="40" t="str">
        <f>IFERROR(_xlfn.XLOOKUP(O318,wtd!$B:$B,wtd!$C:$C),"")</f>
        <v/>
      </c>
      <c r="AV318" s="147" t="b">
        <f>IFERROR(O318=_xlfn.XLOOKUP(O318,wtd!$B:$B,wtd!$B:$B),FALSE)</f>
        <v>0</v>
      </c>
      <c r="AW318" t="s">
        <v>89</v>
      </c>
      <c r="BA318" t="b">
        <v>0</v>
      </c>
      <c r="BB318" t="b">
        <v>0</v>
      </c>
      <c r="BC318" t="b">
        <v>0</v>
      </c>
      <c r="BD318" t="s">
        <v>5196</v>
      </c>
      <c r="BE318" t="s">
        <v>167</v>
      </c>
      <c r="BF318" t="s">
        <v>167</v>
      </c>
      <c r="BG318" t="s">
        <v>167</v>
      </c>
      <c r="BH318" t="s">
        <v>167</v>
      </c>
      <c r="BL318" s="235">
        <v>999</v>
      </c>
      <c r="BO318" t="s">
        <v>54</v>
      </c>
      <c r="BP318" t="s">
        <v>166</v>
      </c>
    </row>
    <row r="319" spans="1:70" x14ac:dyDescent="0.35">
      <c r="A319">
        <v>318</v>
      </c>
      <c r="B319" s="164" t="str">
        <f>IFERROR(TEXT(AK319,"00"),"99")&amp;IFERROR(TEXT(V319,"00"),"99")&amp;IFERROR(TEXT(R319,"00"),"99")&amp;IFERROR(TEXT(BL319,"000"),"999")</f>
        <v>018025999</v>
      </c>
      <c r="C319" s="164" t="str">
        <f>IFERROR(TEXT(AK319,"00"),"99")&amp;IFERROR(TEXT(U319,"00"),"99")&amp;IFERROR(TEXT(Q319,"000"),"999")</f>
        <v>0180169</v>
      </c>
      <c r="D319" s="29">
        <v>0</v>
      </c>
      <c r="E319" s="29">
        <v>1</v>
      </c>
      <c r="F319" s="29">
        <v>0</v>
      </c>
      <c r="G319" s="29"/>
      <c r="H319" t="s">
        <v>669</v>
      </c>
      <c r="L319" s="125"/>
      <c r="M319" t="s">
        <v>669</v>
      </c>
      <c r="N319" t="s">
        <v>669</v>
      </c>
      <c r="O319" s="126" t="s">
        <v>668</v>
      </c>
      <c r="P319" s="125" t="s">
        <v>668</v>
      </c>
      <c r="Q319" s="153">
        <f>IFERROR(_xlfn.XLOOKUP(S319,sortorder!$E$62:$E$138,sortorder!$F$62:$F$138),999)</f>
        <v>169</v>
      </c>
      <c r="R319" s="153">
        <f>IFERROR(_xlfn.XLOOKUP(S319,sortorder!$E$62:$E$138,sortorder!$D$62:$D$138),99)</f>
        <v>25</v>
      </c>
      <c r="S319" s="131" t="s">
        <v>168</v>
      </c>
      <c r="T319" s="60" t="s">
        <v>168</v>
      </c>
      <c r="U319" s="158">
        <f>IFERROR(_xlfn.XLOOKUP(W319,sortorder!$E$4:$E$55,sortorder!$D$4:$D$55),99)</f>
        <v>80</v>
      </c>
      <c r="V319" s="158">
        <f>IFERROR(_xlfn.XLOOKUP(W319,sortorder!$E$4:$E$55,sortorder!$D$4:$D$55),99)</f>
        <v>80</v>
      </c>
      <c r="W319" s="22" t="s">
        <v>2888</v>
      </c>
      <c r="X319" s="147">
        <f>IF(ISERROR(SEARCH(X$1,$O319)),0,1)</f>
        <v>0</v>
      </c>
      <c r="Y319" s="147">
        <f>IF(ISERROR(SEARCH(Y$1,$O319)),0,1)</f>
        <v>0</v>
      </c>
      <c r="Z319" s="147">
        <f>IF(ISERROR(SEARCH(Z$1,$O319)),0,1)</f>
        <v>1</v>
      </c>
      <c r="AA319" s="147">
        <f>IF(ISERROR(SEARCH(AA$1,$O319)),0,1)</f>
        <v>1</v>
      </c>
      <c r="AB319" s="147">
        <f>IF(ISERROR(SEARCH(AB$1,$O319)),0,1)</f>
        <v>0</v>
      </c>
      <c r="AC319" s="147">
        <f>IF(ISERROR(SEARCH(AC$1,$O319)),0,1)</f>
        <v>0</v>
      </c>
      <c r="AD319" s="147">
        <f>IF(ISERROR(SEARCH(AD$1,$O319)),0,1)</f>
        <v>0</v>
      </c>
      <c r="AE319" s="147">
        <f>IF(ISERROR(SEARCH(AE$1,$O319)),0,1)</f>
        <v>0</v>
      </c>
      <c r="AF319" s="147">
        <f>IF(ISERROR(SEARCH(AF$1,$O319)),0,1)</f>
        <v>0</v>
      </c>
      <c r="AH319" s="125"/>
      <c r="AI319" t="s">
        <v>44</v>
      </c>
      <c r="AJ319" s="42" t="s">
        <v>44</v>
      </c>
      <c r="AK319" s="219">
        <f>_xlfn.XLOOKUP(AJ319,sortorder!$I$15:$I$20,sortorder!$J$15:$J$20)</f>
        <v>1</v>
      </c>
      <c r="AL319" t="s">
        <v>423</v>
      </c>
      <c r="AM319" t="s">
        <v>423</v>
      </c>
      <c r="AN319" t="s">
        <v>424</v>
      </c>
      <c r="AO319" s="32">
        <v>1</v>
      </c>
      <c r="AP319" t="s">
        <v>268</v>
      </c>
      <c r="AQ319" t="s">
        <v>2834</v>
      </c>
      <c r="AR319" t="s">
        <v>515</v>
      </c>
      <c r="AS319" t="s">
        <v>516</v>
      </c>
      <c r="AU319" s="40" t="str">
        <f>IFERROR(_xlfn.XLOOKUP(O319,wtd!$B:$B,wtd!$C:$C),"")</f>
        <v/>
      </c>
      <c r="AV319" s="147" t="b">
        <f>IFERROR(O319=_xlfn.XLOOKUP(O319,wtd!$B:$B,wtd!$B:$B),FALSE)</f>
        <v>0</v>
      </c>
      <c r="AW319" t="s">
        <v>1103</v>
      </c>
      <c r="BA319" t="b">
        <v>0</v>
      </c>
      <c r="BB319" t="b">
        <v>0</v>
      </c>
      <c r="BC319" t="b">
        <v>0</v>
      </c>
      <c r="BD319" t="s">
        <v>5197</v>
      </c>
      <c r="BE319" t="s">
        <v>670</v>
      </c>
      <c r="BF319" t="s">
        <v>670</v>
      </c>
      <c r="BG319" t="s">
        <v>670</v>
      </c>
      <c r="BH319" t="s">
        <v>670</v>
      </c>
      <c r="BL319" s="235">
        <v>999</v>
      </c>
      <c r="BO319" t="s">
        <v>671</v>
      </c>
      <c r="BP319" t="s">
        <v>669</v>
      </c>
    </row>
    <row r="320" spans="1:70" x14ac:dyDescent="0.35">
      <c r="A320">
        <v>319</v>
      </c>
      <c r="B320" s="164" t="str">
        <f>IFERROR(TEXT(AK320,"00"),"99")&amp;IFERROR(TEXT(V320,"00"),"99")&amp;IFERROR(TEXT(R320,"00"),"99")&amp;IFERROR(TEXT(BL320,"000"),"999")</f>
        <v>018025999</v>
      </c>
      <c r="C320" s="164" t="str">
        <f>IFERROR(TEXT(AK320,"00"),"99")&amp;IFERROR(TEXT(U320,"00"),"99")&amp;IFERROR(TEXT(Q320,"000"),"999")</f>
        <v>0180169</v>
      </c>
      <c r="D320" s="29">
        <v>0</v>
      </c>
      <c r="E320" s="29">
        <v>1</v>
      </c>
      <c r="F320" s="29">
        <v>0</v>
      </c>
      <c r="G320" s="29"/>
      <c r="H320" t="s">
        <v>961</v>
      </c>
      <c r="L320" s="125"/>
      <c r="M320" t="s">
        <v>961</v>
      </c>
      <c r="N320" t="s">
        <v>961</v>
      </c>
      <c r="O320" s="126" t="s">
        <v>960</v>
      </c>
      <c r="P320" s="125" t="s">
        <v>960</v>
      </c>
      <c r="Q320" s="153">
        <f>IFERROR(_xlfn.XLOOKUP(S320,sortorder!$E$62:$E$138,sortorder!$F$62:$F$138),999)</f>
        <v>169</v>
      </c>
      <c r="R320" s="153">
        <f>IFERROR(_xlfn.XLOOKUP(S320,sortorder!$E$62:$E$138,sortorder!$D$62:$D$138),99)</f>
        <v>25</v>
      </c>
      <c r="S320" s="131" t="str">
        <f>SUBSTITUTE(O320,"state.bin.","")</f>
        <v>pctover64</v>
      </c>
      <c r="U320" s="158">
        <f>IFERROR(_xlfn.XLOOKUP(W320,sortorder!$E$4:$E$55,sortorder!$D$4:$D$55),99)</f>
        <v>80</v>
      </c>
      <c r="V320" s="158">
        <f>IFERROR(_xlfn.XLOOKUP(W320,sortorder!$E$4:$E$55,sortorder!$D$4:$D$55),99)</f>
        <v>80</v>
      </c>
      <c r="W320" s="22" t="s">
        <v>2887</v>
      </c>
      <c r="X320" s="147">
        <f>IF(ISERROR(SEARCH(X$1,$O320)),0,1)</f>
        <v>0</v>
      </c>
      <c r="Y320" s="147">
        <f>IF(ISERROR(SEARCH(Y$1,$O320)),0,1)</f>
        <v>1</v>
      </c>
      <c r="Z320" s="147">
        <f>IF(ISERROR(SEARCH(Z$1,$O320)),0,1)</f>
        <v>0</v>
      </c>
      <c r="AA320" s="147">
        <f>IF(ISERROR(SEARCH(AA$1,$O320)),0,1)</f>
        <v>0</v>
      </c>
      <c r="AB320" s="147">
        <f>IF(ISERROR(SEARCH(AB$1,$O320)),0,1)</f>
        <v>0</v>
      </c>
      <c r="AC320" s="147">
        <f>IF(ISERROR(SEARCH(AC$1,$O320)),0,1)</f>
        <v>1</v>
      </c>
      <c r="AD320" s="147">
        <f>IF(ISERROR(SEARCH(AD$1,$O320)),0,1)</f>
        <v>0</v>
      </c>
      <c r="AE320" s="147">
        <f>IF(ISERROR(SEARCH(AE$1,$O320)),0,1)</f>
        <v>0</v>
      </c>
      <c r="AF320" s="147">
        <f>IF(ISERROR(SEARCH(AF$1,$O320)),0,1)</f>
        <v>0</v>
      </c>
      <c r="AH320" s="125"/>
      <c r="AI320" t="s">
        <v>44</v>
      </c>
      <c r="AJ320" s="42" t="s">
        <v>44</v>
      </c>
      <c r="AK320" s="219">
        <f>_xlfn.XLOOKUP(AJ320,sortorder!$I$15:$I$20,sortorder!$J$15:$J$20)</f>
        <v>1</v>
      </c>
      <c r="AL320" t="s">
        <v>1805</v>
      </c>
      <c r="AM320" t="s">
        <v>1805</v>
      </c>
      <c r="AN320" t="s">
        <v>1806</v>
      </c>
      <c r="AO320" s="32">
        <v>3</v>
      </c>
      <c r="AP320" t="s">
        <v>456</v>
      </c>
      <c r="AQ320" t="s">
        <v>97</v>
      </c>
      <c r="AR320" t="s">
        <v>96</v>
      </c>
      <c r="AS320" t="s">
        <v>97</v>
      </c>
      <c r="AU320" s="40" t="str">
        <f>IFERROR(_xlfn.XLOOKUP(O320,wtd!$B:$B,wtd!$C:$C),"")</f>
        <v/>
      </c>
      <c r="AV320" s="147" t="b">
        <f>IFERROR(O320=_xlfn.XLOOKUP(O320,wtd!$B:$B,wtd!$B:$B),FALSE)</f>
        <v>0</v>
      </c>
      <c r="AW320" t="s">
        <v>89</v>
      </c>
      <c r="BA320" t="b">
        <v>0</v>
      </c>
      <c r="BB320" t="b">
        <v>0</v>
      </c>
      <c r="BC320" t="b">
        <v>0</v>
      </c>
      <c r="BD320" t="s">
        <v>5198</v>
      </c>
      <c r="BE320" t="s">
        <v>962</v>
      </c>
      <c r="BF320" t="s">
        <v>962</v>
      </c>
      <c r="BG320" t="s">
        <v>962</v>
      </c>
      <c r="BL320" s="235">
        <v>999</v>
      </c>
      <c r="BO320" t="s">
        <v>54</v>
      </c>
      <c r="BP320" t="s">
        <v>961</v>
      </c>
    </row>
    <row r="321" spans="1:68" x14ac:dyDescent="0.35">
      <c r="A321">
        <v>320</v>
      </c>
      <c r="B321" s="164" t="str">
        <f>IFERROR(TEXT(AK321,"00"),"99")&amp;IFERROR(TEXT(V321,"00"),"99")&amp;IFERROR(TEXT(R321,"00"),"99")&amp;IFERROR(TEXT(BL321,"000"),"999")</f>
        <v>018025999</v>
      </c>
      <c r="C321" s="164" t="str">
        <f>IFERROR(TEXT(AK321,"00"),"99")&amp;IFERROR(TEXT(U321,"00"),"99")&amp;IFERROR(TEXT(Q321,"000"),"999")</f>
        <v>0180169</v>
      </c>
      <c r="D321" s="29">
        <v>0</v>
      </c>
      <c r="E321" s="29">
        <v>1</v>
      </c>
      <c r="F321" s="29">
        <v>0</v>
      </c>
      <c r="G321" s="29"/>
      <c r="H321" t="s">
        <v>855</v>
      </c>
      <c r="L321" s="125"/>
      <c r="M321" t="s">
        <v>855</v>
      </c>
      <c r="N321" t="s">
        <v>855</v>
      </c>
      <c r="O321" s="126" t="s">
        <v>854</v>
      </c>
      <c r="P321" s="125" t="s">
        <v>854</v>
      </c>
      <c r="Q321" s="153">
        <f>IFERROR(_xlfn.XLOOKUP(S321,sortorder!$E$62:$E$138,sortorder!$F$62:$F$138),999)</f>
        <v>169</v>
      </c>
      <c r="R321" s="153">
        <f>IFERROR(_xlfn.XLOOKUP(S321,sortorder!$E$62:$E$138,sortorder!$D$62:$D$138),99)</f>
        <v>25</v>
      </c>
      <c r="S321" s="131" t="str">
        <f>SUBSTITUTE(O321,"state.pctile.text.","")</f>
        <v>pctover64</v>
      </c>
      <c r="U321" s="158">
        <f>IFERROR(_xlfn.XLOOKUP(W321,sortorder!$E$4:$E$55,sortorder!$D$4:$D$55),99)</f>
        <v>80</v>
      </c>
      <c r="V321" s="158">
        <f>IFERROR(_xlfn.XLOOKUP(W321,sortorder!$E$4:$E$55,sortorder!$D$4:$D$55),99)</f>
        <v>80</v>
      </c>
      <c r="W321" s="22" t="s">
        <v>2888</v>
      </c>
      <c r="X321" s="147">
        <f>IF(ISERROR(SEARCH(X$1,$O321)),0,1)</f>
        <v>0</v>
      </c>
      <c r="Y321" s="147">
        <f>IF(ISERROR(SEARCH(Y$1,$O321)),0,1)</f>
        <v>1</v>
      </c>
      <c r="Z321" s="147">
        <f>IF(ISERROR(SEARCH(Z$1,$O321)),0,1)</f>
        <v>1</v>
      </c>
      <c r="AA321" s="147">
        <f>IF(ISERROR(SEARCH(AA$1,$O321)),0,1)</f>
        <v>1</v>
      </c>
      <c r="AB321" s="147">
        <f>IF(ISERROR(SEARCH(AB$1,$O321)),0,1)</f>
        <v>0</v>
      </c>
      <c r="AC321" s="147">
        <f>IF(ISERROR(SEARCH(AC$1,$O321)),0,1)</f>
        <v>0</v>
      </c>
      <c r="AD321" s="147">
        <f>IF(ISERROR(SEARCH(AD$1,$O321)),0,1)</f>
        <v>0</v>
      </c>
      <c r="AE321" s="147">
        <f>IF(ISERROR(SEARCH(AE$1,$O321)),0,1)</f>
        <v>0</v>
      </c>
      <c r="AF321" s="147">
        <f>IF(ISERROR(SEARCH(AF$1,$O321)),0,1)</f>
        <v>0</v>
      </c>
      <c r="AH321" s="125"/>
      <c r="AI321" t="s">
        <v>44</v>
      </c>
      <c r="AJ321" s="42" t="s">
        <v>44</v>
      </c>
      <c r="AK321" s="219">
        <f>_xlfn.XLOOKUP(AJ321,sortorder!$I$15:$I$20,sortorder!$J$15:$J$20)</f>
        <v>1</v>
      </c>
      <c r="AL321" t="s">
        <v>1805</v>
      </c>
      <c r="AM321" t="s">
        <v>1805</v>
      </c>
      <c r="AN321" t="s">
        <v>1806</v>
      </c>
      <c r="AO321" s="32">
        <v>3</v>
      </c>
      <c r="AP321" t="s">
        <v>757</v>
      </c>
      <c r="AQ321" t="s">
        <v>2834</v>
      </c>
      <c r="AR321" t="s">
        <v>515</v>
      </c>
      <c r="AS321" t="s">
        <v>516</v>
      </c>
      <c r="AU321" s="40" t="str">
        <f>IFERROR(_xlfn.XLOOKUP(O321,wtd!$B:$B,wtd!$C:$C),"")</f>
        <v/>
      </c>
      <c r="AV321" s="147" t="b">
        <f>IFERROR(O321=_xlfn.XLOOKUP(O321,wtd!$B:$B,wtd!$B:$B),FALSE)</f>
        <v>0</v>
      </c>
      <c r="AW321" t="s">
        <v>1103</v>
      </c>
      <c r="BA321" t="b">
        <v>0</v>
      </c>
      <c r="BB321" t="b">
        <v>0</v>
      </c>
      <c r="BC321" t="b">
        <v>0</v>
      </c>
      <c r="BD321" t="s">
        <v>5199</v>
      </c>
      <c r="BE321" t="s">
        <v>856</v>
      </c>
      <c r="BF321" t="s">
        <v>856</v>
      </c>
      <c r="BG321" t="s">
        <v>856</v>
      </c>
      <c r="BL321" s="235">
        <v>999</v>
      </c>
      <c r="BO321" t="s">
        <v>671</v>
      </c>
      <c r="BP321" t="s">
        <v>855</v>
      </c>
    </row>
    <row r="322" spans="1:68" x14ac:dyDescent="0.35">
      <c r="A322">
        <v>321</v>
      </c>
      <c r="B322" s="164" t="str">
        <f>IFERROR(TEXT(AK322,"00"),"99")&amp;IFERROR(TEXT(V322,"00"),"99")&amp;IFERROR(TEXT(R322,"00"),"99")&amp;IFERROR(TEXT(BL322,"000"),"999")</f>
        <v>018026999</v>
      </c>
      <c r="C322" s="164" t="str">
        <f>IFERROR(TEXT(AK322,"00"),"99")&amp;IFERROR(TEXT(U322,"00"),"99")&amp;IFERROR(TEXT(Q322,"000"),"999")</f>
        <v>0180163</v>
      </c>
      <c r="D322" s="29">
        <v>0</v>
      </c>
      <c r="E322" s="29">
        <v>1</v>
      </c>
      <c r="F322" s="29">
        <v>0</v>
      </c>
      <c r="G322" s="29"/>
      <c r="H322" t="s">
        <v>161</v>
      </c>
      <c r="M322" t="s">
        <v>161</v>
      </c>
      <c r="N322" t="s">
        <v>161</v>
      </c>
      <c r="O322" s="65" t="s">
        <v>160</v>
      </c>
      <c r="P322" t="s">
        <v>160</v>
      </c>
      <c r="Q322" s="153">
        <f>IFERROR(_xlfn.XLOOKUP(S322,sortorder!$E$62:$E$138,sortorder!$F$62:$F$138),999)</f>
        <v>163</v>
      </c>
      <c r="R322" s="153">
        <f>IFERROR(_xlfn.XLOOKUP(S322,sortorder!$E$62:$E$138,sortorder!$D$62:$D$138),99)</f>
        <v>26</v>
      </c>
      <c r="S322" s="131" t="s">
        <v>164</v>
      </c>
      <c r="T322" s="60" t="s">
        <v>164</v>
      </c>
      <c r="U322" s="158">
        <f>IFERROR(_xlfn.XLOOKUP(W322,sortorder!$E$4:$E$55,sortorder!$D$4:$D$55),99)</f>
        <v>80</v>
      </c>
      <c r="V322" s="158">
        <f>IFERROR(_xlfn.XLOOKUP(W322,sortorder!$E$4:$E$55,sortorder!$D$4:$D$55),99)</f>
        <v>80</v>
      </c>
      <c r="W322" s="22" t="s">
        <v>2887</v>
      </c>
      <c r="X322" s="147">
        <f>IF(ISERROR(SEARCH(X$1,$O322)),0,1)</f>
        <v>0</v>
      </c>
      <c r="Y322" s="147">
        <f>IF(ISERROR(SEARCH(Y$1,$O322)),0,1)</f>
        <v>0</v>
      </c>
      <c r="Z322" s="147">
        <f>IF(ISERROR(SEARCH(Z$1,$O322)),0,1)</f>
        <v>0</v>
      </c>
      <c r="AA322" s="147">
        <f>IF(ISERROR(SEARCH(AA$1,$O322)),0,1)</f>
        <v>0</v>
      </c>
      <c r="AB322" s="147">
        <f>IF(ISERROR(SEARCH(AB$1,$O322)),0,1)</f>
        <v>0</v>
      </c>
      <c r="AC322" s="147">
        <f>IF(ISERROR(SEARCH(AC$1,$O322)),0,1)</f>
        <v>1</v>
      </c>
      <c r="AD322" s="147">
        <f>IF(ISERROR(SEARCH(AD$1,$O322)),0,1)</f>
        <v>0</v>
      </c>
      <c r="AE322" s="147">
        <f>IF(ISERROR(SEARCH(AE$1,$O322)),0,1)</f>
        <v>0</v>
      </c>
      <c r="AF322" s="147">
        <f>IF(ISERROR(SEARCH(AF$1,$O322)),0,1)</f>
        <v>0</v>
      </c>
      <c r="AI322" t="s">
        <v>44</v>
      </c>
      <c r="AJ322" s="42" t="s">
        <v>44</v>
      </c>
      <c r="AK322" s="219">
        <f>_xlfn.XLOOKUP(AJ322,sortorder!$I$15:$I$20,sortorder!$J$15:$J$20)</f>
        <v>1</v>
      </c>
      <c r="AL322" t="s">
        <v>423</v>
      </c>
      <c r="AM322" t="s">
        <v>423</v>
      </c>
      <c r="AN322" t="s">
        <v>424</v>
      </c>
      <c r="AO322" s="32">
        <v>1</v>
      </c>
      <c r="AP322" t="s">
        <v>83</v>
      </c>
      <c r="AQ322" t="s">
        <v>97</v>
      </c>
      <c r="AR322" t="s">
        <v>96</v>
      </c>
      <c r="AS322" t="s">
        <v>97</v>
      </c>
      <c r="AU322" s="40" t="str">
        <f>IFERROR(_xlfn.XLOOKUP(O322,wtd!$B:$B,wtd!$C:$C),"")</f>
        <v/>
      </c>
      <c r="AV322" s="147" t="b">
        <f>IFERROR(O322=_xlfn.XLOOKUP(O322,wtd!$B:$B,wtd!$B:$B),FALSE)</f>
        <v>0</v>
      </c>
      <c r="AW322" t="s">
        <v>89</v>
      </c>
      <c r="BA322" t="b">
        <v>0</v>
      </c>
      <c r="BB322" t="b">
        <v>0</v>
      </c>
      <c r="BC322" t="b">
        <v>0</v>
      </c>
      <c r="BD322" t="s">
        <v>5200</v>
      </c>
      <c r="BE322" t="s">
        <v>162</v>
      </c>
      <c r="BF322" t="s">
        <v>162</v>
      </c>
      <c r="BG322" t="s">
        <v>163</v>
      </c>
      <c r="BH322" t="s">
        <v>163</v>
      </c>
      <c r="BL322" s="235">
        <v>999</v>
      </c>
      <c r="BO322" t="s">
        <v>109</v>
      </c>
      <c r="BP322" t="s">
        <v>161</v>
      </c>
    </row>
    <row r="323" spans="1:68" x14ac:dyDescent="0.35">
      <c r="A323">
        <v>322</v>
      </c>
      <c r="B323" s="164" t="str">
        <f>IFERROR(TEXT(AK323,"00"),"99")&amp;IFERROR(TEXT(V323,"00"),"99")&amp;IFERROR(TEXT(R323,"00"),"99")&amp;IFERROR(TEXT(BL323,"000"),"999")</f>
        <v>018026999</v>
      </c>
      <c r="C323" s="164" t="str">
        <f>IFERROR(TEXT(AK323,"00"),"99")&amp;IFERROR(TEXT(U323,"00"),"99")&amp;IFERROR(TEXT(Q323,"000"),"999")</f>
        <v>0180163</v>
      </c>
      <c r="D323" s="29">
        <v>0</v>
      </c>
      <c r="E323" s="29">
        <v>1</v>
      </c>
      <c r="F323" s="29">
        <v>0</v>
      </c>
      <c r="G323" s="29"/>
      <c r="H323" t="s">
        <v>663</v>
      </c>
      <c r="M323" t="s">
        <v>663</v>
      </c>
      <c r="N323" t="s">
        <v>663</v>
      </c>
      <c r="O323" s="65" t="s">
        <v>662</v>
      </c>
      <c r="P323" t="s">
        <v>662</v>
      </c>
      <c r="Q323" s="153">
        <f>IFERROR(_xlfn.XLOOKUP(S323,sortorder!$E$62:$E$138,sortorder!$F$62:$F$138),999)</f>
        <v>163</v>
      </c>
      <c r="R323" s="153">
        <f>IFERROR(_xlfn.XLOOKUP(S323,sortorder!$E$62:$E$138,sortorder!$D$62:$D$138),99)</f>
        <v>26</v>
      </c>
      <c r="S323" s="131" t="s">
        <v>164</v>
      </c>
      <c r="T323" s="60" t="s">
        <v>164</v>
      </c>
      <c r="U323" s="158">
        <f>IFERROR(_xlfn.XLOOKUP(W323,sortorder!$E$4:$E$55,sortorder!$D$4:$D$55),99)</f>
        <v>80</v>
      </c>
      <c r="V323" s="158">
        <f>IFERROR(_xlfn.XLOOKUP(W323,sortorder!$E$4:$E$55,sortorder!$D$4:$D$55),99)</f>
        <v>80</v>
      </c>
      <c r="W323" s="22" t="s">
        <v>2888</v>
      </c>
      <c r="X323" s="147">
        <f>IF(ISERROR(SEARCH(X$1,$O323)),0,1)</f>
        <v>0</v>
      </c>
      <c r="Y323" s="147">
        <f>IF(ISERROR(SEARCH(Y$1,$O323)),0,1)</f>
        <v>0</v>
      </c>
      <c r="Z323" s="147">
        <f>IF(ISERROR(SEARCH(Z$1,$O323)),0,1)</f>
        <v>1</v>
      </c>
      <c r="AA323" s="147">
        <f>IF(ISERROR(SEARCH(AA$1,$O323)),0,1)</f>
        <v>1</v>
      </c>
      <c r="AB323" s="147">
        <f>IF(ISERROR(SEARCH(AB$1,$O323)),0,1)</f>
        <v>0</v>
      </c>
      <c r="AC323" s="147">
        <f>IF(ISERROR(SEARCH(AC$1,$O323)),0,1)</f>
        <v>0</v>
      </c>
      <c r="AD323" s="147">
        <f>IF(ISERROR(SEARCH(AD$1,$O323)),0,1)</f>
        <v>0</v>
      </c>
      <c r="AE323" s="147">
        <f>IF(ISERROR(SEARCH(AE$1,$O323)),0,1)</f>
        <v>0</v>
      </c>
      <c r="AF323" s="147">
        <f>IF(ISERROR(SEARCH(AF$1,$O323)),0,1)</f>
        <v>0</v>
      </c>
      <c r="AI323" t="s">
        <v>44</v>
      </c>
      <c r="AJ323" s="42" t="s">
        <v>44</v>
      </c>
      <c r="AK323" s="219">
        <f>_xlfn.XLOOKUP(AJ323,sortorder!$I$15:$I$20,sortorder!$J$15:$J$20)</f>
        <v>1</v>
      </c>
      <c r="AL323" t="s">
        <v>423</v>
      </c>
      <c r="AM323" t="s">
        <v>423</v>
      </c>
      <c r="AN323" t="s">
        <v>424</v>
      </c>
      <c r="AO323" s="32">
        <v>1</v>
      </c>
      <c r="AP323" t="s">
        <v>268</v>
      </c>
      <c r="AQ323" t="s">
        <v>2834</v>
      </c>
      <c r="AR323" t="s">
        <v>515</v>
      </c>
      <c r="AS323" t="s">
        <v>516</v>
      </c>
      <c r="AU323" s="40" t="str">
        <f>IFERROR(_xlfn.XLOOKUP(O323,wtd!$B:$B,wtd!$C:$C),"")</f>
        <v/>
      </c>
      <c r="AV323" s="147" t="b">
        <f>IFERROR(O323=_xlfn.XLOOKUP(O323,wtd!$B:$B,wtd!$B:$B),FALSE)</f>
        <v>0</v>
      </c>
      <c r="AW323" t="s">
        <v>1103</v>
      </c>
      <c r="BA323" t="b">
        <v>0</v>
      </c>
      <c r="BB323" t="b">
        <v>0</v>
      </c>
      <c r="BC323" t="b">
        <v>0</v>
      </c>
      <c r="BD323" t="s">
        <v>5201</v>
      </c>
      <c r="BE323" t="s">
        <v>664</v>
      </c>
      <c r="BF323" t="s">
        <v>664</v>
      </c>
      <c r="BG323" t="s">
        <v>665</v>
      </c>
      <c r="BH323" t="s">
        <v>665</v>
      </c>
      <c r="BL323" s="235">
        <v>999</v>
      </c>
      <c r="BO323" t="s">
        <v>666</v>
      </c>
      <c r="BP323" t="s">
        <v>663</v>
      </c>
    </row>
    <row r="324" spans="1:68" x14ac:dyDescent="0.35">
      <c r="A324">
        <v>323</v>
      </c>
      <c r="B324" s="164" t="str">
        <f>IFERROR(TEXT(AK324,"00"),"99")&amp;IFERROR(TEXT(V324,"00"),"99")&amp;IFERROR(TEXT(R324,"00"),"99")&amp;IFERROR(TEXT(BL324,"000"),"999")</f>
        <v>018026999</v>
      </c>
      <c r="C324" s="164" t="str">
        <f>IFERROR(TEXT(AK324,"00"),"99")&amp;IFERROR(TEXT(U324,"00"),"99")&amp;IFERROR(TEXT(Q324,"000"),"999")</f>
        <v>0180163</v>
      </c>
      <c r="D324" s="29">
        <v>0</v>
      </c>
      <c r="E324" s="29">
        <v>1</v>
      </c>
      <c r="F324" s="29">
        <v>0</v>
      </c>
      <c r="G324" s="29"/>
      <c r="H324" t="s">
        <v>958</v>
      </c>
      <c r="M324" t="s">
        <v>958</v>
      </c>
      <c r="N324" t="s">
        <v>958</v>
      </c>
      <c r="O324" s="65" t="s">
        <v>957</v>
      </c>
      <c r="P324" t="s">
        <v>957</v>
      </c>
      <c r="Q324" s="153">
        <f>IFERROR(_xlfn.XLOOKUP(S324,sortorder!$E$62:$E$138,sortorder!$F$62:$F$138),999)</f>
        <v>163</v>
      </c>
      <c r="R324" s="153">
        <f>IFERROR(_xlfn.XLOOKUP(S324,sortorder!$E$62:$E$138,sortorder!$D$62:$D$138),99)</f>
        <v>26</v>
      </c>
      <c r="S324" s="131" t="str">
        <f>SUBSTITUTE(O324,"state.bin.","")</f>
        <v>pctmin</v>
      </c>
      <c r="U324" s="158">
        <f>IFERROR(_xlfn.XLOOKUP(W324,sortorder!$E$4:$E$55,sortorder!$D$4:$D$55),99)</f>
        <v>80</v>
      </c>
      <c r="V324" s="158">
        <f>IFERROR(_xlfn.XLOOKUP(W324,sortorder!$E$4:$E$55,sortorder!$D$4:$D$55),99)</f>
        <v>80</v>
      </c>
      <c r="W324" s="22" t="s">
        <v>2887</v>
      </c>
      <c r="X324" s="147">
        <f>IF(ISERROR(SEARCH(X$1,$O324)),0,1)</f>
        <v>0</v>
      </c>
      <c r="Y324" s="147">
        <f>IF(ISERROR(SEARCH(Y$1,$O324)),0,1)</f>
        <v>1</v>
      </c>
      <c r="Z324" s="147">
        <f>IF(ISERROR(SEARCH(Z$1,$O324)),0,1)</f>
        <v>0</v>
      </c>
      <c r="AA324" s="147">
        <f>IF(ISERROR(SEARCH(AA$1,$O324)),0,1)</f>
        <v>0</v>
      </c>
      <c r="AB324" s="147">
        <f>IF(ISERROR(SEARCH(AB$1,$O324)),0,1)</f>
        <v>0</v>
      </c>
      <c r="AC324" s="147">
        <f>IF(ISERROR(SEARCH(AC$1,$O324)),0,1)</f>
        <v>1</v>
      </c>
      <c r="AD324" s="147">
        <f>IF(ISERROR(SEARCH(AD$1,$O324)),0,1)</f>
        <v>0</v>
      </c>
      <c r="AE324" s="147">
        <f>IF(ISERROR(SEARCH(AE$1,$O324)),0,1)</f>
        <v>0</v>
      </c>
      <c r="AF324" s="147">
        <f>IF(ISERROR(SEARCH(AF$1,$O324)),0,1)</f>
        <v>0</v>
      </c>
      <c r="AI324" t="s">
        <v>44</v>
      </c>
      <c r="AJ324" s="42" t="s">
        <v>44</v>
      </c>
      <c r="AK324" s="219">
        <f>_xlfn.XLOOKUP(AJ324,sortorder!$I$15:$I$20,sortorder!$J$15:$J$20)</f>
        <v>1</v>
      </c>
      <c r="AL324" t="s">
        <v>1805</v>
      </c>
      <c r="AM324" t="s">
        <v>1805</v>
      </c>
      <c r="AN324" t="s">
        <v>1806</v>
      </c>
      <c r="AO324" s="32">
        <v>3</v>
      </c>
      <c r="AP324" t="s">
        <v>456</v>
      </c>
      <c r="AQ324" t="s">
        <v>97</v>
      </c>
      <c r="AR324" t="s">
        <v>96</v>
      </c>
      <c r="AS324" t="s">
        <v>97</v>
      </c>
      <c r="AU324" s="40" t="str">
        <f>IFERROR(_xlfn.XLOOKUP(O324,wtd!$B:$B,wtd!$C:$C),"")</f>
        <v/>
      </c>
      <c r="AV324" s="147" t="b">
        <f>IFERROR(O324=_xlfn.XLOOKUP(O324,wtd!$B:$B,wtd!$B:$B),FALSE)</f>
        <v>0</v>
      </c>
      <c r="AW324" t="s">
        <v>89</v>
      </c>
      <c r="BA324" t="b">
        <v>0</v>
      </c>
      <c r="BB324" t="b">
        <v>0</v>
      </c>
      <c r="BC324" t="b">
        <v>0</v>
      </c>
      <c r="BD324" t="s">
        <v>5202</v>
      </c>
      <c r="BE324" t="s">
        <v>959</v>
      </c>
      <c r="BF324" t="s">
        <v>959</v>
      </c>
      <c r="BG324" t="s">
        <v>959</v>
      </c>
      <c r="BL324" s="235">
        <v>999</v>
      </c>
      <c r="BO324" t="s">
        <v>109</v>
      </c>
      <c r="BP324" t="s">
        <v>958</v>
      </c>
    </row>
    <row r="325" spans="1:68" x14ac:dyDescent="0.35">
      <c r="A325">
        <v>324</v>
      </c>
      <c r="B325" s="164" t="str">
        <f>IFERROR(TEXT(AK325,"00"),"99")&amp;IFERROR(TEXT(V325,"00"),"99")&amp;IFERROR(TEXT(R325,"00"),"99")&amp;IFERROR(TEXT(BL325,"000"),"999")</f>
        <v>018026999</v>
      </c>
      <c r="C325" s="164" t="str">
        <f>IFERROR(TEXT(AK325,"00"),"99")&amp;IFERROR(TEXT(U325,"00"),"99")&amp;IFERROR(TEXT(Q325,"000"),"999")</f>
        <v>0180163</v>
      </c>
      <c r="D325" s="29">
        <v>0</v>
      </c>
      <c r="E325" s="29">
        <v>1</v>
      </c>
      <c r="F325" s="29">
        <v>0</v>
      </c>
      <c r="G325" s="29"/>
      <c r="H325" t="s">
        <v>927</v>
      </c>
      <c r="M325" t="s">
        <v>927</v>
      </c>
      <c r="N325" t="s">
        <v>927</v>
      </c>
      <c r="O325" s="65" t="s">
        <v>926</v>
      </c>
      <c r="P325" t="s">
        <v>926</v>
      </c>
      <c r="Q325" s="153">
        <f>IFERROR(_xlfn.XLOOKUP(S325,sortorder!$E$62:$E$138,sortorder!$F$62:$F$138),999)</f>
        <v>163</v>
      </c>
      <c r="R325" s="153">
        <f>IFERROR(_xlfn.XLOOKUP(S325,sortorder!$E$62:$E$138,sortorder!$D$62:$D$138),99)</f>
        <v>26</v>
      </c>
      <c r="S325" s="131" t="str">
        <f>SUBSTITUTE(O325,"state.pctile.text.","")</f>
        <v>pctmin</v>
      </c>
      <c r="U325" s="158">
        <f>IFERROR(_xlfn.XLOOKUP(W325,sortorder!$E$4:$E$55,sortorder!$D$4:$D$55),99)</f>
        <v>80</v>
      </c>
      <c r="V325" s="158">
        <f>IFERROR(_xlfn.XLOOKUP(W325,sortorder!$E$4:$E$55,sortorder!$D$4:$D$55),99)</f>
        <v>80</v>
      </c>
      <c r="W325" s="22" t="s">
        <v>2888</v>
      </c>
      <c r="X325" s="147">
        <f>IF(ISERROR(SEARCH(X$1,$O325)),0,1)</f>
        <v>0</v>
      </c>
      <c r="Y325" s="147">
        <f>IF(ISERROR(SEARCH(Y$1,$O325)),0,1)</f>
        <v>1</v>
      </c>
      <c r="Z325" s="147">
        <f>IF(ISERROR(SEARCH(Z$1,$O325)),0,1)</f>
        <v>1</v>
      </c>
      <c r="AA325" s="147">
        <f>IF(ISERROR(SEARCH(AA$1,$O325)),0,1)</f>
        <v>1</v>
      </c>
      <c r="AB325" s="147">
        <f>IF(ISERROR(SEARCH(AB$1,$O325)),0,1)</f>
        <v>0</v>
      </c>
      <c r="AC325" s="147">
        <f>IF(ISERROR(SEARCH(AC$1,$O325)),0,1)</f>
        <v>0</v>
      </c>
      <c r="AD325" s="147">
        <f>IF(ISERROR(SEARCH(AD$1,$O325)),0,1)</f>
        <v>0</v>
      </c>
      <c r="AE325" s="147">
        <f>IF(ISERROR(SEARCH(AE$1,$O325)),0,1)</f>
        <v>0</v>
      </c>
      <c r="AF325" s="147">
        <f>IF(ISERROR(SEARCH(AF$1,$O325)),0,1)</f>
        <v>0</v>
      </c>
      <c r="AI325" t="s">
        <v>44</v>
      </c>
      <c r="AJ325" s="42" t="s">
        <v>44</v>
      </c>
      <c r="AK325" s="219">
        <f>_xlfn.XLOOKUP(AJ325,sortorder!$I$15:$I$20,sortorder!$J$15:$J$20)</f>
        <v>1</v>
      </c>
      <c r="AL325" t="s">
        <v>1805</v>
      </c>
      <c r="AM325" t="s">
        <v>1805</v>
      </c>
      <c r="AN325" t="s">
        <v>1806</v>
      </c>
      <c r="AO325" s="32">
        <v>3</v>
      </c>
      <c r="AP325" t="s">
        <v>757</v>
      </c>
      <c r="AQ325" t="s">
        <v>2834</v>
      </c>
      <c r="AR325" t="s">
        <v>515</v>
      </c>
      <c r="AS325" t="s">
        <v>516</v>
      </c>
      <c r="AU325" s="40" t="str">
        <f>IFERROR(_xlfn.XLOOKUP(O325,wtd!$B:$B,wtd!$C:$C),"")</f>
        <v/>
      </c>
      <c r="AV325" s="147" t="b">
        <f>IFERROR(O325=_xlfn.XLOOKUP(O325,wtd!$B:$B,wtd!$B:$B),FALSE)</f>
        <v>0</v>
      </c>
      <c r="AW325" t="s">
        <v>1103</v>
      </c>
      <c r="BA325" t="b">
        <v>0</v>
      </c>
      <c r="BB325" t="b">
        <v>0</v>
      </c>
      <c r="BC325" t="b">
        <v>0</v>
      </c>
      <c r="BD325" t="s">
        <v>5203</v>
      </c>
      <c r="BE325" t="s">
        <v>928</v>
      </c>
      <c r="BF325" t="s">
        <v>928</v>
      </c>
      <c r="BG325" t="s">
        <v>928</v>
      </c>
      <c r="BL325" s="235">
        <v>999</v>
      </c>
      <c r="BO325" t="s">
        <v>666</v>
      </c>
      <c r="BP325" t="s">
        <v>927</v>
      </c>
    </row>
    <row r="326" spans="1:68" x14ac:dyDescent="0.35">
      <c r="A326">
        <v>325</v>
      </c>
      <c r="B326" s="164" t="str">
        <f>IFERROR(TEXT(AK326,"00"),"99")&amp;IFERROR(TEXT(V326,"00"),"99")&amp;IFERROR(TEXT(R326,"00"),"99")&amp;IFERROR(TEXT(BL326,"000"),"999")</f>
        <v>019914999</v>
      </c>
      <c r="C326" s="164" t="str">
        <f>IFERROR(TEXT(AK326,"00"),"99")&amp;IFERROR(TEXT(U326,"00"),"99")&amp;IFERROR(TEXT(Q326,"000"),"999")</f>
        <v>0199000</v>
      </c>
      <c r="D326" s="29">
        <v>0</v>
      </c>
      <c r="E326" s="29">
        <v>0</v>
      </c>
      <c r="F326" s="29">
        <v>1</v>
      </c>
      <c r="H326" s="115" t="s">
        <v>3776</v>
      </c>
      <c r="K326" s="125"/>
      <c r="L326" s="115" t="s">
        <v>3776</v>
      </c>
      <c r="M326" s="125"/>
      <c r="N326" s="125"/>
      <c r="O326" s="185" t="s">
        <v>5557</v>
      </c>
      <c r="P326" s="115" t="s">
        <v>5557</v>
      </c>
      <c r="Q326" s="153">
        <f>IFERROR(_xlfn.XLOOKUP(S326,sortorder!$E$62:$E$138,sortorder!$F$62:$F$138),999)</f>
        <v>0</v>
      </c>
      <c r="R326" s="153">
        <f>IFERROR(_xlfn.XLOOKUP(S326,sortorder!$E$62:$E$138,sortorder!$D$62:$D$138),99)</f>
        <v>14</v>
      </c>
      <c r="S326" s="204"/>
      <c r="T326" s="205"/>
      <c r="U326" s="158">
        <f>IFERROR(_xlfn.XLOOKUP(W326,sortorder!$E$4:$E$55,sortorder!$D$4:$D$55),99)</f>
        <v>99</v>
      </c>
      <c r="V326" s="158">
        <f>IFERROR(_xlfn.XLOOKUP(W326,sortorder!$E$4:$E$55,sortorder!$D$4:$D$55),99)</f>
        <v>99</v>
      </c>
      <c r="W326" s="206" t="s">
        <v>5692</v>
      </c>
      <c r="X326" s="147">
        <f>IF(ISERROR(SEARCH(X$1,$O326)),0,1)</f>
        <v>0</v>
      </c>
      <c r="Y326" s="147">
        <f>IF(ISERROR(SEARCH(Y$1,$O326)),0,1)</f>
        <v>0</v>
      </c>
      <c r="Z326" s="147">
        <f>IF(ISERROR(SEARCH(Z$1,$O326)),0,1)</f>
        <v>0</v>
      </c>
      <c r="AA326" s="147">
        <f>IF(ISERROR(SEARCH(AA$1,$O326)),0,1)</f>
        <v>0</v>
      </c>
      <c r="AB326" s="147">
        <f>IF(ISERROR(SEARCH(AB$1,$O326)),0,1)</f>
        <v>0</v>
      </c>
      <c r="AC326" s="147">
        <f>IF(ISERROR(SEARCH(AC$1,$O326)),0,1)</f>
        <v>0</v>
      </c>
      <c r="AD326" s="147">
        <f>IF(ISERROR(SEARCH(AD$1,$O326)),0,1)</f>
        <v>0</v>
      </c>
      <c r="AE326" s="147">
        <f>IF(ISERROR(SEARCH(AE$1,$O326)),0,1)</f>
        <v>0</v>
      </c>
      <c r="AF326" s="147">
        <f>IF(ISERROR(SEARCH(AF$1,$O326)),0,1)</f>
        <v>0</v>
      </c>
      <c r="AG326" s="125"/>
      <c r="AH326" s="119" t="s">
        <v>3779</v>
      </c>
      <c r="AI326" s="125" t="s">
        <v>44</v>
      </c>
      <c r="AJ326" s="221" t="s">
        <v>44</v>
      </c>
      <c r="AK326" s="219">
        <f>_xlfn.XLOOKUP(AJ326,sortorder!$I$15:$I$20,sortorder!$J$15:$J$20)</f>
        <v>1</v>
      </c>
      <c r="AL326" s="125"/>
      <c r="AM326" s="125"/>
      <c r="AN326" s="125"/>
      <c r="AO326" s="208">
        <v>0</v>
      </c>
      <c r="AP326" s="125" t="s">
        <v>43</v>
      </c>
      <c r="AQ326" s="125" t="s">
        <v>43</v>
      </c>
      <c r="AR326" s="125" t="s">
        <v>286</v>
      </c>
      <c r="AS326" s="125"/>
      <c r="AT326" s="125"/>
      <c r="AU326" s="40" t="str">
        <f>IFERROR(_xlfn.XLOOKUP(O326,wtd!$B:$B,wtd!$C:$C),"")</f>
        <v/>
      </c>
      <c r="AV326" s="147" t="b">
        <f>IFERROR(O326=_xlfn.XLOOKUP(O326,wtd!$B:$B,wtd!$B:$B),FALSE)</f>
        <v>0</v>
      </c>
      <c r="AW326" s="125" t="s">
        <v>45</v>
      </c>
      <c r="AX326" s="125"/>
      <c r="AY326" s="125">
        <v>0</v>
      </c>
      <c r="AZ326" s="125"/>
      <c r="BA326" s="125" t="b">
        <v>0</v>
      </c>
      <c r="BB326" s="125" t="b">
        <v>0</v>
      </c>
      <c r="BC326" s="125" t="b">
        <v>0</v>
      </c>
      <c r="BD326" s="125" t="s">
        <v>5618</v>
      </c>
      <c r="BE326" s="125" t="s">
        <v>3778</v>
      </c>
      <c r="BF326" s="125" t="s">
        <v>3778</v>
      </c>
      <c r="BG326" s="125"/>
      <c r="BH326" s="125"/>
      <c r="BI326" s="125"/>
      <c r="BJ326" s="125"/>
      <c r="BL326" s="235">
        <v>999</v>
      </c>
    </row>
    <row r="327" spans="1:68" x14ac:dyDescent="0.35">
      <c r="A327">
        <v>326</v>
      </c>
      <c r="B327" s="164" t="str">
        <f>IFERROR(TEXT(AK327,"00"),"99")&amp;IFERROR(TEXT(V327,"00"),"99")&amp;IFERROR(TEXT(R327,"00"),"99")&amp;IFERROR(TEXT(BL327,"000"),"999")</f>
        <v>019914999</v>
      </c>
      <c r="C327" s="164" t="str">
        <f>IFERROR(TEXT(AK327,"00"),"99")&amp;IFERROR(TEXT(U327,"00"),"99")&amp;IFERROR(TEXT(Q327,"000"),"999")</f>
        <v>0199000</v>
      </c>
      <c r="D327" s="29">
        <v>0</v>
      </c>
      <c r="E327" s="29">
        <v>0</v>
      </c>
      <c r="F327" s="29">
        <v>1</v>
      </c>
      <c r="H327" s="142" t="s">
        <v>3805</v>
      </c>
      <c r="K327" s="125"/>
      <c r="L327" s="142" t="s">
        <v>3805</v>
      </c>
      <c r="M327" s="227"/>
      <c r="N327" s="227"/>
      <c r="O327" s="185" t="s">
        <v>5558</v>
      </c>
      <c r="P327" s="142" t="s">
        <v>5558</v>
      </c>
      <c r="Q327" s="153">
        <f>IFERROR(_xlfn.XLOOKUP(S327,sortorder!$E$62:$E$138,sortorder!$F$62:$F$138),999)</f>
        <v>0</v>
      </c>
      <c r="R327" s="153">
        <f>IFERROR(_xlfn.XLOOKUP(S327,sortorder!$E$62:$E$138,sortorder!$D$62:$D$138),99)</f>
        <v>14</v>
      </c>
      <c r="T327" s="205"/>
      <c r="U327" s="158">
        <f>IFERROR(_xlfn.XLOOKUP(W327,sortorder!$E$4:$E$55,sortorder!$D$4:$D$55),99)</f>
        <v>99</v>
      </c>
      <c r="V327" s="158">
        <f>IFERROR(_xlfn.XLOOKUP(W327,sortorder!$E$4:$E$55,sortorder!$D$4:$D$55),99)</f>
        <v>99</v>
      </c>
      <c r="W327" s="206" t="s">
        <v>5692</v>
      </c>
      <c r="X327" s="147">
        <f>IF(ISERROR(SEARCH(X$1,$O327)),0,1)</f>
        <v>0</v>
      </c>
      <c r="Y327" s="147">
        <f>IF(ISERROR(SEARCH(Y$1,$O327)),0,1)</f>
        <v>0</v>
      </c>
      <c r="Z327" s="147">
        <f>IF(ISERROR(SEARCH(Z$1,$O327)),0,1)</f>
        <v>0</v>
      </c>
      <c r="AA327" s="147">
        <f>IF(ISERROR(SEARCH(AA$1,$O327)),0,1)</f>
        <v>0</v>
      </c>
      <c r="AB327" s="147">
        <f>IF(ISERROR(SEARCH(AB$1,$O327)),0,1)</f>
        <v>0</v>
      </c>
      <c r="AC327" s="147">
        <f>IF(ISERROR(SEARCH(AC$1,$O327)),0,1)</f>
        <v>0</v>
      </c>
      <c r="AD327" s="147">
        <f>IF(ISERROR(SEARCH(AD$1,$O327)),0,1)</f>
        <v>0</v>
      </c>
      <c r="AE327" s="147">
        <f>IF(ISERROR(SEARCH(AE$1,$O327)),0,1)</f>
        <v>0</v>
      </c>
      <c r="AF327" s="147">
        <f>IF(ISERROR(SEARCH(AF$1,$O327)),0,1)</f>
        <v>0</v>
      </c>
      <c r="AG327" s="125"/>
      <c r="AH327" s="119" t="s">
        <v>3779</v>
      </c>
      <c r="AI327" t="s">
        <v>44</v>
      </c>
      <c r="AJ327" s="221" t="s">
        <v>44</v>
      </c>
      <c r="AK327" s="219">
        <f>_xlfn.XLOOKUP(AJ327,sortorder!$I$15:$I$20,sortorder!$J$15:$J$20)</f>
        <v>1</v>
      </c>
      <c r="AL327" s="125"/>
      <c r="AM327" s="125"/>
      <c r="AN327" s="125"/>
      <c r="AO327" s="208">
        <v>0</v>
      </c>
      <c r="AP327" s="125" t="s">
        <v>43</v>
      </c>
      <c r="AQ327" s="125" t="s">
        <v>43</v>
      </c>
      <c r="AR327" s="125" t="s">
        <v>286</v>
      </c>
      <c r="AS327" s="125"/>
      <c r="AT327" s="125"/>
      <c r="AU327" s="40" t="str">
        <f>IFERROR(_xlfn.XLOOKUP(O327,wtd!$B:$B,wtd!$C:$C),"")</f>
        <v/>
      </c>
      <c r="AV327" s="147" t="b">
        <f>IFERROR(O327=_xlfn.XLOOKUP(O327,wtd!$B:$B,wtd!$B:$B),FALSE)</f>
        <v>0</v>
      </c>
      <c r="AW327" s="125" t="s">
        <v>45</v>
      </c>
      <c r="AX327" s="125"/>
      <c r="AY327" s="125">
        <v>0</v>
      </c>
      <c r="AZ327" s="125"/>
      <c r="BA327" s="125" t="b">
        <v>0</v>
      </c>
      <c r="BB327" s="125" t="b">
        <v>0</v>
      </c>
      <c r="BC327" s="125" t="b">
        <v>0</v>
      </c>
      <c r="BD327" s="227" t="s">
        <v>3806</v>
      </c>
      <c r="BE327" s="141" t="s">
        <v>3806</v>
      </c>
      <c r="BF327" s="141" t="s">
        <v>3806</v>
      </c>
      <c r="BG327" s="125"/>
      <c r="BH327" s="125"/>
      <c r="BI327" s="125"/>
      <c r="BJ327" s="125"/>
      <c r="BL327" s="235">
        <v>999</v>
      </c>
    </row>
    <row r="328" spans="1:68" x14ac:dyDescent="0.35">
      <c r="A328">
        <v>327</v>
      </c>
      <c r="B328" s="164" t="str">
        <f>IFERROR(TEXT(AK328,"00"),"99")&amp;IFERROR(TEXT(V328,"00"),"99")&amp;IFERROR(TEXT(R328,"00"),"99")&amp;IFERROR(TEXT(BL328,"000"),"999")</f>
        <v>019914999</v>
      </c>
      <c r="C328" s="164" t="str">
        <f>IFERROR(TEXT(AK328,"00"),"99")&amp;IFERROR(TEXT(U328,"00"),"99")&amp;IFERROR(TEXT(Q328,"000"),"999")</f>
        <v>0199000</v>
      </c>
      <c r="D328" s="29">
        <v>0</v>
      </c>
      <c r="E328" s="29">
        <v>0</v>
      </c>
      <c r="F328" s="29">
        <v>1</v>
      </c>
      <c r="G328" s="245">
        <v>1</v>
      </c>
      <c r="H328" s="142" t="s">
        <v>3820</v>
      </c>
      <c r="K328" s="125"/>
      <c r="L328" s="142" t="s">
        <v>3820</v>
      </c>
      <c r="M328" s="227"/>
      <c r="N328" s="227"/>
      <c r="O328" s="185" t="s">
        <v>5559</v>
      </c>
      <c r="P328" s="142" t="s">
        <v>5559</v>
      </c>
      <c r="Q328" s="153">
        <f>IFERROR(_xlfn.XLOOKUP(S328,sortorder!$E$62:$E$138,sortorder!$F$62:$F$138),999)</f>
        <v>0</v>
      </c>
      <c r="R328" s="153">
        <f>IFERROR(_xlfn.XLOOKUP(S328,sortorder!$E$62:$E$138,sortorder!$D$62:$D$138),99)</f>
        <v>14</v>
      </c>
      <c r="S328" s="204"/>
      <c r="T328" s="205"/>
      <c r="U328" s="158">
        <f>IFERROR(_xlfn.XLOOKUP(W328,sortorder!$E$4:$E$55,sortorder!$D$4:$D$55),99)</f>
        <v>99</v>
      </c>
      <c r="V328" s="158">
        <f>IFERROR(_xlfn.XLOOKUP(W328,sortorder!$E$4:$E$55,sortorder!$D$4:$D$55),99)</f>
        <v>99</v>
      </c>
      <c r="W328" s="206" t="s">
        <v>5692</v>
      </c>
      <c r="X328" s="147">
        <f>IF(ISERROR(SEARCH(X$1,$O328)),0,1)</f>
        <v>0</v>
      </c>
      <c r="Y328" s="147">
        <f>IF(ISERROR(SEARCH(Y$1,$O328)),0,1)</f>
        <v>0</v>
      </c>
      <c r="Z328" s="147">
        <f>IF(ISERROR(SEARCH(Z$1,$O328)),0,1)</f>
        <v>0</v>
      </c>
      <c r="AA328" s="147">
        <f>IF(ISERROR(SEARCH(AA$1,$O328)),0,1)</f>
        <v>0</v>
      </c>
      <c r="AB328" s="147">
        <f>IF(ISERROR(SEARCH(AB$1,$O328)),0,1)</f>
        <v>0</v>
      </c>
      <c r="AC328" s="147">
        <f>IF(ISERROR(SEARCH(AC$1,$O328)),0,1)</f>
        <v>0</v>
      </c>
      <c r="AD328" s="147">
        <f>IF(ISERROR(SEARCH(AD$1,$O328)),0,1)</f>
        <v>0</v>
      </c>
      <c r="AE328" s="147">
        <f>IF(ISERROR(SEARCH(AE$1,$O328)),0,1)</f>
        <v>0</v>
      </c>
      <c r="AF328" s="147">
        <f>IF(ISERROR(SEARCH(AF$1,$O328)),0,1)</f>
        <v>0</v>
      </c>
      <c r="AG328" s="125"/>
      <c r="AH328" s="119" t="s">
        <v>3779</v>
      </c>
      <c r="AI328" s="125" t="s">
        <v>44</v>
      </c>
      <c r="AJ328" s="221" t="s">
        <v>44</v>
      </c>
      <c r="AK328" s="219">
        <f>_xlfn.XLOOKUP(AJ328,sortorder!$I$15:$I$20,sortorder!$J$15:$J$20)</f>
        <v>1</v>
      </c>
      <c r="AL328" s="125"/>
      <c r="AM328" s="125"/>
      <c r="AN328" s="125"/>
      <c r="AO328" s="208">
        <v>0</v>
      </c>
      <c r="AP328" s="125" t="s">
        <v>43</v>
      </c>
      <c r="AQ328" s="125" t="s">
        <v>43</v>
      </c>
      <c r="AR328" s="125" t="s">
        <v>286</v>
      </c>
      <c r="AS328" s="125"/>
      <c r="AT328" s="125"/>
      <c r="AU328" s="40" t="str">
        <f>IFERROR(_xlfn.XLOOKUP(O328,wtd!$B:$B,wtd!$C:$C),"")</f>
        <v/>
      </c>
      <c r="AV328" s="147" t="b">
        <f>IFERROR(O328=_xlfn.XLOOKUP(O328,wtd!$B:$B,wtd!$B:$B),FALSE)</f>
        <v>0</v>
      </c>
      <c r="AW328" s="125" t="s">
        <v>45</v>
      </c>
      <c r="AX328" s="125"/>
      <c r="AY328" s="125">
        <v>0</v>
      </c>
      <c r="AZ328" s="125"/>
      <c r="BA328" s="125" t="b">
        <v>0</v>
      </c>
      <c r="BB328" s="125" t="b">
        <v>0</v>
      </c>
      <c r="BC328" s="125" t="b">
        <v>0</v>
      </c>
      <c r="BD328" s="228" t="s">
        <v>3821</v>
      </c>
      <c r="BE328" s="141" t="s">
        <v>3821</v>
      </c>
      <c r="BF328" s="141" t="s">
        <v>3821</v>
      </c>
      <c r="BG328" s="125"/>
      <c r="BH328" s="125"/>
      <c r="BI328" s="125"/>
      <c r="BJ328" s="125"/>
      <c r="BL328" s="235">
        <v>999</v>
      </c>
    </row>
    <row r="329" spans="1:68" x14ac:dyDescent="0.35">
      <c r="A329">
        <v>328</v>
      </c>
      <c r="B329" s="164" t="str">
        <f>IFERROR(TEXT(AK329,"00"),"99")&amp;IFERROR(TEXT(V329,"00"),"99")&amp;IFERROR(TEXT(R329,"00"),"99")&amp;IFERROR(TEXT(BL329,"000"),"999")</f>
        <v>019914999</v>
      </c>
      <c r="C329" s="164" t="str">
        <f>IFERROR(TEXT(AK329,"00"),"99")&amp;IFERROR(TEXT(U329,"00"),"99")&amp;IFERROR(TEXT(Q329,"000"),"999")</f>
        <v>0199000</v>
      </c>
      <c r="D329" s="29">
        <v>0</v>
      </c>
      <c r="E329" s="29">
        <v>0</v>
      </c>
      <c r="F329" s="29">
        <v>1</v>
      </c>
      <c r="H329" s="142" t="s">
        <v>3845</v>
      </c>
      <c r="K329" s="125"/>
      <c r="L329" s="142" t="s">
        <v>3845</v>
      </c>
      <c r="M329" s="227"/>
      <c r="N329" s="227"/>
      <c r="O329" s="185" t="s">
        <v>5560</v>
      </c>
      <c r="P329" s="142" t="s">
        <v>5560</v>
      </c>
      <c r="Q329" s="153">
        <f>IFERROR(_xlfn.XLOOKUP(S329,sortorder!$E$62:$E$138,sortorder!$F$62:$F$138),999)</f>
        <v>0</v>
      </c>
      <c r="R329" s="153">
        <f>IFERROR(_xlfn.XLOOKUP(S329,sortorder!$E$62:$E$138,sortorder!$D$62:$D$138),99)</f>
        <v>14</v>
      </c>
      <c r="S329" s="204"/>
      <c r="T329" s="205"/>
      <c r="U329" s="158">
        <f>IFERROR(_xlfn.XLOOKUP(W329,sortorder!$E$4:$E$55,sortorder!$D$4:$D$55),99)</f>
        <v>99</v>
      </c>
      <c r="V329" s="158">
        <f>IFERROR(_xlfn.XLOOKUP(W329,sortorder!$E$4:$E$55,sortorder!$D$4:$D$55),99)</f>
        <v>99</v>
      </c>
      <c r="W329" s="206" t="s">
        <v>5692</v>
      </c>
      <c r="X329" s="147">
        <f>IF(ISERROR(SEARCH(X$1,$O329)),0,1)</f>
        <v>0</v>
      </c>
      <c r="Y329" s="147">
        <f>IF(ISERROR(SEARCH(Y$1,$O329)),0,1)</f>
        <v>0</v>
      </c>
      <c r="Z329" s="147">
        <f>IF(ISERROR(SEARCH(Z$1,$O329)),0,1)</f>
        <v>0</v>
      </c>
      <c r="AA329" s="147">
        <f>IF(ISERROR(SEARCH(AA$1,$O329)),0,1)</f>
        <v>0</v>
      </c>
      <c r="AB329" s="147">
        <f>IF(ISERROR(SEARCH(AB$1,$O329)),0,1)</f>
        <v>0</v>
      </c>
      <c r="AC329" s="147">
        <f>IF(ISERROR(SEARCH(AC$1,$O329)),0,1)</f>
        <v>0</v>
      </c>
      <c r="AD329" s="147">
        <f>IF(ISERROR(SEARCH(AD$1,$O329)),0,1)</f>
        <v>0</v>
      </c>
      <c r="AE329" s="147">
        <f>IF(ISERROR(SEARCH(AE$1,$O329)),0,1)</f>
        <v>0</v>
      </c>
      <c r="AF329" s="147">
        <f>IF(ISERROR(SEARCH(AF$1,$O329)),0,1)</f>
        <v>0</v>
      </c>
      <c r="AG329" s="125"/>
      <c r="AH329" s="119" t="s">
        <v>3779</v>
      </c>
      <c r="AI329" s="125" t="s">
        <v>44</v>
      </c>
      <c r="AJ329" s="221" t="s">
        <v>44</v>
      </c>
      <c r="AK329" s="219">
        <f>_xlfn.XLOOKUP(AJ329,sortorder!$I$15:$I$20,sortorder!$J$15:$J$20)</f>
        <v>1</v>
      </c>
      <c r="AL329" s="125"/>
      <c r="AM329" s="125"/>
      <c r="AN329" s="125"/>
      <c r="AO329" s="208">
        <v>0</v>
      </c>
      <c r="AP329" s="125" t="s">
        <v>43</v>
      </c>
      <c r="AQ329" s="125" t="s">
        <v>43</v>
      </c>
      <c r="AR329" s="125" t="s">
        <v>286</v>
      </c>
      <c r="AS329" s="125"/>
      <c r="AT329" s="125"/>
      <c r="AU329" s="40" t="str">
        <f>IFERROR(_xlfn.XLOOKUP(O329,wtd!$B:$B,wtd!$C:$C),"")</f>
        <v/>
      </c>
      <c r="AV329" s="147" t="b">
        <f>IFERROR(O329=_xlfn.XLOOKUP(O329,wtd!$B:$B,wtd!$B:$B),FALSE)</f>
        <v>0</v>
      </c>
      <c r="AW329" s="125" t="s">
        <v>45</v>
      </c>
      <c r="AX329" s="125"/>
      <c r="AY329" s="125">
        <v>0</v>
      </c>
      <c r="AZ329" s="125"/>
      <c r="BA329" s="125" t="b">
        <v>0</v>
      </c>
      <c r="BB329" s="125" t="b">
        <v>0</v>
      </c>
      <c r="BC329" s="125" t="b">
        <v>0</v>
      </c>
      <c r="BD329" s="227" t="s">
        <v>3846</v>
      </c>
      <c r="BE329" s="141" t="s">
        <v>3846</v>
      </c>
      <c r="BF329" s="141" t="s">
        <v>3846</v>
      </c>
      <c r="BG329" s="125"/>
      <c r="BH329" s="125"/>
      <c r="BI329" s="125"/>
      <c r="BJ329" s="125"/>
      <c r="BL329" s="235">
        <v>999</v>
      </c>
    </row>
    <row r="330" spans="1:68" x14ac:dyDescent="0.35">
      <c r="A330">
        <v>329</v>
      </c>
      <c r="B330" s="164" t="str">
        <f>IFERROR(TEXT(AK330,"00"),"99")&amp;IFERROR(TEXT(V330,"00"),"99")&amp;IFERROR(TEXT(R330,"00"),"99")&amp;IFERROR(TEXT(BL330,"000"),"999")</f>
        <v>019914999</v>
      </c>
      <c r="C330" s="164" t="str">
        <f>IFERROR(TEXT(AK330,"00"),"99")&amp;IFERROR(TEXT(U330,"00"),"99")&amp;IFERROR(TEXT(Q330,"000"),"999")</f>
        <v>0199000</v>
      </c>
      <c r="D330" s="29">
        <v>0</v>
      </c>
      <c r="E330" s="29">
        <v>0</v>
      </c>
      <c r="F330" s="29">
        <v>1</v>
      </c>
      <c r="H330" s="142" t="s">
        <v>3870</v>
      </c>
      <c r="K330" s="125"/>
      <c r="L330" s="142" t="s">
        <v>3870</v>
      </c>
      <c r="M330" s="227"/>
      <c r="N330" s="227"/>
      <c r="O330" s="185" t="s">
        <v>5561</v>
      </c>
      <c r="P330" s="142" t="s">
        <v>5561</v>
      </c>
      <c r="Q330" s="153">
        <f>IFERROR(_xlfn.XLOOKUP(S330,sortorder!$E$62:$E$138,sortorder!$F$62:$F$138),999)</f>
        <v>0</v>
      </c>
      <c r="R330" s="153">
        <f>IFERROR(_xlfn.XLOOKUP(S330,sortorder!$E$62:$E$138,sortorder!$D$62:$D$138),99)</f>
        <v>14</v>
      </c>
      <c r="S330" s="204"/>
      <c r="T330" s="205"/>
      <c r="U330" s="158">
        <f>IFERROR(_xlfn.XLOOKUP(W330,sortorder!$E$4:$E$55,sortorder!$D$4:$D$55),99)</f>
        <v>99</v>
      </c>
      <c r="V330" s="158">
        <f>IFERROR(_xlfn.XLOOKUP(W330,sortorder!$E$4:$E$55,sortorder!$D$4:$D$55),99)</f>
        <v>99</v>
      </c>
      <c r="W330" s="206" t="s">
        <v>5692</v>
      </c>
      <c r="X330" s="147">
        <f>IF(ISERROR(SEARCH(X$1,$O330)),0,1)</f>
        <v>0</v>
      </c>
      <c r="Y330" s="147">
        <f>IF(ISERROR(SEARCH(Y$1,$O330)),0,1)</f>
        <v>0</v>
      </c>
      <c r="Z330" s="147">
        <f>IF(ISERROR(SEARCH(Z$1,$O330)),0,1)</f>
        <v>0</v>
      </c>
      <c r="AA330" s="147">
        <f>IF(ISERROR(SEARCH(AA$1,$O330)),0,1)</f>
        <v>0</v>
      </c>
      <c r="AB330" s="147">
        <f>IF(ISERROR(SEARCH(AB$1,$O330)),0,1)</f>
        <v>0</v>
      </c>
      <c r="AC330" s="147">
        <f>IF(ISERROR(SEARCH(AC$1,$O330)),0,1)</f>
        <v>0</v>
      </c>
      <c r="AD330" s="147">
        <f>IF(ISERROR(SEARCH(AD$1,$O330)),0,1)</f>
        <v>0</v>
      </c>
      <c r="AE330" s="147">
        <f>IF(ISERROR(SEARCH(AE$1,$O330)),0,1)</f>
        <v>0</v>
      </c>
      <c r="AF330" s="147">
        <f>IF(ISERROR(SEARCH(AF$1,$O330)),0,1)</f>
        <v>0</v>
      </c>
      <c r="AG330" s="125"/>
      <c r="AH330" s="119" t="s">
        <v>3779</v>
      </c>
      <c r="AI330" s="125" t="s">
        <v>44</v>
      </c>
      <c r="AJ330" s="42" t="s">
        <v>44</v>
      </c>
      <c r="AK330" s="219">
        <f>_xlfn.XLOOKUP(AJ330,sortorder!$I$15:$I$20,sortorder!$J$15:$J$20)</f>
        <v>1</v>
      </c>
      <c r="AL330" s="125"/>
      <c r="AM330" s="125"/>
      <c r="AN330" s="125"/>
      <c r="AO330" s="208">
        <v>0</v>
      </c>
      <c r="AP330" s="125" t="s">
        <v>43</v>
      </c>
      <c r="AQ330" s="125" t="s">
        <v>43</v>
      </c>
      <c r="AR330" s="125" t="s">
        <v>286</v>
      </c>
      <c r="AS330" s="125"/>
      <c r="AT330" s="125"/>
      <c r="AU330" s="40" t="str">
        <f>IFERROR(_xlfn.XLOOKUP(O330,wtd!$B:$B,wtd!$C:$C),"")</f>
        <v/>
      </c>
      <c r="AV330" s="147" t="b">
        <f>IFERROR(O330=_xlfn.XLOOKUP(O330,wtd!$B:$B,wtd!$B:$B),FALSE)</f>
        <v>0</v>
      </c>
      <c r="AW330" s="125" t="s">
        <v>45</v>
      </c>
      <c r="AX330" s="125"/>
      <c r="AY330" s="125">
        <v>0</v>
      </c>
      <c r="AZ330" s="125"/>
      <c r="BA330" s="125" t="b">
        <v>0</v>
      </c>
      <c r="BB330" s="125" t="b">
        <v>0</v>
      </c>
      <c r="BC330" s="125" t="b">
        <v>0</v>
      </c>
      <c r="BD330" s="228" t="s">
        <v>3871</v>
      </c>
      <c r="BE330" s="141" t="s">
        <v>3871</v>
      </c>
      <c r="BF330" s="141" t="s">
        <v>3871</v>
      </c>
      <c r="BG330" s="125"/>
      <c r="BH330" s="125"/>
      <c r="BI330" s="125"/>
      <c r="BJ330" s="125"/>
      <c r="BL330" s="235">
        <v>999</v>
      </c>
    </row>
    <row r="331" spans="1:68" x14ac:dyDescent="0.35">
      <c r="A331">
        <v>330</v>
      </c>
      <c r="B331" s="164" t="str">
        <f>IFERROR(TEXT(AK331,"00"),"99")&amp;IFERROR(TEXT(V331,"00"),"99")&amp;IFERROR(TEXT(R331,"00"),"99")&amp;IFERROR(TEXT(BL331,"000"),"999")</f>
        <v>019914999</v>
      </c>
      <c r="C331" s="164" t="str">
        <f>IFERROR(TEXT(AK331,"00"),"99")&amp;IFERROR(TEXT(U331,"00"),"99")&amp;IFERROR(TEXT(Q331,"000"),"999")</f>
        <v>0199000</v>
      </c>
      <c r="D331" s="29">
        <v>0</v>
      </c>
      <c r="E331" s="29">
        <v>0</v>
      </c>
      <c r="F331" s="29">
        <v>1</v>
      </c>
      <c r="G331" s="245">
        <v>1</v>
      </c>
      <c r="H331" s="114" t="s">
        <v>3934</v>
      </c>
      <c r="K331" s="125"/>
      <c r="L331" s="114" t="s">
        <v>3934</v>
      </c>
      <c r="M331" s="114"/>
      <c r="N331" s="114"/>
      <c r="O331" s="185" t="s">
        <v>5683</v>
      </c>
      <c r="P331" s="185" t="s">
        <v>5683</v>
      </c>
      <c r="Q331" s="153">
        <f>IFERROR(_xlfn.XLOOKUP(S331,sortorder!$E$62:$E$138,sortorder!$F$62:$F$138),999)</f>
        <v>0</v>
      </c>
      <c r="R331" s="153">
        <f>IFERROR(_xlfn.XLOOKUP(S331,sortorder!$E$62:$E$138,sortorder!$D$62:$D$138),99)</f>
        <v>14</v>
      </c>
      <c r="S331" s="150"/>
      <c r="T331" s="114"/>
      <c r="U331" s="158">
        <f>IFERROR(_xlfn.XLOOKUP(W331,sortorder!$E$4:$E$55,sortorder!$D$4:$D$55),99)</f>
        <v>99</v>
      </c>
      <c r="V331" s="158">
        <f>IFERROR(_xlfn.XLOOKUP(W331,sortorder!$E$4:$E$55,sortorder!$D$4:$D$55),99)</f>
        <v>99</v>
      </c>
      <c r="W331" s="206" t="s">
        <v>5692</v>
      </c>
      <c r="X331" s="147">
        <f>IF(ISERROR(SEARCH(X$1,$O331)),0,1)</f>
        <v>0</v>
      </c>
      <c r="Y331" s="147">
        <f>IF(ISERROR(SEARCH(Y$1,$O331)),0,1)</f>
        <v>0</v>
      </c>
      <c r="Z331" s="147">
        <f>IF(ISERROR(SEARCH(Z$1,$O331)),0,1)</f>
        <v>0</v>
      </c>
      <c r="AA331" s="147">
        <f>IF(ISERROR(SEARCH(AA$1,$O331)),0,1)</f>
        <v>0</v>
      </c>
      <c r="AB331" s="147">
        <f>IF(ISERROR(SEARCH(AB$1,$O331)),0,1)</f>
        <v>0</v>
      </c>
      <c r="AC331" s="147">
        <f>IF(ISERROR(SEARCH(AC$1,$O331)),0,1)</f>
        <v>0</v>
      </c>
      <c r="AD331" s="147">
        <f>IF(ISERROR(SEARCH(AD$1,$O331)),0,1)</f>
        <v>0</v>
      </c>
      <c r="AE331" s="147">
        <f>IF(ISERROR(SEARCH(AE$1,$O331)),0,1)</f>
        <v>0</v>
      </c>
      <c r="AF331" s="147">
        <f>IF(ISERROR(SEARCH(AF$1,$O331)),0,1)</f>
        <v>0</v>
      </c>
      <c r="AG331" s="114"/>
      <c r="AH331" s="114" t="s">
        <v>3779</v>
      </c>
      <c r="AI331" s="114" t="s">
        <v>44</v>
      </c>
      <c r="AJ331" s="220" t="s">
        <v>44</v>
      </c>
      <c r="AK331" s="219">
        <f>_xlfn.XLOOKUP(AJ331,sortorder!$I$15:$I$20,sortorder!$J$15:$J$20)</f>
        <v>1</v>
      </c>
      <c r="AL331" s="114"/>
      <c r="AM331" s="114"/>
      <c r="AN331" s="114"/>
      <c r="AO331" s="114">
        <v>0</v>
      </c>
      <c r="AP331" s="114" t="s">
        <v>43</v>
      </c>
      <c r="AQ331" s="114" t="s">
        <v>43</v>
      </c>
      <c r="AR331" s="114" t="s">
        <v>286</v>
      </c>
      <c r="AS331" s="114"/>
      <c r="AT331" s="114"/>
      <c r="AU331" s="40" t="str">
        <f>IFERROR(_xlfn.XLOOKUP(O331,wtd!$B:$B,wtd!$C:$C),"")</f>
        <v/>
      </c>
      <c r="AV331" s="147" t="b">
        <f>IFERROR(O331=_xlfn.XLOOKUP(O331,wtd!$B:$B,wtd!$B:$B),FALSE)</f>
        <v>0</v>
      </c>
      <c r="AW331" s="114" t="s">
        <v>45</v>
      </c>
      <c r="AX331" s="114"/>
      <c r="AY331" s="114">
        <v>0</v>
      </c>
      <c r="AZ331" s="114"/>
      <c r="BA331" s="114" t="b">
        <v>0</v>
      </c>
      <c r="BB331" s="114" t="b">
        <v>0</v>
      </c>
      <c r="BC331" s="114" t="b">
        <v>0</v>
      </c>
      <c r="BD331" s="114" t="s">
        <v>5630</v>
      </c>
      <c r="BE331" s="114" t="s">
        <v>4912</v>
      </c>
      <c r="BF331" s="114" t="s">
        <v>4912</v>
      </c>
      <c r="BG331" s="125"/>
      <c r="BH331" s="125"/>
      <c r="BI331" s="125"/>
      <c r="BJ331" s="125"/>
      <c r="BL331" s="235">
        <v>999</v>
      </c>
    </row>
    <row r="332" spans="1:68" x14ac:dyDescent="0.35">
      <c r="A332">
        <v>331</v>
      </c>
      <c r="B332" s="164" t="str">
        <f>IFERROR(TEXT(AK332,"00"),"99")&amp;IFERROR(TEXT(V332,"00"),"99")&amp;IFERROR(TEXT(R332,"00"),"99")&amp;IFERROR(TEXT(BL332,"000"),"999")</f>
        <v>019914999</v>
      </c>
      <c r="C332" s="164" t="str">
        <f>IFERROR(TEXT(AK332,"00"),"99")&amp;IFERROR(TEXT(U332,"00"),"99")&amp;IFERROR(TEXT(Q332,"000"),"999")</f>
        <v>0199000</v>
      </c>
      <c r="D332" s="29">
        <v>0</v>
      </c>
      <c r="E332" s="29">
        <v>0</v>
      </c>
      <c r="F332" s="29">
        <v>1</v>
      </c>
      <c r="H332" s="114" t="s">
        <v>3951</v>
      </c>
      <c r="K332" s="125"/>
      <c r="L332" s="114" t="s">
        <v>3951</v>
      </c>
      <c r="M332" s="114"/>
      <c r="N332" s="114"/>
      <c r="O332" s="185" t="s">
        <v>5684</v>
      </c>
      <c r="P332" s="185" t="s">
        <v>5684</v>
      </c>
      <c r="Q332" s="153">
        <f>IFERROR(_xlfn.XLOOKUP(S332,sortorder!$E$62:$E$138,sortorder!$F$62:$F$138),999)</f>
        <v>0</v>
      </c>
      <c r="R332" s="153">
        <f>IFERROR(_xlfn.XLOOKUP(S332,sortorder!$E$62:$E$138,sortorder!$D$62:$D$138),99)</f>
        <v>14</v>
      </c>
      <c r="S332" s="150"/>
      <c r="T332" s="114"/>
      <c r="U332" s="158">
        <f>IFERROR(_xlfn.XLOOKUP(W332,sortorder!$E$4:$E$55,sortorder!$D$4:$D$55),99)</f>
        <v>99</v>
      </c>
      <c r="V332" s="158">
        <f>IFERROR(_xlfn.XLOOKUP(W332,sortorder!$E$4:$E$55,sortorder!$D$4:$D$55),99)</f>
        <v>99</v>
      </c>
      <c r="W332" s="206" t="s">
        <v>5692</v>
      </c>
      <c r="X332" s="147">
        <f>IF(ISERROR(SEARCH(X$1,$O332)),0,1)</f>
        <v>0</v>
      </c>
      <c r="Y332" s="147">
        <f>IF(ISERROR(SEARCH(Y$1,$O332)),0,1)</f>
        <v>0</v>
      </c>
      <c r="Z332" s="147">
        <f>IF(ISERROR(SEARCH(Z$1,$O332)),0,1)</f>
        <v>0</v>
      </c>
      <c r="AA332" s="147">
        <f>IF(ISERROR(SEARCH(AA$1,$O332)),0,1)</f>
        <v>0</v>
      </c>
      <c r="AB332" s="147">
        <f>IF(ISERROR(SEARCH(AB$1,$O332)),0,1)</f>
        <v>0</v>
      </c>
      <c r="AC332" s="147">
        <f>IF(ISERROR(SEARCH(AC$1,$O332)),0,1)</f>
        <v>0</v>
      </c>
      <c r="AD332" s="147">
        <f>IF(ISERROR(SEARCH(AD$1,$O332)),0,1)</f>
        <v>0</v>
      </c>
      <c r="AE332" s="147">
        <f>IF(ISERROR(SEARCH(AE$1,$O332)),0,1)</f>
        <v>0</v>
      </c>
      <c r="AF332" s="147">
        <f>IF(ISERROR(SEARCH(AF$1,$O332)),0,1)</f>
        <v>0</v>
      </c>
      <c r="AG332" s="114"/>
      <c r="AH332" s="114" t="s">
        <v>3779</v>
      </c>
      <c r="AI332" s="114" t="s">
        <v>44</v>
      </c>
      <c r="AJ332" s="220" t="s">
        <v>44</v>
      </c>
      <c r="AK332" s="219">
        <f>_xlfn.XLOOKUP(AJ332,sortorder!$I$15:$I$20,sortorder!$J$15:$J$20)</f>
        <v>1</v>
      </c>
      <c r="AL332" s="114"/>
      <c r="AM332" s="114"/>
      <c r="AN332" s="114"/>
      <c r="AO332" s="114">
        <v>0</v>
      </c>
      <c r="AP332" s="114" t="s">
        <v>43</v>
      </c>
      <c r="AQ332" s="114" t="s">
        <v>43</v>
      </c>
      <c r="AR332" s="114" t="s">
        <v>286</v>
      </c>
      <c r="AS332" s="114"/>
      <c r="AT332" s="114"/>
      <c r="AU332" s="40" t="str">
        <f>IFERROR(_xlfn.XLOOKUP(O332,wtd!$B:$B,wtd!$C:$C),"")</f>
        <v/>
      </c>
      <c r="AV332" s="147" t="b">
        <f>IFERROR(O332=_xlfn.XLOOKUP(O332,wtd!$B:$B,wtd!$B:$B),FALSE)</f>
        <v>0</v>
      </c>
      <c r="AW332" s="114" t="s">
        <v>45</v>
      </c>
      <c r="AX332" s="114"/>
      <c r="AY332" s="114">
        <v>0</v>
      </c>
      <c r="AZ332" s="114"/>
      <c r="BA332" s="114" t="b">
        <v>0</v>
      </c>
      <c r="BB332" s="114" t="b">
        <v>0</v>
      </c>
      <c r="BC332" s="114" t="b">
        <v>0</v>
      </c>
      <c r="BD332" s="114" t="s">
        <v>5627</v>
      </c>
      <c r="BE332" s="114" t="s">
        <v>4913</v>
      </c>
      <c r="BF332" s="114" t="s">
        <v>4913</v>
      </c>
      <c r="BG332" s="125"/>
      <c r="BH332" s="125"/>
      <c r="BI332" s="125"/>
      <c r="BJ332" s="125"/>
      <c r="BL332" s="235">
        <v>999</v>
      </c>
    </row>
    <row r="333" spans="1:68" x14ac:dyDescent="0.35">
      <c r="A333">
        <v>332</v>
      </c>
      <c r="B333" s="164" t="str">
        <f>IFERROR(TEXT(AK333,"00"),"99")&amp;IFERROR(TEXT(V333,"00"),"99")&amp;IFERROR(TEXT(R333,"00"),"99")&amp;IFERROR(TEXT(BL333,"000"),"999")</f>
        <v>019914999</v>
      </c>
      <c r="C333" s="164" t="str">
        <f>IFERROR(TEXT(AK333,"00"),"99")&amp;IFERROR(TEXT(U333,"00"),"99")&amp;IFERROR(TEXT(Q333,"000"),"999")</f>
        <v>0199000</v>
      </c>
      <c r="D333" s="29">
        <v>0</v>
      </c>
      <c r="E333" s="29">
        <v>0</v>
      </c>
      <c r="F333" s="29">
        <v>1</v>
      </c>
      <c r="H333" s="114" t="s">
        <v>3968</v>
      </c>
      <c r="L333" s="114" t="s">
        <v>3968</v>
      </c>
      <c r="M333" s="114"/>
      <c r="N333" s="114"/>
      <c r="O333" s="185" t="s">
        <v>5685</v>
      </c>
      <c r="P333" s="185" t="s">
        <v>5685</v>
      </c>
      <c r="Q333" s="153">
        <f>IFERROR(_xlfn.XLOOKUP(S333,sortorder!$E$62:$E$138,sortorder!$F$62:$F$138),999)</f>
        <v>0</v>
      </c>
      <c r="R333" s="153">
        <f>IFERROR(_xlfn.XLOOKUP(S333,sortorder!$E$62:$E$138,sortorder!$D$62:$D$138),99)</f>
        <v>14</v>
      </c>
      <c r="S333" s="150"/>
      <c r="T333" s="114"/>
      <c r="U333" s="158">
        <f>IFERROR(_xlfn.XLOOKUP(W333,sortorder!$E$4:$E$55,sortorder!$D$4:$D$55),99)</f>
        <v>99</v>
      </c>
      <c r="V333" s="158">
        <f>IFERROR(_xlfn.XLOOKUP(W333,sortorder!$E$4:$E$55,sortorder!$D$4:$D$55),99)</f>
        <v>99</v>
      </c>
      <c r="W333" s="206" t="s">
        <v>5692</v>
      </c>
      <c r="X333" s="147">
        <f>IF(ISERROR(SEARCH(X$1,$O333)),0,1)</f>
        <v>0</v>
      </c>
      <c r="Y333" s="147">
        <f>IF(ISERROR(SEARCH(Y$1,$O333)),0,1)</f>
        <v>0</v>
      </c>
      <c r="Z333" s="147">
        <f>IF(ISERROR(SEARCH(Z$1,$O333)),0,1)</f>
        <v>0</v>
      </c>
      <c r="AA333" s="147">
        <f>IF(ISERROR(SEARCH(AA$1,$O333)),0,1)</f>
        <v>0</v>
      </c>
      <c r="AB333" s="147">
        <f>IF(ISERROR(SEARCH(AB$1,$O333)),0,1)</f>
        <v>0</v>
      </c>
      <c r="AC333" s="147">
        <f>IF(ISERROR(SEARCH(AC$1,$O333)),0,1)</f>
        <v>0</v>
      </c>
      <c r="AD333" s="147">
        <f>IF(ISERROR(SEARCH(AD$1,$O333)),0,1)</f>
        <v>0</v>
      </c>
      <c r="AE333" s="147">
        <f>IF(ISERROR(SEARCH(AE$1,$O333)),0,1)</f>
        <v>0</v>
      </c>
      <c r="AF333" s="147">
        <f>IF(ISERROR(SEARCH(AF$1,$O333)),0,1)</f>
        <v>0</v>
      </c>
      <c r="AG333" s="114"/>
      <c r="AH333" s="114" t="s">
        <v>3779</v>
      </c>
      <c r="AI333" s="114" t="s">
        <v>44</v>
      </c>
      <c r="AJ333" s="220" t="s">
        <v>44</v>
      </c>
      <c r="AK333" s="219">
        <f>_xlfn.XLOOKUP(AJ333,sortorder!$I$15:$I$20,sortorder!$J$15:$J$20)</f>
        <v>1</v>
      </c>
      <c r="AL333" s="114"/>
      <c r="AM333" s="114"/>
      <c r="AN333" s="114"/>
      <c r="AO333" s="114">
        <v>0</v>
      </c>
      <c r="AP333" s="114" t="s">
        <v>43</v>
      </c>
      <c r="AQ333" s="114" t="s">
        <v>43</v>
      </c>
      <c r="AR333" s="114" t="s">
        <v>286</v>
      </c>
      <c r="AS333" s="114"/>
      <c r="AT333" s="114"/>
      <c r="AU333" s="40" t="str">
        <f>IFERROR(_xlfn.XLOOKUP(O333,wtd!$B:$B,wtd!$C:$C),"")</f>
        <v/>
      </c>
      <c r="AV333" s="147" t="b">
        <f>IFERROR(O333=_xlfn.XLOOKUP(O333,wtd!$B:$B,wtd!$B:$B),FALSE)</f>
        <v>0</v>
      </c>
      <c r="AW333" s="114" t="s">
        <v>45</v>
      </c>
      <c r="AX333" s="114"/>
      <c r="AY333" s="114">
        <v>0</v>
      </c>
      <c r="AZ333" s="114"/>
      <c r="BA333" s="114" t="b">
        <v>0</v>
      </c>
      <c r="BB333" s="114" t="b">
        <v>0</v>
      </c>
      <c r="BC333" s="114" t="b">
        <v>0</v>
      </c>
      <c r="BD333" s="114" t="s">
        <v>5628</v>
      </c>
      <c r="BE333" s="114" t="s">
        <v>4914</v>
      </c>
      <c r="BF333" s="114" t="s">
        <v>4914</v>
      </c>
      <c r="BL333" s="235">
        <v>999</v>
      </c>
    </row>
    <row r="334" spans="1:68" x14ac:dyDescent="0.35">
      <c r="A334">
        <v>333</v>
      </c>
      <c r="B334" s="164" t="str">
        <f>IFERROR(TEXT(AK334,"00"),"99")&amp;IFERROR(TEXT(V334,"00"),"99")&amp;IFERROR(TEXT(R334,"00"),"99")&amp;IFERROR(TEXT(BL334,"000"),"999")</f>
        <v>019914999</v>
      </c>
      <c r="C334" s="164" t="str">
        <f>IFERROR(TEXT(AK334,"00"),"99")&amp;IFERROR(TEXT(U334,"00"),"99")&amp;IFERROR(TEXT(Q334,"000"),"999")</f>
        <v>0199000</v>
      </c>
      <c r="D334" s="29">
        <v>0</v>
      </c>
      <c r="E334" s="29">
        <v>0</v>
      </c>
      <c r="F334" s="29">
        <v>1</v>
      </c>
      <c r="H334" s="114" t="s">
        <v>3985</v>
      </c>
      <c r="L334" s="114" t="s">
        <v>3985</v>
      </c>
      <c r="M334" s="114"/>
      <c r="N334" s="114"/>
      <c r="O334" s="185" t="s">
        <v>5686</v>
      </c>
      <c r="P334" s="185" t="s">
        <v>5686</v>
      </c>
      <c r="Q334" s="153">
        <f>IFERROR(_xlfn.XLOOKUP(S334,sortorder!$E$62:$E$138,sortorder!$F$62:$F$138),999)</f>
        <v>0</v>
      </c>
      <c r="R334" s="153">
        <f>IFERROR(_xlfn.XLOOKUP(S334,sortorder!$E$62:$E$138,sortorder!$D$62:$D$138),99)</f>
        <v>14</v>
      </c>
      <c r="S334" s="150"/>
      <c r="T334" s="114"/>
      <c r="U334" s="158">
        <f>IFERROR(_xlfn.XLOOKUP(W334,sortorder!$E$4:$E$55,sortorder!$D$4:$D$55),99)</f>
        <v>99</v>
      </c>
      <c r="V334" s="158">
        <f>IFERROR(_xlfn.XLOOKUP(W334,sortorder!$E$4:$E$55,sortorder!$D$4:$D$55),99)</f>
        <v>99</v>
      </c>
      <c r="W334" s="206" t="s">
        <v>5692</v>
      </c>
      <c r="X334" s="147">
        <f>IF(ISERROR(SEARCH(X$1,$O334)),0,1)</f>
        <v>0</v>
      </c>
      <c r="Y334" s="147">
        <f>IF(ISERROR(SEARCH(Y$1,$O334)),0,1)</f>
        <v>0</v>
      </c>
      <c r="Z334" s="147">
        <f>IF(ISERROR(SEARCH(Z$1,$O334)),0,1)</f>
        <v>0</v>
      </c>
      <c r="AA334" s="147">
        <f>IF(ISERROR(SEARCH(AA$1,$O334)),0,1)</f>
        <v>0</v>
      </c>
      <c r="AB334" s="147">
        <f>IF(ISERROR(SEARCH(AB$1,$O334)),0,1)</f>
        <v>0</v>
      </c>
      <c r="AC334" s="147">
        <f>IF(ISERROR(SEARCH(AC$1,$O334)),0,1)</f>
        <v>0</v>
      </c>
      <c r="AD334" s="147">
        <f>IF(ISERROR(SEARCH(AD$1,$O334)),0,1)</f>
        <v>0</v>
      </c>
      <c r="AE334" s="147">
        <f>IF(ISERROR(SEARCH(AE$1,$O334)),0,1)</f>
        <v>0</v>
      </c>
      <c r="AF334" s="147">
        <f>IF(ISERROR(SEARCH(AF$1,$O334)),0,1)</f>
        <v>0</v>
      </c>
      <c r="AG334" s="114"/>
      <c r="AH334" s="114" t="s">
        <v>3779</v>
      </c>
      <c r="AI334" s="114" t="s">
        <v>44</v>
      </c>
      <c r="AJ334" s="220" t="s">
        <v>44</v>
      </c>
      <c r="AK334" s="219">
        <f>_xlfn.XLOOKUP(AJ334,sortorder!$I$15:$I$20,sortorder!$J$15:$J$20)</f>
        <v>1</v>
      </c>
      <c r="AL334" s="114"/>
      <c r="AM334" s="114"/>
      <c r="AN334" s="114"/>
      <c r="AO334" s="114">
        <v>0</v>
      </c>
      <c r="AP334" s="114" t="s">
        <v>43</v>
      </c>
      <c r="AQ334" s="114" t="s">
        <v>43</v>
      </c>
      <c r="AR334" s="114" t="s">
        <v>286</v>
      </c>
      <c r="AS334" s="114"/>
      <c r="AT334" s="114"/>
      <c r="AU334" s="40" t="str">
        <f>IFERROR(_xlfn.XLOOKUP(O334,wtd!$B:$B,wtd!$C:$C),"")</f>
        <v/>
      </c>
      <c r="AV334" s="147" t="b">
        <f>IFERROR(O334=_xlfn.XLOOKUP(O334,wtd!$B:$B,wtd!$B:$B),FALSE)</f>
        <v>0</v>
      </c>
      <c r="AW334" s="114" t="s">
        <v>45</v>
      </c>
      <c r="AX334" s="114"/>
      <c r="AY334" s="114">
        <v>0</v>
      </c>
      <c r="AZ334" s="114"/>
      <c r="BA334" s="114" t="b">
        <v>0</v>
      </c>
      <c r="BB334" s="114" t="b">
        <v>0</v>
      </c>
      <c r="BC334" s="114" t="b">
        <v>0</v>
      </c>
      <c r="BD334" s="114" t="s">
        <v>5629</v>
      </c>
      <c r="BE334" s="114" t="s">
        <v>4915</v>
      </c>
      <c r="BF334" s="114" t="s">
        <v>4915</v>
      </c>
      <c r="BL334" s="235">
        <v>999</v>
      </c>
    </row>
    <row r="335" spans="1:68" x14ac:dyDescent="0.35">
      <c r="A335">
        <v>334</v>
      </c>
      <c r="B335" s="164" t="str">
        <f>IFERROR(TEXT(AK335,"00"),"99")&amp;IFERROR(TEXT(V335,"00"),"99")&amp;IFERROR(TEXT(R335,"00"),"99")&amp;IFERROR(TEXT(BL335,"000"),"999")</f>
        <v>019914999</v>
      </c>
      <c r="C335" s="164" t="str">
        <f>IFERROR(TEXT(AK335,"00"),"99")&amp;IFERROR(TEXT(U335,"00"),"99")&amp;IFERROR(TEXT(Q335,"000"),"999")</f>
        <v>0199000</v>
      </c>
      <c r="D335" s="29">
        <v>0</v>
      </c>
      <c r="E335" s="29">
        <v>0</v>
      </c>
      <c r="F335" s="29">
        <v>1</v>
      </c>
      <c r="H335" s="116" t="s">
        <v>4061</v>
      </c>
      <c r="L335" s="116" t="s">
        <v>4061</v>
      </c>
      <c r="O335" s="184" t="s">
        <v>5666</v>
      </c>
      <c r="P335" s="184" t="s">
        <v>5666</v>
      </c>
      <c r="Q335" s="153">
        <f>IFERROR(_xlfn.XLOOKUP(S335,sortorder!$E$62:$E$138,sortorder!$F$62:$F$138),999)</f>
        <v>0</v>
      </c>
      <c r="R335" s="153">
        <f>IFERROR(_xlfn.XLOOKUP(S335,sortorder!$E$62:$E$138,sortorder!$D$62:$D$138),99)</f>
        <v>14</v>
      </c>
      <c r="U335" s="158">
        <f>IFERROR(_xlfn.XLOOKUP(W335,sortorder!$E$4:$E$55,sortorder!$D$4:$D$55),99)</f>
        <v>99</v>
      </c>
      <c r="V335" s="158">
        <f>IFERROR(_xlfn.XLOOKUP(W335,sortorder!$E$4:$E$55,sortorder!$D$4:$D$55),99)</f>
        <v>99</v>
      </c>
      <c r="W335" s="206" t="s">
        <v>5692</v>
      </c>
      <c r="X335" s="147">
        <f>IF(ISERROR(SEARCH(X$1,$O335)),0,1)</f>
        <v>0</v>
      </c>
      <c r="Y335" s="147">
        <f>IF(ISERROR(SEARCH(Y$1,$O335)),0,1)</f>
        <v>0</v>
      </c>
      <c r="Z335" s="147">
        <f>IF(ISERROR(SEARCH(Z$1,$O335)),0,1)</f>
        <v>0</v>
      </c>
      <c r="AA335" s="147">
        <f>IF(ISERROR(SEARCH(AA$1,$O335)),0,1)</f>
        <v>0</v>
      </c>
      <c r="AB335" s="147">
        <f>IF(ISERROR(SEARCH(AB$1,$O335)),0,1)</f>
        <v>0</v>
      </c>
      <c r="AC335" s="147">
        <f>IF(ISERROR(SEARCH(AC$1,$O335)),0,1)</f>
        <v>0</v>
      </c>
      <c r="AD335" s="147">
        <f>IF(ISERROR(SEARCH(AD$1,$O335)),0,1)</f>
        <v>0</v>
      </c>
      <c r="AE335" s="147">
        <f>IF(ISERROR(SEARCH(AE$1,$O335)),0,1)</f>
        <v>0</v>
      </c>
      <c r="AF335" s="147">
        <f>IF(ISERROR(SEARCH(AF$1,$O335)),0,1)</f>
        <v>0</v>
      </c>
      <c r="AH335" s="119" t="s">
        <v>4000</v>
      </c>
      <c r="AI335" t="s">
        <v>44</v>
      </c>
      <c r="AJ335" s="42" t="s">
        <v>44</v>
      </c>
      <c r="AK335" s="219">
        <f>_xlfn.XLOOKUP(AJ335,sortorder!$I$15:$I$20,sortorder!$J$15:$J$20)</f>
        <v>1</v>
      </c>
      <c r="AO335" s="32">
        <v>0</v>
      </c>
      <c r="AP335" t="s">
        <v>43</v>
      </c>
      <c r="AQ335" t="s">
        <v>43</v>
      </c>
      <c r="AR335" t="s">
        <v>286</v>
      </c>
      <c r="AU335" s="40" t="str">
        <f>IFERROR(_xlfn.XLOOKUP(O335,wtd!$B:$B,wtd!$C:$C),"")</f>
        <v/>
      </c>
      <c r="AV335" s="147" t="b">
        <f>IFERROR(O335=_xlfn.XLOOKUP(O335,wtd!$B:$B,wtd!$B:$B),FALSE)</f>
        <v>0</v>
      </c>
      <c r="AW335" t="s">
        <v>45</v>
      </c>
      <c r="AY335">
        <v>0</v>
      </c>
      <c r="BA335" t="b">
        <v>0</v>
      </c>
      <c r="BB335" t="b">
        <v>0</v>
      </c>
      <c r="BC335" t="b">
        <v>0</v>
      </c>
      <c r="BD335" t="s">
        <v>4062</v>
      </c>
      <c r="BE335" t="s">
        <v>4062</v>
      </c>
      <c r="BF335" t="s">
        <v>4062</v>
      </c>
      <c r="BL335" s="235">
        <v>999</v>
      </c>
    </row>
    <row r="336" spans="1:68" x14ac:dyDescent="0.35">
      <c r="A336">
        <v>335</v>
      </c>
      <c r="B336" s="164" t="str">
        <f>IFERROR(TEXT(AK336,"00"),"99")&amp;IFERROR(TEXT(V336,"00"),"99")&amp;IFERROR(TEXT(R336,"00"),"99")&amp;IFERROR(TEXT(BL336,"000"),"999")</f>
        <v>019921011</v>
      </c>
      <c r="C336" s="164" t="str">
        <f>IFERROR(TEXT(AK336,"00"),"99")&amp;IFERROR(TEXT(U336,"00"),"99")&amp;IFERROR(TEXT(Q336,"000"),"999")</f>
        <v>0199165</v>
      </c>
      <c r="D336" s="29">
        <v>1</v>
      </c>
      <c r="E336" s="29">
        <v>0</v>
      </c>
      <c r="F336" s="29">
        <v>1</v>
      </c>
      <c r="G336" s="106">
        <v>1</v>
      </c>
      <c r="H336" s="45" t="s">
        <v>2575</v>
      </c>
      <c r="I336" s="45" t="s">
        <v>2575</v>
      </c>
      <c r="J336" s="45" t="s">
        <v>2575</v>
      </c>
      <c r="K336" s="9"/>
      <c r="L336" s="188" t="s">
        <v>4858</v>
      </c>
      <c r="O336" s="225" t="s">
        <v>4927</v>
      </c>
      <c r="P336" s="225" t="s">
        <v>4927</v>
      </c>
      <c r="Q336" s="153">
        <f>IFERROR(_xlfn.XLOOKUP(S336,sortorder!$E$62:$E$138,sortorder!$F$62:$F$138),999)</f>
        <v>165</v>
      </c>
      <c r="R336" s="153">
        <f>IFERROR(_xlfn.XLOOKUP(S336,sortorder!$E$62:$E$138,sortorder!$D$62:$D$138),99)</f>
        <v>21</v>
      </c>
      <c r="S336" s="186" t="s">
        <v>4927</v>
      </c>
      <c r="U336" s="158">
        <f>IFERROR(_xlfn.XLOOKUP(W336,sortorder!$E$4:$E$55,sortorder!$D$4:$D$55),99)</f>
        <v>99</v>
      </c>
      <c r="V336" s="158">
        <f>IFERROR(_xlfn.XLOOKUP(W336,sortorder!$E$4:$E$55,sortorder!$D$4:$D$55),99)</f>
        <v>99</v>
      </c>
      <c r="W336" s="206" t="s">
        <v>5691</v>
      </c>
      <c r="X336" s="147">
        <f>IF(ISERROR(SEARCH(X$1,$O336)),0,1)</f>
        <v>0</v>
      </c>
      <c r="Y336" s="147">
        <f>IF(ISERROR(SEARCH(Y$1,$O336)),0,1)</f>
        <v>0</v>
      </c>
      <c r="Z336" s="147">
        <f>IF(ISERROR(SEARCH(Z$1,$O336)),0,1)</f>
        <v>0</v>
      </c>
      <c r="AA336" s="147">
        <f>IF(ISERROR(SEARCH(AA$1,$O336)),0,1)</f>
        <v>0</v>
      </c>
      <c r="AB336" s="147">
        <f>IF(ISERROR(SEARCH(AB$1,$O336)),0,1)</f>
        <v>0</v>
      </c>
      <c r="AC336" s="147">
        <f>IF(ISERROR(SEARCH(AC$1,$O336)),0,1)</f>
        <v>0</v>
      </c>
      <c r="AD336" s="147">
        <f>IF(ISERROR(SEARCH(AD$1,$O336)),0,1)</f>
        <v>0</v>
      </c>
      <c r="AE336" s="147">
        <f>IF(ISERROR(SEARCH(AE$1,$O336)),0,1)</f>
        <v>0</v>
      </c>
      <c r="AF336" s="147">
        <f>IF(ISERROR(SEARCH(AF$1,$O336)),0,1)</f>
        <v>0</v>
      </c>
      <c r="AG336" t="s">
        <v>1083</v>
      </c>
      <c r="AH336" s="125" t="s">
        <v>1084</v>
      </c>
      <c r="AI336" t="s">
        <v>44</v>
      </c>
      <c r="AJ336" s="42" t="s">
        <v>44</v>
      </c>
      <c r="AK336" s="219">
        <f>_xlfn.XLOOKUP(AJ336,sortorder!$I$15:$I$20,sortorder!$J$15:$J$20)</f>
        <v>1</v>
      </c>
      <c r="AO336" s="30">
        <v>0</v>
      </c>
      <c r="AP336" s="45" t="s">
        <v>43</v>
      </c>
      <c r="AQ336" s="45" t="s">
        <v>43</v>
      </c>
      <c r="AR336" s="43" t="s">
        <v>286</v>
      </c>
      <c r="AS336" s="43" t="s">
        <v>43</v>
      </c>
      <c r="AT336" s="43">
        <v>1</v>
      </c>
      <c r="AU336" s="40" t="str">
        <f>IFERROR(_xlfn.XLOOKUP(O336,wtd!$B:$B,wtd!$C:$C),"")</f>
        <v>disab_universe</v>
      </c>
      <c r="AV336" s="147" t="b">
        <f>IFERROR(O336=_xlfn.XLOOKUP(O336,wtd!$B:$B,wtd!$B:$B),FALSE)</f>
        <v>1</v>
      </c>
      <c r="AX336" s="45">
        <v>2</v>
      </c>
      <c r="AY336" s="45">
        <v>0</v>
      </c>
      <c r="BA336" t="b">
        <v>0</v>
      </c>
      <c r="BB336" t="b">
        <v>1</v>
      </c>
      <c r="BC336" t="b">
        <v>0</v>
      </c>
      <c r="BD336" s="199" t="s">
        <v>5643</v>
      </c>
      <c r="BE336" s="210" t="s">
        <v>5643</v>
      </c>
      <c r="BF336" s="199" t="s">
        <v>5655</v>
      </c>
      <c r="BI336" s="45" t="s">
        <v>2576</v>
      </c>
      <c r="BJ336" t="s">
        <v>2577</v>
      </c>
      <c r="BL336" s="233">
        <v>11</v>
      </c>
      <c r="BM336" t="s">
        <v>5652</v>
      </c>
      <c r="BN336" s="200" t="s">
        <v>1131</v>
      </c>
    </row>
    <row r="337" spans="1:66" x14ac:dyDescent="0.35">
      <c r="A337">
        <v>336</v>
      </c>
      <c r="B337" s="164" t="str">
        <f>IFERROR(TEXT(AK337,"00"),"99")&amp;IFERROR(TEXT(V337,"00"),"99")&amp;IFERROR(TEXT(R337,"00"),"99")&amp;IFERROR(TEXT(BL337,"000"),"999")</f>
        <v>019921999</v>
      </c>
      <c r="C337" s="164" t="str">
        <f>IFERROR(TEXT(AK337,"00"),"99")&amp;IFERROR(TEXT(U337,"00"),"99")&amp;IFERROR(TEXT(Q337,"000"),"999")</f>
        <v>0199165</v>
      </c>
      <c r="D337" s="29">
        <v>0</v>
      </c>
      <c r="E337" s="29">
        <v>0</v>
      </c>
      <c r="F337" s="29">
        <v>1</v>
      </c>
      <c r="H337" s="188" t="s">
        <v>4854</v>
      </c>
      <c r="L337" s="188" t="s">
        <v>4854</v>
      </c>
      <c r="O337" s="187" t="s">
        <v>5667</v>
      </c>
      <c r="P337" s="187" t="s">
        <v>5667</v>
      </c>
      <c r="Q337" s="153">
        <f>IFERROR(_xlfn.XLOOKUP(S337,sortorder!$E$62:$E$138,sortorder!$F$62:$F$138),999)</f>
        <v>165</v>
      </c>
      <c r="R337" s="153">
        <f>IFERROR(_xlfn.XLOOKUP(S337,sortorder!$E$62:$E$138,sortorder!$D$62:$D$138),99)</f>
        <v>21</v>
      </c>
      <c r="S337" s="186" t="s">
        <v>4927</v>
      </c>
      <c r="U337" s="158">
        <f>IFERROR(_xlfn.XLOOKUP(W337,sortorder!$E$4:$E$55,sortorder!$D$4:$D$55),99)</f>
        <v>99</v>
      </c>
      <c r="V337" s="158">
        <f>IFERROR(_xlfn.XLOOKUP(W337,sortorder!$E$4:$E$55,sortorder!$D$4:$D$55),99)</f>
        <v>99</v>
      </c>
      <c r="W337" s="206" t="s">
        <v>5692</v>
      </c>
      <c r="X337" s="147">
        <f>IF(ISERROR(SEARCH(X$1,$O337)),0,1)</f>
        <v>0</v>
      </c>
      <c r="Y337" s="147">
        <f>IF(ISERROR(SEARCH(Y$1,$O337)),0,1)</f>
        <v>0</v>
      </c>
      <c r="Z337" s="147">
        <f>IF(ISERROR(SEARCH(Z$1,$O337)),0,1)</f>
        <v>0</v>
      </c>
      <c r="AA337" s="147">
        <f>IF(ISERROR(SEARCH(AA$1,$O337)),0,1)</f>
        <v>0</v>
      </c>
      <c r="AB337" s="147">
        <f>IF(ISERROR(SEARCH(AB$1,$O337)),0,1)</f>
        <v>0</v>
      </c>
      <c r="AC337" s="147">
        <f>IF(ISERROR(SEARCH(AC$1,$O337)),0,1)</f>
        <v>0</v>
      </c>
      <c r="AD337" s="147">
        <f>IF(ISERROR(SEARCH(AD$1,$O337)),0,1)</f>
        <v>0</v>
      </c>
      <c r="AE337" s="147">
        <f>IF(ISERROR(SEARCH(AE$1,$O337)),0,1)</f>
        <v>0</v>
      </c>
      <c r="AF337" s="147">
        <f>IF(ISERROR(SEARCH(AF$1,$O337)),0,1)</f>
        <v>0</v>
      </c>
      <c r="AH337" s="120" t="s">
        <v>4852</v>
      </c>
      <c r="AI337" t="s">
        <v>44</v>
      </c>
      <c r="AJ337" s="42" t="s">
        <v>44</v>
      </c>
      <c r="AK337" s="219">
        <f>_xlfn.XLOOKUP(AJ337,sortorder!$I$15:$I$20,sortorder!$J$15:$J$20)</f>
        <v>1</v>
      </c>
      <c r="AO337" s="32">
        <v>0</v>
      </c>
      <c r="AP337" t="s">
        <v>43</v>
      </c>
      <c r="AQ337" t="s">
        <v>43</v>
      </c>
      <c r="AR337" t="s">
        <v>52</v>
      </c>
      <c r="AS337" t="s">
        <v>43</v>
      </c>
      <c r="AT337">
        <v>9</v>
      </c>
      <c r="AU337" s="40" t="str">
        <f>IFERROR(_xlfn.XLOOKUP(O337,wtd!$B:$B,wtd!$C:$C),"")</f>
        <v/>
      </c>
      <c r="AV337" s="147" t="b">
        <f>IFERROR(O337=_xlfn.XLOOKUP(O337,wtd!$B:$B,wtd!$B:$B),FALSE)</f>
        <v>0</v>
      </c>
      <c r="AW337" t="s">
        <v>45</v>
      </c>
      <c r="AY337">
        <v>0</v>
      </c>
      <c r="BA337" t="b">
        <v>0</v>
      </c>
      <c r="BB337" t="b">
        <v>0</v>
      </c>
      <c r="BC337" t="b">
        <v>0</v>
      </c>
      <c r="BD337" s="45" t="s">
        <v>5653</v>
      </c>
      <c r="BE337" s="45" t="s">
        <v>5654</v>
      </c>
      <c r="BF337" s="45" t="s">
        <v>5654</v>
      </c>
      <c r="BL337" s="235">
        <v>999</v>
      </c>
    </row>
    <row r="338" spans="1:66" x14ac:dyDescent="0.35">
      <c r="A338">
        <v>337</v>
      </c>
      <c r="B338" s="164" t="str">
        <f>IFERROR(TEXT(AK338,"00"),"99")&amp;IFERROR(TEXT(V338,"00"),"99")&amp;IFERROR(TEXT(R338,"00"),"99")&amp;IFERROR(TEXT(BL338,"000"),"999")</f>
        <v>019921999</v>
      </c>
      <c r="C338" s="164" t="str">
        <f>IFERROR(TEXT(AK338,"00"),"99")&amp;IFERROR(TEXT(U338,"00"),"99")&amp;IFERROR(TEXT(Q338,"000"),"999")</f>
        <v>0199165</v>
      </c>
      <c r="D338" s="29">
        <v>0</v>
      </c>
      <c r="E338" s="29">
        <v>0</v>
      </c>
      <c r="F338" s="29">
        <v>1</v>
      </c>
      <c r="H338" s="188" t="s">
        <v>4856</v>
      </c>
      <c r="L338" s="188" t="s">
        <v>4856</v>
      </c>
      <c r="O338" s="187" t="s">
        <v>4928</v>
      </c>
      <c r="P338" s="187" t="s">
        <v>4928</v>
      </c>
      <c r="Q338" s="153">
        <f>IFERROR(_xlfn.XLOOKUP(S338,sortorder!$E$62:$E$138,sortorder!$F$62:$F$138),999)</f>
        <v>165</v>
      </c>
      <c r="R338" s="153">
        <f>IFERROR(_xlfn.XLOOKUP(S338,sortorder!$E$62:$E$138,sortorder!$D$62:$D$138),99)</f>
        <v>21</v>
      </c>
      <c r="S338" s="186" t="s">
        <v>4927</v>
      </c>
      <c r="U338" s="158">
        <f>IFERROR(_xlfn.XLOOKUP(W338,sortorder!$E$4:$E$55,sortorder!$D$4:$D$55),99)</f>
        <v>99</v>
      </c>
      <c r="V338" s="158">
        <f>IFERROR(_xlfn.XLOOKUP(W338,sortorder!$E$4:$E$55,sortorder!$D$4:$D$55),99)</f>
        <v>99</v>
      </c>
      <c r="W338" s="206" t="s">
        <v>5692</v>
      </c>
      <c r="X338" s="147">
        <f>IF(ISERROR(SEARCH(X$1,$O338)),0,1)</f>
        <v>0</v>
      </c>
      <c r="Y338" s="147">
        <f>IF(ISERROR(SEARCH(Y$1,$O338)),0,1)</f>
        <v>0</v>
      </c>
      <c r="Z338" s="147">
        <f>IF(ISERROR(SEARCH(Z$1,$O338)),0,1)</f>
        <v>0</v>
      </c>
      <c r="AA338" s="147">
        <f>IF(ISERROR(SEARCH(AA$1,$O338)),0,1)</f>
        <v>0</v>
      </c>
      <c r="AB338" s="147">
        <f>IF(ISERROR(SEARCH(AB$1,$O338)),0,1)</f>
        <v>0</v>
      </c>
      <c r="AC338" s="147">
        <f>IF(ISERROR(SEARCH(AC$1,$O338)),0,1)</f>
        <v>0</v>
      </c>
      <c r="AD338" s="147">
        <f>IF(ISERROR(SEARCH(AD$1,$O338)),0,1)</f>
        <v>0</v>
      </c>
      <c r="AE338" s="147">
        <f>IF(ISERROR(SEARCH(AE$1,$O338)),0,1)</f>
        <v>0</v>
      </c>
      <c r="AF338" s="147">
        <f>IF(ISERROR(SEARCH(AF$1,$O338)),0,1)</f>
        <v>0</v>
      </c>
      <c r="AH338" s="120" t="s">
        <v>4852</v>
      </c>
      <c r="AI338" t="s">
        <v>44</v>
      </c>
      <c r="AJ338" s="42" t="s">
        <v>44</v>
      </c>
      <c r="AK338" s="219">
        <f>_xlfn.XLOOKUP(AJ338,sortorder!$I$15:$I$20,sortorder!$J$15:$J$20)</f>
        <v>1</v>
      </c>
      <c r="AO338" s="32">
        <v>0</v>
      </c>
      <c r="AP338" s="186" t="s">
        <v>43</v>
      </c>
      <c r="AQ338" s="186" t="s">
        <v>43</v>
      </c>
      <c r="AR338" s="186" t="s">
        <v>52</v>
      </c>
      <c r="AS338" s="186" t="s">
        <v>43</v>
      </c>
      <c r="AT338" s="186">
        <v>9</v>
      </c>
      <c r="AU338" s="40" t="str">
        <f>IFERROR(_xlfn.XLOOKUP(O338,wtd!$B:$B,wtd!$C:$C),"")</f>
        <v/>
      </c>
      <c r="AV338" s="147" t="b">
        <f>IFERROR(O338=_xlfn.XLOOKUP(O338,wtd!$B:$B,wtd!$B:$B),FALSE)</f>
        <v>0</v>
      </c>
      <c r="AW338" s="186" t="s">
        <v>45</v>
      </c>
      <c r="AX338" s="186"/>
      <c r="AY338" s="186">
        <v>0</v>
      </c>
      <c r="AZ338" s="186"/>
      <c r="BA338" s="186" t="b">
        <v>0</v>
      </c>
      <c r="BB338" s="186" t="b">
        <v>0</v>
      </c>
      <c r="BC338" s="186" t="b">
        <v>0</v>
      </c>
      <c r="BD338" s="45" t="s">
        <v>4857</v>
      </c>
      <c r="BE338" s="45" t="s">
        <v>5648</v>
      </c>
      <c r="BF338" s="45" t="s">
        <v>5648</v>
      </c>
      <c r="BL338" s="235">
        <v>999</v>
      </c>
    </row>
    <row r="339" spans="1:66" x14ac:dyDescent="0.35">
      <c r="A339">
        <v>338</v>
      </c>
      <c r="B339" s="164" t="str">
        <f>IFERROR(TEXT(AK339,"00"),"99")&amp;IFERROR(TEXT(V339,"00"),"99")&amp;IFERROR(TEXT(R339,"00"),"99")&amp;IFERROR(TEXT(BL339,"000"),"999")</f>
        <v>019999017</v>
      </c>
      <c r="C339" s="164" t="str">
        <f>IFERROR(TEXT(AK339,"00"),"99")&amp;IFERROR(TEXT(U339,"00"),"99")&amp;IFERROR(TEXT(Q339,"000"),"999")</f>
        <v>0199999</v>
      </c>
      <c r="D339" s="29">
        <v>1</v>
      </c>
      <c r="E339" s="29">
        <v>0</v>
      </c>
      <c r="F339" s="29">
        <v>1</v>
      </c>
      <c r="G339" s="106">
        <v>1</v>
      </c>
      <c r="H339" t="s">
        <v>2591</v>
      </c>
      <c r="I339" t="s">
        <v>2591</v>
      </c>
      <c r="J339" s="125" t="s">
        <v>2591</v>
      </c>
      <c r="L339" s="116" t="s">
        <v>4068</v>
      </c>
      <c r="O339" s="213" t="s">
        <v>5657</v>
      </c>
      <c r="P339" s="213" t="s">
        <v>5657</v>
      </c>
      <c r="Q339" s="153">
        <f>IFERROR(_xlfn.XLOOKUP(S339,sortorder!$E$62:$E$138,sortorder!$F$62:$F$138),999)</f>
        <v>999</v>
      </c>
      <c r="R339" s="153">
        <f>IFERROR(_xlfn.XLOOKUP(S339,sortorder!$E$62:$E$138,sortorder!$D$62:$D$138),99)</f>
        <v>99</v>
      </c>
      <c r="S339" s="213" t="s">
        <v>5657</v>
      </c>
      <c r="U339" s="158">
        <f>IFERROR(_xlfn.XLOOKUP(W339,sortorder!$E$4:$E$55,sortorder!$D$4:$D$55),99)</f>
        <v>99</v>
      </c>
      <c r="V339" s="158">
        <f>IFERROR(_xlfn.XLOOKUP(W339,sortorder!$E$4:$E$55,sortorder!$D$4:$D$55),99)</f>
        <v>99</v>
      </c>
      <c r="W339" s="206" t="s">
        <v>5691</v>
      </c>
      <c r="X339" s="147">
        <f>IF(ISERROR(SEARCH(X$1,$O339)),0,1)</f>
        <v>0</v>
      </c>
      <c r="Y339" s="147">
        <f>IF(ISERROR(SEARCH(Y$1,$O339)),0,1)</f>
        <v>0</v>
      </c>
      <c r="Z339" s="147">
        <f>IF(ISERROR(SEARCH(Z$1,$O339)),0,1)</f>
        <v>0</v>
      </c>
      <c r="AA339" s="147">
        <f>IF(ISERROR(SEARCH(AA$1,$O339)),0,1)</f>
        <v>0</v>
      </c>
      <c r="AB339" s="147">
        <f>IF(ISERROR(SEARCH(AB$1,$O339)),0,1)</f>
        <v>0</v>
      </c>
      <c r="AC339" s="147">
        <f>IF(ISERROR(SEARCH(AC$1,$O339)),0,1)</f>
        <v>0</v>
      </c>
      <c r="AD339" s="147">
        <f>IF(ISERROR(SEARCH(AD$1,$O339)),0,1)</f>
        <v>0</v>
      </c>
      <c r="AE339" s="147">
        <f>IF(ISERROR(SEARCH(AE$1,$O339)),0,1)</f>
        <v>0</v>
      </c>
      <c r="AF339" s="147">
        <f>IF(ISERROR(SEARCH(AF$1,$O339)),0,1)</f>
        <v>0</v>
      </c>
      <c r="AG339" t="s">
        <v>1083</v>
      </c>
      <c r="AH339" s="125" t="s">
        <v>1084</v>
      </c>
      <c r="AI339" t="s">
        <v>44</v>
      </c>
      <c r="AJ339" s="42" t="s">
        <v>44</v>
      </c>
      <c r="AK339" s="219">
        <f>_xlfn.XLOOKUP(AJ339,sortorder!$I$15:$I$20,sortorder!$J$15:$J$20)</f>
        <v>1</v>
      </c>
      <c r="AO339" s="30">
        <v>0</v>
      </c>
      <c r="AP339" t="s">
        <v>43</v>
      </c>
      <c r="AQ339" t="s">
        <v>43</v>
      </c>
      <c r="AR339" s="212" t="s">
        <v>286</v>
      </c>
      <c r="AU339" s="40" t="str">
        <f>IFERROR(_xlfn.XLOOKUP(O339,wtd!$B:$B,wtd!$C:$C),"")</f>
        <v>occupiedunits</v>
      </c>
      <c r="AV339" s="147" t="b">
        <f>IFERROR(O339=_xlfn.XLOOKUP(O339,wtd!$B:$B,wtd!$B:$B),FALSE)</f>
        <v>1</v>
      </c>
      <c r="AY339">
        <v>0</v>
      </c>
      <c r="BA339" t="b">
        <v>0</v>
      </c>
      <c r="BB339" t="b">
        <v>1</v>
      </c>
      <c r="BC339" t="b">
        <v>0</v>
      </c>
      <c r="BD339" s="125" t="s">
        <v>5659</v>
      </c>
      <c r="BE339" t="s">
        <v>5660</v>
      </c>
      <c r="BF339" t="s">
        <v>5660</v>
      </c>
      <c r="BI339" t="s">
        <v>2592</v>
      </c>
      <c r="BJ339" t="s">
        <v>2593</v>
      </c>
      <c r="BL339" s="232">
        <v>17</v>
      </c>
      <c r="BN339" t="s">
        <v>1212</v>
      </c>
    </row>
    <row r="340" spans="1:66" x14ac:dyDescent="0.35">
      <c r="A340">
        <v>339</v>
      </c>
      <c r="B340" s="164" t="str">
        <f>IFERROR(TEXT(AK340,"00"),"99")&amp;IFERROR(TEXT(V340,"00"),"99")&amp;IFERROR(TEXT(R340,"00"),"99")&amp;IFERROR(TEXT(BL340,"000"),"999")</f>
        <v>019999030</v>
      </c>
      <c r="C340" s="164" t="str">
        <f>IFERROR(TEXT(AK340,"00"),"99")&amp;IFERROR(TEXT(U340,"00"),"99")&amp;IFERROR(TEXT(Q340,"000"),"999")</f>
        <v>0199999</v>
      </c>
      <c r="D340" s="29">
        <v>1</v>
      </c>
      <c r="E340" s="29">
        <v>0</v>
      </c>
      <c r="F340" s="29">
        <v>1</v>
      </c>
      <c r="G340" s="113" t="s">
        <v>60</v>
      </c>
      <c r="H340" s="133" t="s">
        <v>2601</v>
      </c>
      <c r="I340" s="23" t="s">
        <v>2601</v>
      </c>
      <c r="J340" s="143" t="s">
        <v>2601</v>
      </c>
      <c r="K340" s="143"/>
      <c r="L340" s="143" t="s">
        <v>3937</v>
      </c>
      <c r="M340" s="143"/>
      <c r="N340" s="143"/>
      <c r="O340" s="213" t="s">
        <v>5687</v>
      </c>
      <c r="P340" s="213" t="s">
        <v>5687</v>
      </c>
      <c r="Q340" s="153">
        <f>IFERROR(_xlfn.XLOOKUP(S340,sortorder!$E$62:$E$138,sortorder!$F$62:$F$138),999)</f>
        <v>999</v>
      </c>
      <c r="R340" s="153">
        <f>IFERROR(_xlfn.XLOOKUP(S340,sortorder!$E$62:$E$138,sortorder!$D$62:$D$138),99)</f>
        <v>99</v>
      </c>
      <c r="S340" s="2" t="s">
        <v>5687</v>
      </c>
      <c r="U340" s="158">
        <f>IFERROR(_xlfn.XLOOKUP(W340,sortorder!$E$4:$E$55,sortorder!$D$4:$D$55),99)</f>
        <v>99</v>
      </c>
      <c r="V340" s="158">
        <f>IFERROR(_xlfn.XLOOKUP(W340,sortorder!$E$4:$E$55,sortorder!$D$4:$D$55),99)</f>
        <v>99</v>
      </c>
      <c r="W340" s="206" t="s">
        <v>5691</v>
      </c>
      <c r="X340" s="147">
        <f>IF(ISERROR(SEARCH(X$1,$O340)),0,1)</f>
        <v>0</v>
      </c>
      <c r="Y340" s="147">
        <f>IF(ISERROR(SEARCH(Y$1,$O340)),0,1)</f>
        <v>0</v>
      </c>
      <c r="Z340" s="147">
        <f>IF(ISERROR(SEARCH(Z$1,$O340)),0,1)</f>
        <v>0</v>
      </c>
      <c r="AA340" s="147">
        <f>IF(ISERROR(SEARCH(AA$1,$O340)),0,1)</f>
        <v>0</v>
      </c>
      <c r="AB340" s="147">
        <f>IF(ISERROR(SEARCH(AB$1,$O340)),0,1)</f>
        <v>0</v>
      </c>
      <c r="AC340" s="147">
        <f>IF(ISERROR(SEARCH(AC$1,$O340)),0,1)</f>
        <v>0</v>
      </c>
      <c r="AD340" s="147">
        <f>IF(ISERROR(SEARCH(AD$1,$O340)),0,1)</f>
        <v>0</v>
      </c>
      <c r="AE340" s="147">
        <f>IF(ISERROR(SEARCH(AE$1,$O340)),0,1)</f>
        <v>0</v>
      </c>
      <c r="AF340" s="147">
        <f>IF(ISERROR(SEARCH(AF$1,$O340)),0,1)</f>
        <v>0</v>
      </c>
      <c r="AG340" t="s">
        <v>1083</v>
      </c>
      <c r="AH340" s="125" t="s">
        <v>2602</v>
      </c>
      <c r="AI340" s="140" t="s">
        <v>44</v>
      </c>
      <c r="AJ340" s="220" t="s">
        <v>44</v>
      </c>
      <c r="AK340" s="219">
        <f>_xlfn.XLOOKUP(AJ340,sortorder!$I$15:$I$20,sortorder!$J$15:$J$20)</f>
        <v>1</v>
      </c>
      <c r="AO340" s="30">
        <v>0</v>
      </c>
      <c r="AP340" t="s">
        <v>43</v>
      </c>
      <c r="AQ340" t="s">
        <v>43</v>
      </c>
      <c r="AR340" t="s">
        <v>286</v>
      </c>
      <c r="AT340">
        <v>1</v>
      </c>
      <c r="AU340" s="40" t="str">
        <f>IFERROR(_xlfn.XLOOKUP(O340,wtd!$B:$B,wtd!$C:$C),"")</f>
        <v>lingiso</v>
      </c>
      <c r="AV340" s="147" t="b">
        <f>IFERROR(O340=_xlfn.XLOOKUP(O340,wtd!$B:$B,wtd!$B:$B),FALSE)</f>
        <v>1</v>
      </c>
      <c r="AY340">
        <v>0</v>
      </c>
      <c r="BA340" t="b">
        <v>0</v>
      </c>
      <c r="BB340" t="b">
        <v>0</v>
      </c>
      <c r="BC340" t="b">
        <v>0</v>
      </c>
      <c r="BD340" s="143" t="s">
        <v>5556</v>
      </c>
      <c r="BE340" s="143" t="s">
        <v>4916</v>
      </c>
      <c r="BF340" s="143" t="s">
        <v>4916</v>
      </c>
      <c r="BG340" s="133"/>
      <c r="BH340" s="133"/>
      <c r="BI340" s="133" t="s">
        <v>5594</v>
      </c>
      <c r="BJ340" s="133" t="s">
        <v>2603</v>
      </c>
      <c r="BL340" s="232">
        <v>30</v>
      </c>
      <c r="BN340" t="s">
        <v>1759</v>
      </c>
    </row>
    <row r="341" spans="1:66" x14ac:dyDescent="0.35">
      <c r="A341">
        <v>340</v>
      </c>
      <c r="B341" s="164" t="str">
        <f>IFERROR(TEXT(AK341,"00"),"99")&amp;IFERROR(TEXT(V341,"00"),"99")&amp;IFERROR(TEXT(R341,"00"),"99")&amp;IFERROR(TEXT(BL341,"000"),"999")</f>
        <v>019999031</v>
      </c>
      <c r="C341" s="164" t="str">
        <f>IFERROR(TEXT(AK341,"00"),"99")&amp;IFERROR(TEXT(U341,"00"),"99")&amp;IFERROR(TEXT(Q341,"000"),"999")</f>
        <v>0199999</v>
      </c>
      <c r="D341" s="29">
        <v>1</v>
      </c>
      <c r="E341" s="29">
        <v>0</v>
      </c>
      <c r="F341" s="29">
        <v>1</v>
      </c>
      <c r="G341" s="113" t="s">
        <v>60</v>
      </c>
      <c r="H341" s="133" t="s">
        <v>2604</v>
      </c>
      <c r="I341" s="23" t="s">
        <v>2604</v>
      </c>
      <c r="J341" s="143" t="s">
        <v>2604</v>
      </c>
      <c r="K341" s="143"/>
      <c r="L341" s="143" t="s">
        <v>3954</v>
      </c>
      <c r="M341" s="143"/>
      <c r="N341" s="143"/>
      <c r="O341" s="213" t="s">
        <v>5688</v>
      </c>
      <c r="P341" s="213" t="s">
        <v>5688</v>
      </c>
      <c r="Q341" s="153">
        <f>IFERROR(_xlfn.XLOOKUP(S341,sortorder!$E$62:$E$138,sortorder!$F$62:$F$138),999)</f>
        <v>999</v>
      </c>
      <c r="R341" s="153">
        <f>IFERROR(_xlfn.XLOOKUP(S341,sortorder!$E$62:$E$138,sortorder!$D$62:$D$138),99)</f>
        <v>99</v>
      </c>
      <c r="S341" s="2" t="s">
        <v>5688</v>
      </c>
      <c r="U341" s="158">
        <f>IFERROR(_xlfn.XLOOKUP(W341,sortorder!$E$4:$E$55,sortorder!$D$4:$D$55),99)</f>
        <v>99</v>
      </c>
      <c r="V341" s="158">
        <f>IFERROR(_xlfn.XLOOKUP(W341,sortorder!$E$4:$E$55,sortorder!$D$4:$D$55),99)</f>
        <v>99</v>
      </c>
      <c r="W341" s="206" t="s">
        <v>5691</v>
      </c>
      <c r="X341" s="147">
        <f>IF(ISERROR(SEARCH(X$1,$O341)),0,1)</f>
        <v>0</v>
      </c>
      <c r="Y341" s="147">
        <f>IF(ISERROR(SEARCH(Y$1,$O341)),0,1)</f>
        <v>0</v>
      </c>
      <c r="Z341" s="147">
        <f>IF(ISERROR(SEARCH(Z$1,$O341)),0,1)</f>
        <v>0</v>
      </c>
      <c r="AA341" s="147">
        <f>IF(ISERROR(SEARCH(AA$1,$O341)),0,1)</f>
        <v>0</v>
      </c>
      <c r="AB341" s="147">
        <f>IF(ISERROR(SEARCH(AB$1,$O341)),0,1)</f>
        <v>0</v>
      </c>
      <c r="AC341" s="147">
        <f>IF(ISERROR(SEARCH(AC$1,$O341)),0,1)</f>
        <v>0</v>
      </c>
      <c r="AD341" s="147">
        <f>IF(ISERROR(SEARCH(AD$1,$O341)),0,1)</f>
        <v>0</v>
      </c>
      <c r="AE341" s="147">
        <f>IF(ISERROR(SEARCH(AE$1,$O341)),0,1)</f>
        <v>0</v>
      </c>
      <c r="AF341" s="147">
        <f>IF(ISERROR(SEARCH(AF$1,$O341)),0,1)</f>
        <v>0</v>
      </c>
      <c r="AG341" t="s">
        <v>1083</v>
      </c>
      <c r="AH341" s="125" t="s">
        <v>2602</v>
      </c>
      <c r="AI341" s="140" t="s">
        <v>44</v>
      </c>
      <c r="AJ341" s="220" t="s">
        <v>44</v>
      </c>
      <c r="AK341" s="219">
        <f>_xlfn.XLOOKUP(AJ341,sortorder!$I$15:$I$20,sortorder!$J$15:$J$20)</f>
        <v>1</v>
      </c>
      <c r="AO341" s="30">
        <v>0</v>
      </c>
      <c r="AP341" t="s">
        <v>43</v>
      </c>
      <c r="AQ341" t="s">
        <v>43</v>
      </c>
      <c r="AR341" t="s">
        <v>286</v>
      </c>
      <c r="AT341">
        <v>1</v>
      </c>
      <c r="AU341" s="40" t="str">
        <f>IFERROR(_xlfn.XLOOKUP(O341,wtd!$B:$B,wtd!$C:$C),"")</f>
        <v>lingiso</v>
      </c>
      <c r="AV341" s="147" t="b">
        <f>IFERROR(O341=_xlfn.XLOOKUP(O341,wtd!$B:$B,wtd!$B:$B),FALSE)</f>
        <v>1</v>
      </c>
      <c r="AY341">
        <v>0</v>
      </c>
      <c r="BA341" t="b">
        <v>0</v>
      </c>
      <c r="BB341" t="b">
        <v>0</v>
      </c>
      <c r="BC341" t="b">
        <v>0</v>
      </c>
      <c r="BD341" s="143" t="s">
        <v>5314</v>
      </c>
      <c r="BE341" s="143" t="s">
        <v>4917</v>
      </c>
      <c r="BF341" s="143" t="s">
        <v>4917</v>
      </c>
      <c r="BG341" s="133"/>
      <c r="BH341" s="133"/>
      <c r="BI341" s="133" t="s">
        <v>5595</v>
      </c>
      <c r="BJ341" s="133" t="s">
        <v>2605</v>
      </c>
      <c r="BL341" s="232">
        <v>31</v>
      </c>
      <c r="BN341" t="s">
        <v>55</v>
      </c>
    </row>
    <row r="342" spans="1:66" x14ac:dyDescent="0.35">
      <c r="A342">
        <v>341</v>
      </c>
      <c r="B342" s="164" t="str">
        <f>IFERROR(TEXT(AK342,"00"),"99")&amp;IFERROR(TEXT(V342,"00"),"99")&amp;IFERROR(TEXT(R342,"00"),"99")&amp;IFERROR(TEXT(BL342,"000"),"999")</f>
        <v>019999032</v>
      </c>
      <c r="C342" s="164" t="str">
        <f>IFERROR(TEXT(AK342,"00"),"99")&amp;IFERROR(TEXT(U342,"00"),"99")&amp;IFERROR(TEXT(Q342,"000"),"999")</f>
        <v>0199999</v>
      </c>
      <c r="D342" s="29">
        <v>1</v>
      </c>
      <c r="E342" s="29">
        <v>0</v>
      </c>
      <c r="F342" s="29">
        <v>1</v>
      </c>
      <c r="G342" s="113" t="s">
        <v>60</v>
      </c>
      <c r="H342" s="133" t="s">
        <v>2606</v>
      </c>
      <c r="I342" s="23" t="s">
        <v>2606</v>
      </c>
      <c r="J342" s="143" t="s">
        <v>2606</v>
      </c>
      <c r="K342" s="143"/>
      <c r="L342" s="143" t="s">
        <v>3971</v>
      </c>
      <c r="M342" s="143"/>
      <c r="N342" s="143"/>
      <c r="O342" s="213" t="s">
        <v>5689</v>
      </c>
      <c r="P342" s="213" t="s">
        <v>5689</v>
      </c>
      <c r="Q342" s="153">
        <f>IFERROR(_xlfn.XLOOKUP(S342,sortorder!$E$62:$E$138,sortorder!$F$62:$F$138),999)</f>
        <v>999</v>
      </c>
      <c r="R342" s="153">
        <f>IFERROR(_xlfn.XLOOKUP(S342,sortorder!$E$62:$E$138,sortorder!$D$62:$D$138),99)</f>
        <v>99</v>
      </c>
      <c r="S342" s="2" t="s">
        <v>5689</v>
      </c>
      <c r="U342" s="158">
        <f>IFERROR(_xlfn.XLOOKUP(W342,sortorder!$E$4:$E$55,sortorder!$D$4:$D$55),99)</f>
        <v>99</v>
      </c>
      <c r="V342" s="158">
        <f>IFERROR(_xlfn.XLOOKUP(W342,sortorder!$E$4:$E$55,sortorder!$D$4:$D$55),99)</f>
        <v>99</v>
      </c>
      <c r="W342" s="206" t="s">
        <v>5691</v>
      </c>
      <c r="X342" s="147">
        <f>IF(ISERROR(SEARCH(X$1,$O342)),0,1)</f>
        <v>0</v>
      </c>
      <c r="Y342" s="147">
        <f>IF(ISERROR(SEARCH(Y$1,$O342)),0,1)</f>
        <v>0</v>
      </c>
      <c r="Z342" s="147">
        <f>IF(ISERROR(SEARCH(Z$1,$O342)),0,1)</f>
        <v>0</v>
      </c>
      <c r="AA342" s="147">
        <f>IF(ISERROR(SEARCH(AA$1,$O342)),0,1)</f>
        <v>0</v>
      </c>
      <c r="AB342" s="147">
        <f>IF(ISERROR(SEARCH(AB$1,$O342)),0,1)</f>
        <v>0</v>
      </c>
      <c r="AC342" s="147">
        <f>IF(ISERROR(SEARCH(AC$1,$O342)),0,1)</f>
        <v>0</v>
      </c>
      <c r="AD342" s="147">
        <f>IF(ISERROR(SEARCH(AD$1,$O342)),0,1)</f>
        <v>0</v>
      </c>
      <c r="AE342" s="147">
        <f>IF(ISERROR(SEARCH(AE$1,$O342)),0,1)</f>
        <v>0</v>
      </c>
      <c r="AF342" s="147">
        <f>IF(ISERROR(SEARCH(AF$1,$O342)),0,1)</f>
        <v>0</v>
      </c>
      <c r="AG342" t="s">
        <v>1083</v>
      </c>
      <c r="AH342" s="125" t="s">
        <v>2602</v>
      </c>
      <c r="AI342" s="140" t="s">
        <v>44</v>
      </c>
      <c r="AJ342" s="220" t="s">
        <v>44</v>
      </c>
      <c r="AK342" s="219">
        <f>_xlfn.XLOOKUP(AJ342,sortorder!$I$15:$I$20,sortorder!$J$15:$J$20)</f>
        <v>1</v>
      </c>
      <c r="AO342" s="30">
        <v>0</v>
      </c>
      <c r="AP342" t="s">
        <v>43</v>
      </c>
      <c r="AQ342" t="s">
        <v>43</v>
      </c>
      <c r="AR342" t="s">
        <v>286</v>
      </c>
      <c r="AT342">
        <v>1</v>
      </c>
      <c r="AU342" s="40" t="str">
        <f>IFERROR(_xlfn.XLOOKUP(O342,wtd!$B:$B,wtd!$C:$C),"")</f>
        <v>lingiso</v>
      </c>
      <c r="AV342" s="147" t="b">
        <f>IFERROR(O342=_xlfn.XLOOKUP(O342,wtd!$B:$B,wtd!$B:$B),FALSE)</f>
        <v>1</v>
      </c>
      <c r="AY342">
        <v>0</v>
      </c>
      <c r="BA342" t="b">
        <v>0</v>
      </c>
      <c r="BB342" t="b">
        <v>0</v>
      </c>
      <c r="BC342" t="b">
        <v>0</v>
      </c>
      <c r="BD342" s="143" t="s">
        <v>5315</v>
      </c>
      <c r="BE342" s="143" t="s">
        <v>4918</v>
      </c>
      <c r="BF342" s="143" t="s">
        <v>4918</v>
      </c>
      <c r="BG342" s="133"/>
      <c r="BH342" s="133"/>
      <c r="BI342" s="133" t="s">
        <v>5596</v>
      </c>
      <c r="BJ342" s="133" t="s">
        <v>2607</v>
      </c>
      <c r="BL342" s="232">
        <v>32</v>
      </c>
      <c r="BN342" t="s">
        <v>55</v>
      </c>
    </row>
    <row r="343" spans="1:66" x14ac:dyDescent="0.35">
      <c r="A343">
        <v>342</v>
      </c>
      <c r="B343" s="164" t="str">
        <f>IFERROR(TEXT(AK343,"00"),"99")&amp;IFERROR(TEXT(V343,"00"),"99")&amp;IFERROR(TEXT(R343,"00"),"99")&amp;IFERROR(TEXT(BL343,"000"),"999")</f>
        <v>019999033</v>
      </c>
      <c r="C343" s="164" t="str">
        <f>IFERROR(TEXT(AK343,"00"),"99")&amp;IFERROR(TEXT(U343,"00"),"99")&amp;IFERROR(TEXT(Q343,"000"),"999")</f>
        <v>0199999</v>
      </c>
      <c r="D343" s="29">
        <v>1</v>
      </c>
      <c r="E343" s="29">
        <v>0</v>
      </c>
      <c r="F343" s="29">
        <v>1</v>
      </c>
      <c r="G343" s="113" t="s">
        <v>60</v>
      </c>
      <c r="H343" s="133" t="s">
        <v>2608</v>
      </c>
      <c r="I343" s="23" t="s">
        <v>2608</v>
      </c>
      <c r="J343" s="143" t="s">
        <v>2608</v>
      </c>
      <c r="K343" s="143"/>
      <c r="L343" s="133" t="s">
        <v>3988</v>
      </c>
      <c r="M343" s="143"/>
      <c r="N343" s="143"/>
      <c r="O343" s="2" t="s">
        <v>5690</v>
      </c>
      <c r="P343" s="2" t="s">
        <v>5690</v>
      </c>
      <c r="Q343" s="153">
        <f>IFERROR(_xlfn.XLOOKUP(S343,sortorder!$E$62:$E$138,sortorder!$F$62:$F$138),999)</f>
        <v>999</v>
      </c>
      <c r="R343" s="153">
        <f>IFERROR(_xlfn.XLOOKUP(S343,sortorder!$E$62:$E$138,sortorder!$D$62:$D$138),99)</f>
        <v>99</v>
      </c>
      <c r="S343" s="2" t="s">
        <v>5690</v>
      </c>
      <c r="U343" s="158">
        <f>IFERROR(_xlfn.XLOOKUP(W343,sortorder!$E$4:$E$55,sortorder!$D$4:$D$55),99)</f>
        <v>99</v>
      </c>
      <c r="V343" s="158">
        <f>IFERROR(_xlfn.XLOOKUP(W343,sortorder!$E$4:$E$55,sortorder!$D$4:$D$55),99)</f>
        <v>99</v>
      </c>
      <c r="W343" s="206" t="s">
        <v>5691</v>
      </c>
      <c r="X343" s="147">
        <f>IF(ISERROR(SEARCH(X$1,$O343)),0,1)</f>
        <v>0</v>
      </c>
      <c r="Y343" s="147">
        <f>IF(ISERROR(SEARCH(Y$1,$O343)),0,1)</f>
        <v>0</v>
      </c>
      <c r="Z343" s="147">
        <f>IF(ISERROR(SEARCH(Z$1,$O343)),0,1)</f>
        <v>0</v>
      </c>
      <c r="AA343" s="147">
        <f>IF(ISERROR(SEARCH(AA$1,$O343)),0,1)</f>
        <v>0</v>
      </c>
      <c r="AB343" s="147">
        <f>IF(ISERROR(SEARCH(AB$1,$O343)),0,1)</f>
        <v>0</v>
      </c>
      <c r="AC343" s="147">
        <f>IF(ISERROR(SEARCH(AC$1,$O343)),0,1)</f>
        <v>0</v>
      </c>
      <c r="AD343" s="147">
        <f>IF(ISERROR(SEARCH(AD$1,$O343)),0,1)</f>
        <v>0</v>
      </c>
      <c r="AE343" s="147">
        <f>IF(ISERROR(SEARCH(AE$1,$O343)),0,1)</f>
        <v>0</v>
      </c>
      <c r="AF343" s="147">
        <f>IF(ISERROR(SEARCH(AF$1,$O343)),0,1)</f>
        <v>0</v>
      </c>
      <c r="AG343" t="s">
        <v>1083</v>
      </c>
      <c r="AH343" t="s">
        <v>2602</v>
      </c>
      <c r="AI343" s="140" t="s">
        <v>44</v>
      </c>
      <c r="AJ343" s="220" t="s">
        <v>44</v>
      </c>
      <c r="AK343" s="219">
        <f>_xlfn.XLOOKUP(AJ343,sortorder!$I$15:$I$20,sortorder!$J$15:$J$20)</f>
        <v>1</v>
      </c>
      <c r="AO343" s="30">
        <v>0</v>
      </c>
      <c r="AP343" t="s">
        <v>43</v>
      </c>
      <c r="AQ343" t="s">
        <v>43</v>
      </c>
      <c r="AR343" t="s">
        <v>286</v>
      </c>
      <c r="AT343">
        <v>1</v>
      </c>
      <c r="AU343" s="40" t="str">
        <f>IFERROR(_xlfn.XLOOKUP(O343,wtd!$B:$B,wtd!$C:$C),"")</f>
        <v>lingiso</v>
      </c>
      <c r="AV343" s="147" t="b">
        <f>IFERROR(O343=_xlfn.XLOOKUP(O343,wtd!$B:$B,wtd!$B:$B),FALSE)</f>
        <v>1</v>
      </c>
      <c r="AY343">
        <v>0</v>
      </c>
      <c r="BA343" t="b">
        <v>0</v>
      </c>
      <c r="BB343" t="b">
        <v>0</v>
      </c>
      <c r="BC343" t="b">
        <v>0</v>
      </c>
      <c r="BD343" s="143" t="s">
        <v>5316</v>
      </c>
      <c r="BE343" s="143" t="s">
        <v>4919</v>
      </c>
      <c r="BF343" s="143" t="s">
        <v>4919</v>
      </c>
      <c r="BG343" s="133"/>
      <c r="BH343" s="133"/>
      <c r="BI343" s="133" t="s">
        <v>5597</v>
      </c>
      <c r="BJ343" s="133" t="s">
        <v>2609</v>
      </c>
      <c r="BL343" s="232">
        <v>33</v>
      </c>
      <c r="BN343" t="s">
        <v>55</v>
      </c>
    </row>
    <row r="344" spans="1:66" x14ac:dyDescent="0.35">
      <c r="A344">
        <v>343</v>
      </c>
      <c r="B344" s="164" t="str">
        <f>IFERROR(TEXT(AK344,"00"),"99")&amp;IFERROR(TEXT(V344,"00"),"99")&amp;IFERROR(TEXT(R344,"00"),"99")&amp;IFERROR(TEXT(BL344,"000"),"999")</f>
        <v>019999999</v>
      </c>
      <c r="C344" s="164" t="str">
        <f>IFERROR(TEXT(AK344,"00"),"99")&amp;IFERROR(TEXT(U344,"00"),"99")&amp;IFERROR(TEXT(Q344,"000"),"999")</f>
        <v>0199999</v>
      </c>
      <c r="D344" s="29">
        <v>0</v>
      </c>
      <c r="E344" s="29">
        <v>0</v>
      </c>
      <c r="F344" s="29">
        <v>1</v>
      </c>
      <c r="H344" s="116" t="s">
        <v>4066</v>
      </c>
      <c r="L344" s="116" t="s">
        <v>4066</v>
      </c>
      <c r="O344" s="184" t="s">
        <v>5656</v>
      </c>
      <c r="P344" s="184" t="s">
        <v>5656</v>
      </c>
      <c r="Q344" s="153">
        <f>IFERROR(_xlfn.XLOOKUP(S344,sortorder!$E$62:$E$138,sortorder!$F$62:$F$138),999)</f>
        <v>999</v>
      </c>
      <c r="R344" s="153">
        <f>IFERROR(_xlfn.XLOOKUP(S344,sortorder!$E$62:$E$138,sortorder!$D$62:$D$138),99)</f>
        <v>99</v>
      </c>
      <c r="S344" s="213" t="s">
        <v>5657</v>
      </c>
      <c r="U344" s="158">
        <f>IFERROR(_xlfn.XLOOKUP(W344,sortorder!$E$4:$E$55,sortorder!$D$4:$D$55),99)</f>
        <v>99</v>
      </c>
      <c r="V344" s="158">
        <f>IFERROR(_xlfn.XLOOKUP(W344,sortorder!$E$4:$E$55,sortorder!$D$4:$D$55),99)</f>
        <v>99</v>
      </c>
      <c r="W344" s="206" t="s">
        <v>5692</v>
      </c>
      <c r="X344" s="147">
        <f>IF(ISERROR(SEARCH(X$1,$O344)),0,1)</f>
        <v>0</v>
      </c>
      <c r="Y344" s="147">
        <f>IF(ISERROR(SEARCH(Y$1,$O344)),0,1)</f>
        <v>0</v>
      </c>
      <c r="Z344" s="147">
        <f>IF(ISERROR(SEARCH(Z$1,$O344)),0,1)</f>
        <v>0</v>
      </c>
      <c r="AA344" s="147">
        <f>IF(ISERROR(SEARCH(AA$1,$O344)),0,1)</f>
        <v>0</v>
      </c>
      <c r="AB344" s="147">
        <f>IF(ISERROR(SEARCH(AB$1,$O344)),0,1)</f>
        <v>0</v>
      </c>
      <c r="AC344" s="147">
        <f>IF(ISERROR(SEARCH(AC$1,$O344)),0,1)</f>
        <v>0</v>
      </c>
      <c r="AD344" s="147">
        <f>IF(ISERROR(SEARCH(AD$1,$O344)),0,1)</f>
        <v>0</v>
      </c>
      <c r="AE344" s="147">
        <f>IF(ISERROR(SEARCH(AE$1,$O344)),0,1)</f>
        <v>0</v>
      </c>
      <c r="AF344" s="147">
        <f>IF(ISERROR(SEARCH(AF$1,$O344)),0,1)</f>
        <v>0</v>
      </c>
      <c r="AH344" s="119" t="s">
        <v>4000</v>
      </c>
      <c r="AI344" t="s">
        <v>44</v>
      </c>
      <c r="AJ344" s="42" t="s">
        <v>44</v>
      </c>
      <c r="AK344" s="219">
        <f>_xlfn.XLOOKUP(AJ344,sortorder!$I$15:$I$20,sortorder!$J$15:$J$20)</f>
        <v>1</v>
      </c>
      <c r="AO344" s="32">
        <v>0</v>
      </c>
      <c r="AP344" t="s">
        <v>43</v>
      </c>
      <c r="AQ344" t="s">
        <v>43</v>
      </c>
      <c r="AR344" t="s">
        <v>286</v>
      </c>
      <c r="AU344" s="40" t="str">
        <f>IFERROR(_xlfn.XLOOKUP(O344,wtd!$B:$B,wtd!$C:$C),"")</f>
        <v/>
      </c>
      <c r="AV344" s="147" t="b">
        <f>IFERROR(O344=_xlfn.XLOOKUP(O344,wtd!$B:$B,wtd!$B:$B),FALSE)</f>
        <v>0</v>
      </c>
      <c r="AW344" t="s">
        <v>45</v>
      </c>
      <c r="AY344">
        <v>0</v>
      </c>
      <c r="BA344" t="b">
        <v>0</v>
      </c>
      <c r="BB344" t="b">
        <v>0</v>
      </c>
      <c r="BC344" t="b">
        <v>0</v>
      </c>
      <c r="BD344" t="s">
        <v>4067</v>
      </c>
      <c r="BE344" t="s">
        <v>4067</v>
      </c>
      <c r="BF344" t="s">
        <v>5663</v>
      </c>
      <c r="BL344" s="235">
        <v>999</v>
      </c>
    </row>
    <row r="345" spans="1:66" x14ac:dyDescent="0.35">
      <c r="A345">
        <v>344</v>
      </c>
      <c r="B345" s="164" t="str">
        <f>IFERROR(TEXT(AK345,"00"),"99")&amp;IFERROR(TEXT(V345,"00"),"99")&amp;IFERROR(TEXT(R345,"00"),"99")&amp;IFERROR(TEXT(BL345,"000"),"999")</f>
        <v>019999999</v>
      </c>
      <c r="C345" s="164" t="str">
        <f>IFERROR(TEXT(AK345,"00"),"99")&amp;IFERROR(TEXT(U345,"00"),"99")&amp;IFERROR(TEXT(Q345,"000"),"999")</f>
        <v>0199999</v>
      </c>
      <c r="D345" s="29">
        <v>0</v>
      </c>
      <c r="E345" s="29">
        <v>0</v>
      </c>
      <c r="F345" s="29">
        <v>1</v>
      </c>
      <c r="H345" s="114" t="s">
        <v>3412</v>
      </c>
      <c r="L345" s="114" t="s">
        <v>3412</v>
      </c>
      <c r="O345" s="184" t="s">
        <v>4893</v>
      </c>
      <c r="P345" s="184" t="s">
        <v>4893</v>
      </c>
      <c r="Q345" s="153">
        <f>IFERROR(_xlfn.XLOOKUP(S345,sortorder!$E$62:$E$138,sortorder!$F$62:$F$138),999)</f>
        <v>999</v>
      </c>
      <c r="R345" s="153">
        <f>IFERROR(_xlfn.XLOOKUP(S345,sortorder!$E$62:$E$138,sortorder!$D$62:$D$138),99)</f>
        <v>99</v>
      </c>
      <c r="S345" s="131" t="s">
        <v>4894</v>
      </c>
      <c r="U345" s="158">
        <f>IFERROR(_xlfn.XLOOKUP(W345,sortorder!$E$4:$E$55,sortorder!$D$4:$D$55),99)</f>
        <v>99</v>
      </c>
      <c r="V345" s="158">
        <f>IFERROR(_xlfn.XLOOKUP(W345,sortorder!$E$4:$E$55,sortorder!$D$4:$D$55),99)</f>
        <v>99</v>
      </c>
      <c r="W345" s="206" t="s">
        <v>5692</v>
      </c>
      <c r="X345" s="147">
        <f>IF(ISERROR(SEARCH(X$1,$O345)),0,1)</f>
        <v>0</v>
      </c>
      <c r="Y345" s="147">
        <f>IF(ISERROR(SEARCH(Y$1,$O345)),0,1)</f>
        <v>0</v>
      </c>
      <c r="Z345" s="147">
        <f>IF(ISERROR(SEARCH(Z$1,$O345)),0,1)</f>
        <v>0</v>
      </c>
      <c r="AA345" s="147">
        <f>IF(ISERROR(SEARCH(AA$1,$O345)),0,1)</f>
        <v>0</v>
      </c>
      <c r="AB345" s="147">
        <f>IF(ISERROR(SEARCH(AB$1,$O345)),0,1)</f>
        <v>0</v>
      </c>
      <c r="AC345" s="147">
        <f>IF(ISERROR(SEARCH(AC$1,$O345)),0,1)</f>
        <v>0</v>
      </c>
      <c r="AD345" s="147">
        <f>IF(ISERROR(SEARCH(AD$1,$O345)),0,1)</f>
        <v>0</v>
      </c>
      <c r="AE345" s="147">
        <f>IF(ISERROR(SEARCH(AE$1,$O345)),0,1)</f>
        <v>0</v>
      </c>
      <c r="AF345" s="147">
        <f>IF(ISERROR(SEARCH(AF$1,$O345)),0,1)</f>
        <v>0</v>
      </c>
      <c r="AH345" s="119" t="s">
        <v>3333</v>
      </c>
      <c r="AI345" t="s">
        <v>44</v>
      </c>
      <c r="AJ345" s="42" t="s">
        <v>44</v>
      </c>
      <c r="AK345" s="219">
        <f>_xlfn.XLOOKUP(AJ345,sortorder!$I$15:$I$20,sortorder!$J$15:$J$20)</f>
        <v>1</v>
      </c>
      <c r="AO345" s="32">
        <v>0</v>
      </c>
      <c r="AP345" t="s">
        <v>43</v>
      </c>
      <c r="AQ345" t="s">
        <v>43</v>
      </c>
      <c r="AR345" t="s">
        <v>286</v>
      </c>
      <c r="AU345" s="40" t="str">
        <f>IFERROR(_xlfn.XLOOKUP(O345,wtd!$B:$B,wtd!$C:$C),"")</f>
        <v/>
      </c>
      <c r="AV345" s="147" t="b">
        <f>IFERROR(O345=_xlfn.XLOOKUP(O345,wtd!$B:$B,wtd!$B:$B),FALSE)</f>
        <v>0</v>
      </c>
      <c r="AW345" t="s">
        <v>45</v>
      </c>
      <c r="AY345">
        <v>0</v>
      </c>
      <c r="BA345" t="b">
        <v>0</v>
      </c>
      <c r="BB345" t="b">
        <v>0</v>
      </c>
      <c r="BC345" t="b">
        <v>0</v>
      </c>
      <c r="BD345" t="s">
        <v>5668</v>
      </c>
      <c r="BE345" t="s">
        <v>5478</v>
      </c>
      <c r="BF345" t="s">
        <v>5478</v>
      </c>
      <c r="BL345" s="235">
        <v>999</v>
      </c>
    </row>
    <row r="346" spans="1:66" x14ac:dyDescent="0.35">
      <c r="A346">
        <v>345</v>
      </c>
      <c r="B346" s="164" t="str">
        <f>IFERROR(TEXT(AK346,"00"),"99")&amp;IFERROR(TEXT(V346,"00"),"99")&amp;IFERROR(TEXT(R346,"00"),"99")&amp;IFERROR(TEXT(BL346,"000"),"999")</f>
        <v>019999999</v>
      </c>
      <c r="C346" s="164" t="str">
        <f>IFERROR(TEXT(AK346,"00"),"99")&amp;IFERROR(TEXT(U346,"00"),"99")&amp;IFERROR(TEXT(Q346,"000"),"999")</f>
        <v>0199999</v>
      </c>
      <c r="D346" s="29">
        <v>0</v>
      </c>
      <c r="E346" s="29">
        <v>0</v>
      </c>
      <c r="F346" s="29">
        <v>1</v>
      </c>
      <c r="H346" s="114" t="s">
        <v>3414</v>
      </c>
      <c r="L346" s="114" t="s">
        <v>3414</v>
      </c>
      <c r="O346" s="184" t="s">
        <v>4894</v>
      </c>
      <c r="P346" s="184" t="s">
        <v>4894</v>
      </c>
      <c r="Q346" s="153">
        <f>IFERROR(_xlfn.XLOOKUP(S346,sortorder!$E$62:$E$138,sortorder!$F$62:$F$138),999)</f>
        <v>999</v>
      </c>
      <c r="R346" s="153">
        <f>IFERROR(_xlfn.XLOOKUP(S346,sortorder!$E$62:$E$138,sortorder!$D$62:$D$138),99)</f>
        <v>99</v>
      </c>
      <c r="S346" s="131" t="s">
        <v>4894</v>
      </c>
      <c r="U346" s="158">
        <f>IFERROR(_xlfn.XLOOKUP(W346,sortorder!$E$4:$E$55,sortorder!$D$4:$D$55),99)</f>
        <v>99</v>
      </c>
      <c r="V346" s="158">
        <f>IFERROR(_xlfn.XLOOKUP(W346,sortorder!$E$4:$E$55,sortorder!$D$4:$D$55),99)</f>
        <v>99</v>
      </c>
      <c r="W346" s="206" t="s">
        <v>5691</v>
      </c>
      <c r="X346" s="147">
        <f>IF(ISERROR(SEARCH(X$1,$O346)),0,1)</f>
        <v>0</v>
      </c>
      <c r="Y346" s="147">
        <f>IF(ISERROR(SEARCH(Y$1,$O346)),0,1)</f>
        <v>0</v>
      </c>
      <c r="Z346" s="147">
        <f>IF(ISERROR(SEARCH(Z$1,$O346)),0,1)</f>
        <v>0</v>
      </c>
      <c r="AA346" s="147">
        <f>IF(ISERROR(SEARCH(AA$1,$O346)),0,1)</f>
        <v>0</v>
      </c>
      <c r="AB346" s="147">
        <f>IF(ISERROR(SEARCH(AB$1,$O346)),0,1)</f>
        <v>0</v>
      </c>
      <c r="AC346" s="147">
        <f>IF(ISERROR(SEARCH(AC$1,$O346)),0,1)</f>
        <v>0</v>
      </c>
      <c r="AD346" s="147">
        <f>IF(ISERROR(SEARCH(AD$1,$O346)),0,1)</f>
        <v>0</v>
      </c>
      <c r="AE346" s="147">
        <f>IF(ISERROR(SEARCH(AE$1,$O346)),0,1)</f>
        <v>0</v>
      </c>
      <c r="AF346" s="147">
        <f>IF(ISERROR(SEARCH(AF$1,$O346)),0,1)</f>
        <v>0</v>
      </c>
      <c r="AH346" s="119" t="s">
        <v>3333</v>
      </c>
      <c r="AI346" t="s">
        <v>44</v>
      </c>
      <c r="AJ346" s="42" t="s">
        <v>44</v>
      </c>
      <c r="AK346" s="219">
        <f>_xlfn.XLOOKUP(AJ346,sortorder!$I$15:$I$20,sortorder!$J$15:$J$20)</f>
        <v>1</v>
      </c>
      <c r="AO346" s="32">
        <v>0</v>
      </c>
      <c r="AP346" t="s">
        <v>43</v>
      </c>
      <c r="AQ346" t="s">
        <v>43</v>
      </c>
      <c r="AR346" t="s">
        <v>286</v>
      </c>
      <c r="AU346" s="40" t="str">
        <f>IFERROR(_xlfn.XLOOKUP(O346,wtd!$B:$B,wtd!$C:$C),"")</f>
        <v>hhlds</v>
      </c>
      <c r="AV346" s="147" t="b">
        <f>IFERROR(O346=_xlfn.XLOOKUP(O346,wtd!$B:$B,wtd!$B:$B),FALSE)</f>
        <v>1</v>
      </c>
      <c r="AY346">
        <v>0</v>
      </c>
      <c r="BA346" t="b">
        <v>0</v>
      </c>
      <c r="BB346" t="b">
        <v>0</v>
      </c>
      <c r="BC346" t="b">
        <v>0</v>
      </c>
      <c r="BD346" t="s">
        <v>5669</v>
      </c>
      <c r="BE346" t="s">
        <v>5670</v>
      </c>
      <c r="BF346" t="s">
        <v>5670</v>
      </c>
      <c r="BL346" s="235">
        <v>999</v>
      </c>
    </row>
    <row r="347" spans="1:66" x14ac:dyDescent="0.35">
      <c r="A347">
        <v>346</v>
      </c>
      <c r="B347" s="164" t="str">
        <f>IFERROR(TEXT(AK347,"00"),"99")&amp;IFERROR(TEXT(V347,"00"),"99")&amp;IFERROR(TEXT(R347,"00"),"99")&amp;IFERROR(TEXT(BL347,"000"),"999")</f>
        <v>027014211</v>
      </c>
      <c r="C347" s="164" t="str">
        <f>IFERROR(TEXT(AK347,"00"),"99")&amp;IFERROR(TEXT(U347,"00"),"99")&amp;IFERROR(TEXT(Q347,"000"),"999")</f>
        <v>0270000</v>
      </c>
      <c r="D347" s="29">
        <v>1</v>
      </c>
      <c r="E347" s="29">
        <v>0</v>
      </c>
      <c r="F347" s="29">
        <v>0</v>
      </c>
      <c r="G347" s="29"/>
      <c r="H347" t="s">
        <v>2672</v>
      </c>
      <c r="I347" t="s">
        <v>2672</v>
      </c>
      <c r="J347" t="s">
        <v>2672</v>
      </c>
      <c r="K347" s="125"/>
      <c r="L347" s="125"/>
      <c r="M347" s="125"/>
      <c r="N347" s="125"/>
      <c r="O347" s="125" t="s">
        <v>4946</v>
      </c>
      <c r="P347" s="125" t="s">
        <v>4946</v>
      </c>
      <c r="Q347" s="153">
        <f>IFERROR(_xlfn.XLOOKUP(S347,sortorder!$E$62:$E$138,sortorder!$F$62:$F$138),999)</f>
        <v>0</v>
      </c>
      <c r="R347" s="153">
        <f>IFERROR(_xlfn.XLOOKUP(S347,sortorder!$E$62:$E$138,sortorder!$D$62:$D$138),99)</f>
        <v>14</v>
      </c>
      <c r="S347" s="204"/>
      <c r="T347" s="205"/>
      <c r="U347" s="158">
        <f>IFERROR(_xlfn.XLOOKUP(W347,sortorder!$E$4:$E$55,sortorder!$D$4:$D$55),99)</f>
        <v>70</v>
      </c>
      <c r="V347" s="158">
        <f>IFERROR(_xlfn.XLOOKUP(W347,sortorder!$E$4:$E$55,sortorder!$D$4:$D$55),99)</f>
        <v>70</v>
      </c>
      <c r="W347" s="206" t="s">
        <v>2889</v>
      </c>
      <c r="X347" s="147">
        <f>IF(ISERROR(SEARCH(X$1,$O347)),0,1)</f>
        <v>0</v>
      </c>
      <c r="Y347" s="147">
        <f>IF(ISERROR(SEARCH(Y$1,$O347)),0,1)</f>
        <v>0</v>
      </c>
      <c r="Z347" s="147">
        <f>IF(ISERROR(SEARCH(Z$1,$O347)),0,1)</f>
        <v>0</v>
      </c>
      <c r="AA347" s="147">
        <f>IF(ISERROR(SEARCH(AA$1,$O347)),0,1)</f>
        <v>0</v>
      </c>
      <c r="AB347" s="147">
        <f>IF(ISERROR(SEARCH(AB$1,$O347)),0,1)</f>
        <v>0</v>
      </c>
      <c r="AC347" s="147">
        <f>IF(ISERROR(SEARCH(AC$1,$O347)),0,1)</f>
        <v>0</v>
      </c>
      <c r="AD347" s="147">
        <f>IF(ISERROR(SEARCH(AD$1,$O347)),0,1)</f>
        <v>0</v>
      </c>
      <c r="AE347" s="147">
        <f>IF(ISERROR(SEARCH(AE$1,$O347)),0,1)</f>
        <v>0</v>
      </c>
      <c r="AF347" s="147">
        <f>IF(ISERROR(SEARCH(AF$1,$O347)),0,1)</f>
        <v>0</v>
      </c>
      <c r="AG347" s="125" t="s">
        <v>2293</v>
      </c>
      <c r="AH347" s="125" t="s">
        <v>2294</v>
      </c>
      <c r="AI347" s="125" t="s">
        <v>60</v>
      </c>
      <c r="AJ347" s="42" t="s">
        <v>5664</v>
      </c>
      <c r="AK347" s="219">
        <f>_xlfn.XLOOKUP(AJ347,sortorder!$I$15:$I$20,sortorder!$J$15:$J$20)</f>
        <v>2</v>
      </c>
      <c r="AL347" s="125" t="s">
        <v>1805</v>
      </c>
      <c r="AM347" s="125" t="s">
        <v>1806</v>
      </c>
      <c r="AN347" s="125" t="s">
        <v>1806</v>
      </c>
      <c r="AO347" s="208">
        <v>3</v>
      </c>
      <c r="AP347" s="125" t="s">
        <v>1816</v>
      </c>
      <c r="AQ347" s="125" t="s">
        <v>1132</v>
      </c>
      <c r="AR347" s="125" t="s">
        <v>1126</v>
      </c>
      <c r="AS347" s="125" t="s">
        <v>1132</v>
      </c>
      <c r="AT347" s="125">
        <v>1</v>
      </c>
      <c r="AU347" s="40" t="str">
        <f>IFERROR(_xlfn.XLOOKUP(O347,wtd!$B:$B,wtd!$C:$C),"")</f>
        <v/>
      </c>
      <c r="AV347" s="147" t="b">
        <f>IFERROR(O347=_xlfn.XLOOKUP(O347,wtd!$B:$B,wtd!$B:$B),FALSE)</f>
        <v>0</v>
      </c>
      <c r="AW347" s="125" t="s">
        <v>2831</v>
      </c>
      <c r="AX347" s="125"/>
      <c r="AY347" s="125">
        <v>1</v>
      </c>
      <c r="AZ347" s="125"/>
      <c r="BA347" s="125" t="b">
        <v>0</v>
      </c>
      <c r="BB347" s="125" t="b">
        <v>0</v>
      </c>
      <c r="BC347" s="125" t="b">
        <v>0</v>
      </c>
      <c r="BD347" s="125" t="s">
        <v>5325</v>
      </c>
      <c r="BE347" s="125" t="s">
        <v>2673</v>
      </c>
      <c r="BF347" s="125" t="s">
        <v>2673</v>
      </c>
      <c r="BG347" s="125"/>
      <c r="BH347" s="125"/>
      <c r="BI347" s="125" t="s">
        <v>2673</v>
      </c>
      <c r="BJ347" s="125" t="s">
        <v>2674</v>
      </c>
      <c r="BL347" s="232">
        <v>211</v>
      </c>
      <c r="BN347" t="s">
        <v>2675</v>
      </c>
    </row>
    <row r="348" spans="1:66" x14ac:dyDescent="0.35">
      <c r="A348">
        <v>347</v>
      </c>
      <c r="B348" s="164" t="str">
        <f>IFERROR(TEXT(AK348,"00"),"99")&amp;IFERROR(TEXT(V348,"00"),"99")&amp;IFERROR(TEXT(R348,"00"),"99")&amp;IFERROR(TEXT(BL348,"000"),"999")</f>
        <v>027014213</v>
      </c>
      <c r="C348" s="164" t="str">
        <f>IFERROR(TEXT(AK348,"00"),"99")&amp;IFERROR(TEXT(U348,"00"),"99")&amp;IFERROR(TEXT(Q348,"000"),"999")</f>
        <v>0270000</v>
      </c>
      <c r="D348" s="29">
        <v>1</v>
      </c>
      <c r="E348" s="29">
        <v>0</v>
      </c>
      <c r="F348" s="29">
        <v>0</v>
      </c>
      <c r="G348" s="29"/>
      <c r="H348" t="s">
        <v>2676</v>
      </c>
      <c r="I348" t="s">
        <v>2676</v>
      </c>
      <c r="J348" t="s">
        <v>2676</v>
      </c>
      <c r="K348" s="125"/>
      <c r="L348" s="125"/>
      <c r="M348" s="125"/>
      <c r="N348" s="125"/>
      <c r="O348" s="125" t="s">
        <v>4947</v>
      </c>
      <c r="P348" s="125" t="s">
        <v>4947</v>
      </c>
      <c r="Q348" s="153">
        <f>IFERROR(_xlfn.XLOOKUP(S348,sortorder!$E$62:$E$138,sortorder!$F$62:$F$138),999)</f>
        <v>0</v>
      </c>
      <c r="R348" s="153">
        <f>IFERROR(_xlfn.XLOOKUP(S348,sortorder!$E$62:$E$138,sortorder!$D$62:$D$138),99)</f>
        <v>14</v>
      </c>
      <c r="S348" s="204"/>
      <c r="T348" s="205"/>
      <c r="U348" s="158">
        <f>IFERROR(_xlfn.XLOOKUP(W348,sortorder!$E$4:$E$55,sortorder!$D$4:$D$55),99)</f>
        <v>70</v>
      </c>
      <c r="V348" s="158">
        <f>IFERROR(_xlfn.XLOOKUP(W348,sortorder!$E$4:$E$55,sortorder!$D$4:$D$55),99)</f>
        <v>70</v>
      </c>
      <c r="W348" s="206" t="s">
        <v>2889</v>
      </c>
      <c r="X348" s="147">
        <f>IF(ISERROR(SEARCH(X$1,$O348)),0,1)</f>
        <v>0</v>
      </c>
      <c r="Y348" s="147">
        <f>IF(ISERROR(SEARCH(Y$1,$O348)),0,1)</f>
        <v>0</v>
      </c>
      <c r="Z348" s="147">
        <f>IF(ISERROR(SEARCH(Z$1,$O348)),0,1)</f>
        <v>0</v>
      </c>
      <c r="AA348" s="147">
        <f>IF(ISERROR(SEARCH(AA$1,$O348)),0,1)</f>
        <v>0</v>
      </c>
      <c r="AB348" s="147">
        <f>IF(ISERROR(SEARCH(AB$1,$O348)),0,1)</f>
        <v>0</v>
      </c>
      <c r="AC348" s="147">
        <f>IF(ISERROR(SEARCH(AC$1,$O348)),0,1)</f>
        <v>0</v>
      </c>
      <c r="AD348" s="147">
        <f>IF(ISERROR(SEARCH(AD$1,$O348)),0,1)</f>
        <v>0</v>
      </c>
      <c r="AE348" s="147">
        <f>IF(ISERROR(SEARCH(AE$1,$O348)),0,1)</f>
        <v>0</v>
      </c>
      <c r="AF348" s="147">
        <f>IF(ISERROR(SEARCH(AF$1,$O348)),0,1)</f>
        <v>0</v>
      </c>
      <c r="AG348" s="125" t="s">
        <v>2293</v>
      </c>
      <c r="AH348" s="125" t="s">
        <v>2294</v>
      </c>
      <c r="AI348" s="125" t="s">
        <v>60</v>
      </c>
      <c r="AJ348" s="42" t="s">
        <v>5664</v>
      </c>
      <c r="AK348" s="219">
        <f>_xlfn.XLOOKUP(AJ348,sortorder!$I$15:$I$20,sortorder!$J$15:$J$20)</f>
        <v>2</v>
      </c>
      <c r="AL348" s="125" t="s">
        <v>1805</v>
      </c>
      <c r="AM348" s="125" t="s">
        <v>1806</v>
      </c>
      <c r="AN348" s="125" t="s">
        <v>1806</v>
      </c>
      <c r="AO348" s="208">
        <v>3</v>
      </c>
      <c r="AP348" s="125" t="s">
        <v>1816</v>
      </c>
      <c r="AQ348" s="125" t="s">
        <v>1132</v>
      </c>
      <c r="AR348" s="125" t="s">
        <v>1126</v>
      </c>
      <c r="AS348" s="125" t="s">
        <v>1132</v>
      </c>
      <c r="AT348" s="125"/>
      <c r="AU348" s="40" t="str">
        <f>IFERROR(_xlfn.XLOOKUP(O348,wtd!$B:$B,wtd!$C:$C),"")</f>
        <v/>
      </c>
      <c r="AV348" s="147" t="b">
        <f>IFERROR(O348=_xlfn.XLOOKUP(O348,wtd!$B:$B,wtd!$B:$B),FALSE)</f>
        <v>0</v>
      </c>
      <c r="AW348" s="125" t="s">
        <v>2831</v>
      </c>
      <c r="AX348" s="125">
        <v>2</v>
      </c>
      <c r="AY348" s="125">
        <v>1</v>
      </c>
      <c r="AZ348" s="125"/>
      <c r="BA348" s="125" t="b">
        <v>0</v>
      </c>
      <c r="BB348" s="125" t="b">
        <v>0</v>
      </c>
      <c r="BC348" s="125" t="b">
        <v>0</v>
      </c>
      <c r="BD348" s="125" t="s">
        <v>3172</v>
      </c>
      <c r="BE348" s="125" t="s">
        <v>3172</v>
      </c>
      <c r="BF348" s="125" t="s">
        <v>3172</v>
      </c>
      <c r="BG348" s="125"/>
      <c r="BH348" s="125"/>
      <c r="BI348" s="125" t="s">
        <v>2677</v>
      </c>
      <c r="BJ348" s="125" t="s">
        <v>2678</v>
      </c>
      <c r="BL348" s="232">
        <v>213</v>
      </c>
      <c r="BN348" t="s">
        <v>2679</v>
      </c>
    </row>
    <row r="349" spans="1:66" x14ac:dyDescent="0.35">
      <c r="A349">
        <v>348</v>
      </c>
      <c r="B349" s="164" t="str">
        <f>IFERROR(TEXT(AK349,"00"),"99")&amp;IFERROR(TEXT(V349,"00"),"99")&amp;IFERROR(TEXT(R349,"00"),"99")&amp;IFERROR(TEXT(BL349,"000"),"999")</f>
        <v>027014214</v>
      </c>
      <c r="C349" s="164" t="str">
        <f>IFERROR(TEXT(AK349,"00"),"99")&amp;IFERROR(TEXT(U349,"00"),"99")&amp;IFERROR(TEXT(Q349,"000"),"999")</f>
        <v>0270000</v>
      </c>
      <c r="D349" s="29">
        <v>1</v>
      </c>
      <c r="E349" s="29">
        <v>0</v>
      </c>
      <c r="F349" s="29">
        <v>0</v>
      </c>
      <c r="G349" s="29"/>
      <c r="H349" t="s">
        <v>2663</v>
      </c>
      <c r="I349" t="s">
        <v>2663</v>
      </c>
      <c r="J349" t="s">
        <v>2663</v>
      </c>
      <c r="O349" s="65" t="s">
        <v>5002</v>
      </c>
      <c r="P349" t="s">
        <v>5002</v>
      </c>
      <c r="Q349" s="153">
        <f>IFERROR(_xlfn.XLOOKUP(S349,sortorder!$E$62:$E$138,sortorder!$F$62:$F$138),999)</f>
        <v>0</v>
      </c>
      <c r="R349" s="153">
        <f>IFERROR(_xlfn.XLOOKUP(S349,sortorder!$E$62:$E$138,sortorder!$D$62:$D$138),99)</f>
        <v>14</v>
      </c>
      <c r="U349" s="158">
        <f>IFERROR(_xlfn.XLOOKUP(W349,sortorder!$E$4:$E$55,sortorder!$D$4:$D$55),99)</f>
        <v>70</v>
      </c>
      <c r="V349" s="158">
        <f>IFERROR(_xlfn.XLOOKUP(W349,sortorder!$E$4:$E$55,sortorder!$D$4:$D$55),99)</f>
        <v>70</v>
      </c>
      <c r="W349" s="22" t="s">
        <v>2889</v>
      </c>
      <c r="X349" s="147">
        <f>IF(ISERROR(SEARCH(X$1,$O349)),0,1)</f>
        <v>0</v>
      </c>
      <c r="Y349" s="147">
        <f>IF(ISERROR(SEARCH(Y$1,$O349)),0,1)</f>
        <v>0</v>
      </c>
      <c r="Z349" s="147">
        <f>IF(ISERROR(SEARCH(Z$1,$O349)),0,1)</f>
        <v>0</v>
      </c>
      <c r="AA349" s="147">
        <f>IF(ISERROR(SEARCH(AA$1,$O349)),0,1)</f>
        <v>0</v>
      </c>
      <c r="AB349" s="147">
        <f>IF(ISERROR(SEARCH(AB$1,$O349)),0,1)</f>
        <v>0</v>
      </c>
      <c r="AC349" s="147">
        <f>IF(ISERROR(SEARCH(AC$1,$O349)),0,1)</f>
        <v>0</v>
      </c>
      <c r="AD349" s="147">
        <f>IF(ISERROR(SEARCH(AD$1,$O349)),0,1)</f>
        <v>0</v>
      </c>
      <c r="AE349" s="147">
        <f>IF(ISERROR(SEARCH(AE$1,$O349)),0,1)</f>
        <v>0</v>
      </c>
      <c r="AF349" s="147">
        <f>IF(ISERROR(SEARCH(AF$1,$O349)),0,1)</f>
        <v>0</v>
      </c>
      <c r="AG349" t="s">
        <v>1075</v>
      </c>
      <c r="AH349" t="s">
        <v>1076</v>
      </c>
      <c r="AI349" t="s">
        <v>60</v>
      </c>
      <c r="AJ349" s="42" t="s">
        <v>5664</v>
      </c>
      <c r="AK349" s="219">
        <f>_xlfn.XLOOKUP(AJ349,sortorder!$I$15:$I$20,sortorder!$J$15:$J$20)</f>
        <v>2</v>
      </c>
      <c r="AO349" s="30">
        <v>0</v>
      </c>
      <c r="AP349" t="s">
        <v>43</v>
      </c>
      <c r="AQ349" t="s">
        <v>43</v>
      </c>
      <c r="AR349" t="s">
        <v>64</v>
      </c>
      <c r="AS349" t="s">
        <v>64</v>
      </c>
      <c r="AU349" s="40" t="str">
        <f>IFERROR(_xlfn.XLOOKUP(O349,wtd!$B:$B,wtd!$C:$C),"")</f>
        <v/>
      </c>
      <c r="AV349" s="147" t="b">
        <f>IFERROR(O349=_xlfn.XLOOKUP(O349,wtd!$B:$B,wtd!$B:$B),FALSE)</f>
        <v>0</v>
      </c>
      <c r="AW349" t="s">
        <v>3083</v>
      </c>
      <c r="BA349" t="b">
        <v>0</v>
      </c>
      <c r="BB349" t="b">
        <v>0</v>
      </c>
      <c r="BC349" t="b">
        <v>0</v>
      </c>
      <c r="BD349" t="s">
        <v>5620</v>
      </c>
      <c r="BE349" t="s">
        <v>2664</v>
      </c>
      <c r="BF349" t="s">
        <v>2664</v>
      </c>
      <c r="BI349" t="s">
        <v>2664</v>
      </c>
      <c r="BJ349" t="s">
        <v>2665</v>
      </c>
      <c r="BL349" s="232">
        <v>214</v>
      </c>
      <c r="BN349" t="s">
        <v>2658</v>
      </c>
    </row>
    <row r="350" spans="1:66" x14ac:dyDescent="0.35">
      <c r="A350">
        <v>349</v>
      </c>
      <c r="B350" s="164" t="str">
        <f>IFERROR(TEXT(AK350,"00"),"99")&amp;IFERROR(TEXT(V350,"00"),"99")&amp;IFERROR(TEXT(R350,"00"),"99")&amp;IFERROR(TEXT(BL350,"000"),"999")</f>
        <v>027014215</v>
      </c>
      <c r="C350" s="164" t="str">
        <f>IFERROR(TEXT(AK350,"00"),"99")&amp;IFERROR(TEXT(U350,"00"),"99")&amp;IFERROR(TEXT(Q350,"000"),"999")</f>
        <v>0270000</v>
      </c>
      <c r="D350" s="29">
        <v>1</v>
      </c>
      <c r="E350" s="29">
        <v>0</v>
      </c>
      <c r="F350" s="29">
        <v>0</v>
      </c>
      <c r="G350" s="29"/>
      <c r="H350" t="s">
        <v>2682</v>
      </c>
      <c r="I350" t="s">
        <v>2682</v>
      </c>
      <c r="J350" t="s">
        <v>2682</v>
      </c>
      <c r="K350" s="125"/>
      <c r="L350" s="125"/>
      <c r="M350" s="125"/>
      <c r="N350" s="125"/>
      <c r="O350" s="125" t="s">
        <v>4948</v>
      </c>
      <c r="P350" s="125" t="s">
        <v>4948</v>
      </c>
      <c r="Q350" s="153">
        <f>IFERROR(_xlfn.XLOOKUP(S350,sortorder!$E$62:$E$138,sortorder!$F$62:$F$138),999)</f>
        <v>0</v>
      </c>
      <c r="R350" s="153">
        <f>IFERROR(_xlfn.XLOOKUP(S350,sortorder!$E$62:$E$138,sortorder!$D$62:$D$138),99)</f>
        <v>14</v>
      </c>
      <c r="S350" s="204"/>
      <c r="T350" s="205"/>
      <c r="U350" s="158">
        <f>IFERROR(_xlfn.XLOOKUP(W350,sortorder!$E$4:$E$55,sortorder!$D$4:$D$55),99)</f>
        <v>70</v>
      </c>
      <c r="V350" s="158">
        <f>IFERROR(_xlfn.XLOOKUP(W350,sortorder!$E$4:$E$55,sortorder!$D$4:$D$55),99)</f>
        <v>70</v>
      </c>
      <c r="W350" s="206" t="s">
        <v>2889</v>
      </c>
      <c r="X350" s="147">
        <f>IF(ISERROR(SEARCH(X$1,$O350)),0,1)</f>
        <v>0</v>
      </c>
      <c r="Y350" s="147">
        <f>IF(ISERROR(SEARCH(Y$1,$O350)),0,1)</f>
        <v>0</v>
      </c>
      <c r="Z350" s="147">
        <f>IF(ISERROR(SEARCH(Z$1,$O350)),0,1)</f>
        <v>0</v>
      </c>
      <c r="AA350" s="147">
        <f>IF(ISERROR(SEARCH(AA$1,$O350)),0,1)</f>
        <v>0</v>
      </c>
      <c r="AB350" s="147">
        <f>IF(ISERROR(SEARCH(AB$1,$O350)),0,1)</f>
        <v>0</v>
      </c>
      <c r="AC350" s="147">
        <f>IF(ISERROR(SEARCH(AC$1,$O350)),0,1)</f>
        <v>0</v>
      </c>
      <c r="AD350" s="147">
        <f>IF(ISERROR(SEARCH(AD$1,$O350)),0,1)</f>
        <v>0</v>
      </c>
      <c r="AE350" s="147">
        <f>IF(ISERROR(SEARCH(AE$1,$O350)),0,1)</f>
        <v>0</v>
      </c>
      <c r="AF350" s="147">
        <f>IF(ISERROR(SEARCH(AF$1,$O350)),0,1)</f>
        <v>0</v>
      </c>
      <c r="AG350" s="125" t="s">
        <v>2293</v>
      </c>
      <c r="AH350" s="125" t="s">
        <v>2294</v>
      </c>
      <c r="AI350" s="125" t="s">
        <v>60</v>
      </c>
      <c r="AJ350" s="42" t="s">
        <v>5664</v>
      </c>
      <c r="AK350" s="219">
        <f>_xlfn.XLOOKUP(AJ350,sortorder!$I$15:$I$20,sortorder!$J$15:$J$20)</f>
        <v>2</v>
      </c>
      <c r="AL350" s="125" t="s">
        <v>1805</v>
      </c>
      <c r="AM350" s="125" t="s">
        <v>1806</v>
      </c>
      <c r="AN350" s="125" t="s">
        <v>1806</v>
      </c>
      <c r="AO350" s="208">
        <v>3</v>
      </c>
      <c r="AP350" s="125" t="s">
        <v>1816</v>
      </c>
      <c r="AQ350" s="125" t="s">
        <v>1132</v>
      </c>
      <c r="AR350" s="125" t="s">
        <v>1126</v>
      </c>
      <c r="AS350" s="125" t="s">
        <v>1132</v>
      </c>
      <c r="AT350" s="125"/>
      <c r="AU350" s="40" t="str">
        <f>IFERROR(_xlfn.XLOOKUP(O350,wtd!$B:$B,wtd!$C:$C),"")</f>
        <v/>
      </c>
      <c r="AV350" s="147" t="b">
        <f>IFERROR(O350=_xlfn.XLOOKUP(O350,wtd!$B:$B,wtd!$B:$B),FALSE)</f>
        <v>0</v>
      </c>
      <c r="AW350" s="125" t="s">
        <v>2831</v>
      </c>
      <c r="AX350" s="125"/>
      <c r="AY350" s="125">
        <v>1</v>
      </c>
      <c r="AZ350" s="125"/>
      <c r="BA350" s="125" t="b">
        <v>0</v>
      </c>
      <c r="BB350" s="125" t="b">
        <v>0</v>
      </c>
      <c r="BC350" s="125" t="b">
        <v>0</v>
      </c>
      <c r="BD350" s="125" t="s">
        <v>3178</v>
      </c>
      <c r="BE350" s="125" t="s">
        <v>3178</v>
      </c>
      <c r="BF350" s="125" t="s">
        <v>3178</v>
      </c>
      <c r="BG350" s="125"/>
      <c r="BH350" s="125"/>
      <c r="BI350" s="125" t="s">
        <v>2683</v>
      </c>
      <c r="BJ350" s="125" t="s">
        <v>2684</v>
      </c>
      <c r="BL350" s="232">
        <v>215</v>
      </c>
      <c r="BN350" t="s">
        <v>2685</v>
      </c>
    </row>
    <row r="351" spans="1:66" x14ac:dyDescent="0.35">
      <c r="A351">
        <v>350</v>
      </c>
      <c r="B351" s="164" t="str">
        <f>IFERROR(TEXT(AK351,"00"),"99")&amp;IFERROR(TEXT(V351,"00"),"99")&amp;IFERROR(TEXT(R351,"00"),"99")&amp;IFERROR(TEXT(BL351,"000"),"999")</f>
        <v>027014218</v>
      </c>
      <c r="C351" s="164" t="str">
        <f>IFERROR(TEXT(AK351,"00"),"99")&amp;IFERROR(TEXT(U351,"00"),"99")&amp;IFERROR(TEXT(Q351,"000"),"999")</f>
        <v>0270000</v>
      </c>
      <c r="D351" s="29">
        <v>1</v>
      </c>
      <c r="E351" s="29">
        <v>0</v>
      </c>
      <c r="F351" s="29">
        <v>0</v>
      </c>
      <c r="G351" s="113" t="s">
        <v>60</v>
      </c>
      <c r="H351" t="s">
        <v>2680</v>
      </c>
      <c r="I351" t="s">
        <v>2680</v>
      </c>
      <c r="J351" t="s">
        <v>2680</v>
      </c>
      <c r="K351" s="125"/>
      <c r="L351" s="125"/>
      <c r="M351" s="125"/>
      <c r="N351" s="125"/>
      <c r="O351" s="125" t="s">
        <v>4950</v>
      </c>
      <c r="P351" s="125" t="s">
        <v>4950</v>
      </c>
      <c r="Q351" s="153">
        <f>IFERROR(_xlfn.XLOOKUP(S351,sortorder!$E$62:$E$138,sortorder!$F$62:$F$138),999)</f>
        <v>0</v>
      </c>
      <c r="R351" s="153">
        <f>IFERROR(_xlfn.XLOOKUP(S351,sortorder!$E$62:$E$138,sortorder!$D$62:$D$138),99)</f>
        <v>14</v>
      </c>
      <c r="S351" s="204"/>
      <c r="T351" s="205"/>
      <c r="U351" s="158">
        <f>IFERROR(_xlfn.XLOOKUP(W351,sortorder!$E$4:$E$55,sortorder!$D$4:$D$55),99)</f>
        <v>70</v>
      </c>
      <c r="V351" s="158">
        <f>IFERROR(_xlfn.XLOOKUP(W351,sortorder!$E$4:$E$55,sortorder!$D$4:$D$55),99)</f>
        <v>70</v>
      </c>
      <c r="W351" s="206" t="s">
        <v>2889</v>
      </c>
      <c r="X351" s="147">
        <f>IF(ISERROR(SEARCH(X$1,$O351)),0,1)</f>
        <v>0</v>
      </c>
      <c r="Y351" s="147">
        <f>IF(ISERROR(SEARCH(Y$1,$O351)),0,1)</f>
        <v>0</v>
      </c>
      <c r="Z351" s="147">
        <f>IF(ISERROR(SEARCH(Z$1,$O351)),0,1)</f>
        <v>0</v>
      </c>
      <c r="AA351" s="147">
        <f>IF(ISERROR(SEARCH(AA$1,$O351)),0,1)</f>
        <v>0</v>
      </c>
      <c r="AB351" s="147">
        <f>IF(ISERROR(SEARCH(AB$1,$O351)),0,1)</f>
        <v>0</v>
      </c>
      <c r="AC351" s="147">
        <f>IF(ISERROR(SEARCH(AC$1,$O351)),0,1)</f>
        <v>0</v>
      </c>
      <c r="AD351" s="147">
        <f>IF(ISERROR(SEARCH(AD$1,$O351)),0,1)</f>
        <v>0</v>
      </c>
      <c r="AE351" s="147">
        <f>IF(ISERROR(SEARCH(AE$1,$O351)),0,1)</f>
        <v>0</v>
      </c>
      <c r="AF351" s="147">
        <f>IF(ISERROR(SEARCH(AF$1,$O351)),0,1)</f>
        <v>0</v>
      </c>
      <c r="AG351" s="125" t="s">
        <v>2293</v>
      </c>
      <c r="AH351" s="125" t="s">
        <v>2294</v>
      </c>
      <c r="AI351" s="125" t="s">
        <v>60</v>
      </c>
      <c r="AJ351" s="42" t="s">
        <v>5664</v>
      </c>
      <c r="AK351" s="219">
        <f>_xlfn.XLOOKUP(AJ351,sortorder!$I$15:$I$20,sortorder!$J$15:$J$20)</f>
        <v>2</v>
      </c>
      <c r="AL351" s="125"/>
      <c r="AM351" s="125"/>
      <c r="AN351" s="125"/>
      <c r="AO351" s="209">
        <v>0</v>
      </c>
      <c r="AP351" s="125" t="s">
        <v>43</v>
      </c>
      <c r="AQ351" s="125" t="s">
        <v>43</v>
      </c>
      <c r="AR351" s="125" t="s">
        <v>286</v>
      </c>
      <c r="AS351" s="125" t="s">
        <v>43</v>
      </c>
      <c r="AT351" s="125">
        <v>1</v>
      </c>
      <c r="AU351" s="40" t="str">
        <f>IFERROR(_xlfn.XLOOKUP(O351,wtd!$B:$B,wtd!$C:$C),"")</f>
        <v>pop</v>
      </c>
      <c r="AV351" s="147" t="b">
        <f>IFERROR(O351=_xlfn.XLOOKUP(O351,wtd!$B:$B,wtd!$B:$B),FALSE)</f>
        <v>1</v>
      </c>
      <c r="AW351" s="249" t="s">
        <v>1624</v>
      </c>
      <c r="AX351" s="125"/>
      <c r="AY351" s="125">
        <v>0</v>
      </c>
      <c r="AZ351" s="125"/>
      <c r="BA351" s="125" t="b">
        <v>0</v>
      </c>
      <c r="BB351" s="125" t="b">
        <v>0</v>
      </c>
      <c r="BC351" s="125" t="b">
        <v>0</v>
      </c>
      <c r="BD351" s="125" t="s">
        <v>5397</v>
      </c>
      <c r="BE351" s="125" t="s">
        <v>2681</v>
      </c>
      <c r="BF351" s="125" t="s">
        <v>2681</v>
      </c>
      <c r="BG351" s="125"/>
      <c r="BH351" s="125"/>
      <c r="BI351" s="125" t="s">
        <v>2681</v>
      </c>
      <c r="BJ351" s="125" t="s">
        <v>2674</v>
      </c>
      <c r="BL351" s="232">
        <v>218</v>
      </c>
      <c r="BN351" t="s">
        <v>103</v>
      </c>
    </row>
    <row r="352" spans="1:66" x14ac:dyDescent="0.35">
      <c r="A352">
        <v>351</v>
      </c>
      <c r="B352" s="164" t="str">
        <f>IFERROR(TEXT(AK352,"00"),"99")&amp;IFERROR(TEXT(V352,"00"),"99")&amp;IFERROR(TEXT(R352,"00"),"99")&amp;IFERROR(TEXT(BL352,"000"),"999")</f>
        <v>027014219</v>
      </c>
      <c r="C352" s="164" t="str">
        <f>IFERROR(TEXT(AK352,"00"),"99")&amp;IFERROR(TEXT(U352,"00"),"99")&amp;IFERROR(TEXT(Q352,"000"),"999")</f>
        <v>0270000</v>
      </c>
      <c r="D352" s="29">
        <v>1</v>
      </c>
      <c r="E352" s="29">
        <v>0</v>
      </c>
      <c r="F352" s="29">
        <v>0</v>
      </c>
      <c r="G352" s="113" t="s">
        <v>60</v>
      </c>
      <c r="H352" t="s">
        <v>2686</v>
      </c>
      <c r="I352" t="s">
        <v>2686</v>
      </c>
      <c r="J352" t="s">
        <v>2686</v>
      </c>
      <c r="K352" s="125"/>
      <c r="L352" s="125"/>
      <c r="M352" s="125"/>
      <c r="N352" s="125"/>
      <c r="O352" s="125" t="s">
        <v>4951</v>
      </c>
      <c r="P352" s="125" t="s">
        <v>4951</v>
      </c>
      <c r="Q352" s="153">
        <f>IFERROR(_xlfn.XLOOKUP(S352,sortorder!$E$62:$E$138,sortorder!$F$62:$F$138),999)</f>
        <v>0</v>
      </c>
      <c r="R352" s="153">
        <f>IFERROR(_xlfn.XLOOKUP(S352,sortorder!$E$62:$E$138,sortorder!$D$62:$D$138),99)</f>
        <v>14</v>
      </c>
      <c r="S352" s="204"/>
      <c r="T352" s="205"/>
      <c r="U352" s="158">
        <f>IFERROR(_xlfn.XLOOKUP(W352,sortorder!$E$4:$E$55,sortorder!$D$4:$D$55),99)</f>
        <v>70</v>
      </c>
      <c r="V352" s="158">
        <f>IFERROR(_xlfn.XLOOKUP(W352,sortorder!$E$4:$E$55,sortorder!$D$4:$D$55),99)</f>
        <v>70</v>
      </c>
      <c r="W352" s="206" t="s">
        <v>2889</v>
      </c>
      <c r="X352" s="147">
        <f>IF(ISERROR(SEARCH(X$1,$O352)),0,1)</f>
        <v>0</v>
      </c>
      <c r="Y352" s="147">
        <f>IF(ISERROR(SEARCH(Y$1,$O352)),0,1)</f>
        <v>0</v>
      </c>
      <c r="Z352" s="147">
        <f>IF(ISERROR(SEARCH(Z$1,$O352)),0,1)</f>
        <v>0</v>
      </c>
      <c r="AA352" s="147">
        <f>IF(ISERROR(SEARCH(AA$1,$O352)),0,1)</f>
        <v>0</v>
      </c>
      <c r="AB352" s="147">
        <f>IF(ISERROR(SEARCH(AB$1,$O352)),0,1)</f>
        <v>0</v>
      </c>
      <c r="AC352" s="147">
        <f>IF(ISERROR(SEARCH(AC$1,$O352)),0,1)</f>
        <v>0</v>
      </c>
      <c r="AD352" s="147">
        <f>IF(ISERROR(SEARCH(AD$1,$O352)),0,1)</f>
        <v>0</v>
      </c>
      <c r="AE352" s="147">
        <f>IF(ISERROR(SEARCH(AE$1,$O352)),0,1)</f>
        <v>0</v>
      </c>
      <c r="AF352" s="147">
        <f>IF(ISERROR(SEARCH(AF$1,$O352)),0,1)</f>
        <v>0</v>
      </c>
      <c r="AG352" s="125" t="s">
        <v>2293</v>
      </c>
      <c r="AH352" s="125" t="s">
        <v>2294</v>
      </c>
      <c r="AI352" s="125" t="s">
        <v>60</v>
      </c>
      <c r="AJ352" s="42" t="s">
        <v>5664</v>
      </c>
      <c r="AK352" s="219">
        <f>_xlfn.XLOOKUP(AJ352,sortorder!$I$15:$I$20,sortorder!$J$15:$J$20)</f>
        <v>2</v>
      </c>
      <c r="AL352" s="125"/>
      <c r="AM352" s="125"/>
      <c r="AN352" s="125"/>
      <c r="AO352" s="209">
        <v>0</v>
      </c>
      <c r="AP352" s="125" t="s">
        <v>43</v>
      </c>
      <c r="AQ352" s="125" t="s">
        <v>43</v>
      </c>
      <c r="AR352" s="125" t="s">
        <v>286</v>
      </c>
      <c r="AS352" s="125" t="s">
        <v>43</v>
      </c>
      <c r="AT352" s="125"/>
      <c r="AU352" s="40" t="str">
        <f>IFERROR(_xlfn.XLOOKUP(O352,wtd!$B:$B,wtd!$C:$C),"")</f>
        <v>pop</v>
      </c>
      <c r="AV352" s="147" t="b">
        <f>IFERROR(O352=_xlfn.XLOOKUP(O352,wtd!$B:$B,wtd!$B:$B),FALSE)</f>
        <v>1</v>
      </c>
      <c r="AW352" s="249" t="s">
        <v>1624</v>
      </c>
      <c r="AX352" s="125">
        <v>2</v>
      </c>
      <c r="AY352" s="125">
        <v>2</v>
      </c>
      <c r="AZ352" s="125"/>
      <c r="BA352" s="125" t="b">
        <v>0</v>
      </c>
      <c r="BB352" s="125" t="b">
        <v>0</v>
      </c>
      <c r="BC352" s="125" t="b">
        <v>0</v>
      </c>
      <c r="BD352" s="125" t="s">
        <v>3174</v>
      </c>
      <c r="BE352" s="125" t="s">
        <v>3174</v>
      </c>
      <c r="BF352" s="125" t="s">
        <v>3174</v>
      </c>
      <c r="BG352" s="125"/>
      <c r="BH352" s="125"/>
      <c r="BI352" s="125" t="s">
        <v>2678</v>
      </c>
      <c r="BJ352" s="125" t="s">
        <v>2678</v>
      </c>
      <c r="BL352" s="232">
        <v>219</v>
      </c>
      <c r="BN352" t="s">
        <v>2687</v>
      </c>
    </row>
    <row r="353" spans="1:66" x14ac:dyDescent="0.35">
      <c r="A353">
        <v>352</v>
      </c>
      <c r="B353" s="164" t="str">
        <f>IFERROR(TEXT(AK353,"00"),"99")&amp;IFERROR(TEXT(V353,"00"),"99")&amp;IFERROR(TEXT(R353,"00"),"99")&amp;IFERROR(TEXT(BL353,"000"),"999")</f>
        <v>027014220</v>
      </c>
      <c r="C353" s="164" t="str">
        <f>IFERROR(TEXT(AK353,"00"),"99")&amp;IFERROR(TEXT(U353,"00"),"99")&amp;IFERROR(TEXT(Q353,"000"),"999")</f>
        <v>0270000</v>
      </c>
      <c r="D353" s="29">
        <v>1</v>
      </c>
      <c r="E353" s="29">
        <v>0</v>
      </c>
      <c r="F353" s="29">
        <v>0</v>
      </c>
      <c r="G353" s="113" t="s">
        <v>60</v>
      </c>
      <c r="H353" t="s">
        <v>2692</v>
      </c>
      <c r="I353" t="s">
        <v>2692</v>
      </c>
      <c r="J353" t="s">
        <v>2692</v>
      </c>
      <c r="K353" s="125"/>
      <c r="L353" s="125"/>
      <c r="M353" s="125"/>
      <c r="N353" s="125"/>
      <c r="O353" s="125" t="s">
        <v>4901</v>
      </c>
      <c r="P353" s="125" t="s">
        <v>4901</v>
      </c>
      <c r="Q353" s="153">
        <f>IFERROR(_xlfn.XLOOKUP(S353,sortorder!$E$62:$E$138,sortorder!$F$62:$F$138),999)</f>
        <v>0</v>
      </c>
      <c r="R353" s="153">
        <f>IFERROR(_xlfn.XLOOKUP(S353,sortorder!$E$62:$E$138,sortorder!$D$62:$D$138),99)</f>
        <v>14</v>
      </c>
      <c r="S353" s="204"/>
      <c r="T353" s="205"/>
      <c r="U353" s="158">
        <f>IFERROR(_xlfn.XLOOKUP(W353,sortorder!$E$4:$E$55,sortorder!$D$4:$D$55),99)</f>
        <v>70</v>
      </c>
      <c r="V353" s="158">
        <f>IFERROR(_xlfn.XLOOKUP(W353,sortorder!$E$4:$E$55,sortorder!$D$4:$D$55),99)</f>
        <v>70</v>
      </c>
      <c r="W353" s="206" t="s">
        <v>2889</v>
      </c>
      <c r="X353" s="147">
        <f>IF(ISERROR(SEARCH(X$1,$O353)),0,1)</f>
        <v>0</v>
      </c>
      <c r="Y353" s="147">
        <f>IF(ISERROR(SEARCH(Y$1,$O353)),0,1)</f>
        <v>0</v>
      </c>
      <c r="Z353" s="147">
        <f>IF(ISERROR(SEARCH(Z$1,$O353)),0,1)</f>
        <v>0</v>
      </c>
      <c r="AA353" s="147">
        <f>IF(ISERROR(SEARCH(AA$1,$O353)),0,1)</f>
        <v>0</v>
      </c>
      <c r="AB353" s="147">
        <f>IF(ISERROR(SEARCH(AB$1,$O353)),0,1)</f>
        <v>0</v>
      </c>
      <c r="AC353" s="147">
        <f>IF(ISERROR(SEARCH(AC$1,$O353)),0,1)</f>
        <v>0</v>
      </c>
      <c r="AD353" s="147">
        <f>IF(ISERROR(SEARCH(AD$1,$O353)),0,1)</f>
        <v>0</v>
      </c>
      <c r="AE353" s="147">
        <f>IF(ISERROR(SEARCH(AE$1,$O353)),0,1)</f>
        <v>0</v>
      </c>
      <c r="AF353" s="147">
        <f>IF(ISERROR(SEARCH(AF$1,$O353)),0,1)</f>
        <v>0</v>
      </c>
      <c r="AG353" s="125" t="s">
        <v>2293</v>
      </c>
      <c r="AH353" s="125" t="s">
        <v>2294</v>
      </c>
      <c r="AI353" s="125" t="s">
        <v>60</v>
      </c>
      <c r="AJ353" s="42" t="s">
        <v>5664</v>
      </c>
      <c r="AK353" s="219">
        <f>_xlfn.XLOOKUP(AJ353,sortorder!$I$15:$I$20,sortorder!$J$15:$J$20)</f>
        <v>2</v>
      </c>
      <c r="AL353" s="125"/>
      <c r="AM353" s="125"/>
      <c r="AN353" s="125"/>
      <c r="AO353" s="209">
        <v>0</v>
      </c>
      <c r="AP353" s="125" t="s">
        <v>43</v>
      </c>
      <c r="AQ353" s="125" t="s">
        <v>43</v>
      </c>
      <c r="AR353" s="125"/>
      <c r="AS353" s="125"/>
      <c r="AT353" s="125"/>
      <c r="AU353" s="40" t="str">
        <f>IFERROR(_xlfn.XLOOKUP(O353,wtd!$B:$B,wtd!$C:$C),"")</f>
        <v>pop</v>
      </c>
      <c r="AV353" s="147" t="b">
        <f>IFERROR(O353=_xlfn.XLOOKUP(O353,wtd!$B:$B,wtd!$B:$B),FALSE)</f>
        <v>1</v>
      </c>
      <c r="AW353" s="249" t="s">
        <v>1624</v>
      </c>
      <c r="AX353" s="125"/>
      <c r="AY353" s="125">
        <v>2</v>
      </c>
      <c r="AZ353" s="125"/>
      <c r="BA353" s="125" t="b">
        <v>0</v>
      </c>
      <c r="BB353" s="125" t="b">
        <v>0</v>
      </c>
      <c r="BC353" s="125" t="b">
        <v>0</v>
      </c>
      <c r="BD353" s="125" t="s">
        <v>5398</v>
      </c>
      <c r="BE353" s="125" t="s">
        <v>3175</v>
      </c>
      <c r="BF353" s="125" t="s">
        <v>3175</v>
      </c>
      <c r="BG353" s="125"/>
      <c r="BH353" s="125"/>
      <c r="BI353" s="125" t="s">
        <v>2684</v>
      </c>
      <c r="BJ353" s="125" t="s">
        <v>2684</v>
      </c>
      <c r="BL353" s="232">
        <v>220</v>
      </c>
      <c r="BN353" t="s">
        <v>2693</v>
      </c>
    </row>
    <row r="354" spans="1:66" x14ac:dyDescent="0.35">
      <c r="A354">
        <v>353</v>
      </c>
      <c r="B354" s="164" t="str">
        <f>IFERROR(TEXT(AK354,"00"),"99")&amp;IFERROR(TEXT(V354,"00"),"99")&amp;IFERROR(TEXT(R354,"00"),"99")&amp;IFERROR(TEXT(BL354,"000"),"999")</f>
        <v>027014228</v>
      </c>
      <c r="C354" s="164" t="str">
        <f>IFERROR(TEXT(AK354,"00"),"99")&amp;IFERROR(TEXT(U354,"00"),"99")&amp;IFERROR(TEXT(Q354,"000"),"999")</f>
        <v>0270000</v>
      </c>
      <c r="D354" s="29">
        <v>1</v>
      </c>
      <c r="E354" s="29">
        <v>0</v>
      </c>
      <c r="F354" s="29">
        <v>0</v>
      </c>
      <c r="G354" s="29"/>
      <c r="H354" t="s">
        <v>2695</v>
      </c>
      <c r="I354" t="s">
        <v>2695</v>
      </c>
      <c r="J354" t="s">
        <v>2695</v>
      </c>
      <c r="K354" s="125"/>
      <c r="L354" s="125"/>
      <c r="M354" s="125"/>
      <c r="N354" s="125"/>
      <c r="O354" s="126" t="s">
        <v>4953</v>
      </c>
      <c r="P354" s="125" t="s">
        <v>4953</v>
      </c>
      <c r="Q354" s="153">
        <f>IFERROR(_xlfn.XLOOKUP(S354,sortorder!$E$62:$E$138,sortorder!$F$62:$F$138),999)</f>
        <v>0</v>
      </c>
      <c r="R354" s="153">
        <f>IFERROR(_xlfn.XLOOKUP(S354,sortorder!$E$62:$E$138,sortorder!$D$62:$D$138),99)</f>
        <v>14</v>
      </c>
      <c r="S354" s="204"/>
      <c r="T354" s="205"/>
      <c r="U354" s="158">
        <f>IFERROR(_xlfn.XLOOKUP(W354,sortorder!$E$4:$E$55,sortorder!$D$4:$D$55),99)</f>
        <v>70</v>
      </c>
      <c r="V354" s="158">
        <f>IFERROR(_xlfn.XLOOKUP(W354,sortorder!$E$4:$E$55,sortorder!$D$4:$D$55),99)</f>
        <v>70</v>
      </c>
      <c r="W354" s="206" t="s">
        <v>2889</v>
      </c>
      <c r="X354" s="147">
        <f>IF(ISERROR(SEARCH(X$1,$O354)),0,1)</f>
        <v>0</v>
      </c>
      <c r="Y354" s="147">
        <f>IF(ISERROR(SEARCH(Y$1,$O354)),0,1)</f>
        <v>0</v>
      </c>
      <c r="Z354" s="147">
        <f>IF(ISERROR(SEARCH(Z$1,$O354)),0,1)</f>
        <v>0</v>
      </c>
      <c r="AA354" s="147">
        <f>IF(ISERROR(SEARCH(AA$1,$O354)),0,1)</f>
        <v>0</v>
      </c>
      <c r="AB354" s="147">
        <f>IF(ISERROR(SEARCH(AB$1,$O354)),0,1)</f>
        <v>0</v>
      </c>
      <c r="AC354" s="147">
        <f>IF(ISERROR(SEARCH(AC$1,$O354)),0,1)</f>
        <v>0</v>
      </c>
      <c r="AD354" s="147">
        <f>IF(ISERROR(SEARCH(AD$1,$O354)),0,1)</f>
        <v>0</v>
      </c>
      <c r="AE354" s="147">
        <f>IF(ISERROR(SEARCH(AE$1,$O354)),0,1)</f>
        <v>0</v>
      </c>
      <c r="AF354" s="147">
        <f>IF(ISERROR(SEARCH(AF$1,$O354)),0,1)</f>
        <v>0</v>
      </c>
      <c r="AG354" s="125" t="s">
        <v>2293</v>
      </c>
      <c r="AH354" s="125" t="s">
        <v>2294</v>
      </c>
      <c r="AI354" s="125" t="s">
        <v>60</v>
      </c>
      <c r="AJ354" s="42" t="s">
        <v>5664</v>
      </c>
      <c r="AK354" s="219">
        <f>_xlfn.XLOOKUP(AJ354,sortorder!$I$15:$I$20,sortorder!$J$15:$J$20)</f>
        <v>2</v>
      </c>
      <c r="AL354" s="125" t="s">
        <v>1805</v>
      </c>
      <c r="AM354" s="125" t="s">
        <v>1806</v>
      </c>
      <c r="AN354" s="125" t="s">
        <v>1806</v>
      </c>
      <c r="AO354" s="208">
        <v>3</v>
      </c>
      <c r="AP354" s="125" t="s">
        <v>1800</v>
      </c>
      <c r="AQ354" s="125" t="s">
        <v>1111</v>
      </c>
      <c r="AR354" s="125" t="s">
        <v>1102</v>
      </c>
      <c r="AS354" s="125" t="s">
        <v>1111</v>
      </c>
      <c r="AT354" s="125"/>
      <c r="AU354" s="40" t="str">
        <f>IFERROR(_xlfn.XLOOKUP(O354,wtd!$B:$B,wtd!$C:$C),"")</f>
        <v/>
      </c>
      <c r="AV354" s="147" t="b">
        <f>IFERROR(O354=_xlfn.XLOOKUP(O354,wtd!$B:$B,wtd!$B:$B),FALSE)</f>
        <v>0</v>
      </c>
      <c r="AW354" s="125" t="s">
        <v>1103</v>
      </c>
      <c r="AX354" s="125">
        <v>2</v>
      </c>
      <c r="AY354" s="125">
        <v>0</v>
      </c>
      <c r="AZ354" s="125"/>
      <c r="BA354" s="125" t="b">
        <v>0</v>
      </c>
      <c r="BB354" s="125" t="b">
        <v>0</v>
      </c>
      <c r="BC354" s="125" t="b">
        <v>0</v>
      </c>
      <c r="BD354" s="125" t="s">
        <v>5362</v>
      </c>
      <c r="BE354" s="125" t="s">
        <v>2696</v>
      </c>
      <c r="BF354" s="125" t="s">
        <v>2696</v>
      </c>
      <c r="BG354" s="125"/>
      <c r="BH354" s="125"/>
      <c r="BI354" s="125" t="s">
        <v>2696</v>
      </c>
      <c r="BJ354" s="125" t="s">
        <v>2674</v>
      </c>
      <c r="BL354" s="232">
        <v>228</v>
      </c>
      <c r="BN354" t="s">
        <v>606</v>
      </c>
    </row>
    <row r="355" spans="1:66" x14ac:dyDescent="0.35">
      <c r="A355">
        <v>354</v>
      </c>
      <c r="B355" s="164" t="str">
        <f>IFERROR(TEXT(AK355,"00"),"99")&amp;IFERROR(TEXT(V355,"00"),"99")&amp;IFERROR(TEXT(R355,"00"),"99")&amp;IFERROR(TEXT(BL355,"000"),"999")</f>
        <v>027014229</v>
      </c>
      <c r="C355" s="164" t="str">
        <f>IFERROR(TEXT(AK355,"00"),"99")&amp;IFERROR(TEXT(U355,"00"),"99")&amp;IFERROR(TEXT(Q355,"000"),"999")</f>
        <v>0270000</v>
      </c>
      <c r="D355" s="29">
        <v>1</v>
      </c>
      <c r="E355" s="29">
        <v>0</v>
      </c>
      <c r="F355" s="29">
        <v>0</v>
      </c>
      <c r="G355" s="29"/>
      <c r="H355" t="s">
        <v>2697</v>
      </c>
      <c r="I355" t="s">
        <v>2697</v>
      </c>
      <c r="J355" t="s">
        <v>2697</v>
      </c>
      <c r="L355" s="125"/>
      <c r="O355" s="65" t="s">
        <v>4954</v>
      </c>
      <c r="P355" t="s">
        <v>4954</v>
      </c>
      <c r="Q355" s="153">
        <f>IFERROR(_xlfn.XLOOKUP(S355,sortorder!$E$62:$E$138,sortorder!$F$62:$F$138),999)</f>
        <v>0</v>
      </c>
      <c r="R355" s="153">
        <f>IFERROR(_xlfn.XLOOKUP(S355,sortorder!$E$62:$E$138,sortorder!$D$62:$D$138),99)</f>
        <v>14</v>
      </c>
      <c r="U355" s="158">
        <f>IFERROR(_xlfn.XLOOKUP(W355,sortorder!$E$4:$E$55,sortorder!$D$4:$D$55),99)</f>
        <v>70</v>
      </c>
      <c r="V355" s="158">
        <f>IFERROR(_xlfn.XLOOKUP(W355,sortorder!$E$4:$E$55,sortorder!$D$4:$D$55),99)</f>
        <v>70</v>
      </c>
      <c r="W355" s="22" t="s">
        <v>2889</v>
      </c>
      <c r="X355" s="147">
        <f>IF(ISERROR(SEARCH(X$1,$O355)),0,1)</f>
        <v>0</v>
      </c>
      <c r="Y355" s="147">
        <f>IF(ISERROR(SEARCH(Y$1,$O355)),0,1)</f>
        <v>0</v>
      </c>
      <c r="Z355" s="147">
        <f>IF(ISERROR(SEARCH(Z$1,$O355)),0,1)</f>
        <v>0</v>
      </c>
      <c r="AA355" s="147">
        <f>IF(ISERROR(SEARCH(AA$1,$O355)),0,1)</f>
        <v>0</v>
      </c>
      <c r="AB355" s="147">
        <f>IF(ISERROR(SEARCH(AB$1,$O355)),0,1)</f>
        <v>0</v>
      </c>
      <c r="AC355" s="147">
        <f>IF(ISERROR(SEARCH(AC$1,$O355)),0,1)</f>
        <v>0</v>
      </c>
      <c r="AD355" s="147">
        <f>IF(ISERROR(SEARCH(AD$1,$O355)),0,1)</f>
        <v>0</v>
      </c>
      <c r="AE355" s="147">
        <f>IF(ISERROR(SEARCH(AE$1,$O355)),0,1)</f>
        <v>0</v>
      </c>
      <c r="AF355" s="147">
        <f>IF(ISERROR(SEARCH(AF$1,$O355)),0,1)</f>
        <v>0</v>
      </c>
      <c r="AG355" t="s">
        <v>2293</v>
      </c>
      <c r="AH355" t="s">
        <v>2294</v>
      </c>
      <c r="AI355" t="s">
        <v>60</v>
      </c>
      <c r="AJ355" s="42" t="s">
        <v>5664</v>
      </c>
      <c r="AK355" s="219">
        <f>_xlfn.XLOOKUP(AJ355,sortorder!$I$15:$I$20,sortorder!$J$15:$J$20)</f>
        <v>2</v>
      </c>
      <c r="AL355" t="s">
        <v>1805</v>
      </c>
      <c r="AM355" t="s">
        <v>1806</v>
      </c>
      <c r="AN355" t="s">
        <v>1806</v>
      </c>
      <c r="AO355" s="32">
        <v>3</v>
      </c>
      <c r="AP355" t="s">
        <v>1800</v>
      </c>
      <c r="AQ355" t="s">
        <v>1111</v>
      </c>
      <c r="AR355" t="s">
        <v>1102</v>
      </c>
      <c r="AS355" t="s">
        <v>1111</v>
      </c>
      <c r="AU355" s="40" t="str">
        <f>IFERROR(_xlfn.XLOOKUP(O355,wtd!$B:$B,wtd!$C:$C),"")</f>
        <v/>
      </c>
      <c r="AV355" s="147" t="b">
        <f>IFERROR(O355=_xlfn.XLOOKUP(O355,wtd!$B:$B,wtd!$B:$B),FALSE)</f>
        <v>0</v>
      </c>
      <c r="AW355" t="s">
        <v>1103</v>
      </c>
      <c r="AX355">
        <v>2</v>
      </c>
      <c r="AY355">
        <v>0</v>
      </c>
      <c r="BA355" t="b">
        <v>0</v>
      </c>
      <c r="BB355" t="b">
        <v>0</v>
      </c>
      <c r="BC355" t="b">
        <v>0</v>
      </c>
      <c r="BD355" t="s">
        <v>5102</v>
      </c>
      <c r="BE355" t="s">
        <v>3173</v>
      </c>
      <c r="BF355" t="s">
        <v>3173</v>
      </c>
      <c r="BI355" t="s">
        <v>2698</v>
      </c>
      <c r="BJ355" t="s">
        <v>2678</v>
      </c>
      <c r="BL355" s="232">
        <v>229</v>
      </c>
      <c r="BN355" t="s">
        <v>1131</v>
      </c>
    </row>
    <row r="356" spans="1:66" x14ac:dyDescent="0.35">
      <c r="A356">
        <v>355</v>
      </c>
      <c r="B356" s="164" t="str">
        <f>IFERROR(TEXT(AK356,"00"),"99")&amp;IFERROR(TEXT(V356,"00"),"99")&amp;IFERROR(TEXT(R356,"00"),"99")&amp;IFERROR(TEXT(BL356,"000"),"999")</f>
        <v>027014230</v>
      </c>
      <c r="C356" s="164" t="str">
        <f>IFERROR(TEXT(AK356,"00"),"99")&amp;IFERROR(TEXT(U356,"00"),"99")&amp;IFERROR(TEXT(Q356,"000"),"999")</f>
        <v>0270000</v>
      </c>
      <c r="D356" s="29">
        <v>1</v>
      </c>
      <c r="E356" s="29">
        <v>0</v>
      </c>
      <c r="F356" s="29">
        <v>0</v>
      </c>
      <c r="G356" s="29"/>
      <c r="H356" t="s">
        <v>2699</v>
      </c>
      <c r="I356" t="s">
        <v>2699</v>
      </c>
      <c r="J356" t="s">
        <v>2699</v>
      </c>
      <c r="L356" s="125"/>
      <c r="O356" s="65" t="s">
        <v>4955</v>
      </c>
      <c r="P356" t="s">
        <v>4955</v>
      </c>
      <c r="Q356" s="153">
        <f>IFERROR(_xlfn.XLOOKUP(S356,sortorder!$E$62:$E$138,sortorder!$F$62:$F$138),999)</f>
        <v>0</v>
      </c>
      <c r="R356" s="153">
        <f>IFERROR(_xlfn.XLOOKUP(S356,sortorder!$E$62:$E$138,sortorder!$D$62:$D$138),99)</f>
        <v>14</v>
      </c>
      <c r="U356" s="158">
        <f>IFERROR(_xlfn.XLOOKUP(W356,sortorder!$E$4:$E$55,sortorder!$D$4:$D$55),99)</f>
        <v>70</v>
      </c>
      <c r="V356" s="158">
        <f>IFERROR(_xlfn.XLOOKUP(W356,sortorder!$E$4:$E$55,sortorder!$D$4:$D$55),99)</f>
        <v>70</v>
      </c>
      <c r="W356" s="22" t="s">
        <v>2889</v>
      </c>
      <c r="X356" s="147">
        <f>IF(ISERROR(SEARCH(X$1,$O356)),0,1)</f>
        <v>0</v>
      </c>
      <c r="Y356" s="147">
        <f>IF(ISERROR(SEARCH(Y$1,$O356)),0,1)</f>
        <v>0</v>
      </c>
      <c r="Z356" s="147">
        <f>IF(ISERROR(SEARCH(Z$1,$O356)),0,1)</f>
        <v>0</v>
      </c>
      <c r="AA356" s="147">
        <f>IF(ISERROR(SEARCH(AA$1,$O356)),0,1)</f>
        <v>0</v>
      </c>
      <c r="AB356" s="147">
        <f>IF(ISERROR(SEARCH(AB$1,$O356)),0,1)</f>
        <v>0</v>
      </c>
      <c r="AC356" s="147">
        <f>IF(ISERROR(SEARCH(AC$1,$O356)),0,1)</f>
        <v>0</v>
      </c>
      <c r="AD356" s="147">
        <f>IF(ISERROR(SEARCH(AD$1,$O356)),0,1)</f>
        <v>0</v>
      </c>
      <c r="AE356" s="147">
        <f>IF(ISERROR(SEARCH(AE$1,$O356)),0,1)</f>
        <v>0</v>
      </c>
      <c r="AF356" s="147">
        <f>IF(ISERROR(SEARCH(AF$1,$O356)),0,1)</f>
        <v>0</v>
      </c>
      <c r="AG356" t="s">
        <v>2293</v>
      </c>
      <c r="AH356" t="s">
        <v>2294</v>
      </c>
      <c r="AI356" t="s">
        <v>60</v>
      </c>
      <c r="AJ356" s="42" t="s">
        <v>5664</v>
      </c>
      <c r="AK356" s="219">
        <f>_xlfn.XLOOKUP(AJ356,sortorder!$I$15:$I$20,sortorder!$J$15:$J$20)</f>
        <v>2</v>
      </c>
      <c r="AL356" t="s">
        <v>1805</v>
      </c>
      <c r="AM356" t="s">
        <v>1806</v>
      </c>
      <c r="AN356" t="s">
        <v>1806</v>
      </c>
      <c r="AO356" s="32">
        <v>3</v>
      </c>
      <c r="AP356" t="s">
        <v>1800</v>
      </c>
      <c r="AQ356" t="s">
        <v>1111</v>
      </c>
      <c r="AR356" t="s">
        <v>1102</v>
      </c>
      <c r="AS356" t="s">
        <v>1111</v>
      </c>
      <c r="AU356" s="40" t="str">
        <f>IFERROR(_xlfn.XLOOKUP(O356,wtd!$B:$B,wtd!$C:$C),"")</f>
        <v/>
      </c>
      <c r="AV356" s="147" t="b">
        <f>IFERROR(O356=_xlfn.XLOOKUP(O356,wtd!$B:$B,wtd!$B:$B),FALSE)</f>
        <v>0</v>
      </c>
      <c r="AW356" t="s">
        <v>1103</v>
      </c>
      <c r="AX356">
        <v>2</v>
      </c>
      <c r="AY356">
        <v>0</v>
      </c>
      <c r="BA356" t="b">
        <v>0</v>
      </c>
      <c r="BB356" t="b">
        <v>0</v>
      </c>
      <c r="BC356" t="b">
        <v>0</v>
      </c>
      <c r="BD356" t="s">
        <v>5363</v>
      </c>
      <c r="BE356" t="s">
        <v>3179</v>
      </c>
      <c r="BF356" t="s">
        <v>3179</v>
      </c>
      <c r="BI356" t="s">
        <v>2700</v>
      </c>
      <c r="BJ356" t="s">
        <v>2684</v>
      </c>
      <c r="BL356" s="232">
        <v>230</v>
      </c>
      <c r="BN356" t="s">
        <v>667</v>
      </c>
    </row>
    <row r="357" spans="1:66" x14ac:dyDescent="0.35">
      <c r="A357">
        <v>356</v>
      </c>
      <c r="B357" s="164" t="str">
        <f>IFERROR(TEXT(AK357,"00"),"99")&amp;IFERROR(TEXT(V357,"00"),"99")&amp;IFERROR(TEXT(R357,"00"),"99")&amp;IFERROR(TEXT(BL357,"000"),"999")</f>
        <v>027014233</v>
      </c>
      <c r="C357" s="164" t="str">
        <f>IFERROR(TEXT(AK357,"00"),"99")&amp;IFERROR(TEXT(U357,"00"),"99")&amp;IFERROR(TEXT(Q357,"000"),"999")</f>
        <v>0270000</v>
      </c>
      <c r="D357" s="29">
        <v>1</v>
      </c>
      <c r="E357" s="29">
        <v>0</v>
      </c>
      <c r="F357" s="29">
        <v>0</v>
      </c>
      <c r="G357" s="29"/>
      <c r="H357" t="s">
        <v>2703</v>
      </c>
      <c r="I357" t="s">
        <v>2703</v>
      </c>
      <c r="J357" t="s">
        <v>2703</v>
      </c>
      <c r="L357" s="125"/>
      <c r="O357" s="65" t="s">
        <v>4957</v>
      </c>
      <c r="P357" t="s">
        <v>4957</v>
      </c>
      <c r="Q357" s="153">
        <f>IFERROR(_xlfn.XLOOKUP(S357,sortorder!$E$62:$E$138,sortorder!$F$62:$F$138),999)</f>
        <v>0</v>
      </c>
      <c r="R357" s="153">
        <f>IFERROR(_xlfn.XLOOKUP(S357,sortorder!$E$62:$E$138,sortorder!$D$62:$D$138),99)</f>
        <v>14</v>
      </c>
      <c r="U357" s="158">
        <f>IFERROR(_xlfn.XLOOKUP(W357,sortorder!$E$4:$E$55,sortorder!$D$4:$D$55),99)</f>
        <v>70</v>
      </c>
      <c r="V357" s="158">
        <f>IFERROR(_xlfn.XLOOKUP(W357,sortorder!$E$4:$E$55,sortorder!$D$4:$D$55),99)</f>
        <v>70</v>
      </c>
      <c r="W357" s="22" t="s">
        <v>2889</v>
      </c>
      <c r="X357" s="147">
        <f>IF(ISERROR(SEARCH(X$1,$O357)),0,1)</f>
        <v>0</v>
      </c>
      <c r="Y357" s="147">
        <f>IF(ISERROR(SEARCH(Y$1,$O357)),0,1)</f>
        <v>0</v>
      </c>
      <c r="Z357" s="147">
        <f>IF(ISERROR(SEARCH(Z$1,$O357)),0,1)</f>
        <v>0</v>
      </c>
      <c r="AA357" s="147">
        <f>IF(ISERROR(SEARCH(AA$1,$O357)),0,1)</f>
        <v>0</v>
      </c>
      <c r="AB357" s="147">
        <f>IF(ISERROR(SEARCH(AB$1,$O357)),0,1)</f>
        <v>0</v>
      </c>
      <c r="AC357" s="147">
        <f>IF(ISERROR(SEARCH(AC$1,$O357)),0,1)</f>
        <v>0</v>
      </c>
      <c r="AD357" s="147">
        <f>IF(ISERROR(SEARCH(AD$1,$O357)),0,1)</f>
        <v>0</v>
      </c>
      <c r="AE357" s="147">
        <f>IF(ISERROR(SEARCH(AE$1,$O357)),0,1)</f>
        <v>0</v>
      </c>
      <c r="AF357" s="147">
        <f>IF(ISERROR(SEARCH(AF$1,$O357)),0,1)</f>
        <v>0</v>
      </c>
      <c r="AG357" t="s">
        <v>2293</v>
      </c>
      <c r="AH357" t="s">
        <v>2294</v>
      </c>
      <c r="AI357" t="s">
        <v>60</v>
      </c>
      <c r="AJ357" s="42" t="s">
        <v>5664</v>
      </c>
      <c r="AK357" s="219">
        <f>_xlfn.XLOOKUP(AJ357,sortorder!$I$15:$I$20,sortorder!$J$15:$J$20)</f>
        <v>2</v>
      </c>
      <c r="AL357" t="s">
        <v>423</v>
      </c>
      <c r="AM357" t="s">
        <v>423</v>
      </c>
      <c r="AN357" t="s">
        <v>424</v>
      </c>
      <c r="AO357" s="31">
        <v>1</v>
      </c>
      <c r="AP357" t="s">
        <v>1125</v>
      </c>
      <c r="AQ357" t="s">
        <v>1132</v>
      </c>
      <c r="AR357" t="s">
        <v>1126</v>
      </c>
      <c r="AS357" t="s">
        <v>1132</v>
      </c>
      <c r="AT357">
        <v>1</v>
      </c>
      <c r="AU357" s="40" t="str">
        <f>IFERROR(_xlfn.XLOOKUP(O357,wtd!$B:$B,wtd!$C:$C),"")</f>
        <v/>
      </c>
      <c r="AV357" s="147" t="b">
        <f>IFERROR(O357=_xlfn.XLOOKUP(O357,wtd!$B:$B,wtd!$B:$B),FALSE)</f>
        <v>0</v>
      </c>
      <c r="AW357" t="s">
        <v>2831</v>
      </c>
      <c r="AY357">
        <v>1</v>
      </c>
      <c r="BA357" t="b">
        <v>0</v>
      </c>
      <c r="BB357" t="b">
        <v>0</v>
      </c>
      <c r="BC357" t="b">
        <v>0</v>
      </c>
      <c r="BD357" t="s">
        <v>5319</v>
      </c>
      <c r="BE357" t="s">
        <v>2704</v>
      </c>
      <c r="BF357" t="s">
        <v>2704</v>
      </c>
      <c r="BI357" t="s">
        <v>2704</v>
      </c>
      <c r="BJ357" t="s">
        <v>2674</v>
      </c>
      <c r="BL357" s="232">
        <v>233</v>
      </c>
      <c r="BN357" t="s">
        <v>2705</v>
      </c>
    </row>
    <row r="358" spans="1:66" x14ac:dyDescent="0.35">
      <c r="A358">
        <v>357</v>
      </c>
      <c r="B358" s="164" t="str">
        <f>IFERROR(TEXT(AK358,"00"),"99")&amp;IFERROR(TEXT(V358,"00"),"99")&amp;IFERROR(TEXT(R358,"00"),"99")&amp;IFERROR(TEXT(BL358,"000"),"999")</f>
        <v>027014234</v>
      </c>
      <c r="C358" s="164" t="str">
        <f>IFERROR(TEXT(AK358,"00"),"99")&amp;IFERROR(TEXT(U358,"00"),"99")&amp;IFERROR(TEXT(Q358,"000"),"999")</f>
        <v>0270000</v>
      </c>
      <c r="D358" s="29">
        <v>1</v>
      </c>
      <c r="E358" s="29">
        <v>0</v>
      </c>
      <c r="F358" s="29">
        <v>0</v>
      </c>
      <c r="G358" s="29"/>
      <c r="H358" t="s">
        <v>2706</v>
      </c>
      <c r="I358" t="s">
        <v>2706</v>
      </c>
      <c r="J358" t="s">
        <v>2706</v>
      </c>
      <c r="L358" s="125"/>
      <c r="O358" s="65" t="s">
        <v>4958</v>
      </c>
      <c r="P358" t="s">
        <v>4958</v>
      </c>
      <c r="Q358" s="153">
        <f>IFERROR(_xlfn.XLOOKUP(S358,sortorder!$E$62:$E$138,sortorder!$F$62:$F$138),999)</f>
        <v>0</v>
      </c>
      <c r="R358" s="153">
        <f>IFERROR(_xlfn.XLOOKUP(S358,sortorder!$E$62:$E$138,sortorder!$D$62:$D$138),99)</f>
        <v>14</v>
      </c>
      <c r="U358" s="158">
        <f>IFERROR(_xlfn.XLOOKUP(W358,sortorder!$E$4:$E$55,sortorder!$D$4:$D$55),99)</f>
        <v>70</v>
      </c>
      <c r="V358" s="158">
        <f>IFERROR(_xlfn.XLOOKUP(W358,sortorder!$E$4:$E$55,sortorder!$D$4:$D$55),99)</f>
        <v>70</v>
      </c>
      <c r="W358" s="22" t="s">
        <v>2889</v>
      </c>
      <c r="X358" s="147">
        <f>IF(ISERROR(SEARCH(X$1,$O358)),0,1)</f>
        <v>0</v>
      </c>
      <c r="Y358" s="147">
        <f>IF(ISERROR(SEARCH(Y$1,$O358)),0,1)</f>
        <v>0</v>
      </c>
      <c r="Z358" s="147">
        <f>IF(ISERROR(SEARCH(Z$1,$O358)),0,1)</f>
        <v>0</v>
      </c>
      <c r="AA358" s="147">
        <f>IF(ISERROR(SEARCH(AA$1,$O358)),0,1)</f>
        <v>0</v>
      </c>
      <c r="AB358" s="147">
        <f>IF(ISERROR(SEARCH(AB$1,$O358)),0,1)</f>
        <v>0</v>
      </c>
      <c r="AC358" s="147">
        <f>IF(ISERROR(SEARCH(AC$1,$O358)),0,1)</f>
        <v>0</v>
      </c>
      <c r="AD358" s="147">
        <f>IF(ISERROR(SEARCH(AD$1,$O358)),0,1)</f>
        <v>0</v>
      </c>
      <c r="AE358" s="147">
        <f>IF(ISERROR(SEARCH(AE$1,$O358)),0,1)</f>
        <v>0</v>
      </c>
      <c r="AF358" s="147">
        <f>IF(ISERROR(SEARCH(AF$1,$O358)),0,1)</f>
        <v>0</v>
      </c>
      <c r="AG358" t="s">
        <v>2293</v>
      </c>
      <c r="AH358" t="s">
        <v>2294</v>
      </c>
      <c r="AI358" t="s">
        <v>60</v>
      </c>
      <c r="AJ358" s="42" t="s">
        <v>5664</v>
      </c>
      <c r="AK358" s="219">
        <f>_xlfn.XLOOKUP(AJ358,sortorder!$I$15:$I$20,sortorder!$J$15:$J$20)</f>
        <v>2</v>
      </c>
      <c r="AL358" t="s">
        <v>423</v>
      </c>
      <c r="AM358" t="s">
        <v>423</v>
      </c>
      <c r="AN358" t="s">
        <v>424</v>
      </c>
      <c r="AO358" s="31">
        <v>1</v>
      </c>
      <c r="AP358" t="s">
        <v>1125</v>
      </c>
      <c r="AQ358" t="s">
        <v>1132</v>
      </c>
      <c r="AR358" t="s">
        <v>1126</v>
      </c>
      <c r="AS358" t="s">
        <v>1132</v>
      </c>
      <c r="AU358" s="40" t="str">
        <f>IFERROR(_xlfn.XLOOKUP(O358,wtd!$B:$B,wtd!$C:$C),"")</f>
        <v/>
      </c>
      <c r="AV358" s="147" t="b">
        <f>IFERROR(O358=_xlfn.XLOOKUP(O358,wtd!$B:$B,wtd!$B:$B),FALSE)</f>
        <v>0</v>
      </c>
      <c r="AW358" t="s">
        <v>2831</v>
      </c>
      <c r="AX358">
        <v>2</v>
      </c>
      <c r="AY358">
        <v>0</v>
      </c>
      <c r="BA358" t="b">
        <v>0</v>
      </c>
      <c r="BB358" t="b">
        <v>0</v>
      </c>
      <c r="BC358" t="b">
        <v>0</v>
      </c>
      <c r="BD358" t="s">
        <v>3170</v>
      </c>
      <c r="BE358" t="s">
        <v>3170</v>
      </c>
      <c r="BF358" t="s">
        <v>3170</v>
      </c>
      <c r="BI358" t="s">
        <v>2707</v>
      </c>
      <c r="BJ358" t="s">
        <v>2678</v>
      </c>
      <c r="BL358" s="232">
        <v>234</v>
      </c>
      <c r="BN358" t="s">
        <v>99</v>
      </c>
    </row>
    <row r="359" spans="1:66" x14ac:dyDescent="0.35">
      <c r="A359">
        <v>358</v>
      </c>
      <c r="B359" s="164" t="str">
        <f>IFERROR(TEXT(AK359,"00"),"99")&amp;IFERROR(TEXT(V359,"00"),"99")&amp;IFERROR(TEXT(R359,"00"),"99")&amp;IFERROR(TEXT(BL359,"000"),"999")</f>
        <v>027014235</v>
      </c>
      <c r="C359" s="164" t="str">
        <f>IFERROR(TEXT(AK359,"00"),"99")&amp;IFERROR(TEXT(U359,"00"),"99")&amp;IFERROR(TEXT(Q359,"000"),"999")</f>
        <v>0270000</v>
      </c>
      <c r="D359" s="29">
        <v>1</v>
      </c>
      <c r="E359" s="29">
        <v>0</v>
      </c>
      <c r="F359" s="29">
        <v>0</v>
      </c>
      <c r="G359" s="29"/>
      <c r="H359" t="s">
        <v>2708</v>
      </c>
      <c r="I359" t="s">
        <v>2708</v>
      </c>
      <c r="J359" t="s">
        <v>2708</v>
      </c>
      <c r="O359" s="65" t="s">
        <v>4959</v>
      </c>
      <c r="P359" t="s">
        <v>4959</v>
      </c>
      <c r="Q359" s="153">
        <f>IFERROR(_xlfn.XLOOKUP(S359,sortorder!$E$62:$E$138,sortorder!$F$62:$F$138),999)</f>
        <v>0</v>
      </c>
      <c r="R359" s="153">
        <f>IFERROR(_xlfn.XLOOKUP(S359,sortorder!$E$62:$E$138,sortorder!$D$62:$D$138),99)</f>
        <v>14</v>
      </c>
      <c r="U359" s="158">
        <f>IFERROR(_xlfn.XLOOKUP(W359,sortorder!$E$4:$E$55,sortorder!$D$4:$D$55),99)</f>
        <v>70</v>
      </c>
      <c r="V359" s="158">
        <f>IFERROR(_xlfn.XLOOKUP(W359,sortorder!$E$4:$E$55,sortorder!$D$4:$D$55),99)</f>
        <v>70</v>
      </c>
      <c r="W359" s="22" t="s">
        <v>2889</v>
      </c>
      <c r="X359" s="147">
        <f>IF(ISERROR(SEARCH(X$1,$O359)),0,1)</f>
        <v>0</v>
      </c>
      <c r="Y359" s="147">
        <f>IF(ISERROR(SEARCH(Y$1,$O359)),0,1)</f>
        <v>0</v>
      </c>
      <c r="Z359" s="147">
        <f>IF(ISERROR(SEARCH(Z$1,$O359)),0,1)</f>
        <v>0</v>
      </c>
      <c r="AA359" s="147">
        <f>IF(ISERROR(SEARCH(AA$1,$O359)),0,1)</f>
        <v>0</v>
      </c>
      <c r="AB359" s="147">
        <f>IF(ISERROR(SEARCH(AB$1,$O359)),0,1)</f>
        <v>0</v>
      </c>
      <c r="AC359" s="147">
        <f>IF(ISERROR(SEARCH(AC$1,$O359)),0,1)</f>
        <v>0</v>
      </c>
      <c r="AD359" s="147">
        <f>IF(ISERROR(SEARCH(AD$1,$O359)),0,1)</f>
        <v>0</v>
      </c>
      <c r="AE359" s="147">
        <f>IF(ISERROR(SEARCH(AE$1,$O359)),0,1)</f>
        <v>0</v>
      </c>
      <c r="AF359" s="147">
        <f>IF(ISERROR(SEARCH(AF$1,$O359)),0,1)</f>
        <v>0</v>
      </c>
      <c r="AG359" t="s">
        <v>2293</v>
      </c>
      <c r="AH359" t="s">
        <v>2294</v>
      </c>
      <c r="AI359" t="s">
        <v>60</v>
      </c>
      <c r="AJ359" s="42" t="s">
        <v>5664</v>
      </c>
      <c r="AK359" s="219">
        <f>_xlfn.XLOOKUP(AJ359,sortorder!$I$15:$I$20,sortorder!$J$15:$J$20)</f>
        <v>2</v>
      </c>
      <c r="AL359" t="s">
        <v>423</v>
      </c>
      <c r="AM359" t="s">
        <v>423</v>
      </c>
      <c r="AN359" t="s">
        <v>424</v>
      </c>
      <c r="AO359" s="31">
        <v>1</v>
      </c>
      <c r="AP359" t="s">
        <v>1125</v>
      </c>
      <c r="AQ359" t="s">
        <v>1132</v>
      </c>
      <c r="AR359" t="s">
        <v>1126</v>
      </c>
      <c r="AS359" t="s">
        <v>1132</v>
      </c>
      <c r="AU359" s="40" t="str">
        <f>IFERROR(_xlfn.XLOOKUP(O359,wtd!$B:$B,wtd!$C:$C),"")</f>
        <v/>
      </c>
      <c r="AV359" s="147" t="b">
        <f>IFERROR(O359=_xlfn.XLOOKUP(O359,wtd!$B:$B,wtd!$B:$B),FALSE)</f>
        <v>0</v>
      </c>
      <c r="AW359" t="s">
        <v>2831</v>
      </c>
      <c r="AY359">
        <v>1</v>
      </c>
      <c r="BA359" t="b">
        <v>0</v>
      </c>
      <c r="BB359" t="b">
        <v>0</v>
      </c>
      <c r="BC359" t="b">
        <v>0</v>
      </c>
      <c r="BD359" t="s">
        <v>3176</v>
      </c>
      <c r="BE359" t="s">
        <v>3176</v>
      </c>
      <c r="BF359" t="s">
        <v>3176</v>
      </c>
      <c r="BI359" t="s">
        <v>2709</v>
      </c>
      <c r="BJ359" t="s">
        <v>2684</v>
      </c>
      <c r="BL359" s="232">
        <v>235</v>
      </c>
      <c r="BN359" t="s">
        <v>2705</v>
      </c>
    </row>
    <row r="360" spans="1:66" x14ac:dyDescent="0.35">
      <c r="A360">
        <v>359</v>
      </c>
      <c r="B360" s="164" t="str">
        <f>IFERROR(TEXT(AK360,"00"),"99")&amp;IFERROR(TEXT(V360,"00"),"99")&amp;IFERROR(TEXT(R360,"00"),"99")&amp;IFERROR(TEXT(BL360,"000"),"999")</f>
        <v>027014238</v>
      </c>
      <c r="C360" s="164" t="str">
        <f>IFERROR(TEXT(AK360,"00"),"99")&amp;IFERROR(TEXT(U360,"00"),"99")&amp;IFERROR(TEXT(Q360,"000"),"999")</f>
        <v>0270000</v>
      </c>
      <c r="D360" s="29">
        <v>1</v>
      </c>
      <c r="E360" s="29">
        <v>0</v>
      </c>
      <c r="F360" s="29">
        <v>0</v>
      </c>
      <c r="G360" s="29"/>
      <c r="H360" t="s">
        <v>2713</v>
      </c>
      <c r="I360" t="s">
        <v>2713</v>
      </c>
      <c r="J360" t="s">
        <v>2713</v>
      </c>
      <c r="O360" s="65" t="s">
        <v>4961</v>
      </c>
      <c r="P360" t="s">
        <v>4961</v>
      </c>
      <c r="Q360" s="153">
        <f>IFERROR(_xlfn.XLOOKUP(S360,sortorder!$E$62:$E$138,sortorder!$F$62:$F$138),999)</f>
        <v>0</v>
      </c>
      <c r="R360" s="153">
        <f>IFERROR(_xlfn.XLOOKUP(S360,sortorder!$E$62:$E$138,sortorder!$D$62:$D$138),99)</f>
        <v>14</v>
      </c>
      <c r="U360" s="158">
        <f>IFERROR(_xlfn.XLOOKUP(W360,sortorder!$E$4:$E$55,sortorder!$D$4:$D$55),99)</f>
        <v>70</v>
      </c>
      <c r="V360" s="158">
        <f>IFERROR(_xlfn.XLOOKUP(W360,sortorder!$E$4:$E$55,sortorder!$D$4:$D$55),99)</f>
        <v>70</v>
      </c>
      <c r="W360" s="22" t="s">
        <v>2889</v>
      </c>
      <c r="X360" s="147">
        <f>IF(ISERROR(SEARCH(X$1,$O360)),0,1)</f>
        <v>0</v>
      </c>
      <c r="Y360" s="147">
        <f>IF(ISERROR(SEARCH(Y$1,$O360)),0,1)</f>
        <v>0</v>
      </c>
      <c r="Z360" s="147">
        <f>IF(ISERROR(SEARCH(Z$1,$O360)),0,1)</f>
        <v>0</v>
      </c>
      <c r="AA360" s="147">
        <f>IF(ISERROR(SEARCH(AA$1,$O360)),0,1)</f>
        <v>0</v>
      </c>
      <c r="AB360" s="147">
        <f>IF(ISERROR(SEARCH(AB$1,$O360)),0,1)</f>
        <v>0</v>
      </c>
      <c r="AC360" s="147">
        <f>IF(ISERROR(SEARCH(AC$1,$O360)),0,1)</f>
        <v>0</v>
      </c>
      <c r="AD360" s="147">
        <f>IF(ISERROR(SEARCH(AD$1,$O360)),0,1)</f>
        <v>0</v>
      </c>
      <c r="AE360" s="147">
        <f>IF(ISERROR(SEARCH(AE$1,$O360)),0,1)</f>
        <v>0</v>
      </c>
      <c r="AF360" s="147">
        <f>IF(ISERROR(SEARCH(AF$1,$O360)),0,1)</f>
        <v>0</v>
      </c>
      <c r="AG360" t="s">
        <v>2293</v>
      </c>
      <c r="AH360" t="s">
        <v>2294</v>
      </c>
      <c r="AI360" t="s">
        <v>60</v>
      </c>
      <c r="AJ360" s="42" t="s">
        <v>5664</v>
      </c>
      <c r="AK360" s="219">
        <f>_xlfn.XLOOKUP(AJ360,sortorder!$I$15:$I$20,sortorder!$J$15:$J$20)</f>
        <v>2</v>
      </c>
      <c r="AL360" t="s">
        <v>423</v>
      </c>
      <c r="AM360" t="s">
        <v>423</v>
      </c>
      <c r="AN360" t="s">
        <v>424</v>
      </c>
      <c r="AO360" s="31">
        <v>1</v>
      </c>
      <c r="AP360" t="s">
        <v>1101</v>
      </c>
      <c r="AQ360" t="s">
        <v>1111</v>
      </c>
      <c r="AR360" t="s">
        <v>1102</v>
      </c>
      <c r="AS360" t="s">
        <v>1111</v>
      </c>
      <c r="AU360" s="40" t="str">
        <f>IFERROR(_xlfn.XLOOKUP(O360,wtd!$B:$B,wtd!$C:$C),"")</f>
        <v/>
      </c>
      <c r="AV360" s="147" t="b">
        <f>IFERROR(O360=_xlfn.XLOOKUP(O360,wtd!$B:$B,wtd!$B:$B),FALSE)</f>
        <v>0</v>
      </c>
      <c r="AW360" t="s">
        <v>1103</v>
      </c>
      <c r="AX360">
        <v>2</v>
      </c>
      <c r="AY360">
        <v>0</v>
      </c>
      <c r="BA360" t="b">
        <v>0</v>
      </c>
      <c r="BB360" t="b">
        <v>0</v>
      </c>
      <c r="BC360" t="b">
        <v>0</v>
      </c>
      <c r="BD360" t="s">
        <v>5356</v>
      </c>
      <c r="BE360" t="s">
        <v>2714</v>
      </c>
      <c r="BF360" t="s">
        <v>2714</v>
      </c>
      <c r="BI360" t="s">
        <v>2714</v>
      </c>
      <c r="BJ360" t="s">
        <v>2674</v>
      </c>
      <c r="BL360" s="232">
        <v>238</v>
      </c>
      <c r="BN360" t="s">
        <v>1536</v>
      </c>
    </row>
    <row r="361" spans="1:66" x14ac:dyDescent="0.35">
      <c r="A361">
        <v>360</v>
      </c>
      <c r="B361" s="164" t="str">
        <f>IFERROR(TEXT(AK361,"00"),"99")&amp;IFERROR(TEXT(V361,"00"),"99")&amp;IFERROR(TEXT(R361,"00"),"99")&amp;IFERROR(TEXT(BL361,"000"),"999")</f>
        <v>027014239</v>
      </c>
      <c r="C361" s="164" t="str">
        <f>IFERROR(TEXT(AK361,"00"),"99")&amp;IFERROR(TEXT(U361,"00"),"99")&amp;IFERROR(TEXT(Q361,"000"),"999")</f>
        <v>0270000</v>
      </c>
      <c r="D361" s="29">
        <v>1</v>
      </c>
      <c r="E361" s="29">
        <v>0</v>
      </c>
      <c r="F361" s="29">
        <v>0</v>
      </c>
      <c r="G361" s="29"/>
      <c r="H361" t="s">
        <v>2715</v>
      </c>
      <c r="I361" t="s">
        <v>2715</v>
      </c>
      <c r="J361" t="s">
        <v>2715</v>
      </c>
      <c r="O361" s="65" t="s">
        <v>4962</v>
      </c>
      <c r="P361" t="s">
        <v>4962</v>
      </c>
      <c r="Q361" s="153">
        <f>IFERROR(_xlfn.XLOOKUP(S361,sortorder!$E$62:$E$138,sortorder!$F$62:$F$138),999)</f>
        <v>0</v>
      </c>
      <c r="R361" s="153">
        <f>IFERROR(_xlfn.XLOOKUP(S361,sortorder!$E$62:$E$138,sortorder!$D$62:$D$138),99)</f>
        <v>14</v>
      </c>
      <c r="U361" s="158">
        <f>IFERROR(_xlfn.XLOOKUP(W361,sortorder!$E$4:$E$55,sortorder!$D$4:$D$55),99)</f>
        <v>70</v>
      </c>
      <c r="V361" s="158">
        <f>IFERROR(_xlfn.XLOOKUP(W361,sortorder!$E$4:$E$55,sortorder!$D$4:$D$55),99)</f>
        <v>70</v>
      </c>
      <c r="W361" s="22" t="s">
        <v>2889</v>
      </c>
      <c r="X361" s="147">
        <f>IF(ISERROR(SEARCH(X$1,$O361)),0,1)</f>
        <v>0</v>
      </c>
      <c r="Y361" s="147">
        <f>IF(ISERROR(SEARCH(Y$1,$O361)),0,1)</f>
        <v>0</v>
      </c>
      <c r="Z361" s="147">
        <f>IF(ISERROR(SEARCH(Z$1,$O361)),0,1)</f>
        <v>0</v>
      </c>
      <c r="AA361" s="147">
        <f>IF(ISERROR(SEARCH(AA$1,$O361)),0,1)</f>
        <v>0</v>
      </c>
      <c r="AB361" s="147">
        <f>IF(ISERROR(SEARCH(AB$1,$O361)),0,1)</f>
        <v>0</v>
      </c>
      <c r="AC361" s="147">
        <f>IF(ISERROR(SEARCH(AC$1,$O361)),0,1)</f>
        <v>0</v>
      </c>
      <c r="AD361" s="147">
        <f>IF(ISERROR(SEARCH(AD$1,$O361)),0,1)</f>
        <v>0</v>
      </c>
      <c r="AE361" s="147">
        <f>IF(ISERROR(SEARCH(AE$1,$O361)),0,1)</f>
        <v>0</v>
      </c>
      <c r="AF361" s="147">
        <f>IF(ISERROR(SEARCH(AF$1,$O361)),0,1)</f>
        <v>0</v>
      </c>
      <c r="AG361" t="s">
        <v>2293</v>
      </c>
      <c r="AH361" t="s">
        <v>2294</v>
      </c>
      <c r="AI361" t="s">
        <v>60</v>
      </c>
      <c r="AJ361" s="42" t="s">
        <v>5664</v>
      </c>
      <c r="AK361" s="219">
        <f>_xlfn.XLOOKUP(AJ361,sortorder!$I$15:$I$20,sortorder!$J$15:$J$20)</f>
        <v>2</v>
      </c>
      <c r="AL361" t="s">
        <v>423</v>
      </c>
      <c r="AM361" t="s">
        <v>423</v>
      </c>
      <c r="AN361" t="s">
        <v>424</v>
      </c>
      <c r="AO361" s="31">
        <v>1</v>
      </c>
      <c r="AP361" t="s">
        <v>1101</v>
      </c>
      <c r="AQ361" t="s">
        <v>1111</v>
      </c>
      <c r="AR361" t="s">
        <v>1102</v>
      </c>
      <c r="AS361" t="s">
        <v>1111</v>
      </c>
      <c r="AU361" s="40" t="str">
        <f>IFERROR(_xlfn.XLOOKUP(O361,wtd!$B:$B,wtd!$C:$C),"")</f>
        <v/>
      </c>
      <c r="AV361" s="147" t="b">
        <f>IFERROR(O361=_xlfn.XLOOKUP(O361,wtd!$B:$B,wtd!$B:$B),FALSE)</f>
        <v>0</v>
      </c>
      <c r="AW361" t="s">
        <v>1103</v>
      </c>
      <c r="AX361">
        <v>2</v>
      </c>
      <c r="AY361">
        <v>0</v>
      </c>
      <c r="BA361" t="b">
        <v>0</v>
      </c>
      <c r="BB361" t="b">
        <v>0</v>
      </c>
      <c r="BC361" t="b">
        <v>0</v>
      </c>
      <c r="BD361" t="s">
        <v>5103</v>
      </c>
      <c r="BE361" t="s">
        <v>3171</v>
      </c>
      <c r="BF361" t="s">
        <v>3171</v>
      </c>
      <c r="BI361" t="s">
        <v>2716</v>
      </c>
      <c r="BJ361" t="s">
        <v>2678</v>
      </c>
      <c r="BL361" s="232">
        <v>239</v>
      </c>
      <c r="BN361" t="s">
        <v>1477</v>
      </c>
    </row>
    <row r="362" spans="1:66" x14ac:dyDescent="0.35">
      <c r="A362">
        <v>361</v>
      </c>
      <c r="B362" s="164" t="str">
        <f>IFERROR(TEXT(AK362,"00"),"99")&amp;IFERROR(TEXT(V362,"00"),"99")&amp;IFERROR(TEXT(R362,"00"),"99")&amp;IFERROR(TEXT(BL362,"000"),"999")</f>
        <v>027014240</v>
      </c>
      <c r="C362" s="164" t="str">
        <f>IFERROR(TEXT(AK362,"00"),"99")&amp;IFERROR(TEXT(U362,"00"),"99")&amp;IFERROR(TEXT(Q362,"000"),"999")</f>
        <v>0270000</v>
      </c>
      <c r="D362" s="29">
        <v>1</v>
      </c>
      <c r="E362" s="29">
        <v>0</v>
      </c>
      <c r="F362" s="29">
        <v>0</v>
      </c>
      <c r="G362" s="29"/>
      <c r="H362" t="s">
        <v>2717</v>
      </c>
      <c r="I362" t="s">
        <v>2717</v>
      </c>
      <c r="J362" t="s">
        <v>2717</v>
      </c>
      <c r="O362" s="65" t="s">
        <v>4963</v>
      </c>
      <c r="P362" t="s">
        <v>4963</v>
      </c>
      <c r="Q362" s="153">
        <f>IFERROR(_xlfn.XLOOKUP(S362,sortorder!$E$62:$E$138,sortorder!$F$62:$F$138),999)</f>
        <v>0</v>
      </c>
      <c r="R362" s="153">
        <f>IFERROR(_xlfn.XLOOKUP(S362,sortorder!$E$62:$E$138,sortorder!$D$62:$D$138),99)</f>
        <v>14</v>
      </c>
      <c r="U362" s="158">
        <f>IFERROR(_xlfn.XLOOKUP(W362,sortorder!$E$4:$E$55,sortorder!$D$4:$D$55),99)</f>
        <v>70</v>
      </c>
      <c r="V362" s="158">
        <f>IFERROR(_xlfn.XLOOKUP(W362,sortorder!$E$4:$E$55,sortorder!$D$4:$D$55),99)</f>
        <v>70</v>
      </c>
      <c r="W362" s="22" t="s">
        <v>2889</v>
      </c>
      <c r="X362" s="147">
        <f>IF(ISERROR(SEARCH(X$1,$O362)),0,1)</f>
        <v>0</v>
      </c>
      <c r="Y362" s="147">
        <f>IF(ISERROR(SEARCH(Y$1,$O362)),0,1)</f>
        <v>0</v>
      </c>
      <c r="Z362" s="147">
        <f>IF(ISERROR(SEARCH(Z$1,$O362)),0,1)</f>
        <v>0</v>
      </c>
      <c r="AA362" s="147">
        <f>IF(ISERROR(SEARCH(AA$1,$O362)),0,1)</f>
        <v>0</v>
      </c>
      <c r="AB362" s="147">
        <f>IF(ISERROR(SEARCH(AB$1,$O362)),0,1)</f>
        <v>0</v>
      </c>
      <c r="AC362" s="147">
        <f>IF(ISERROR(SEARCH(AC$1,$O362)),0,1)</f>
        <v>0</v>
      </c>
      <c r="AD362" s="147">
        <f>IF(ISERROR(SEARCH(AD$1,$O362)),0,1)</f>
        <v>0</v>
      </c>
      <c r="AE362" s="147">
        <f>IF(ISERROR(SEARCH(AE$1,$O362)),0,1)</f>
        <v>0</v>
      </c>
      <c r="AF362" s="147">
        <f>IF(ISERROR(SEARCH(AF$1,$O362)),0,1)</f>
        <v>0</v>
      </c>
      <c r="AG362" t="s">
        <v>2293</v>
      </c>
      <c r="AH362" t="s">
        <v>2294</v>
      </c>
      <c r="AI362" t="s">
        <v>60</v>
      </c>
      <c r="AJ362" s="42" t="s">
        <v>5664</v>
      </c>
      <c r="AK362" s="219">
        <f>_xlfn.XLOOKUP(AJ362,sortorder!$I$15:$I$20,sortorder!$J$15:$J$20)</f>
        <v>2</v>
      </c>
      <c r="AL362" t="s">
        <v>423</v>
      </c>
      <c r="AM362" t="s">
        <v>423</v>
      </c>
      <c r="AN362" t="s">
        <v>424</v>
      </c>
      <c r="AO362" s="31">
        <v>1</v>
      </c>
      <c r="AP362" t="s">
        <v>1101</v>
      </c>
      <c r="AQ362" t="s">
        <v>1111</v>
      </c>
      <c r="AR362" t="s">
        <v>1102</v>
      </c>
      <c r="AS362" t="s">
        <v>1111</v>
      </c>
      <c r="AU362" s="40" t="str">
        <f>IFERROR(_xlfn.XLOOKUP(O362,wtd!$B:$B,wtd!$C:$C),"")</f>
        <v/>
      </c>
      <c r="AV362" s="147" t="b">
        <f>IFERROR(O362=_xlfn.XLOOKUP(O362,wtd!$B:$B,wtd!$B:$B),FALSE)</f>
        <v>0</v>
      </c>
      <c r="AW362" t="s">
        <v>1103</v>
      </c>
      <c r="AX362">
        <v>2</v>
      </c>
      <c r="AY362">
        <v>0</v>
      </c>
      <c r="BA362" t="b">
        <v>0</v>
      </c>
      <c r="BB362" t="b">
        <v>0</v>
      </c>
      <c r="BC362" t="b">
        <v>0</v>
      </c>
      <c r="BD362" t="s">
        <v>3177</v>
      </c>
      <c r="BE362" t="s">
        <v>3177</v>
      </c>
      <c r="BF362" t="s">
        <v>3177</v>
      </c>
      <c r="BI362" t="s">
        <v>2718</v>
      </c>
      <c r="BJ362" t="s">
        <v>2684</v>
      </c>
      <c r="BL362" s="232">
        <v>240</v>
      </c>
      <c r="BN362" t="s">
        <v>1167</v>
      </c>
    </row>
    <row r="363" spans="1:66" x14ac:dyDescent="0.35">
      <c r="A363">
        <v>362</v>
      </c>
      <c r="B363" s="164" t="str">
        <f>IFERROR(TEXT(AK363,"00"),"99")&amp;IFERROR(TEXT(V363,"00"),"99")&amp;IFERROR(TEXT(R363,"00"),"99")&amp;IFERROR(TEXT(BL363,"000"),"999")</f>
        <v>027023014</v>
      </c>
      <c r="C363" s="164" t="str">
        <f>IFERROR(TEXT(AK363,"00"),"99")&amp;IFERROR(TEXT(U363,"00"),"99")&amp;IFERROR(TEXT(Q363,"000"),"999")</f>
        <v>0270170</v>
      </c>
      <c r="D363" s="29">
        <v>1</v>
      </c>
      <c r="E363" s="29">
        <v>0</v>
      </c>
      <c r="F363" s="29">
        <v>1</v>
      </c>
      <c r="G363" s="106">
        <v>1</v>
      </c>
      <c r="H363" t="s">
        <v>2584</v>
      </c>
      <c r="I363" t="s">
        <v>2584</v>
      </c>
      <c r="J363" t="s">
        <v>2584</v>
      </c>
      <c r="L363" s="114" t="s">
        <v>2584</v>
      </c>
      <c r="O363" s="129" t="s">
        <v>3169</v>
      </c>
      <c r="P363" s="129" t="s">
        <v>3169</v>
      </c>
      <c r="Q363" s="153">
        <f>IFERROR(_xlfn.XLOOKUP(S363,sortorder!$E$62:$E$138,sortorder!$F$62:$F$138),999)</f>
        <v>170</v>
      </c>
      <c r="R363" s="153">
        <f>IFERROR(_xlfn.XLOOKUP(S363,sortorder!$E$62:$E$138,sortorder!$D$62:$D$138),99)</f>
        <v>23</v>
      </c>
      <c r="S363" s="131" t="s">
        <v>1169</v>
      </c>
      <c r="U363" s="158">
        <f>IFERROR(_xlfn.XLOOKUP(W363,sortorder!$E$4:$E$55,sortorder!$D$4:$D$55),99)</f>
        <v>70</v>
      </c>
      <c r="V363" s="158">
        <f>IFERROR(_xlfn.XLOOKUP(W363,sortorder!$E$4:$E$55,sortorder!$D$4:$D$55),99)</f>
        <v>70</v>
      </c>
      <c r="W363" s="22" t="s">
        <v>2889</v>
      </c>
      <c r="X363" s="147">
        <f>IF(ISERROR(SEARCH(X$1,$O363)),0,1)</f>
        <v>0</v>
      </c>
      <c r="Y363" s="147">
        <f>IF(ISERROR(SEARCH(Y$1,$O363)),0,1)</f>
        <v>0</v>
      </c>
      <c r="Z363" s="147">
        <f>IF(ISERROR(SEARCH(Z$1,$O363)),0,1)</f>
        <v>0</v>
      </c>
      <c r="AA363" s="147">
        <f>IF(ISERROR(SEARCH(AA$1,$O363)),0,1)</f>
        <v>0</v>
      </c>
      <c r="AB363" s="147">
        <f>IF(ISERROR(SEARCH(AB$1,$O363)),0,1)</f>
        <v>0</v>
      </c>
      <c r="AC363" s="147">
        <f>IF(ISERROR(SEARCH(AC$1,$O363)),0,1)</f>
        <v>0</v>
      </c>
      <c r="AD363" s="147">
        <f>IF(ISERROR(SEARCH(AD$1,$O363)),0,1)</f>
        <v>0</v>
      </c>
      <c r="AE363" s="147">
        <f>IF(ISERROR(SEARCH(AE$1,$O363)),0,1)</f>
        <v>0</v>
      </c>
      <c r="AF363" s="147">
        <f>IF(ISERROR(SEARCH(AF$1,$O363)),0,1)</f>
        <v>0</v>
      </c>
      <c r="AG363" t="s">
        <v>1083</v>
      </c>
      <c r="AH363" s="125" t="s">
        <v>1084</v>
      </c>
      <c r="AI363" t="s">
        <v>60</v>
      </c>
      <c r="AJ363" s="42" t="s">
        <v>5664</v>
      </c>
      <c r="AK363" s="219">
        <f>_xlfn.XLOOKUP(AJ363,sortorder!$I$15:$I$20,sortorder!$J$15:$J$20)</f>
        <v>2</v>
      </c>
      <c r="AO363" s="30">
        <v>0</v>
      </c>
      <c r="AP363" t="s">
        <v>43</v>
      </c>
      <c r="AQ363" t="s">
        <v>43</v>
      </c>
      <c r="AR363" t="s">
        <v>286</v>
      </c>
      <c r="AS363" t="s">
        <v>43</v>
      </c>
      <c r="AU363" s="40" t="str">
        <f>IFERROR(_xlfn.XLOOKUP(O363,wtd!$B:$B,wtd!$C:$C),"")</f>
        <v>pop</v>
      </c>
      <c r="AV363" s="147" t="b">
        <f>IFERROR(O363=_xlfn.XLOOKUP(O363,wtd!$B:$B,wtd!$B:$B),FALSE)</f>
        <v>1</v>
      </c>
      <c r="AW363" s="247" t="s">
        <v>1624</v>
      </c>
      <c r="AX363">
        <v>2</v>
      </c>
      <c r="AY363">
        <v>0</v>
      </c>
      <c r="BA363" t="b">
        <v>0</v>
      </c>
      <c r="BB363" t="b">
        <v>0</v>
      </c>
      <c r="BC363" t="b">
        <v>0</v>
      </c>
      <c r="BD363" t="s">
        <v>2585</v>
      </c>
      <c r="BE363" t="s">
        <v>2585</v>
      </c>
      <c r="BF363" t="s">
        <v>2585</v>
      </c>
      <c r="BI363" t="s">
        <v>2585</v>
      </c>
      <c r="BJ363" t="s">
        <v>2586</v>
      </c>
      <c r="BL363" s="232">
        <v>14</v>
      </c>
      <c r="BN363" t="s">
        <v>1597</v>
      </c>
    </row>
    <row r="364" spans="1:66" x14ac:dyDescent="0.35">
      <c r="A364">
        <v>363</v>
      </c>
      <c r="B364" s="164" t="str">
        <f>IFERROR(TEXT(AK364,"00"),"99")&amp;IFERROR(TEXT(V364,"00"),"99")&amp;IFERROR(TEXT(R364,"00"),"99")&amp;IFERROR(TEXT(BL364,"000"),"999")</f>
        <v>027099015</v>
      </c>
      <c r="C364" s="164" t="str">
        <f>IFERROR(TEXT(AK364,"00"),"99")&amp;IFERROR(TEXT(U364,"00"),"99")&amp;IFERROR(TEXT(Q364,"000"),"999")</f>
        <v>0270999</v>
      </c>
      <c r="D364" s="29">
        <v>1</v>
      </c>
      <c r="E364" s="29">
        <v>0</v>
      </c>
      <c r="F364" s="29">
        <v>1</v>
      </c>
      <c r="G364" s="106">
        <v>1</v>
      </c>
      <c r="H364" t="s">
        <v>2587</v>
      </c>
      <c r="I364" t="s">
        <v>2587</v>
      </c>
      <c r="J364" s="125" t="s">
        <v>2587</v>
      </c>
      <c r="K364" s="125"/>
      <c r="L364" s="116" t="s">
        <v>2587</v>
      </c>
      <c r="M364" s="125"/>
      <c r="N364" s="125"/>
      <c r="O364" s="1" t="s">
        <v>4900</v>
      </c>
      <c r="P364" s="1" t="s">
        <v>4900</v>
      </c>
      <c r="Q364" s="153">
        <f>IFERROR(_xlfn.XLOOKUP(S364,sortorder!$E$62:$E$138,sortorder!$F$62:$F$138),999)</f>
        <v>999</v>
      </c>
      <c r="R364" s="153">
        <f>IFERROR(_xlfn.XLOOKUP(S364,sortorder!$E$62:$E$138,sortorder!$D$62:$D$138),99)</f>
        <v>99</v>
      </c>
      <c r="S364" s="131" t="s">
        <v>4900</v>
      </c>
      <c r="U364" s="158">
        <f>IFERROR(_xlfn.XLOOKUP(W364,sortorder!$E$4:$E$55,sortorder!$D$4:$D$55),99)</f>
        <v>70</v>
      </c>
      <c r="V364" s="158">
        <f>IFERROR(_xlfn.XLOOKUP(W364,sortorder!$E$4:$E$55,sortorder!$D$4:$D$55),99)</f>
        <v>70</v>
      </c>
      <c r="W364" s="22" t="s">
        <v>2889</v>
      </c>
      <c r="X364" s="147">
        <f>IF(ISERROR(SEARCH(X$1,$O364)),0,1)</f>
        <v>0</v>
      </c>
      <c r="Y364" s="147">
        <f>IF(ISERROR(SEARCH(Y$1,$O364)),0,1)</f>
        <v>0</v>
      </c>
      <c r="Z364" s="147">
        <f>IF(ISERROR(SEARCH(Z$1,$O364)),0,1)</f>
        <v>0</v>
      </c>
      <c r="AA364" s="147">
        <f>IF(ISERROR(SEARCH(AA$1,$O364)),0,1)</f>
        <v>0</v>
      </c>
      <c r="AB364" s="147">
        <f>IF(ISERROR(SEARCH(AB$1,$O364)),0,1)</f>
        <v>0</v>
      </c>
      <c r="AC364" s="147">
        <f>IF(ISERROR(SEARCH(AC$1,$O364)),0,1)</f>
        <v>0</v>
      </c>
      <c r="AD364" s="147">
        <f>IF(ISERROR(SEARCH(AD$1,$O364)),0,1)</f>
        <v>0</v>
      </c>
      <c r="AE364" s="147">
        <f>IF(ISERROR(SEARCH(AE$1,$O364)),0,1)</f>
        <v>0</v>
      </c>
      <c r="AF364" s="147">
        <f>IF(ISERROR(SEARCH(AF$1,$O364)),0,1)</f>
        <v>0</v>
      </c>
      <c r="AG364" t="s">
        <v>1083</v>
      </c>
      <c r="AH364" t="s">
        <v>1084</v>
      </c>
      <c r="AI364" t="s">
        <v>60</v>
      </c>
      <c r="AJ364" s="42" t="s">
        <v>5664</v>
      </c>
      <c r="AK364" s="219">
        <f>_xlfn.XLOOKUP(AJ364,sortorder!$I$15:$I$20,sortorder!$J$15:$J$20)</f>
        <v>2</v>
      </c>
      <c r="AO364" s="30">
        <v>0</v>
      </c>
      <c r="AP364" t="s">
        <v>43</v>
      </c>
      <c r="AQ364" t="s">
        <v>43</v>
      </c>
      <c r="AU364" s="40" t="str">
        <f>IFERROR(_xlfn.XLOOKUP(O364,wtd!$B:$B,wtd!$C:$C),"")</f>
        <v>pop</v>
      </c>
      <c r="AV364" s="147" t="b">
        <f>IFERROR(O364=_xlfn.XLOOKUP(O364,wtd!$B:$B,wtd!$B:$B),FALSE)</f>
        <v>1</v>
      </c>
      <c r="AW364" s="247" t="s">
        <v>1624</v>
      </c>
      <c r="AY364">
        <v>0</v>
      </c>
      <c r="BA364" t="b">
        <v>0</v>
      </c>
      <c r="BB364" t="b">
        <v>0</v>
      </c>
      <c r="BC364" t="b">
        <v>0</v>
      </c>
      <c r="BD364" s="125" t="s">
        <v>2588</v>
      </c>
      <c r="BE364" s="125" t="s">
        <v>2588</v>
      </c>
      <c r="BF364" s="125" t="s">
        <v>2588</v>
      </c>
      <c r="BI364" t="s">
        <v>2588</v>
      </c>
      <c r="BJ364" t="s">
        <v>2589</v>
      </c>
      <c r="BL364" s="232">
        <v>15</v>
      </c>
      <c r="BN364" t="s">
        <v>2590</v>
      </c>
    </row>
    <row r="365" spans="1:66" x14ac:dyDescent="0.35">
      <c r="A365">
        <v>364</v>
      </c>
      <c r="B365" s="164" t="str">
        <f>IFERROR(TEXT(AK365,"00"),"99")&amp;IFERROR(TEXT(V365,"00"),"99")&amp;IFERROR(TEXT(R365,"00"),"99")&amp;IFERROR(TEXT(BL365,"000"),"999")</f>
        <v>027099034</v>
      </c>
      <c r="C365" s="164" t="str">
        <f>IFERROR(TEXT(AK365,"00"),"99")&amp;IFERROR(TEXT(U365,"00"),"99")&amp;IFERROR(TEXT(Q365,"000"),"999")</f>
        <v>0270999</v>
      </c>
      <c r="D365" s="29">
        <v>1</v>
      </c>
      <c r="E365" s="29">
        <v>0</v>
      </c>
      <c r="F365" s="29">
        <v>0</v>
      </c>
      <c r="G365" s="113" t="s">
        <v>60</v>
      </c>
      <c r="H365" s="22" t="s">
        <v>2610</v>
      </c>
      <c r="I365" s="22" t="s">
        <v>2610</v>
      </c>
      <c r="J365" s="22" t="s">
        <v>2610</v>
      </c>
      <c r="K365" s="190"/>
      <c r="L365" s="190"/>
      <c r="M365" s="190"/>
      <c r="N365" s="190"/>
      <c r="O365" s="190" t="s">
        <v>4929</v>
      </c>
      <c r="P365" s="190" t="s">
        <v>4929</v>
      </c>
      <c r="Q365" s="153">
        <f>IFERROR(_xlfn.XLOOKUP(S365,sortorder!$E$62:$E$138,sortorder!$F$62:$F$138),999)</f>
        <v>999</v>
      </c>
      <c r="R365" s="153">
        <f>IFERROR(_xlfn.XLOOKUP(S365,sortorder!$E$62:$E$138,sortorder!$D$62:$D$138),99)</f>
        <v>99</v>
      </c>
      <c r="S365" s="194" t="s">
        <v>4929</v>
      </c>
      <c r="T365" s="190"/>
      <c r="U365" s="158">
        <f>IFERROR(_xlfn.XLOOKUP(W365,sortorder!$E$4:$E$55,sortorder!$D$4:$D$55),99)</f>
        <v>70</v>
      </c>
      <c r="V365" s="158">
        <f>IFERROR(_xlfn.XLOOKUP(W365,sortorder!$E$4:$E$55,sortorder!$D$4:$D$55),99)</f>
        <v>70</v>
      </c>
      <c r="W365" s="190" t="s">
        <v>2889</v>
      </c>
      <c r="X365" s="147">
        <f>IF(ISERROR(SEARCH(X$1,$O365)),0,1)</f>
        <v>0</v>
      </c>
      <c r="Y365" s="147">
        <f>IF(ISERROR(SEARCH(Y$1,$O365)),0,1)</f>
        <v>0</v>
      </c>
      <c r="Z365" s="147">
        <f>IF(ISERROR(SEARCH(Z$1,$O365)),0,1)</f>
        <v>0</v>
      </c>
      <c r="AA365" s="147">
        <f>IF(ISERROR(SEARCH(AA$1,$O365)),0,1)</f>
        <v>0</v>
      </c>
      <c r="AB365" s="147">
        <f>IF(ISERROR(SEARCH(AB$1,$O365)),0,1)</f>
        <v>0</v>
      </c>
      <c r="AC365" s="147">
        <f>IF(ISERROR(SEARCH(AC$1,$O365)),0,1)</f>
        <v>0</v>
      </c>
      <c r="AD365" s="147">
        <f>IF(ISERROR(SEARCH(AD$1,$O365)),0,1)</f>
        <v>0</v>
      </c>
      <c r="AE365" s="147">
        <f>IF(ISERROR(SEARCH(AE$1,$O365)),0,1)</f>
        <v>0</v>
      </c>
      <c r="AF365" s="147">
        <f>IF(ISERROR(SEARCH(AF$1,$O365)),0,1)</f>
        <v>0</v>
      </c>
      <c r="AG365" s="190" t="s">
        <v>1083</v>
      </c>
      <c r="AH365" s="190" t="s">
        <v>2611</v>
      </c>
      <c r="AI365" s="190" t="s">
        <v>60</v>
      </c>
      <c r="AJ365" s="42" t="s">
        <v>5664</v>
      </c>
      <c r="AK365" s="219">
        <f>_xlfn.XLOOKUP(AJ365,sortorder!$I$15:$I$20,sortorder!$J$15:$J$20)</f>
        <v>2</v>
      </c>
      <c r="AL365" s="190"/>
      <c r="AM365" s="190"/>
      <c r="AN365" s="190"/>
      <c r="AO365" s="190">
        <v>0</v>
      </c>
      <c r="AP365" s="190" t="s">
        <v>43</v>
      </c>
      <c r="AQ365" s="190" t="s">
        <v>43</v>
      </c>
      <c r="AR365" s="190" t="s">
        <v>286</v>
      </c>
      <c r="AS365" s="190"/>
      <c r="AT365" s="190">
        <v>1</v>
      </c>
      <c r="AU365" s="40" t="str">
        <f>IFERROR(_xlfn.XLOOKUP(O365,wtd!$B:$B,wtd!$C:$C),"")</f>
        <v/>
      </c>
      <c r="AV365" s="147" t="b">
        <f>IFERROR(O365=_xlfn.XLOOKUP(O365,wtd!$B:$B,wtd!$B:$B),FALSE)</f>
        <v>0</v>
      </c>
      <c r="AW365" s="190" t="s">
        <v>1639</v>
      </c>
      <c r="AX365" s="190">
        <v>2</v>
      </c>
      <c r="AY365" s="190">
        <v>0</v>
      </c>
      <c r="AZ365" s="190"/>
      <c r="BA365" s="190" t="b">
        <v>0</v>
      </c>
      <c r="BB365" s="190" t="b">
        <v>0</v>
      </c>
      <c r="BC365" s="190" t="b">
        <v>0</v>
      </c>
      <c r="BD365" s="190" t="s">
        <v>5599</v>
      </c>
      <c r="BE365" s="190" t="s">
        <v>2612</v>
      </c>
      <c r="BF365" s="190" t="s">
        <v>2612</v>
      </c>
      <c r="BG365" s="190"/>
      <c r="BH365" s="190"/>
      <c r="BI365" s="190" t="s">
        <v>2612</v>
      </c>
      <c r="BJ365" s="190" t="s">
        <v>2613</v>
      </c>
      <c r="BL365" s="232">
        <v>34</v>
      </c>
      <c r="BM365" t="s">
        <v>2614</v>
      </c>
      <c r="BN365" t="s">
        <v>1744</v>
      </c>
    </row>
    <row r="366" spans="1:66" x14ac:dyDescent="0.35">
      <c r="A366">
        <v>365</v>
      </c>
      <c r="B366" s="164" t="str">
        <f>IFERROR(TEXT(AK366,"00"),"99")&amp;IFERROR(TEXT(V366,"00"),"99")&amp;IFERROR(TEXT(R366,"00"),"99")&amp;IFERROR(TEXT(BL366,"000"),"999")</f>
        <v>027099035</v>
      </c>
      <c r="C366" s="164" t="str">
        <f>IFERROR(TEXT(AK366,"00"),"99")&amp;IFERROR(TEXT(U366,"00"),"99")&amp;IFERROR(TEXT(Q366,"000"),"999")</f>
        <v>0270999</v>
      </c>
      <c r="D366" s="29">
        <v>1</v>
      </c>
      <c r="E366" s="29">
        <v>0</v>
      </c>
      <c r="F366" s="29">
        <v>0</v>
      </c>
      <c r="G366" s="113" t="s">
        <v>60</v>
      </c>
      <c r="H366" s="22" t="s">
        <v>2615</v>
      </c>
      <c r="I366" s="22" t="s">
        <v>2615</v>
      </c>
      <c r="J366" s="22" t="s">
        <v>2615</v>
      </c>
      <c r="K366" s="190"/>
      <c r="L366" s="190"/>
      <c r="M366" s="190"/>
      <c r="N366" s="190"/>
      <c r="O366" s="190" t="s">
        <v>4930</v>
      </c>
      <c r="P366" s="190" t="s">
        <v>4930</v>
      </c>
      <c r="Q366" s="153">
        <f>IFERROR(_xlfn.XLOOKUP(S366,sortorder!$E$62:$E$138,sortorder!$F$62:$F$138),999)</f>
        <v>999</v>
      </c>
      <c r="R366" s="153">
        <f>IFERROR(_xlfn.XLOOKUP(S366,sortorder!$E$62:$E$138,sortorder!$D$62:$D$138),99)</f>
        <v>99</v>
      </c>
      <c r="S366" s="194" t="s">
        <v>4930</v>
      </c>
      <c r="T366" s="190"/>
      <c r="U366" s="158">
        <f>IFERROR(_xlfn.XLOOKUP(W366,sortorder!$E$4:$E$55,sortorder!$D$4:$D$55),99)</f>
        <v>70</v>
      </c>
      <c r="V366" s="158">
        <f>IFERROR(_xlfn.XLOOKUP(W366,sortorder!$E$4:$E$55,sortorder!$D$4:$D$55),99)</f>
        <v>70</v>
      </c>
      <c r="W366" s="190" t="s">
        <v>2889</v>
      </c>
      <c r="X366" s="147">
        <f>IF(ISERROR(SEARCH(X$1,$O366)),0,1)</f>
        <v>0</v>
      </c>
      <c r="Y366" s="147">
        <f>IF(ISERROR(SEARCH(Y$1,$O366)),0,1)</f>
        <v>0</v>
      </c>
      <c r="Z366" s="147">
        <f>IF(ISERROR(SEARCH(Z$1,$O366)),0,1)</f>
        <v>0</v>
      </c>
      <c r="AA366" s="147">
        <f>IF(ISERROR(SEARCH(AA$1,$O366)),0,1)</f>
        <v>0</v>
      </c>
      <c r="AB366" s="147">
        <f>IF(ISERROR(SEARCH(AB$1,$O366)),0,1)</f>
        <v>0</v>
      </c>
      <c r="AC366" s="147">
        <f>IF(ISERROR(SEARCH(AC$1,$O366)),0,1)</f>
        <v>0</v>
      </c>
      <c r="AD366" s="147">
        <f>IF(ISERROR(SEARCH(AD$1,$O366)),0,1)</f>
        <v>0</v>
      </c>
      <c r="AE366" s="147">
        <f>IF(ISERROR(SEARCH(AE$1,$O366)),0,1)</f>
        <v>0</v>
      </c>
      <c r="AF366" s="147">
        <f>IF(ISERROR(SEARCH(AF$1,$O366)),0,1)</f>
        <v>0</v>
      </c>
      <c r="AG366" s="190" t="s">
        <v>1083</v>
      </c>
      <c r="AH366" s="190" t="s">
        <v>2611</v>
      </c>
      <c r="AI366" s="190" t="s">
        <v>60</v>
      </c>
      <c r="AJ366" s="42" t="s">
        <v>5664</v>
      </c>
      <c r="AK366" s="219">
        <f>_xlfn.XLOOKUP(AJ366,sortorder!$I$15:$I$20,sortorder!$J$15:$J$20)</f>
        <v>2</v>
      </c>
      <c r="AL366" s="190"/>
      <c r="AM366" s="190"/>
      <c r="AN366" s="190"/>
      <c r="AO366" s="190">
        <v>0</v>
      </c>
      <c r="AP366" s="190" t="s">
        <v>43</v>
      </c>
      <c r="AQ366" s="190" t="s">
        <v>43</v>
      </c>
      <c r="AR366" s="190" t="s">
        <v>286</v>
      </c>
      <c r="AS366" s="190"/>
      <c r="AT366" s="190">
        <v>1</v>
      </c>
      <c r="AU366" s="40" t="str">
        <f>IFERROR(_xlfn.XLOOKUP(O366,wtd!$B:$B,wtd!$C:$C),"")</f>
        <v/>
      </c>
      <c r="AV366" s="147" t="b">
        <f>IFERROR(O366=_xlfn.XLOOKUP(O366,wtd!$B:$B,wtd!$B:$B),FALSE)</f>
        <v>0</v>
      </c>
      <c r="AW366" s="190" t="s">
        <v>1639</v>
      </c>
      <c r="AX366" s="190">
        <v>2</v>
      </c>
      <c r="AY366" s="190">
        <v>0</v>
      </c>
      <c r="AZ366" s="190"/>
      <c r="BA366" s="190" t="b">
        <v>0</v>
      </c>
      <c r="BB366" s="190" t="b">
        <v>0</v>
      </c>
      <c r="BC366" s="190" t="b">
        <v>0</v>
      </c>
      <c r="BD366" s="190" t="s">
        <v>5600</v>
      </c>
      <c r="BE366" s="190" t="s">
        <v>2616</v>
      </c>
      <c r="BF366" s="190" t="s">
        <v>2616</v>
      </c>
      <c r="BG366" s="190"/>
      <c r="BH366" s="190"/>
      <c r="BI366" s="190" t="s">
        <v>2616</v>
      </c>
      <c r="BJ366" s="190" t="s">
        <v>2617</v>
      </c>
      <c r="BL366" s="232">
        <v>35</v>
      </c>
      <c r="BM366" t="s">
        <v>2614</v>
      </c>
      <c r="BN366" t="s">
        <v>86</v>
      </c>
    </row>
    <row r="367" spans="1:66" x14ac:dyDescent="0.35">
      <c r="A367">
        <v>366</v>
      </c>
      <c r="B367" s="164" t="str">
        <f>IFERROR(TEXT(AK367,"00"),"99")&amp;IFERROR(TEXT(V367,"00"),"99")&amp;IFERROR(TEXT(R367,"00"),"99")&amp;IFERROR(TEXT(BL367,"000"),"999")</f>
        <v>027099036</v>
      </c>
      <c r="C367" s="164" t="str">
        <f>IFERROR(TEXT(AK367,"00"),"99")&amp;IFERROR(TEXT(U367,"00"),"99")&amp;IFERROR(TEXT(Q367,"000"),"999")</f>
        <v>0270999</v>
      </c>
      <c r="D367" s="29">
        <v>1</v>
      </c>
      <c r="E367" s="29">
        <v>0</v>
      </c>
      <c r="F367" s="29">
        <v>0</v>
      </c>
      <c r="G367" s="113" t="s">
        <v>60</v>
      </c>
      <c r="H367" s="22" t="s">
        <v>2618</v>
      </c>
      <c r="I367" s="22" t="s">
        <v>2618</v>
      </c>
      <c r="J367" s="22" t="s">
        <v>2618</v>
      </c>
      <c r="K367" s="190"/>
      <c r="L367" s="190"/>
      <c r="M367" s="190"/>
      <c r="N367" s="190"/>
      <c r="O367" s="190" t="s">
        <v>4931</v>
      </c>
      <c r="P367" s="190" t="s">
        <v>4931</v>
      </c>
      <c r="Q367" s="153">
        <f>IFERROR(_xlfn.XLOOKUP(S367,sortorder!$E$62:$E$138,sortorder!$F$62:$F$138),999)</f>
        <v>999</v>
      </c>
      <c r="R367" s="153">
        <f>IFERROR(_xlfn.XLOOKUP(S367,sortorder!$E$62:$E$138,sortorder!$D$62:$D$138),99)</f>
        <v>99</v>
      </c>
      <c r="S367" s="194" t="s">
        <v>4931</v>
      </c>
      <c r="T367" s="190"/>
      <c r="U367" s="158">
        <f>IFERROR(_xlfn.XLOOKUP(W367,sortorder!$E$4:$E$55,sortorder!$D$4:$D$55),99)</f>
        <v>70</v>
      </c>
      <c r="V367" s="158">
        <f>IFERROR(_xlfn.XLOOKUP(W367,sortorder!$E$4:$E$55,sortorder!$D$4:$D$55),99)</f>
        <v>70</v>
      </c>
      <c r="W367" s="190" t="s">
        <v>2889</v>
      </c>
      <c r="X367" s="147">
        <f>IF(ISERROR(SEARCH(X$1,$O367)),0,1)</f>
        <v>0</v>
      </c>
      <c r="Y367" s="147">
        <f>IF(ISERROR(SEARCH(Y$1,$O367)),0,1)</f>
        <v>0</v>
      </c>
      <c r="Z367" s="147">
        <f>IF(ISERROR(SEARCH(Z$1,$O367)),0,1)</f>
        <v>0</v>
      </c>
      <c r="AA367" s="147">
        <f>IF(ISERROR(SEARCH(AA$1,$O367)),0,1)</f>
        <v>0</v>
      </c>
      <c r="AB367" s="147">
        <f>IF(ISERROR(SEARCH(AB$1,$O367)),0,1)</f>
        <v>0</v>
      </c>
      <c r="AC367" s="147">
        <f>IF(ISERROR(SEARCH(AC$1,$O367)),0,1)</f>
        <v>0</v>
      </c>
      <c r="AD367" s="147">
        <f>IF(ISERROR(SEARCH(AD$1,$O367)),0,1)</f>
        <v>0</v>
      </c>
      <c r="AE367" s="147">
        <f>IF(ISERROR(SEARCH(AE$1,$O367)),0,1)</f>
        <v>0</v>
      </c>
      <c r="AF367" s="147">
        <f>IF(ISERROR(SEARCH(AF$1,$O367)),0,1)</f>
        <v>0</v>
      </c>
      <c r="AG367" s="190" t="s">
        <v>1083</v>
      </c>
      <c r="AH367" s="190" t="s">
        <v>2611</v>
      </c>
      <c r="AI367" s="190" t="s">
        <v>60</v>
      </c>
      <c r="AJ367" s="42" t="s">
        <v>5664</v>
      </c>
      <c r="AK367" s="219">
        <f>_xlfn.XLOOKUP(AJ367,sortorder!$I$15:$I$20,sortorder!$J$15:$J$20)</f>
        <v>2</v>
      </c>
      <c r="AL367" s="190"/>
      <c r="AM367" s="190"/>
      <c r="AN367" s="190"/>
      <c r="AO367" s="190">
        <v>0</v>
      </c>
      <c r="AP367" s="190" t="s">
        <v>43</v>
      </c>
      <c r="AQ367" s="190" t="s">
        <v>43</v>
      </c>
      <c r="AR367" s="190" t="s">
        <v>286</v>
      </c>
      <c r="AS367" s="190"/>
      <c r="AT367" s="190">
        <v>1</v>
      </c>
      <c r="AU367" s="40" t="str">
        <f>IFERROR(_xlfn.XLOOKUP(O367,wtd!$B:$B,wtd!$C:$C),"")</f>
        <v/>
      </c>
      <c r="AV367" s="147" t="b">
        <f>IFERROR(O367=_xlfn.XLOOKUP(O367,wtd!$B:$B,wtd!$B:$B),FALSE)</f>
        <v>0</v>
      </c>
      <c r="AW367" s="190" t="s">
        <v>1639</v>
      </c>
      <c r="AX367" s="190">
        <v>2</v>
      </c>
      <c r="AY367" s="190">
        <v>0</v>
      </c>
      <c r="AZ367" s="190"/>
      <c r="BA367" s="190" t="b">
        <v>0</v>
      </c>
      <c r="BB367" s="190" t="b">
        <v>0</v>
      </c>
      <c r="BC367" s="190" t="b">
        <v>0</v>
      </c>
      <c r="BD367" s="190" t="s">
        <v>5601</v>
      </c>
      <c r="BE367" s="190" t="s">
        <v>5549</v>
      </c>
      <c r="BF367" s="190" t="s">
        <v>5549</v>
      </c>
      <c r="BG367" s="190"/>
      <c r="BH367" s="190"/>
      <c r="BI367" s="190" t="s">
        <v>5549</v>
      </c>
      <c r="BJ367" s="190" t="s">
        <v>5587</v>
      </c>
      <c r="BL367" s="232">
        <v>36</v>
      </c>
      <c r="BM367" t="s">
        <v>5598</v>
      </c>
      <c r="BN367" t="s">
        <v>55</v>
      </c>
    </row>
    <row r="368" spans="1:66" x14ac:dyDescent="0.35">
      <c r="A368">
        <v>367</v>
      </c>
      <c r="B368" s="164" t="str">
        <f>IFERROR(TEXT(AK368,"00"),"99")&amp;IFERROR(TEXT(V368,"00"),"99")&amp;IFERROR(TEXT(R368,"00"),"99")&amp;IFERROR(TEXT(BL368,"000"),"999")</f>
        <v>027099037</v>
      </c>
      <c r="C368" s="164" t="str">
        <f>IFERROR(TEXT(AK368,"00"),"99")&amp;IFERROR(TEXT(U368,"00"),"99")&amp;IFERROR(TEXT(Q368,"000"),"999")</f>
        <v>0270999</v>
      </c>
      <c r="D368" s="29">
        <v>1</v>
      </c>
      <c r="E368" s="29">
        <v>0</v>
      </c>
      <c r="F368" s="29">
        <v>0</v>
      </c>
      <c r="G368" s="113" t="s">
        <v>60</v>
      </c>
      <c r="H368" s="22" t="s">
        <v>2619</v>
      </c>
      <c r="I368" s="22" t="s">
        <v>2619</v>
      </c>
      <c r="J368" s="22" t="s">
        <v>2619</v>
      </c>
      <c r="K368" s="190"/>
      <c r="L368" s="190"/>
      <c r="M368" s="190"/>
      <c r="N368" s="190"/>
      <c r="O368" s="190" t="s">
        <v>4932</v>
      </c>
      <c r="P368" s="190" t="s">
        <v>4932</v>
      </c>
      <c r="Q368" s="153">
        <f>IFERROR(_xlfn.XLOOKUP(S368,sortorder!$E$62:$E$138,sortorder!$F$62:$F$138),999)</f>
        <v>999</v>
      </c>
      <c r="R368" s="153">
        <f>IFERROR(_xlfn.XLOOKUP(S368,sortorder!$E$62:$E$138,sortorder!$D$62:$D$138),99)</f>
        <v>99</v>
      </c>
      <c r="S368" s="194" t="s">
        <v>4932</v>
      </c>
      <c r="T368" s="190"/>
      <c r="U368" s="158">
        <f>IFERROR(_xlfn.XLOOKUP(W368,sortorder!$E$4:$E$55,sortorder!$D$4:$D$55),99)</f>
        <v>70</v>
      </c>
      <c r="V368" s="158">
        <f>IFERROR(_xlfn.XLOOKUP(W368,sortorder!$E$4:$E$55,sortorder!$D$4:$D$55),99)</f>
        <v>70</v>
      </c>
      <c r="W368" s="190" t="s">
        <v>2889</v>
      </c>
      <c r="X368" s="147">
        <f>IF(ISERROR(SEARCH(X$1,$O368)),0,1)</f>
        <v>0</v>
      </c>
      <c r="Y368" s="147">
        <f>IF(ISERROR(SEARCH(Y$1,$O368)),0,1)</f>
        <v>0</v>
      </c>
      <c r="Z368" s="147">
        <f>IF(ISERROR(SEARCH(Z$1,$O368)),0,1)</f>
        <v>0</v>
      </c>
      <c r="AA368" s="147">
        <f>IF(ISERROR(SEARCH(AA$1,$O368)),0,1)</f>
        <v>0</v>
      </c>
      <c r="AB368" s="147">
        <f>IF(ISERROR(SEARCH(AB$1,$O368)),0,1)</f>
        <v>0</v>
      </c>
      <c r="AC368" s="147">
        <f>IF(ISERROR(SEARCH(AC$1,$O368)),0,1)</f>
        <v>0</v>
      </c>
      <c r="AD368" s="147">
        <f>IF(ISERROR(SEARCH(AD$1,$O368)),0,1)</f>
        <v>0</v>
      </c>
      <c r="AE368" s="147">
        <f>IF(ISERROR(SEARCH(AE$1,$O368)),0,1)</f>
        <v>0</v>
      </c>
      <c r="AF368" s="147">
        <f>IF(ISERROR(SEARCH(AF$1,$O368)),0,1)</f>
        <v>0</v>
      </c>
      <c r="AG368" s="190" t="s">
        <v>1083</v>
      </c>
      <c r="AH368" s="190" t="s">
        <v>2611</v>
      </c>
      <c r="AI368" s="190" t="s">
        <v>60</v>
      </c>
      <c r="AJ368" s="42" t="s">
        <v>5664</v>
      </c>
      <c r="AK368" s="219">
        <f>_xlfn.XLOOKUP(AJ368,sortorder!$I$15:$I$20,sortorder!$J$15:$J$20)</f>
        <v>2</v>
      </c>
      <c r="AL368" s="190"/>
      <c r="AM368" s="190"/>
      <c r="AN368" s="190"/>
      <c r="AO368" s="190">
        <v>0</v>
      </c>
      <c r="AP368" s="190" t="s">
        <v>43</v>
      </c>
      <c r="AQ368" s="190" t="s">
        <v>43</v>
      </c>
      <c r="AR368" s="190" t="s">
        <v>286</v>
      </c>
      <c r="AS368" s="190"/>
      <c r="AT368" s="190">
        <v>1</v>
      </c>
      <c r="AU368" s="40" t="str">
        <f>IFERROR(_xlfn.XLOOKUP(O368,wtd!$B:$B,wtd!$C:$C),"")</f>
        <v/>
      </c>
      <c r="AV368" s="147" t="b">
        <f>IFERROR(O368=_xlfn.XLOOKUP(O368,wtd!$B:$B,wtd!$B:$B),FALSE)</f>
        <v>0</v>
      </c>
      <c r="AW368" s="190" t="s">
        <v>1639</v>
      </c>
      <c r="AX368" s="190">
        <v>2</v>
      </c>
      <c r="AY368" s="190">
        <v>0</v>
      </c>
      <c r="AZ368" s="190"/>
      <c r="BA368" s="190" t="b">
        <v>0</v>
      </c>
      <c r="BB368" s="190" t="b">
        <v>0</v>
      </c>
      <c r="BC368" s="190" t="b">
        <v>0</v>
      </c>
      <c r="BD368" s="190" t="s">
        <v>5602</v>
      </c>
      <c r="BE368" s="190" t="s">
        <v>2620</v>
      </c>
      <c r="BF368" s="190" t="s">
        <v>2620</v>
      </c>
      <c r="BG368" s="190"/>
      <c r="BH368" s="190"/>
      <c r="BI368" s="190" t="s">
        <v>2620</v>
      </c>
      <c r="BJ368" s="190" t="s">
        <v>5588</v>
      </c>
      <c r="BL368" s="232">
        <v>37</v>
      </c>
      <c r="BM368" t="s">
        <v>5598</v>
      </c>
      <c r="BN368" t="s">
        <v>55</v>
      </c>
    </row>
    <row r="369" spans="1:66" x14ac:dyDescent="0.35">
      <c r="A369">
        <v>368</v>
      </c>
      <c r="B369" s="164" t="str">
        <f>IFERROR(TEXT(AK369,"00"),"99")&amp;IFERROR(TEXT(V369,"00"),"99")&amp;IFERROR(TEXT(R369,"00"),"99")&amp;IFERROR(TEXT(BL369,"000"),"999")</f>
        <v>027099038</v>
      </c>
      <c r="C369" s="164" t="str">
        <f>IFERROR(TEXT(AK369,"00"),"99")&amp;IFERROR(TEXT(U369,"00"),"99")&amp;IFERROR(TEXT(Q369,"000"),"999")</f>
        <v>0270999</v>
      </c>
      <c r="D369" s="29">
        <v>1</v>
      </c>
      <c r="E369" s="29">
        <v>0</v>
      </c>
      <c r="F369" s="29">
        <v>0</v>
      </c>
      <c r="G369" s="113" t="s">
        <v>60</v>
      </c>
      <c r="H369" s="22" t="s">
        <v>2621</v>
      </c>
      <c r="I369" s="22" t="s">
        <v>2621</v>
      </c>
      <c r="J369" s="22" t="s">
        <v>2621</v>
      </c>
      <c r="K369" s="190"/>
      <c r="L369" s="190"/>
      <c r="M369" s="190"/>
      <c r="N369" s="190"/>
      <c r="O369" s="190" t="s">
        <v>4933</v>
      </c>
      <c r="P369" s="190" t="s">
        <v>4933</v>
      </c>
      <c r="Q369" s="153">
        <f>IFERROR(_xlfn.XLOOKUP(S369,sortorder!$E$62:$E$138,sortorder!$F$62:$F$138),999)</f>
        <v>999</v>
      </c>
      <c r="R369" s="153">
        <f>IFERROR(_xlfn.XLOOKUP(S369,sortorder!$E$62:$E$138,sortorder!$D$62:$D$138),99)</f>
        <v>99</v>
      </c>
      <c r="S369" s="194" t="s">
        <v>4933</v>
      </c>
      <c r="T369" s="190"/>
      <c r="U369" s="158">
        <f>IFERROR(_xlfn.XLOOKUP(W369,sortorder!$E$4:$E$55,sortorder!$D$4:$D$55),99)</f>
        <v>70</v>
      </c>
      <c r="V369" s="158">
        <f>IFERROR(_xlfn.XLOOKUP(W369,sortorder!$E$4:$E$55,sortorder!$D$4:$D$55),99)</f>
        <v>70</v>
      </c>
      <c r="W369" s="190" t="s">
        <v>2889</v>
      </c>
      <c r="X369" s="147">
        <f>IF(ISERROR(SEARCH(X$1,$O369)),0,1)</f>
        <v>0</v>
      </c>
      <c r="Y369" s="147">
        <f>IF(ISERROR(SEARCH(Y$1,$O369)),0,1)</f>
        <v>0</v>
      </c>
      <c r="Z369" s="147">
        <f>IF(ISERROR(SEARCH(Z$1,$O369)),0,1)</f>
        <v>0</v>
      </c>
      <c r="AA369" s="147">
        <f>IF(ISERROR(SEARCH(AA$1,$O369)),0,1)</f>
        <v>0</v>
      </c>
      <c r="AB369" s="147">
        <f>IF(ISERROR(SEARCH(AB$1,$O369)),0,1)</f>
        <v>0</v>
      </c>
      <c r="AC369" s="147">
        <f>IF(ISERROR(SEARCH(AC$1,$O369)),0,1)</f>
        <v>0</v>
      </c>
      <c r="AD369" s="147">
        <f>IF(ISERROR(SEARCH(AD$1,$O369)),0,1)</f>
        <v>0</v>
      </c>
      <c r="AE369" s="147">
        <f>IF(ISERROR(SEARCH(AE$1,$O369)),0,1)</f>
        <v>0</v>
      </c>
      <c r="AF369" s="147">
        <f>IF(ISERROR(SEARCH(AF$1,$O369)),0,1)</f>
        <v>0</v>
      </c>
      <c r="AG369" s="190" t="s">
        <v>1083</v>
      </c>
      <c r="AH369" s="190" t="s">
        <v>2611</v>
      </c>
      <c r="AI369" s="190" t="s">
        <v>60</v>
      </c>
      <c r="AJ369" s="42" t="s">
        <v>5664</v>
      </c>
      <c r="AK369" s="219">
        <f>_xlfn.XLOOKUP(AJ369,sortorder!$I$15:$I$20,sortorder!$J$15:$J$20)</f>
        <v>2</v>
      </c>
      <c r="AL369" s="190"/>
      <c r="AM369" s="190"/>
      <c r="AN369" s="190"/>
      <c r="AO369" s="190">
        <v>0</v>
      </c>
      <c r="AP369" s="190" t="s">
        <v>43</v>
      </c>
      <c r="AQ369" s="190" t="s">
        <v>43</v>
      </c>
      <c r="AR369" s="190" t="s">
        <v>286</v>
      </c>
      <c r="AS369" s="190"/>
      <c r="AT369" s="190">
        <v>1</v>
      </c>
      <c r="AU369" s="40" t="str">
        <f>IFERROR(_xlfn.XLOOKUP(O369,wtd!$B:$B,wtd!$C:$C),"")</f>
        <v/>
      </c>
      <c r="AV369" s="147" t="b">
        <f>IFERROR(O369=_xlfn.XLOOKUP(O369,wtd!$B:$B,wtd!$B:$B),FALSE)</f>
        <v>0</v>
      </c>
      <c r="AW369" s="190" t="s">
        <v>1639</v>
      </c>
      <c r="AX369" s="190">
        <v>2</v>
      </c>
      <c r="AY369" s="190">
        <v>0</v>
      </c>
      <c r="AZ369" s="190"/>
      <c r="BA369" s="190" t="b">
        <v>0</v>
      </c>
      <c r="BB369" s="190" t="b">
        <v>0</v>
      </c>
      <c r="BC369" s="190" t="b">
        <v>0</v>
      </c>
      <c r="BD369" s="190" t="s">
        <v>5603</v>
      </c>
      <c r="BE369" s="190" t="s">
        <v>2622</v>
      </c>
      <c r="BF369" s="190" t="s">
        <v>2622</v>
      </c>
      <c r="BG369" s="190"/>
      <c r="BH369" s="190"/>
      <c r="BI369" s="190" t="s">
        <v>2622</v>
      </c>
      <c r="BJ369" s="190" t="s">
        <v>5589</v>
      </c>
      <c r="BL369" s="232">
        <v>38</v>
      </c>
      <c r="BM369" t="s">
        <v>2614</v>
      </c>
      <c r="BN369" t="s">
        <v>55</v>
      </c>
    </row>
    <row r="370" spans="1:66" x14ac:dyDescent="0.35">
      <c r="A370">
        <v>369</v>
      </c>
      <c r="B370" s="164" t="str">
        <f>IFERROR(TEXT(AK370,"00"),"99")&amp;IFERROR(TEXT(V370,"00"),"99")&amp;IFERROR(TEXT(R370,"00"),"99")&amp;IFERROR(TEXT(BL370,"000"),"999")</f>
        <v>027099039</v>
      </c>
      <c r="C370" s="164" t="str">
        <f>IFERROR(TEXT(AK370,"00"),"99")&amp;IFERROR(TEXT(U370,"00"),"99")&amp;IFERROR(TEXT(Q370,"000"),"999")</f>
        <v>0270999</v>
      </c>
      <c r="D370" s="29">
        <v>1</v>
      </c>
      <c r="E370" s="29">
        <v>0</v>
      </c>
      <c r="F370" s="29">
        <v>0</v>
      </c>
      <c r="G370" s="113" t="s">
        <v>60</v>
      </c>
      <c r="H370" s="22" t="s">
        <v>2623</v>
      </c>
      <c r="I370" s="22" t="s">
        <v>2623</v>
      </c>
      <c r="J370" s="22" t="s">
        <v>2623</v>
      </c>
      <c r="K370" s="190"/>
      <c r="L370" s="190"/>
      <c r="M370" s="190"/>
      <c r="N370" s="190"/>
      <c r="O370" s="190" t="s">
        <v>4934</v>
      </c>
      <c r="P370" s="190" t="s">
        <v>4934</v>
      </c>
      <c r="Q370" s="153">
        <f>IFERROR(_xlfn.XLOOKUP(S370,sortorder!$E$62:$E$138,sortorder!$F$62:$F$138),999)</f>
        <v>999</v>
      </c>
      <c r="R370" s="153">
        <f>IFERROR(_xlfn.XLOOKUP(S370,sortorder!$E$62:$E$138,sortorder!$D$62:$D$138),99)</f>
        <v>99</v>
      </c>
      <c r="S370" s="194" t="s">
        <v>4934</v>
      </c>
      <c r="T370" s="190"/>
      <c r="U370" s="158">
        <f>IFERROR(_xlfn.XLOOKUP(W370,sortorder!$E$4:$E$55,sortorder!$D$4:$D$55),99)</f>
        <v>70</v>
      </c>
      <c r="V370" s="158">
        <f>IFERROR(_xlfn.XLOOKUP(W370,sortorder!$E$4:$E$55,sortorder!$D$4:$D$55),99)</f>
        <v>70</v>
      </c>
      <c r="W370" s="190" t="s">
        <v>2889</v>
      </c>
      <c r="X370" s="147">
        <f>IF(ISERROR(SEARCH(X$1,$O370)),0,1)</f>
        <v>0</v>
      </c>
      <c r="Y370" s="147">
        <f>IF(ISERROR(SEARCH(Y$1,$O370)),0,1)</f>
        <v>0</v>
      </c>
      <c r="Z370" s="147">
        <f>IF(ISERROR(SEARCH(Z$1,$O370)),0,1)</f>
        <v>0</v>
      </c>
      <c r="AA370" s="147">
        <f>IF(ISERROR(SEARCH(AA$1,$O370)),0,1)</f>
        <v>0</v>
      </c>
      <c r="AB370" s="147">
        <f>IF(ISERROR(SEARCH(AB$1,$O370)),0,1)</f>
        <v>0</v>
      </c>
      <c r="AC370" s="147">
        <f>IF(ISERROR(SEARCH(AC$1,$O370)),0,1)</f>
        <v>0</v>
      </c>
      <c r="AD370" s="147">
        <f>IF(ISERROR(SEARCH(AD$1,$O370)),0,1)</f>
        <v>0</v>
      </c>
      <c r="AE370" s="147">
        <f>IF(ISERROR(SEARCH(AE$1,$O370)),0,1)</f>
        <v>0</v>
      </c>
      <c r="AF370" s="147">
        <f>IF(ISERROR(SEARCH(AF$1,$O370)),0,1)</f>
        <v>0</v>
      </c>
      <c r="AG370" s="190" t="s">
        <v>1083</v>
      </c>
      <c r="AH370" s="190" t="s">
        <v>2611</v>
      </c>
      <c r="AI370" s="190" t="s">
        <v>60</v>
      </c>
      <c r="AJ370" s="42" t="s">
        <v>5664</v>
      </c>
      <c r="AK370" s="219">
        <f>_xlfn.XLOOKUP(AJ370,sortorder!$I$15:$I$20,sortorder!$J$15:$J$20)</f>
        <v>2</v>
      </c>
      <c r="AL370" s="190"/>
      <c r="AM370" s="190"/>
      <c r="AN370" s="190"/>
      <c r="AO370" s="190">
        <v>0</v>
      </c>
      <c r="AP370" s="190" t="s">
        <v>43</v>
      </c>
      <c r="AQ370" s="190" t="s">
        <v>43</v>
      </c>
      <c r="AR370" s="190" t="s">
        <v>286</v>
      </c>
      <c r="AS370" s="190"/>
      <c r="AT370" s="190">
        <v>1</v>
      </c>
      <c r="AU370" s="40" t="str">
        <f>IFERROR(_xlfn.XLOOKUP(O370,wtd!$B:$B,wtd!$C:$C),"")</f>
        <v/>
      </c>
      <c r="AV370" s="147" t="b">
        <f>IFERROR(O370=_xlfn.XLOOKUP(O370,wtd!$B:$B,wtd!$B:$B),FALSE)</f>
        <v>0</v>
      </c>
      <c r="AW370" s="190" t="s">
        <v>1639</v>
      </c>
      <c r="AX370" s="190">
        <v>2</v>
      </c>
      <c r="AY370" s="190">
        <v>0</v>
      </c>
      <c r="AZ370" s="190"/>
      <c r="BA370" s="190" t="b">
        <v>0</v>
      </c>
      <c r="BB370" s="190" t="b">
        <v>0</v>
      </c>
      <c r="BC370" s="190" t="b">
        <v>0</v>
      </c>
      <c r="BD370" s="190" t="s">
        <v>5604</v>
      </c>
      <c r="BE370" s="190" t="s">
        <v>2624</v>
      </c>
      <c r="BF370" s="190" t="s">
        <v>2624</v>
      </c>
      <c r="BG370" s="190"/>
      <c r="BH370" s="190"/>
      <c r="BI370" s="190" t="s">
        <v>2624</v>
      </c>
      <c r="BJ370" s="190" t="s">
        <v>2625</v>
      </c>
      <c r="BL370" s="232">
        <v>39</v>
      </c>
      <c r="BM370" t="s">
        <v>2614</v>
      </c>
      <c r="BN370" t="s">
        <v>55</v>
      </c>
    </row>
    <row r="371" spans="1:66" x14ac:dyDescent="0.35">
      <c r="A371">
        <v>370</v>
      </c>
      <c r="B371" s="164" t="str">
        <f>IFERROR(TEXT(AK371,"00"),"99")&amp;IFERROR(TEXT(V371,"00"),"99")&amp;IFERROR(TEXT(R371,"00"),"99")&amp;IFERROR(TEXT(BL371,"000"),"999")</f>
        <v>027099040</v>
      </c>
      <c r="C371" s="164" t="str">
        <f>IFERROR(TEXT(AK371,"00"),"99")&amp;IFERROR(TEXT(U371,"00"),"99")&amp;IFERROR(TEXT(Q371,"000"),"999")</f>
        <v>0270999</v>
      </c>
      <c r="D371" s="29">
        <v>1</v>
      </c>
      <c r="E371" s="29">
        <v>0</v>
      </c>
      <c r="F371" s="29">
        <v>0</v>
      </c>
      <c r="G371" s="113" t="s">
        <v>60</v>
      </c>
      <c r="H371" s="22" t="s">
        <v>2626</v>
      </c>
      <c r="I371" s="22" t="s">
        <v>2626</v>
      </c>
      <c r="J371" s="22" t="s">
        <v>2626</v>
      </c>
      <c r="K371" s="190"/>
      <c r="L371" s="190"/>
      <c r="M371" s="190"/>
      <c r="N371" s="190"/>
      <c r="O371" s="190" t="s">
        <v>4935</v>
      </c>
      <c r="P371" s="190" t="s">
        <v>4935</v>
      </c>
      <c r="Q371" s="153">
        <f>IFERROR(_xlfn.XLOOKUP(S371,sortorder!$E$62:$E$138,sortorder!$F$62:$F$138),999)</f>
        <v>999</v>
      </c>
      <c r="R371" s="153">
        <f>IFERROR(_xlfn.XLOOKUP(S371,sortorder!$E$62:$E$138,sortorder!$D$62:$D$138),99)</f>
        <v>99</v>
      </c>
      <c r="S371" s="194" t="s">
        <v>4935</v>
      </c>
      <c r="T371" s="190"/>
      <c r="U371" s="158">
        <f>IFERROR(_xlfn.XLOOKUP(W371,sortorder!$E$4:$E$55,sortorder!$D$4:$D$55),99)</f>
        <v>70</v>
      </c>
      <c r="V371" s="158">
        <f>IFERROR(_xlfn.XLOOKUP(W371,sortorder!$E$4:$E$55,sortorder!$D$4:$D$55),99)</f>
        <v>70</v>
      </c>
      <c r="W371" s="190" t="s">
        <v>2889</v>
      </c>
      <c r="X371" s="147">
        <f>IF(ISERROR(SEARCH(X$1,$O371)),0,1)</f>
        <v>0</v>
      </c>
      <c r="Y371" s="147">
        <f>IF(ISERROR(SEARCH(Y$1,$O371)),0,1)</f>
        <v>0</v>
      </c>
      <c r="Z371" s="147">
        <f>IF(ISERROR(SEARCH(Z$1,$O371)),0,1)</f>
        <v>0</v>
      </c>
      <c r="AA371" s="147">
        <f>IF(ISERROR(SEARCH(AA$1,$O371)),0,1)</f>
        <v>0</v>
      </c>
      <c r="AB371" s="147">
        <f>IF(ISERROR(SEARCH(AB$1,$O371)),0,1)</f>
        <v>0</v>
      </c>
      <c r="AC371" s="147">
        <f>IF(ISERROR(SEARCH(AC$1,$O371)),0,1)</f>
        <v>0</v>
      </c>
      <c r="AD371" s="147">
        <f>IF(ISERROR(SEARCH(AD$1,$O371)),0,1)</f>
        <v>0</v>
      </c>
      <c r="AE371" s="147">
        <f>IF(ISERROR(SEARCH(AE$1,$O371)),0,1)</f>
        <v>0</v>
      </c>
      <c r="AF371" s="147">
        <f>IF(ISERROR(SEARCH(AF$1,$O371)),0,1)</f>
        <v>0</v>
      </c>
      <c r="AG371" s="190" t="s">
        <v>1083</v>
      </c>
      <c r="AH371" s="190" t="s">
        <v>2611</v>
      </c>
      <c r="AI371" s="190" t="s">
        <v>60</v>
      </c>
      <c r="AJ371" s="42" t="s">
        <v>5664</v>
      </c>
      <c r="AK371" s="219">
        <f>_xlfn.XLOOKUP(AJ371,sortorder!$I$15:$I$20,sortorder!$J$15:$J$20)</f>
        <v>2</v>
      </c>
      <c r="AL371" s="190"/>
      <c r="AM371" s="190"/>
      <c r="AN371" s="190"/>
      <c r="AO371" s="190">
        <v>0</v>
      </c>
      <c r="AP371" s="190" t="s">
        <v>43</v>
      </c>
      <c r="AQ371" s="190" t="s">
        <v>43</v>
      </c>
      <c r="AR371" s="190" t="s">
        <v>286</v>
      </c>
      <c r="AS371" s="190"/>
      <c r="AT371" s="190">
        <v>1</v>
      </c>
      <c r="AU371" s="40" t="str">
        <f>IFERROR(_xlfn.XLOOKUP(O371,wtd!$B:$B,wtd!$C:$C),"")</f>
        <v/>
      </c>
      <c r="AV371" s="147" t="b">
        <f>IFERROR(O371=_xlfn.XLOOKUP(O371,wtd!$B:$B,wtd!$B:$B),FALSE)</f>
        <v>0</v>
      </c>
      <c r="AW371" s="190" t="s">
        <v>1639</v>
      </c>
      <c r="AX371" s="190">
        <v>2</v>
      </c>
      <c r="AY371" s="190">
        <v>0</v>
      </c>
      <c r="AZ371" s="190"/>
      <c r="BA371" s="190" t="b">
        <v>0</v>
      </c>
      <c r="BB371" s="190" t="b">
        <v>0</v>
      </c>
      <c r="BC371" s="190" t="b">
        <v>0</v>
      </c>
      <c r="BD371" s="190" t="s">
        <v>5605</v>
      </c>
      <c r="BE371" s="190" t="s">
        <v>2627</v>
      </c>
      <c r="BF371" s="190" t="s">
        <v>2627</v>
      </c>
      <c r="BG371" s="190"/>
      <c r="BH371" s="190"/>
      <c r="BI371" s="190" t="s">
        <v>2627</v>
      </c>
      <c r="BJ371" s="190" t="s">
        <v>5590</v>
      </c>
      <c r="BL371" s="232">
        <v>40</v>
      </c>
      <c r="BM371" t="s">
        <v>2614</v>
      </c>
      <c r="BN371" t="s">
        <v>55</v>
      </c>
    </row>
    <row r="372" spans="1:66" x14ac:dyDescent="0.35">
      <c r="A372">
        <v>371</v>
      </c>
      <c r="B372" s="164" t="str">
        <f>IFERROR(TEXT(AK372,"00"),"99")&amp;IFERROR(TEXT(V372,"00"),"99")&amp;IFERROR(TEXT(R372,"00"),"99")&amp;IFERROR(TEXT(BL372,"000"),"999")</f>
        <v>027099041</v>
      </c>
      <c r="C372" s="164" t="str">
        <f>IFERROR(TEXT(AK372,"00"),"99")&amp;IFERROR(TEXT(U372,"00"),"99")&amp;IFERROR(TEXT(Q372,"000"),"999")</f>
        <v>0270999</v>
      </c>
      <c r="D372" s="29">
        <v>1</v>
      </c>
      <c r="E372" s="29">
        <v>0</v>
      </c>
      <c r="F372" s="29">
        <v>0</v>
      </c>
      <c r="G372" s="113" t="s">
        <v>60</v>
      </c>
      <c r="H372" s="22" t="s">
        <v>2628</v>
      </c>
      <c r="I372" s="22" t="s">
        <v>2628</v>
      </c>
      <c r="J372" s="22" t="s">
        <v>2628</v>
      </c>
      <c r="K372" s="190"/>
      <c r="L372" s="190"/>
      <c r="M372" s="190"/>
      <c r="N372" s="190"/>
      <c r="O372" s="190" t="s">
        <v>4936</v>
      </c>
      <c r="P372" s="190" t="s">
        <v>4936</v>
      </c>
      <c r="Q372" s="153">
        <f>IFERROR(_xlfn.XLOOKUP(S372,sortorder!$E$62:$E$138,sortorder!$F$62:$F$138),999)</f>
        <v>999</v>
      </c>
      <c r="R372" s="153">
        <f>IFERROR(_xlfn.XLOOKUP(S372,sortorder!$E$62:$E$138,sortorder!$D$62:$D$138),99)</f>
        <v>99</v>
      </c>
      <c r="S372" s="194" t="s">
        <v>4936</v>
      </c>
      <c r="T372" s="190"/>
      <c r="U372" s="158">
        <f>IFERROR(_xlfn.XLOOKUP(W372,sortorder!$E$4:$E$55,sortorder!$D$4:$D$55),99)</f>
        <v>70</v>
      </c>
      <c r="V372" s="158">
        <f>IFERROR(_xlfn.XLOOKUP(W372,sortorder!$E$4:$E$55,sortorder!$D$4:$D$55),99)</f>
        <v>70</v>
      </c>
      <c r="W372" s="190" t="s">
        <v>2889</v>
      </c>
      <c r="X372" s="147">
        <f>IF(ISERROR(SEARCH(X$1,$O372)),0,1)</f>
        <v>0</v>
      </c>
      <c r="Y372" s="147">
        <f>IF(ISERROR(SEARCH(Y$1,$O372)),0,1)</f>
        <v>0</v>
      </c>
      <c r="Z372" s="147">
        <f>IF(ISERROR(SEARCH(Z$1,$O372)),0,1)</f>
        <v>0</v>
      </c>
      <c r="AA372" s="147">
        <f>IF(ISERROR(SEARCH(AA$1,$O372)),0,1)</f>
        <v>0</v>
      </c>
      <c r="AB372" s="147">
        <f>IF(ISERROR(SEARCH(AB$1,$O372)),0,1)</f>
        <v>0</v>
      </c>
      <c r="AC372" s="147">
        <f>IF(ISERROR(SEARCH(AC$1,$O372)),0,1)</f>
        <v>0</v>
      </c>
      <c r="AD372" s="147">
        <f>IF(ISERROR(SEARCH(AD$1,$O372)),0,1)</f>
        <v>0</v>
      </c>
      <c r="AE372" s="147">
        <f>IF(ISERROR(SEARCH(AE$1,$O372)),0,1)</f>
        <v>0</v>
      </c>
      <c r="AF372" s="147">
        <f>IF(ISERROR(SEARCH(AF$1,$O372)),0,1)</f>
        <v>0</v>
      </c>
      <c r="AG372" s="190" t="s">
        <v>1083</v>
      </c>
      <c r="AH372" s="190" t="s">
        <v>2611</v>
      </c>
      <c r="AI372" s="190" t="s">
        <v>60</v>
      </c>
      <c r="AJ372" s="42" t="s">
        <v>5664</v>
      </c>
      <c r="AK372" s="219">
        <f>_xlfn.XLOOKUP(AJ372,sortorder!$I$15:$I$20,sortorder!$J$15:$J$20)</f>
        <v>2</v>
      </c>
      <c r="AL372" s="190"/>
      <c r="AM372" s="190"/>
      <c r="AN372" s="190"/>
      <c r="AO372" s="190">
        <v>0</v>
      </c>
      <c r="AP372" s="190" t="s">
        <v>43</v>
      </c>
      <c r="AQ372" s="190" t="s">
        <v>43</v>
      </c>
      <c r="AR372" s="190" t="s">
        <v>286</v>
      </c>
      <c r="AS372" s="190"/>
      <c r="AT372" s="190">
        <v>1</v>
      </c>
      <c r="AU372" s="40" t="str">
        <f>IFERROR(_xlfn.XLOOKUP(O372,wtd!$B:$B,wtd!$C:$C),"")</f>
        <v/>
      </c>
      <c r="AV372" s="147" t="b">
        <f>IFERROR(O372=_xlfn.XLOOKUP(O372,wtd!$B:$B,wtd!$B:$B),FALSE)</f>
        <v>0</v>
      </c>
      <c r="AW372" s="190" t="s">
        <v>1639</v>
      </c>
      <c r="AX372" s="190">
        <v>2</v>
      </c>
      <c r="AY372" s="190">
        <v>0</v>
      </c>
      <c r="AZ372" s="190"/>
      <c r="BA372" s="190" t="b">
        <v>0</v>
      </c>
      <c r="BB372" s="190" t="b">
        <v>0</v>
      </c>
      <c r="BC372" s="190" t="b">
        <v>0</v>
      </c>
      <c r="BD372" s="190" t="s">
        <v>5606</v>
      </c>
      <c r="BE372" s="190" t="s">
        <v>2629</v>
      </c>
      <c r="BF372" s="190" t="s">
        <v>2629</v>
      </c>
      <c r="BG372" s="190"/>
      <c r="BH372" s="190"/>
      <c r="BI372" s="190" t="s">
        <v>2629</v>
      </c>
      <c r="BJ372" s="190" t="s">
        <v>5591</v>
      </c>
      <c r="BL372" s="232">
        <v>41</v>
      </c>
      <c r="BM372" t="s">
        <v>5598</v>
      </c>
      <c r="BN372" t="s">
        <v>55</v>
      </c>
    </row>
    <row r="373" spans="1:66" x14ac:dyDescent="0.35">
      <c r="A373">
        <v>372</v>
      </c>
      <c r="B373" s="164" t="str">
        <f>IFERROR(TEXT(AK373,"00"),"99")&amp;IFERROR(TEXT(V373,"00"),"99")&amp;IFERROR(TEXT(R373,"00"),"99")&amp;IFERROR(TEXT(BL373,"000"),"999")</f>
        <v>027099042</v>
      </c>
      <c r="C373" s="164" t="str">
        <f>IFERROR(TEXT(AK373,"00"),"99")&amp;IFERROR(TEXT(U373,"00"),"99")&amp;IFERROR(TEXT(Q373,"000"),"999")</f>
        <v>0270999</v>
      </c>
      <c r="D373" s="29">
        <v>1</v>
      </c>
      <c r="E373" s="29">
        <v>0</v>
      </c>
      <c r="F373" s="29">
        <v>0</v>
      </c>
      <c r="G373" s="113" t="s">
        <v>60</v>
      </c>
      <c r="H373" s="22" t="s">
        <v>2630</v>
      </c>
      <c r="I373" s="22" t="s">
        <v>2630</v>
      </c>
      <c r="J373" s="22" t="s">
        <v>2630</v>
      </c>
      <c r="K373" s="190"/>
      <c r="L373" s="190"/>
      <c r="M373" s="190"/>
      <c r="N373" s="190"/>
      <c r="O373" s="190" t="s">
        <v>4937</v>
      </c>
      <c r="P373" s="190" t="s">
        <v>4937</v>
      </c>
      <c r="Q373" s="153">
        <f>IFERROR(_xlfn.XLOOKUP(S373,sortorder!$E$62:$E$138,sortorder!$F$62:$F$138),999)</f>
        <v>999</v>
      </c>
      <c r="R373" s="153">
        <f>IFERROR(_xlfn.XLOOKUP(S373,sortorder!$E$62:$E$138,sortorder!$D$62:$D$138),99)</f>
        <v>99</v>
      </c>
      <c r="S373" s="194" t="s">
        <v>4937</v>
      </c>
      <c r="T373" s="190"/>
      <c r="U373" s="158">
        <f>IFERROR(_xlfn.XLOOKUP(W373,sortorder!$E$4:$E$55,sortorder!$D$4:$D$55),99)</f>
        <v>70</v>
      </c>
      <c r="V373" s="158">
        <f>IFERROR(_xlfn.XLOOKUP(W373,sortorder!$E$4:$E$55,sortorder!$D$4:$D$55),99)</f>
        <v>70</v>
      </c>
      <c r="W373" s="190" t="s">
        <v>2889</v>
      </c>
      <c r="X373" s="147">
        <f>IF(ISERROR(SEARCH(X$1,$O373)),0,1)</f>
        <v>0</v>
      </c>
      <c r="Y373" s="147">
        <f>IF(ISERROR(SEARCH(Y$1,$O373)),0,1)</f>
        <v>0</v>
      </c>
      <c r="Z373" s="147">
        <f>IF(ISERROR(SEARCH(Z$1,$O373)),0,1)</f>
        <v>0</v>
      </c>
      <c r="AA373" s="147">
        <f>IF(ISERROR(SEARCH(AA$1,$O373)),0,1)</f>
        <v>0</v>
      </c>
      <c r="AB373" s="147">
        <f>IF(ISERROR(SEARCH(AB$1,$O373)),0,1)</f>
        <v>0</v>
      </c>
      <c r="AC373" s="147">
        <f>IF(ISERROR(SEARCH(AC$1,$O373)),0,1)</f>
        <v>0</v>
      </c>
      <c r="AD373" s="147">
        <f>IF(ISERROR(SEARCH(AD$1,$O373)),0,1)</f>
        <v>0</v>
      </c>
      <c r="AE373" s="147">
        <f>IF(ISERROR(SEARCH(AE$1,$O373)),0,1)</f>
        <v>0</v>
      </c>
      <c r="AF373" s="147">
        <f>IF(ISERROR(SEARCH(AF$1,$O373)),0,1)</f>
        <v>0</v>
      </c>
      <c r="AG373" s="190" t="s">
        <v>1083</v>
      </c>
      <c r="AH373" s="190" t="s">
        <v>2611</v>
      </c>
      <c r="AI373" s="190" t="s">
        <v>60</v>
      </c>
      <c r="AJ373" s="42" t="s">
        <v>5664</v>
      </c>
      <c r="AK373" s="219">
        <f>_xlfn.XLOOKUP(AJ373,sortorder!$I$15:$I$20,sortorder!$J$15:$J$20)</f>
        <v>2</v>
      </c>
      <c r="AL373" s="190"/>
      <c r="AM373" s="190"/>
      <c r="AN373" s="190"/>
      <c r="AO373" s="190">
        <v>0</v>
      </c>
      <c r="AP373" s="190" t="s">
        <v>43</v>
      </c>
      <c r="AQ373" s="190" t="s">
        <v>43</v>
      </c>
      <c r="AR373" s="190" t="s">
        <v>286</v>
      </c>
      <c r="AS373" s="190"/>
      <c r="AT373" s="190">
        <v>1</v>
      </c>
      <c r="AU373" s="40" t="str">
        <f>IFERROR(_xlfn.XLOOKUP(O373,wtd!$B:$B,wtd!$C:$C),"")</f>
        <v/>
      </c>
      <c r="AV373" s="147" t="b">
        <f>IFERROR(O373=_xlfn.XLOOKUP(O373,wtd!$B:$B,wtd!$B:$B),FALSE)</f>
        <v>0</v>
      </c>
      <c r="AW373" s="190" t="s">
        <v>1639</v>
      </c>
      <c r="AX373" s="190">
        <v>2</v>
      </c>
      <c r="AY373" s="190">
        <v>0</v>
      </c>
      <c r="AZ373" s="190"/>
      <c r="BA373" s="190" t="b">
        <v>0</v>
      </c>
      <c r="BB373" s="190" t="b">
        <v>0</v>
      </c>
      <c r="BC373" s="190" t="b">
        <v>0</v>
      </c>
      <c r="BD373" s="190" t="s">
        <v>5607</v>
      </c>
      <c r="BE373" s="190" t="s">
        <v>2631</v>
      </c>
      <c r="BF373" s="190" t="s">
        <v>2631</v>
      </c>
      <c r="BG373" s="190"/>
      <c r="BH373" s="190"/>
      <c r="BI373" s="190" t="s">
        <v>2631</v>
      </c>
      <c r="BJ373" s="190" t="s">
        <v>5592</v>
      </c>
      <c r="BL373" s="232">
        <v>42</v>
      </c>
      <c r="BM373" t="s">
        <v>5598</v>
      </c>
      <c r="BN373" t="s">
        <v>55</v>
      </c>
    </row>
    <row r="374" spans="1:66" x14ac:dyDescent="0.35">
      <c r="A374">
        <v>373</v>
      </c>
      <c r="B374" s="164" t="str">
        <f>IFERROR(TEXT(AK374,"00"),"99")&amp;IFERROR(TEXT(V374,"00"),"99")&amp;IFERROR(TEXT(R374,"00"),"99")&amp;IFERROR(TEXT(BL374,"000"),"999")</f>
        <v>027099043</v>
      </c>
      <c r="C374" s="164" t="str">
        <f>IFERROR(TEXT(AK374,"00"),"99")&amp;IFERROR(TEXT(U374,"00"),"99")&amp;IFERROR(TEXT(Q374,"000"),"999")</f>
        <v>0270999</v>
      </c>
      <c r="D374" s="29">
        <v>1</v>
      </c>
      <c r="E374" s="29">
        <v>0</v>
      </c>
      <c r="F374" s="29">
        <v>0</v>
      </c>
      <c r="G374" s="113" t="s">
        <v>60</v>
      </c>
      <c r="H374" s="22" t="s">
        <v>2632</v>
      </c>
      <c r="I374" s="22" t="s">
        <v>2632</v>
      </c>
      <c r="J374" s="22" t="s">
        <v>2632</v>
      </c>
      <c r="K374" s="190"/>
      <c r="L374" s="190"/>
      <c r="M374" s="190"/>
      <c r="N374" s="190"/>
      <c r="O374" s="190" t="s">
        <v>4938</v>
      </c>
      <c r="P374" s="190" t="s">
        <v>4938</v>
      </c>
      <c r="Q374" s="153">
        <f>IFERROR(_xlfn.XLOOKUP(S374,sortorder!$E$62:$E$138,sortorder!$F$62:$F$138),999)</f>
        <v>999</v>
      </c>
      <c r="R374" s="153">
        <f>IFERROR(_xlfn.XLOOKUP(S374,sortorder!$E$62:$E$138,sortorder!$D$62:$D$138),99)</f>
        <v>99</v>
      </c>
      <c r="S374" s="194" t="s">
        <v>4938</v>
      </c>
      <c r="T374" s="190"/>
      <c r="U374" s="158">
        <f>IFERROR(_xlfn.XLOOKUP(W374,sortorder!$E$4:$E$55,sortorder!$D$4:$D$55),99)</f>
        <v>70</v>
      </c>
      <c r="V374" s="158">
        <f>IFERROR(_xlfn.XLOOKUP(W374,sortorder!$E$4:$E$55,sortorder!$D$4:$D$55),99)</f>
        <v>70</v>
      </c>
      <c r="W374" s="190" t="s">
        <v>2889</v>
      </c>
      <c r="X374" s="147">
        <f>IF(ISERROR(SEARCH(X$1,$O374)),0,1)</f>
        <v>0</v>
      </c>
      <c r="Y374" s="147">
        <f>IF(ISERROR(SEARCH(Y$1,$O374)),0,1)</f>
        <v>0</v>
      </c>
      <c r="Z374" s="147">
        <f>IF(ISERROR(SEARCH(Z$1,$O374)),0,1)</f>
        <v>0</v>
      </c>
      <c r="AA374" s="147">
        <f>IF(ISERROR(SEARCH(AA$1,$O374)),0,1)</f>
        <v>0</v>
      </c>
      <c r="AB374" s="147">
        <f>IF(ISERROR(SEARCH(AB$1,$O374)),0,1)</f>
        <v>0</v>
      </c>
      <c r="AC374" s="147">
        <f>IF(ISERROR(SEARCH(AC$1,$O374)),0,1)</f>
        <v>0</v>
      </c>
      <c r="AD374" s="147">
        <f>IF(ISERROR(SEARCH(AD$1,$O374)),0,1)</f>
        <v>0</v>
      </c>
      <c r="AE374" s="147">
        <f>IF(ISERROR(SEARCH(AE$1,$O374)),0,1)</f>
        <v>0</v>
      </c>
      <c r="AF374" s="147">
        <f>IF(ISERROR(SEARCH(AF$1,$O374)),0,1)</f>
        <v>0</v>
      </c>
      <c r="AG374" s="190" t="s">
        <v>1083</v>
      </c>
      <c r="AH374" s="190" t="s">
        <v>2611</v>
      </c>
      <c r="AI374" s="190" t="s">
        <v>60</v>
      </c>
      <c r="AJ374" s="42" t="s">
        <v>5664</v>
      </c>
      <c r="AK374" s="219">
        <f>_xlfn.XLOOKUP(AJ374,sortorder!$I$15:$I$20,sortorder!$J$15:$J$20)</f>
        <v>2</v>
      </c>
      <c r="AL374" s="190"/>
      <c r="AM374" s="190"/>
      <c r="AN374" s="190"/>
      <c r="AO374" s="190">
        <v>0</v>
      </c>
      <c r="AP374" s="190" t="s">
        <v>43</v>
      </c>
      <c r="AQ374" s="190" t="s">
        <v>43</v>
      </c>
      <c r="AR374" s="190" t="s">
        <v>286</v>
      </c>
      <c r="AS374" s="190"/>
      <c r="AT374" s="190">
        <v>1</v>
      </c>
      <c r="AU374" s="40" t="str">
        <f>IFERROR(_xlfn.XLOOKUP(O374,wtd!$B:$B,wtd!$C:$C),"")</f>
        <v/>
      </c>
      <c r="AV374" s="147" t="b">
        <f>IFERROR(O374=_xlfn.XLOOKUP(O374,wtd!$B:$B,wtd!$B:$B),FALSE)</f>
        <v>0</v>
      </c>
      <c r="AW374" s="190" t="s">
        <v>1639</v>
      </c>
      <c r="AX374" s="190">
        <v>2</v>
      </c>
      <c r="AY374" s="190">
        <v>0</v>
      </c>
      <c r="AZ374" s="190"/>
      <c r="BA374" s="190" t="b">
        <v>0</v>
      </c>
      <c r="BB374" s="190" t="b">
        <v>0</v>
      </c>
      <c r="BC374" s="190" t="b">
        <v>0</v>
      </c>
      <c r="BD374" s="190" t="s">
        <v>5608</v>
      </c>
      <c r="BE374" s="190" t="s">
        <v>2633</v>
      </c>
      <c r="BF374" s="190" t="s">
        <v>2633</v>
      </c>
      <c r="BG374" s="190"/>
      <c r="BH374" s="190"/>
      <c r="BI374" s="190" t="s">
        <v>2633</v>
      </c>
      <c r="BJ374" s="190" t="s">
        <v>5593</v>
      </c>
      <c r="BL374" s="232">
        <v>43</v>
      </c>
      <c r="BM374" t="s">
        <v>2614</v>
      </c>
      <c r="BN374" t="s">
        <v>86</v>
      </c>
    </row>
    <row r="375" spans="1:66" x14ac:dyDescent="0.35">
      <c r="A375">
        <v>374</v>
      </c>
      <c r="B375" s="164" t="str">
        <f>IFERROR(TEXT(AK375,"00"),"99")&amp;IFERROR(TEXT(V375,"00"),"99")&amp;IFERROR(TEXT(R375,"00"),"99")&amp;IFERROR(TEXT(BL375,"000"),"999")</f>
        <v>027099999</v>
      </c>
      <c r="C375" s="164" t="str">
        <f>IFERROR(TEXT(AK375,"00"),"99")&amp;IFERROR(TEXT(U375,"00"),"99")&amp;IFERROR(TEXT(Q375,"000"),"999")</f>
        <v>0270999</v>
      </c>
      <c r="D375" s="29">
        <v>1</v>
      </c>
      <c r="E375" s="29">
        <v>0</v>
      </c>
      <c r="F375" s="29">
        <v>0</v>
      </c>
      <c r="G375" s="29"/>
      <c r="H375" t="s">
        <v>2817</v>
      </c>
      <c r="I375" t="s">
        <v>2817</v>
      </c>
      <c r="J375" s="125" t="s">
        <v>2817</v>
      </c>
      <c r="K375" s="125"/>
      <c r="L375" s="125"/>
      <c r="M375" s="125"/>
      <c r="N375" s="125"/>
      <c r="O375" s="126" t="s">
        <v>4995</v>
      </c>
      <c r="P375" s="125" t="s">
        <v>4995</v>
      </c>
      <c r="Q375" s="153">
        <f>IFERROR(_xlfn.XLOOKUP(S375,sortorder!$E$62:$E$138,sortorder!$F$62:$F$138),999)</f>
        <v>999</v>
      </c>
      <c r="R375" s="153">
        <f>IFERROR(_xlfn.XLOOKUP(S375,sortorder!$E$62:$E$138,sortorder!$D$62:$D$138),99)</f>
        <v>99</v>
      </c>
      <c r="S375" s="131" t="s">
        <v>5641</v>
      </c>
      <c r="U375" s="158">
        <f>IFERROR(_xlfn.XLOOKUP(W375,sortorder!$E$4:$E$55,sortorder!$D$4:$D$55),99)</f>
        <v>70</v>
      </c>
      <c r="V375" s="158">
        <f>IFERROR(_xlfn.XLOOKUP(W375,sortorder!$E$4:$E$55,sortorder!$D$4:$D$55),99)</f>
        <v>70</v>
      </c>
      <c r="W375" s="22" t="s">
        <v>2889</v>
      </c>
      <c r="X375" s="147">
        <f>IF(ISERROR(SEARCH(X$1,$O375)),0,1)</f>
        <v>0</v>
      </c>
      <c r="Y375" s="147">
        <f>IF(ISERROR(SEARCH(Y$1,$O375)),0,1)</f>
        <v>0</v>
      </c>
      <c r="Z375" s="147">
        <f>IF(ISERROR(SEARCH(Z$1,$O375)),0,1)</f>
        <v>0</v>
      </c>
      <c r="AA375" s="147">
        <f>IF(ISERROR(SEARCH(AA$1,$O375)),0,1)</f>
        <v>0</v>
      </c>
      <c r="AB375" s="147">
        <f>IF(ISERROR(SEARCH(AB$1,$O375)),0,1)</f>
        <v>0</v>
      </c>
      <c r="AC375" s="147">
        <f>IF(ISERROR(SEARCH(AC$1,$O375)),0,1)</f>
        <v>0</v>
      </c>
      <c r="AD375" s="147">
        <f>IF(ISERROR(SEARCH(AD$1,$O375)),0,1)</f>
        <v>0</v>
      </c>
      <c r="AE375" s="147">
        <f>IF(ISERROR(SEARCH(AE$1,$O375)),0,1)</f>
        <v>0</v>
      </c>
      <c r="AF375" s="147">
        <f>IF(ISERROR(SEARCH(AF$1,$O375)),0,1)</f>
        <v>0</v>
      </c>
      <c r="AG375" t="s">
        <v>2293</v>
      </c>
      <c r="AH375" s="125" t="s">
        <v>2294</v>
      </c>
      <c r="AI375" t="s">
        <v>60</v>
      </c>
      <c r="AJ375" s="42" t="s">
        <v>5664</v>
      </c>
      <c r="AK375" s="219">
        <f>_xlfn.XLOOKUP(AJ375,sortorder!$I$15:$I$20,sortorder!$J$15:$J$20)</f>
        <v>2</v>
      </c>
      <c r="AL375" t="s">
        <v>423</v>
      </c>
      <c r="AM375" t="s">
        <v>423</v>
      </c>
      <c r="AN375" t="s">
        <v>424</v>
      </c>
      <c r="AO375" s="31">
        <v>1</v>
      </c>
      <c r="AP375" t="s">
        <v>1125</v>
      </c>
      <c r="AQ375" t="s">
        <v>1132</v>
      </c>
      <c r="AR375" t="s">
        <v>1126</v>
      </c>
      <c r="AS375" t="s">
        <v>1132</v>
      </c>
      <c r="AU375" s="40" t="str">
        <f>IFERROR(_xlfn.XLOOKUP(O375,wtd!$B:$B,wtd!$C:$C),"")</f>
        <v/>
      </c>
      <c r="AV375" s="147" t="b">
        <f>IFERROR(O375=_xlfn.XLOOKUP(O375,wtd!$B:$B,wtd!$B:$B),FALSE)</f>
        <v>0</v>
      </c>
      <c r="AW375" t="s">
        <v>2831</v>
      </c>
      <c r="AX375">
        <v>3</v>
      </c>
      <c r="AY375">
        <v>1</v>
      </c>
      <c r="BA375" t="b">
        <v>0</v>
      </c>
      <c r="BB375" t="b">
        <v>0</v>
      </c>
      <c r="BC375" t="b">
        <v>0</v>
      </c>
      <c r="BD375" s="125" t="s">
        <v>5320</v>
      </c>
      <c r="BE375" s="125" t="s">
        <v>2818</v>
      </c>
      <c r="BF375" s="125" t="s">
        <v>2818</v>
      </c>
      <c r="BI375" t="s">
        <v>2818</v>
      </c>
      <c r="BL375" s="235">
        <v>999</v>
      </c>
      <c r="BN375" t="s">
        <v>2819</v>
      </c>
    </row>
    <row r="376" spans="1:66" x14ac:dyDescent="0.35">
      <c r="A376">
        <v>375</v>
      </c>
      <c r="B376" s="164" t="str">
        <f>IFERROR(TEXT(AK376,"00"),"99")&amp;IFERROR(TEXT(V376,"00"),"99")&amp;IFERROR(TEXT(R376,"00"),"99")&amp;IFERROR(TEXT(BL376,"000"),"999")</f>
        <v>027099999</v>
      </c>
      <c r="C376" s="164" t="str">
        <f>IFERROR(TEXT(AK376,"00"),"99")&amp;IFERROR(TEXT(U376,"00"),"99")&amp;IFERROR(TEXT(Q376,"000"),"999")</f>
        <v>0270999</v>
      </c>
      <c r="D376" s="29">
        <v>1</v>
      </c>
      <c r="E376" s="29">
        <v>0</v>
      </c>
      <c r="F376" s="29">
        <v>0</v>
      </c>
      <c r="G376" s="29"/>
      <c r="H376" t="s">
        <v>2822</v>
      </c>
      <c r="I376" t="s">
        <v>2822</v>
      </c>
      <c r="J376" s="125" t="s">
        <v>2822</v>
      </c>
      <c r="L376" s="125"/>
      <c r="O376" s="126" t="s">
        <v>4996</v>
      </c>
      <c r="P376" s="125" t="s">
        <v>4996</v>
      </c>
      <c r="Q376" s="153">
        <f>IFERROR(_xlfn.XLOOKUP(S376,sortorder!$E$62:$E$138,sortorder!$F$62:$F$138),999)</f>
        <v>999</v>
      </c>
      <c r="R376" s="153">
        <f>IFERROR(_xlfn.XLOOKUP(S376,sortorder!$E$62:$E$138,sortorder!$D$62:$D$138),99)</f>
        <v>99</v>
      </c>
      <c r="S376" s="131" t="s">
        <v>5641</v>
      </c>
      <c r="U376" s="158">
        <f>IFERROR(_xlfn.XLOOKUP(W376,sortorder!$E$4:$E$55,sortorder!$D$4:$D$55),99)</f>
        <v>70</v>
      </c>
      <c r="V376" s="158">
        <f>IFERROR(_xlfn.XLOOKUP(W376,sortorder!$E$4:$E$55,sortorder!$D$4:$D$55),99)</f>
        <v>70</v>
      </c>
      <c r="W376" s="22" t="s">
        <v>2889</v>
      </c>
      <c r="X376" s="147">
        <f>IF(ISERROR(SEARCH(X$1,$O376)),0,1)</f>
        <v>0</v>
      </c>
      <c r="Y376" s="147">
        <f>IF(ISERROR(SEARCH(Y$1,$O376)),0,1)</f>
        <v>0</v>
      </c>
      <c r="Z376" s="147">
        <f>IF(ISERROR(SEARCH(Z$1,$O376)),0,1)</f>
        <v>0</v>
      </c>
      <c r="AA376" s="147">
        <f>IF(ISERROR(SEARCH(AA$1,$O376)),0,1)</f>
        <v>0</v>
      </c>
      <c r="AB376" s="147">
        <f>IF(ISERROR(SEARCH(AB$1,$O376)),0,1)</f>
        <v>0</v>
      </c>
      <c r="AC376" s="147">
        <f>IF(ISERROR(SEARCH(AC$1,$O376)),0,1)</f>
        <v>0</v>
      </c>
      <c r="AD376" s="147">
        <f>IF(ISERROR(SEARCH(AD$1,$O376)),0,1)</f>
        <v>0</v>
      </c>
      <c r="AE376" s="147">
        <f>IF(ISERROR(SEARCH(AE$1,$O376)),0,1)</f>
        <v>0</v>
      </c>
      <c r="AF376" s="147">
        <f>IF(ISERROR(SEARCH(AF$1,$O376)),0,1)</f>
        <v>0</v>
      </c>
      <c r="AG376" t="s">
        <v>2293</v>
      </c>
      <c r="AH376" s="125" t="s">
        <v>2294</v>
      </c>
      <c r="AI376" t="s">
        <v>60</v>
      </c>
      <c r="AJ376" s="42" t="s">
        <v>5664</v>
      </c>
      <c r="AK376" s="219">
        <f>_xlfn.XLOOKUP(AJ376,sortorder!$I$15:$I$20,sortorder!$J$15:$J$20)</f>
        <v>2</v>
      </c>
      <c r="AL376" t="s">
        <v>423</v>
      </c>
      <c r="AM376" t="s">
        <v>423</v>
      </c>
      <c r="AN376" t="s">
        <v>424</v>
      </c>
      <c r="AO376" s="31">
        <v>1</v>
      </c>
      <c r="AP376" t="s">
        <v>1101</v>
      </c>
      <c r="AQ376" t="s">
        <v>1111</v>
      </c>
      <c r="AR376" t="s">
        <v>1102</v>
      </c>
      <c r="AS376" t="s">
        <v>1111</v>
      </c>
      <c r="AU376" s="40" t="str">
        <f>IFERROR(_xlfn.XLOOKUP(O376,wtd!$B:$B,wtd!$C:$C),"")</f>
        <v/>
      </c>
      <c r="AV376" s="147" t="b">
        <f>IFERROR(O376=_xlfn.XLOOKUP(O376,wtd!$B:$B,wtd!$B:$B),FALSE)</f>
        <v>0</v>
      </c>
      <c r="AW376" t="s">
        <v>1103</v>
      </c>
      <c r="AX376">
        <v>2</v>
      </c>
      <c r="AY376">
        <v>0</v>
      </c>
      <c r="BA376" t="b">
        <v>0</v>
      </c>
      <c r="BB376" t="b">
        <v>0</v>
      </c>
      <c r="BC376" t="b">
        <v>0</v>
      </c>
      <c r="BD376" s="125" t="s">
        <v>5358</v>
      </c>
      <c r="BE376" t="s">
        <v>2823</v>
      </c>
      <c r="BF376" s="125" t="s">
        <v>2823</v>
      </c>
      <c r="BI376" t="s">
        <v>2823</v>
      </c>
      <c r="BL376" s="235">
        <v>999</v>
      </c>
      <c r="BN376" t="s">
        <v>589</v>
      </c>
    </row>
    <row r="377" spans="1:66" x14ac:dyDescent="0.35">
      <c r="A377">
        <v>376</v>
      </c>
      <c r="B377" s="164" t="str">
        <f>IFERROR(TEXT(AK377,"00"),"99")&amp;IFERROR(TEXT(V377,"00"),"99")&amp;IFERROR(TEXT(R377,"00"),"99")&amp;IFERROR(TEXT(BL377,"000"),"999")</f>
        <v>027099999</v>
      </c>
      <c r="C377" s="164" t="str">
        <f>IFERROR(TEXT(AK377,"00"),"99")&amp;IFERROR(TEXT(U377,"00"),"99")&amp;IFERROR(TEXT(Q377,"000"),"999")</f>
        <v>0270999</v>
      </c>
      <c r="D377" s="29">
        <v>1</v>
      </c>
      <c r="E377" s="29">
        <v>0</v>
      </c>
      <c r="F377" s="29">
        <v>0</v>
      </c>
      <c r="G377" s="113" t="s">
        <v>60</v>
      </c>
      <c r="H377" t="s">
        <v>2805</v>
      </c>
      <c r="I377" t="s">
        <v>2805</v>
      </c>
      <c r="J377" s="125" t="s">
        <v>2805</v>
      </c>
      <c r="L377" s="125"/>
      <c r="O377" s="126" t="s">
        <v>4997</v>
      </c>
      <c r="P377" s="125" t="s">
        <v>4997</v>
      </c>
      <c r="Q377" s="153">
        <f>IFERROR(_xlfn.XLOOKUP(S377,sortorder!$E$62:$E$138,sortorder!$F$62:$F$138),999)</f>
        <v>999</v>
      </c>
      <c r="R377" s="153">
        <f>IFERROR(_xlfn.XLOOKUP(S377,sortorder!$E$62:$E$138,sortorder!$D$62:$D$138),99)</f>
        <v>99</v>
      </c>
      <c r="S377" s="131" t="s">
        <v>5641</v>
      </c>
      <c r="U377" s="158">
        <f>IFERROR(_xlfn.XLOOKUP(W377,sortorder!$E$4:$E$55,sortorder!$D$4:$D$55),99)</f>
        <v>70</v>
      </c>
      <c r="V377" s="158">
        <f>IFERROR(_xlfn.XLOOKUP(W377,sortorder!$E$4:$E$55,sortorder!$D$4:$D$55),99)</f>
        <v>70</v>
      </c>
      <c r="W377" s="22" t="s">
        <v>2889</v>
      </c>
      <c r="X377" s="147">
        <f>IF(ISERROR(SEARCH(X$1,$O377)),0,1)</f>
        <v>0</v>
      </c>
      <c r="Y377" s="147">
        <f>IF(ISERROR(SEARCH(Y$1,$O377)),0,1)</f>
        <v>0</v>
      </c>
      <c r="Z377" s="147">
        <f>IF(ISERROR(SEARCH(Z$1,$O377)),0,1)</f>
        <v>0</v>
      </c>
      <c r="AA377" s="147">
        <f>IF(ISERROR(SEARCH(AA$1,$O377)),0,1)</f>
        <v>0</v>
      </c>
      <c r="AB377" s="147">
        <f>IF(ISERROR(SEARCH(AB$1,$O377)),0,1)</f>
        <v>0</v>
      </c>
      <c r="AC377" s="147">
        <f>IF(ISERROR(SEARCH(AC$1,$O377)),0,1)</f>
        <v>0</v>
      </c>
      <c r="AD377" s="147">
        <f>IF(ISERROR(SEARCH(AD$1,$O377)),0,1)</f>
        <v>0</v>
      </c>
      <c r="AE377" s="147">
        <f>IF(ISERROR(SEARCH(AE$1,$O377)),0,1)</f>
        <v>0</v>
      </c>
      <c r="AF377" s="147">
        <f>IF(ISERROR(SEARCH(AF$1,$O377)),0,1)</f>
        <v>0</v>
      </c>
      <c r="AG377" t="s">
        <v>2293</v>
      </c>
      <c r="AH377" s="125" t="s">
        <v>2294</v>
      </c>
      <c r="AI377" t="s">
        <v>60</v>
      </c>
      <c r="AJ377" s="42" t="s">
        <v>5664</v>
      </c>
      <c r="AK377" s="219">
        <f>_xlfn.XLOOKUP(AJ377,sortorder!$I$15:$I$20,sortorder!$J$15:$J$20)</f>
        <v>2</v>
      </c>
      <c r="AO377" s="30">
        <v>0</v>
      </c>
      <c r="AP377" t="s">
        <v>43</v>
      </c>
      <c r="AQ377" t="s">
        <v>43</v>
      </c>
      <c r="AT377">
        <v>0</v>
      </c>
      <c r="AU377" s="40" t="str">
        <f>IFERROR(_xlfn.XLOOKUP(O377,wtd!$B:$B,wtd!$C:$C),"")</f>
        <v>pop</v>
      </c>
      <c r="AV377" s="147" t="b">
        <f>IFERROR(O377=_xlfn.XLOOKUP(O377,wtd!$B:$B,wtd!$B:$B),FALSE)</f>
        <v>1</v>
      </c>
      <c r="AW377" s="247" t="s">
        <v>1624</v>
      </c>
      <c r="AX377">
        <v>3</v>
      </c>
      <c r="AY377">
        <v>1</v>
      </c>
      <c r="BA377" t="b">
        <v>0</v>
      </c>
      <c r="BB377" t="b">
        <v>0</v>
      </c>
      <c r="BC377" t="b">
        <v>0</v>
      </c>
      <c r="BD377" s="125" t="s">
        <v>2585</v>
      </c>
      <c r="BE377" t="s">
        <v>1165</v>
      </c>
      <c r="BF377" s="125" t="s">
        <v>1165</v>
      </c>
      <c r="BI377" t="s">
        <v>1165</v>
      </c>
      <c r="BL377" s="235">
        <v>999</v>
      </c>
      <c r="BN377" t="s">
        <v>2806</v>
      </c>
    </row>
    <row r="378" spans="1:66" x14ac:dyDescent="0.35">
      <c r="A378">
        <v>377</v>
      </c>
      <c r="B378" s="164" t="str">
        <f>IFERROR(TEXT(AK378,"00"),"99")&amp;IFERROR(TEXT(V378,"00"),"99")&amp;IFERROR(TEXT(R378,"00"),"99")&amp;IFERROR(TEXT(BL378,"000"),"999")</f>
        <v>027099999</v>
      </c>
      <c r="C378" s="164" t="str">
        <f>IFERROR(TEXT(AK378,"00"),"99")&amp;IFERROR(TEXT(U378,"00"),"99")&amp;IFERROR(TEXT(Q378,"000"),"999")</f>
        <v>0270999</v>
      </c>
      <c r="D378" s="29">
        <v>1</v>
      </c>
      <c r="E378" s="29">
        <v>0</v>
      </c>
      <c r="F378" s="29">
        <v>0</v>
      </c>
      <c r="G378" s="29"/>
      <c r="H378" t="s">
        <v>2809</v>
      </c>
      <c r="I378" t="s">
        <v>2809</v>
      </c>
      <c r="J378" s="125" t="s">
        <v>2809</v>
      </c>
      <c r="K378" s="125"/>
      <c r="L378" s="125"/>
      <c r="M378" s="125"/>
      <c r="N378" s="125"/>
      <c r="O378" s="126" t="s">
        <v>4998</v>
      </c>
      <c r="P378" s="125" t="s">
        <v>4998</v>
      </c>
      <c r="Q378" s="153">
        <f>IFERROR(_xlfn.XLOOKUP(S378,sortorder!$E$62:$E$138,sortorder!$F$62:$F$138),999)</f>
        <v>999</v>
      </c>
      <c r="R378" s="153">
        <f>IFERROR(_xlfn.XLOOKUP(S378,sortorder!$E$62:$E$138,sortorder!$D$62:$D$138),99)</f>
        <v>99</v>
      </c>
      <c r="S378" s="131" t="s">
        <v>5641</v>
      </c>
      <c r="U378" s="158">
        <f>IFERROR(_xlfn.XLOOKUP(W378,sortorder!$E$4:$E$55,sortorder!$D$4:$D$55),99)</f>
        <v>70</v>
      </c>
      <c r="V378" s="158">
        <f>IFERROR(_xlfn.XLOOKUP(W378,sortorder!$E$4:$E$55,sortorder!$D$4:$D$55),99)</f>
        <v>70</v>
      </c>
      <c r="W378" s="22" t="s">
        <v>2889</v>
      </c>
      <c r="X378" s="147">
        <f>IF(ISERROR(SEARCH(X$1,$O378)),0,1)</f>
        <v>0</v>
      </c>
      <c r="Y378" s="147">
        <f>IF(ISERROR(SEARCH(Y$1,$O378)),0,1)</f>
        <v>0</v>
      </c>
      <c r="Z378" s="147">
        <f>IF(ISERROR(SEARCH(Z$1,$O378)),0,1)</f>
        <v>0</v>
      </c>
      <c r="AA378" s="147">
        <f>IF(ISERROR(SEARCH(AA$1,$O378)),0,1)</f>
        <v>0</v>
      </c>
      <c r="AB378" s="147">
        <f>IF(ISERROR(SEARCH(AB$1,$O378)),0,1)</f>
        <v>0</v>
      </c>
      <c r="AC378" s="147">
        <f>IF(ISERROR(SEARCH(AC$1,$O378)),0,1)</f>
        <v>0</v>
      </c>
      <c r="AD378" s="147">
        <f>IF(ISERROR(SEARCH(AD$1,$O378)),0,1)</f>
        <v>0</v>
      </c>
      <c r="AE378" s="147">
        <f>IF(ISERROR(SEARCH(AE$1,$O378)),0,1)</f>
        <v>0</v>
      </c>
      <c r="AF378" s="147">
        <f>IF(ISERROR(SEARCH(AF$1,$O378)),0,1)</f>
        <v>0</v>
      </c>
      <c r="AG378" t="s">
        <v>2293</v>
      </c>
      <c r="AH378" s="125" t="s">
        <v>2294</v>
      </c>
      <c r="AI378" t="s">
        <v>60</v>
      </c>
      <c r="AJ378" s="42" t="s">
        <v>5664</v>
      </c>
      <c r="AK378" s="219">
        <f>_xlfn.XLOOKUP(AJ378,sortorder!$I$15:$I$20,sortorder!$J$15:$J$20)</f>
        <v>2</v>
      </c>
      <c r="AL378" t="s">
        <v>1805</v>
      </c>
      <c r="AM378" t="s">
        <v>1806</v>
      </c>
      <c r="AN378" t="s">
        <v>1806</v>
      </c>
      <c r="AO378" s="32">
        <v>3</v>
      </c>
      <c r="AP378" t="s">
        <v>1816</v>
      </c>
      <c r="AQ378" t="s">
        <v>1132</v>
      </c>
      <c r="AR378" t="s">
        <v>1126</v>
      </c>
      <c r="AS378" t="s">
        <v>1132</v>
      </c>
      <c r="AU378" s="40" t="str">
        <f>IFERROR(_xlfn.XLOOKUP(O378,wtd!$B:$B,wtd!$C:$C),"")</f>
        <v/>
      </c>
      <c r="AV378" s="147" t="b">
        <f>IFERROR(O378=_xlfn.XLOOKUP(O378,wtd!$B:$B,wtd!$B:$B),FALSE)</f>
        <v>0</v>
      </c>
      <c r="AW378" t="s">
        <v>2831</v>
      </c>
      <c r="AX378">
        <v>2</v>
      </c>
      <c r="AY378">
        <v>1</v>
      </c>
      <c r="BA378" t="b">
        <v>0</v>
      </c>
      <c r="BB378" t="b">
        <v>0</v>
      </c>
      <c r="BC378" t="b">
        <v>0</v>
      </c>
      <c r="BD378" s="125" t="s">
        <v>5326</v>
      </c>
      <c r="BE378" s="125" t="s">
        <v>2810</v>
      </c>
      <c r="BF378" s="125" t="s">
        <v>2810</v>
      </c>
      <c r="BI378" t="s">
        <v>2810</v>
      </c>
      <c r="BL378" s="235">
        <v>999</v>
      </c>
      <c r="BN378" t="s">
        <v>1068</v>
      </c>
    </row>
    <row r="379" spans="1:66" x14ac:dyDescent="0.35">
      <c r="A379">
        <v>378</v>
      </c>
      <c r="B379" s="164" t="str">
        <f>IFERROR(TEXT(AK379,"00"),"99")&amp;IFERROR(TEXT(V379,"00"),"99")&amp;IFERROR(TEXT(R379,"00"),"99")&amp;IFERROR(TEXT(BL379,"000"),"999")</f>
        <v>027099999</v>
      </c>
      <c r="C379" s="164" t="str">
        <f>IFERROR(TEXT(AK379,"00"),"99")&amp;IFERROR(TEXT(U379,"00"),"99")&amp;IFERROR(TEXT(Q379,"000"),"999")</f>
        <v>0270999</v>
      </c>
      <c r="D379" s="29">
        <v>1</v>
      </c>
      <c r="E379" s="29">
        <v>0</v>
      </c>
      <c r="F379" s="29">
        <v>0</v>
      </c>
      <c r="G379" s="29"/>
      <c r="H379" t="s">
        <v>2813</v>
      </c>
      <c r="I379" t="s">
        <v>2813</v>
      </c>
      <c r="J379" t="s">
        <v>2813</v>
      </c>
      <c r="K379" s="125"/>
      <c r="L379" s="125"/>
      <c r="M379" s="125"/>
      <c r="N379" s="125"/>
      <c r="O379" s="126" t="s">
        <v>4999</v>
      </c>
      <c r="P379" s="125" t="s">
        <v>4999</v>
      </c>
      <c r="Q379" s="153">
        <f>IFERROR(_xlfn.XLOOKUP(S379,sortorder!$E$62:$E$138,sortorder!$F$62:$F$138),999)</f>
        <v>999</v>
      </c>
      <c r="R379" s="153">
        <f>IFERROR(_xlfn.XLOOKUP(S379,sortorder!$E$62:$E$138,sortorder!$D$62:$D$138),99)</f>
        <v>99</v>
      </c>
      <c r="S379" s="204" t="s">
        <v>5641</v>
      </c>
      <c r="T379" s="205"/>
      <c r="U379" s="158">
        <f>IFERROR(_xlfn.XLOOKUP(W379,sortorder!$E$4:$E$55,sortorder!$D$4:$D$55),99)</f>
        <v>70</v>
      </c>
      <c r="V379" s="158">
        <f>IFERROR(_xlfn.XLOOKUP(W379,sortorder!$E$4:$E$55,sortorder!$D$4:$D$55),99)</f>
        <v>70</v>
      </c>
      <c r="W379" s="206" t="s">
        <v>2889</v>
      </c>
      <c r="X379" s="147">
        <f>IF(ISERROR(SEARCH(X$1,$O379)),0,1)</f>
        <v>0</v>
      </c>
      <c r="Y379" s="147">
        <f>IF(ISERROR(SEARCH(Y$1,$O379)),0,1)</f>
        <v>0</v>
      </c>
      <c r="Z379" s="147">
        <f>IF(ISERROR(SEARCH(Z$1,$O379)),0,1)</f>
        <v>0</v>
      </c>
      <c r="AA379" s="147">
        <f>IF(ISERROR(SEARCH(AA$1,$O379)),0,1)</f>
        <v>0</v>
      </c>
      <c r="AB379" s="147">
        <f>IF(ISERROR(SEARCH(AB$1,$O379)),0,1)</f>
        <v>0</v>
      </c>
      <c r="AC379" s="147">
        <f>IF(ISERROR(SEARCH(AC$1,$O379)),0,1)</f>
        <v>0</v>
      </c>
      <c r="AD379" s="147">
        <f>IF(ISERROR(SEARCH(AD$1,$O379)),0,1)</f>
        <v>0</v>
      </c>
      <c r="AE379" s="147">
        <f>IF(ISERROR(SEARCH(AE$1,$O379)),0,1)</f>
        <v>0</v>
      </c>
      <c r="AF379" s="147">
        <f>IF(ISERROR(SEARCH(AF$1,$O379)),0,1)</f>
        <v>0</v>
      </c>
      <c r="AG379" s="125" t="s">
        <v>2293</v>
      </c>
      <c r="AH379" s="125" t="s">
        <v>2294</v>
      </c>
      <c r="AI379" s="125" t="s">
        <v>60</v>
      </c>
      <c r="AJ379" s="221" t="s">
        <v>5664</v>
      </c>
      <c r="AK379" s="219">
        <f>_xlfn.XLOOKUP(AJ379,sortorder!$I$15:$I$20,sortorder!$J$15:$J$20)</f>
        <v>2</v>
      </c>
      <c r="AL379" s="125" t="s">
        <v>1805</v>
      </c>
      <c r="AM379" s="125" t="s">
        <v>1806</v>
      </c>
      <c r="AN379" s="125" t="s">
        <v>1806</v>
      </c>
      <c r="AO379" s="208">
        <v>3</v>
      </c>
      <c r="AP379" s="125" t="s">
        <v>1800</v>
      </c>
      <c r="AQ379" s="125" t="s">
        <v>1111</v>
      </c>
      <c r="AR379" s="125" t="s">
        <v>1102</v>
      </c>
      <c r="AS379" s="125" t="s">
        <v>1111</v>
      </c>
      <c r="AT379" s="125"/>
      <c r="AU379" s="40" t="str">
        <f>IFERROR(_xlfn.XLOOKUP(O379,wtd!$B:$B,wtd!$C:$C),"")</f>
        <v/>
      </c>
      <c r="AV379" s="147" t="b">
        <f>IFERROR(O379=_xlfn.XLOOKUP(O379,wtd!$B:$B,wtd!$B:$B),FALSE)</f>
        <v>0</v>
      </c>
      <c r="AW379" s="125" t="s">
        <v>1103</v>
      </c>
      <c r="AX379" s="125">
        <v>2</v>
      </c>
      <c r="AY379" s="125">
        <v>0</v>
      </c>
      <c r="AZ379" s="125"/>
      <c r="BA379" s="125" t="b">
        <v>0</v>
      </c>
      <c r="BB379" s="125" t="b">
        <v>0</v>
      </c>
      <c r="BC379" s="125" t="b">
        <v>0</v>
      </c>
      <c r="BD379" s="125" t="s">
        <v>5361</v>
      </c>
      <c r="BE379" s="125" t="s">
        <v>2814</v>
      </c>
      <c r="BF379" s="125" t="s">
        <v>2814</v>
      </c>
      <c r="BG379" s="125"/>
      <c r="BH379" s="125"/>
      <c r="BI379" s="125" t="s">
        <v>2814</v>
      </c>
      <c r="BJ379" s="125"/>
      <c r="BL379" s="235">
        <v>999</v>
      </c>
      <c r="BN379" t="s">
        <v>1189</v>
      </c>
    </row>
    <row r="380" spans="1:66" x14ac:dyDescent="0.35">
      <c r="A380">
        <v>379</v>
      </c>
      <c r="B380" s="164" t="str">
        <f>IFERROR(TEXT(AK380,"00"),"99")&amp;IFERROR(TEXT(V380,"00"),"99")&amp;IFERROR(TEXT(R380,"00"),"99")&amp;IFERROR(TEXT(BL380,"000"),"999")</f>
        <v>029999012</v>
      </c>
      <c r="C380" s="164" t="str">
        <f>IFERROR(TEXT(AK380,"00"),"99")&amp;IFERROR(TEXT(U380,"00"),"99")&amp;IFERROR(TEXT(Q380,"000"),"999")</f>
        <v>0299999</v>
      </c>
      <c r="D380" s="29">
        <v>1</v>
      </c>
      <c r="E380" s="29">
        <v>0</v>
      </c>
      <c r="F380" s="29">
        <v>1</v>
      </c>
      <c r="G380" s="106">
        <v>1</v>
      </c>
      <c r="H380" t="s">
        <v>2578</v>
      </c>
      <c r="I380" t="s">
        <v>2578</v>
      </c>
      <c r="J380" t="s">
        <v>2578</v>
      </c>
      <c r="L380" s="114" t="s">
        <v>3297</v>
      </c>
      <c r="O380" s="126" t="s">
        <v>4898</v>
      </c>
      <c r="P380" s="126" t="s">
        <v>4898</v>
      </c>
      <c r="Q380" s="153">
        <f>IFERROR(_xlfn.XLOOKUP(S380,sortorder!$E$62:$E$138,sortorder!$F$62:$F$138),999)</f>
        <v>999</v>
      </c>
      <c r="R380" s="153">
        <f>IFERROR(_xlfn.XLOOKUP(S380,sortorder!$E$62:$E$138,sortorder!$D$62:$D$138),99)</f>
        <v>99</v>
      </c>
      <c r="S380" s="65" t="s">
        <v>4898</v>
      </c>
      <c r="U380" s="158">
        <f>IFERROR(_xlfn.XLOOKUP(W380,sortorder!$E$4:$E$55,sortorder!$D$4:$D$55),99)</f>
        <v>99</v>
      </c>
      <c r="V380" s="158">
        <f>IFERROR(_xlfn.XLOOKUP(W380,sortorder!$E$4:$E$55,sortorder!$D$4:$D$55),99)</f>
        <v>99</v>
      </c>
      <c r="W380" s="206" t="s">
        <v>5691</v>
      </c>
      <c r="X380" s="147">
        <f>IF(ISERROR(SEARCH(X$1,$O380)),0,1)</f>
        <v>0</v>
      </c>
      <c r="Y380" s="147">
        <f>IF(ISERROR(SEARCH(Y$1,$O380)),0,1)</f>
        <v>0</v>
      </c>
      <c r="Z380" s="147">
        <f>IF(ISERROR(SEARCH(Z$1,$O380)),0,1)</f>
        <v>0</v>
      </c>
      <c r="AA380" s="147">
        <f>IF(ISERROR(SEARCH(AA$1,$O380)),0,1)</f>
        <v>0</v>
      </c>
      <c r="AB380" s="147">
        <f>IF(ISERROR(SEARCH(AB$1,$O380)),0,1)</f>
        <v>0</v>
      </c>
      <c r="AC380" s="147">
        <f>IF(ISERROR(SEARCH(AC$1,$O380)),0,1)</f>
        <v>0</v>
      </c>
      <c r="AD380" s="147">
        <f>IF(ISERROR(SEARCH(AD$1,$O380)),0,1)</f>
        <v>0</v>
      </c>
      <c r="AE380" s="147">
        <f>IF(ISERROR(SEARCH(AE$1,$O380)),0,1)</f>
        <v>0</v>
      </c>
      <c r="AF380" s="147">
        <f>IF(ISERROR(SEARCH(AF$1,$O380)),0,1)</f>
        <v>0</v>
      </c>
      <c r="AG380" t="s">
        <v>1083</v>
      </c>
      <c r="AH380" s="125" t="s">
        <v>1084</v>
      </c>
      <c r="AI380" t="s">
        <v>60</v>
      </c>
      <c r="AJ380" s="42" t="s">
        <v>5664</v>
      </c>
      <c r="AK380" s="219">
        <f>_xlfn.XLOOKUP(AJ380,sortorder!$I$15:$I$20,sortorder!$J$15:$J$20)</f>
        <v>2</v>
      </c>
      <c r="AO380" s="30">
        <v>0</v>
      </c>
      <c r="AP380" t="s">
        <v>43</v>
      </c>
      <c r="AQ380" t="s">
        <v>43</v>
      </c>
      <c r="AR380" t="s">
        <v>286</v>
      </c>
      <c r="AT380">
        <v>1</v>
      </c>
      <c r="AU380" s="40" t="str">
        <f>IFERROR(_xlfn.XLOOKUP(O380,wtd!$B:$B,wtd!$C:$C),"")</f>
        <v>pop</v>
      </c>
      <c r="AV380" s="147" t="b">
        <f>IFERROR(O380=_xlfn.XLOOKUP(O380,wtd!$B:$B,wtd!$B:$B),FALSE)</f>
        <v>1</v>
      </c>
      <c r="AW380" s="247" t="s">
        <v>1624</v>
      </c>
      <c r="AX380">
        <v>2</v>
      </c>
      <c r="AY380">
        <v>0</v>
      </c>
      <c r="BA380" t="b">
        <v>0</v>
      </c>
      <c r="BB380" t="b">
        <v>1</v>
      </c>
      <c r="BC380" t="b">
        <v>0</v>
      </c>
      <c r="BD380" t="s">
        <v>5681</v>
      </c>
      <c r="BE380" t="s">
        <v>2579</v>
      </c>
      <c r="BF380" t="s">
        <v>2579</v>
      </c>
      <c r="BI380" t="s">
        <v>2579</v>
      </c>
      <c r="BJ380" t="s">
        <v>2580</v>
      </c>
      <c r="BL380" s="232">
        <v>12</v>
      </c>
      <c r="BN380" t="s">
        <v>1504</v>
      </c>
    </row>
    <row r="381" spans="1:66" x14ac:dyDescent="0.35">
      <c r="A381">
        <v>380</v>
      </c>
      <c r="B381" s="164" t="str">
        <f>IFERROR(TEXT(AK381,"00"),"99")&amp;IFERROR(TEXT(V381,"00"),"99")&amp;IFERROR(TEXT(R381,"00"),"99")&amp;IFERROR(TEXT(BL381,"000"),"999")</f>
        <v>029999013</v>
      </c>
      <c r="C381" s="164" t="str">
        <f>IFERROR(TEXT(AK381,"00"),"99")&amp;IFERROR(TEXT(U381,"00"),"99")&amp;IFERROR(TEXT(Q381,"000"),"999")</f>
        <v>0299999</v>
      </c>
      <c r="D381" s="29">
        <v>1</v>
      </c>
      <c r="E381" s="29">
        <v>0</v>
      </c>
      <c r="F381" s="29">
        <v>1</v>
      </c>
      <c r="G381" s="106">
        <v>1</v>
      </c>
      <c r="H381" t="s">
        <v>2581</v>
      </c>
      <c r="I381" t="s">
        <v>2581</v>
      </c>
      <c r="J381" t="s">
        <v>2581</v>
      </c>
      <c r="L381" s="114" t="s">
        <v>3303</v>
      </c>
      <c r="O381" s="126" t="s">
        <v>4899</v>
      </c>
      <c r="P381" s="126" t="s">
        <v>4899</v>
      </c>
      <c r="Q381" s="153">
        <f>IFERROR(_xlfn.XLOOKUP(S381,sortorder!$E$62:$E$138,sortorder!$F$62:$F$138),999)</f>
        <v>999</v>
      </c>
      <c r="R381" s="153">
        <f>IFERROR(_xlfn.XLOOKUP(S381,sortorder!$E$62:$E$138,sortorder!$D$62:$D$138),99)</f>
        <v>99</v>
      </c>
      <c r="S381" s="65" t="s">
        <v>4899</v>
      </c>
      <c r="U381" s="158">
        <f>IFERROR(_xlfn.XLOOKUP(W381,sortorder!$E$4:$E$55,sortorder!$D$4:$D$55),99)</f>
        <v>99</v>
      </c>
      <c r="V381" s="158">
        <f>IFERROR(_xlfn.XLOOKUP(W381,sortorder!$E$4:$E$55,sortorder!$D$4:$D$55),99)</f>
        <v>99</v>
      </c>
      <c r="W381" s="206" t="s">
        <v>5691</v>
      </c>
      <c r="X381" s="147">
        <f>IF(ISERROR(SEARCH(X$1,$O381)),0,1)</f>
        <v>0</v>
      </c>
      <c r="Y381" s="147">
        <f>IF(ISERROR(SEARCH(Y$1,$O381)),0,1)</f>
        <v>0</v>
      </c>
      <c r="Z381" s="147">
        <f>IF(ISERROR(SEARCH(Z$1,$O381)),0,1)</f>
        <v>0</v>
      </c>
      <c r="AA381" s="147">
        <f>IF(ISERROR(SEARCH(AA$1,$O381)),0,1)</f>
        <v>0</v>
      </c>
      <c r="AB381" s="147">
        <f>IF(ISERROR(SEARCH(AB$1,$O381)),0,1)</f>
        <v>0</v>
      </c>
      <c r="AC381" s="147">
        <f>IF(ISERROR(SEARCH(AC$1,$O381)),0,1)</f>
        <v>0</v>
      </c>
      <c r="AD381" s="147">
        <f>IF(ISERROR(SEARCH(AD$1,$O381)),0,1)</f>
        <v>0</v>
      </c>
      <c r="AE381" s="147">
        <f>IF(ISERROR(SEARCH(AE$1,$O381)),0,1)</f>
        <v>0</v>
      </c>
      <c r="AF381" s="147">
        <f>IF(ISERROR(SEARCH(AF$1,$O381)),0,1)</f>
        <v>0</v>
      </c>
      <c r="AG381" t="s">
        <v>1083</v>
      </c>
      <c r="AH381" s="125" t="s">
        <v>1084</v>
      </c>
      <c r="AI381" t="s">
        <v>60</v>
      </c>
      <c r="AJ381" s="42" t="s">
        <v>5664</v>
      </c>
      <c r="AK381" s="219">
        <f>_xlfn.XLOOKUP(AJ381,sortorder!$I$15:$I$20,sortorder!$J$15:$J$20)</f>
        <v>2</v>
      </c>
      <c r="AO381" s="30">
        <v>0</v>
      </c>
      <c r="AP381" t="s">
        <v>43</v>
      </c>
      <c r="AQ381" t="s">
        <v>43</v>
      </c>
      <c r="AR381" t="s">
        <v>286</v>
      </c>
      <c r="AT381">
        <v>1</v>
      </c>
      <c r="AU381" s="40" t="str">
        <f>IFERROR(_xlfn.XLOOKUP(O381,wtd!$B:$B,wtd!$C:$C),"")</f>
        <v>pop</v>
      </c>
      <c r="AV381" s="147" t="b">
        <f>IFERROR(O381=_xlfn.XLOOKUP(O381,wtd!$B:$B,wtd!$B:$B),FALSE)</f>
        <v>1</v>
      </c>
      <c r="AW381" s="247" t="s">
        <v>1624</v>
      </c>
      <c r="AX381">
        <v>2</v>
      </c>
      <c r="AY381">
        <v>0</v>
      </c>
      <c r="BA381" t="b">
        <v>0</v>
      </c>
      <c r="BB381" t="b">
        <v>1</v>
      </c>
      <c r="BC381" t="b">
        <v>0</v>
      </c>
      <c r="BD381" t="s">
        <v>5682</v>
      </c>
      <c r="BE381" t="s">
        <v>2582</v>
      </c>
      <c r="BF381" t="s">
        <v>2582</v>
      </c>
      <c r="BI381" t="s">
        <v>2582</v>
      </c>
      <c r="BJ381" t="s">
        <v>2583</v>
      </c>
      <c r="BL381" s="232">
        <v>13</v>
      </c>
      <c r="BN381" t="s">
        <v>1283</v>
      </c>
    </row>
    <row r="382" spans="1:66" x14ac:dyDescent="0.35">
      <c r="A382">
        <v>381</v>
      </c>
      <c r="B382" s="164" t="str">
        <f>IFERROR(TEXT(AK382,"00"),"99")&amp;IFERROR(TEXT(V382,"00"),"99")&amp;IFERROR(TEXT(R382,"00"),"99")&amp;IFERROR(TEXT(BL382,"000"),"999")</f>
        <v>029999027</v>
      </c>
      <c r="C382" s="164" t="str">
        <f>IFERROR(TEXT(AK382,"00"),"99")&amp;IFERROR(TEXT(U382,"00"),"99")&amp;IFERROR(TEXT(Q382,"000"),"999")</f>
        <v>0299999</v>
      </c>
      <c r="D382" s="29">
        <v>1</v>
      </c>
      <c r="E382" s="29">
        <v>0</v>
      </c>
      <c r="F382" s="29">
        <v>1</v>
      </c>
      <c r="G382" s="106">
        <v>1</v>
      </c>
      <c r="H382" t="s">
        <v>2594</v>
      </c>
      <c r="I382" t="s">
        <v>2594</v>
      </c>
      <c r="J382" s="125" t="s">
        <v>2594</v>
      </c>
      <c r="L382" s="114" t="s">
        <v>3275</v>
      </c>
      <c r="O382" s="129" t="s">
        <v>4897</v>
      </c>
      <c r="P382" s="129" t="s">
        <v>4897</v>
      </c>
      <c r="Q382" s="153">
        <f>IFERROR(_xlfn.XLOOKUP(S382,sortorder!$E$62:$E$138,sortorder!$F$62:$F$138),999)</f>
        <v>999</v>
      </c>
      <c r="R382" s="153">
        <f>IFERROR(_xlfn.XLOOKUP(S382,sortorder!$E$62:$E$138,sortorder!$D$62:$D$138),99)</f>
        <v>99</v>
      </c>
      <c r="S382" s="1" t="s">
        <v>4897</v>
      </c>
      <c r="U382" s="158">
        <f>IFERROR(_xlfn.XLOOKUP(W382,sortorder!$E$4:$E$55,sortorder!$D$4:$D$55),99)</f>
        <v>99</v>
      </c>
      <c r="V382" s="158">
        <f>IFERROR(_xlfn.XLOOKUP(W382,sortorder!$E$4:$E$55,sortorder!$D$4:$D$55),99)</f>
        <v>99</v>
      </c>
      <c r="W382" s="206" t="s">
        <v>5691</v>
      </c>
      <c r="X382" s="147">
        <f>IF(ISERROR(SEARCH(X$1,$O382)),0,1)</f>
        <v>0</v>
      </c>
      <c r="Y382" s="147">
        <f>IF(ISERROR(SEARCH(Y$1,$O382)),0,1)</f>
        <v>0</v>
      </c>
      <c r="Z382" s="147">
        <f>IF(ISERROR(SEARCH(Z$1,$O382)),0,1)</f>
        <v>0</v>
      </c>
      <c r="AA382" s="147">
        <f>IF(ISERROR(SEARCH(AA$1,$O382)),0,1)</f>
        <v>0</v>
      </c>
      <c r="AB382" s="147">
        <f>IF(ISERROR(SEARCH(AB$1,$O382)),0,1)</f>
        <v>0</v>
      </c>
      <c r="AC382" s="147">
        <f>IF(ISERROR(SEARCH(AC$1,$O382)),0,1)</f>
        <v>0</v>
      </c>
      <c r="AD382" s="147">
        <f>IF(ISERROR(SEARCH(AD$1,$O382)),0,1)</f>
        <v>0</v>
      </c>
      <c r="AE382" s="147">
        <f>IF(ISERROR(SEARCH(AE$1,$O382)),0,1)</f>
        <v>0</v>
      </c>
      <c r="AF382" s="147">
        <f>IF(ISERROR(SEARCH(AF$1,$O382)),0,1)</f>
        <v>0</v>
      </c>
      <c r="AG382" t="s">
        <v>1083</v>
      </c>
      <c r="AH382" s="125" t="s">
        <v>2595</v>
      </c>
      <c r="AI382" t="s">
        <v>60</v>
      </c>
      <c r="AJ382" s="42" t="s">
        <v>5664</v>
      </c>
      <c r="AK382" s="219">
        <f>_xlfn.XLOOKUP(AJ382,sortorder!$I$15:$I$20,sortorder!$J$15:$J$20)</f>
        <v>2</v>
      </c>
      <c r="AO382" s="30">
        <v>0</v>
      </c>
      <c r="AP382" t="s">
        <v>43</v>
      </c>
      <c r="AQ382" t="s">
        <v>43</v>
      </c>
      <c r="AR382" t="s">
        <v>286</v>
      </c>
      <c r="AT382">
        <v>1</v>
      </c>
      <c r="AU382" s="40" t="str">
        <f>IFERROR(_xlfn.XLOOKUP(O382,wtd!$B:$B,wtd!$C:$C),"")</f>
        <v>pop</v>
      </c>
      <c r="AV382" s="147" t="b">
        <f>IFERROR(O382=_xlfn.XLOOKUP(O382,wtd!$B:$B,wtd!$B:$B),FALSE)</f>
        <v>1</v>
      </c>
      <c r="AW382" s="247" t="s">
        <v>1624</v>
      </c>
      <c r="AX382">
        <v>2</v>
      </c>
      <c r="AY382">
        <v>0</v>
      </c>
      <c r="BA382" t="b">
        <v>0</v>
      </c>
      <c r="BB382" t="b">
        <v>1</v>
      </c>
      <c r="BC382" t="b">
        <v>0</v>
      </c>
      <c r="BD382" s="125" t="s">
        <v>5676</v>
      </c>
      <c r="BE382" t="s">
        <v>5678</v>
      </c>
      <c r="BF382" t="s">
        <v>5678</v>
      </c>
      <c r="BI382" t="s">
        <v>2596</v>
      </c>
      <c r="BJ382" t="s">
        <v>2597</v>
      </c>
      <c r="BL382" s="232">
        <v>27</v>
      </c>
      <c r="BN382" t="s">
        <v>1820</v>
      </c>
    </row>
    <row r="383" spans="1:66" x14ac:dyDescent="0.35">
      <c r="A383">
        <v>382</v>
      </c>
      <c r="B383" s="164" t="str">
        <f>IFERROR(TEXT(AK383,"00"),"99")&amp;IFERROR(TEXT(V383,"00"),"99")&amp;IFERROR(TEXT(R383,"00"),"99")&amp;IFERROR(TEXT(BL383,"000"),"999")</f>
        <v>029999028</v>
      </c>
      <c r="C383" s="164" t="str">
        <f>IFERROR(TEXT(AK383,"00"),"99")&amp;IFERROR(TEXT(U383,"00"),"99")&amp;IFERROR(TEXT(Q383,"000"),"999")</f>
        <v>0299999</v>
      </c>
      <c r="D383" s="29">
        <v>1</v>
      </c>
      <c r="E383" s="29">
        <v>0</v>
      </c>
      <c r="F383" s="29">
        <v>1</v>
      </c>
      <c r="G383" s="106">
        <v>1</v>
      </c>
      <c r="H383" t="s">
        <v>2598</v>
      </c>
      <c r="I383" t="s">
        <v>2598</v>
      </c>
      <c r="J383" s="125" t="s">
        <v>2598</v>
      </c>
      <c r="K383" s="125"/>
      <c r="L383" s="114" t="s">
        <v>3291</v>
      </c>
      <c r="M383" s="125"/>
      <c r="N383" s="125"/>
      <c r="O383" s="129" t="s">
        <v>4890</v>
      </c>
      <c r="P383" s="129" t="s">
        <v>4890</v>
      </c>
      <c r="Q383" s="153">
        <f>IFERROR(_xlfn.XLOOKUP(S383,sortorder!$E$62:$E$138,sortorder!$F$62:$F$138),999)</f>
        <v>999</v>
      </c>
      <c r="R383" s="153">
        <f>IFERROR(_xlfn.XLOOKUP(S383,sortorder!$E$62:$E$138,sortorder!$D$62:$D$138),99)</f>
        <v>99</v>
      </c>
      <c r="S383" s="1" t="s">
        <v>4890</v>
      </c>
      <c r="U383" s="158">
        <f>IFERROR(_xlfn.XLOOKUP(W383,sortorder!$E$4:$E$55,sortorder!$D$4:$D$55),99)</f>
        <v>99</v>
      </c>
      <c r="V383" s="158">
        <f>IFERROR(_xlfn.XLOOKUP(W383,sortorder!$E$4:$E$55,sortorder!$D$4:$D$55),99)</f>
        <v>99</v>
      </c>
      <c r="W383" s="206" t="s">
        <v>5691</v>
      </c>
      <c r="X383" s="147">
        <f>IF(ISERROR(SEARCH(X$1,$O383)),0,1)</f>
        <v>0</v>
      </c>
      <c r="Y383" s="147">
        <f>IF(ISERROR(SEARCH(Y$1,$O383)),0,1)</f>
        <v>0</v>
      </c>
      <c r="Z383" s="147">
        <f>IF(ISERROR(SEARCH(Z$1,$O383)),0,1)</f>
        <v>0</v>
      </c>
      <c r="AA383" s="147">
        <f>IF(ISERROR(SEARCH(AA$1,$O383)),0,1)</f>
        <v>0</v>
      </c>
      <c r="AB383" s="147">
        <f>IF(ISERROR(SEARCH(AB$1,$O383)),0,1)</f>
        <v>0</v>
      </c>
      <c r="AC383" s="147">
        <f>IF(ISERROR(SEARCH(AC$1,$O383)),0,1)</f>
        <v>0</v>
      </c>
      <c r="AD383" s="147">
        <f>IF(ISERROR(SEARCH(AD$1,$O383)),0,1)</f>
        <v>0</v>
      </c>
      <c r="AE383" s="147">
        <f>IF(ISERROR(SEARCH(AE$1,$O383)),0,1)</f>
        <v>0</v>
      </c>
      <c r="AF383" s="147">
        <f>IF(ISERROR(SEARCH(AF$1,$O383)),0,1)</f>
        <v>0</v>
      </c>
      <c r="AG383" t="s">
        <v>1083</v>
      </c>
      <c r="AH383" s="125" t="s">
        <v>2595</v>
      </c>
      <c r="AI383" t="s">
        <v>60</v>
      </c>
      <c r="AJ383" s="42" t="s">
        <v>5664</v>
      </c>
      <c r="AK383" s="219">
        <f>_xlfn.XLOOKUP(AJ383,sortorder!$I$15:$I$20,sortorder!$J$15:$J$20)</f>
        <v>2</v>
      </c>
      <c r="AO383" s="30">
        <v>0</v>
      </c>
      <c r="AP383" t="s">
        <v>43</v>
      </c>
      <c r="AQ383" t="s">
        <v>43</v>
      </c>
      <c r="AR383" t="s">
        <v>286</v>
      </c>
      <c r="AT383">
        <v>1</v>
      </c>
      <c r="AU383" s="40" t="str">
        <f>IFERROR(_xlfn.XLOOKUP(O383,wtd!$B:$B,wtd!$C:$C),"")</f>
        <v>pop</v>
      </c>
      <c r="AV383" s="147" t="b">
        <f>IFERROR(O383=_xlfn.XLOOKUP(O383,wtd!$B:$B,wtd!$B:$B),FALSE)</f>
        <v>1</v>
      </c>
      <c r="AW383" s="247" t="s">
        <v>1624</v>
      </c>
      <c r="AX383">
        <v>2</v>
      </c>
      <c r="AY383">
        <v>0</v>
      </c>
      <c r="BA383" t="b">
        <v>0</v>
      </c>
      <c r="BB383" t="b">
        <v>1</v>
      </c>
      <c r="BC383" t="b">
        <v>0</v>
      </c>
      <c r="BD383" s="125" t="s">
        <v>5672</v>
      </c>
      <c r="BE383" s="125" t="s">
        <v>5674</v>
      </c>
      <c r="BF383" s="125" t="s">
        <v>5674</v>
      </c>
      <c r="BI383" t="s">
        <v>2599</v>
      </c>
      <c r="BJ383" t="s">
        <v>2600</v>
      </c>
      <c r="BL383" s="232">
        <v>28</v>
      </c>
      <c r="BN383" t="s">
        <v>1683</v>
      </c>
    </row>
    <row r="384" spans="1:66" x14ac:dyDescent="0.35">
      <c r="A384">
        <v>383</v>
      </c>
      <c r="B384" s="164" t="str">
        <f>IFERROR(TEXT(AK384,"00"),"99")&amp;IFERROR(TEXT(V384,"00"),"99")&amp;IFERROR(TEXT(R384,"00"),"99")&amp;IFERROR(TEXT(BL384,"000"),"999")</f>
        <v>029999999</v>
      </c>
      <c r="C384" s="164" t="str">
        <f>IFERROR(TEXT(AK384,"00"),"99")&amp;IFERROR(TEXT(U384,"00"),"99")&amp;IFERROR(TEXT(Q384,"000"),"999")</f>
        <v>0299999</v>
      </c>
      <c r="D384" s="29">
        <v>0</v>
      </c>
      <c r="E384" s="29">
        <v>0</v>
      </c>
      <c r="F384" s="29">
        <v>1</v>
      </c>
      <c r="H384" s="237" t="s">
        <v>3300</v>
      </c>
      <c r="L384" s="237" t="s">
        <v>3300</v>
      </c>
      <c r="O384" s="184" t="s">
        <v>5680</v>
      </c>
      <c r="P384" s="184" t="s">
        <v>5680</v>
      </c>
      <c r="Q384" s="153">
        <f>IFERROR(_xlfn.XLOOKUP(S384,sortorder!$E$62:$E$138,sortorder!$F$62:$F$138),999)</f>
        <v>999</v>
      </c>
      <c r="R384" s="153">
        <f>IFERROR(_xlfn.XLOOKUP(S384,sortorder!$E$62:$E$138,sortorder!$D$62:$D$138),99)</f>
        <v>99</v>
      </c>
      <c r="S384" s="65" t="s">
        <v>4899</v>
      </c>
      <c r="U384" s="158">
        <f>IFERROR(_xlfn.XLOOKUP(W384,sortorder!$E$4:$E$55,sortorder!$D$4:$D$55),99)</f>
        <v>99</v>
      </c>
      <c r="V384" s="158">
        <f>IFERROR(_xlfn.XLOOKUP(W384,sortorder!$E$4:$E$55,sortorder!$D$4:$D$55),99)</f>
        <v>99</v>
      </c>
      <c r="W384" s="206" t="s">
        <v>5692</v>
      </c>
      <c r="X384" s="147">
        <f>IF(ISERROR(SEARCH(X$1,$O384)),0,1)</f>
        <v>0</v>
      </c>
      <c r="Y384" s="147">
        <f>IF(ISERROR(SEARCH(Y$1,$O384)),0,1)</f>
        <v>0</v>
      </c>
      <c r="Z384" s="147">
        <f>IF(ISERROR(SEARCH(Z$1,$O384)),0,1)</f>
        <v>0</v>
      </c>
      <c r="AA384" s="147">
        <f>IF(ISERROR(SEARCH(AA$1,$O384)),0,1)</f>
        <v>0</v>
      </c>
      <c r="AB384" s="147">
        <f>IF(ISERROR(SEARCH(AB$1,$O384)),0,1)</f>
        <v>0</v>
      </c>
      <c r="AC384" s="147">
        <f>IF(ISERROR(SEARCH(AC$1,$O384)),0,1)</f>
        <v>0</v>
      </c>
      <c r="AD384" s="147">
        <f>IF(ISERROR(SEARCH(AD$1,$O384)),0,1)</f>
        <v>0</v>
      </c>
      <c r="AE384" s="147">
        <f>IF(ISERROR(SEARCH(AE$1,$O384)),0,1)</f>
        <v>0</v>
      </c>
      <c r="AF384" s="147">
        <f>IF(ISERROR(SEARCH(AF$1,$O384)),0,1)</f>
        <v>0</v>
      </c>
      <c r="AH384" s="119" t="s">
        <v>2255</v>
      </c>
      <c r="AI384" t="s">
        <v>44</v>
      </c>
      <c r="AJ384" s="42" t="s">
        <v>5664</v>
      </c>
      <c r="AK384" s="219">
        <f>_xlfn.XLOOKUP(AJ384,sortorder!$I$15:$I$20,sortorder!$J$15:$J$20)</f>
        <v>2</v>
      </c>
      <c r="AO384" s="32">
        <v>0</v>
      </c>
      <c r="AP384" t="s">
        <v>43</v>
      </c>
      <c r="AQ384" t="s">
        <v>43</v>
      </c>
      <c r="AR384" t="s">
        <v>52</v>
      </c>
      <c r="AT384">
        <v>0</v>
      </c>
      <c r="AU384" s="40" t="str">
        <f>IFERROR(_xlfn.XLOOKUP(O384,wtd!$B:$B,wtd!$C:$C),"")</f>
        <v/>
      </c>
      <c r="AV384" s="147" t="b">
        <f>IFERROR(O384=_xlfn.XLOOKUP(O384,wtd!$B:$B,wtd!$B:$B),FALSE)</f>
        <v>0</v>
      </c>
      <c r="AW384" t="s">
        <v>45</v>
      </c>
      <c r="AY384">
        <v>0</v>
      </c>
      <c r="BA384" t="b">
        <v>0</v>
      </c>
      <c r="BB384" t="b">
        <v>0</v>
      </c>
      <c r="BC384" t="b">
        <v>0</v>
      </c>
      <c r="BD384" t="s">
        <v>3302</v>
      </c>
      <c r="BE384" t="s">
        <v>3302</v>
      </c>
      <c r="BF384" t="s">
        <v>3302</v>
      </c>
      <c r="BL384" s="235">
        <v>999</v>
      </c>
    </row>
    <row r="385" spans="1:69" x14ac:dyDescent="0.35">
      <c r="A385">
        <v>384</v>
      </c>
      <c r="B385" s="164" t="str">
        <f>IFERROR(TEXT(AK385,"00"),"99")&amp;IFERROR(TEXT(V385,"00"),"99")&amp;IFERROR(TEXT(R385,"00"),"99")&amp;IFERROR(TEXT(BL385,"000"),"999")</f>
        <v>029999999</v>
      </c>
      <c r="C385" s="164" t="str">
        <f>IFERROR(TEXT(AK385,"00"),"99")&amp;IFERROR(TEXT(U385,"00"),"99")&amp;IFERROR(TEXT(Q385,"000"),"999")</f>
        <v>0299999</v>
      </c>
      <c r="D385" s="29">
        <v>0</v>
      </c>
      <c r="E385" s="29">
        <v>0</v>
      </c>
      <c r="F385" s="29">
        <v>1</v>
      </c>
      <c r="H385" s="237" t="s">
        <v>3294</v>
      </c>
      <c r="L385" s="237" t="s">
        <v>3294</v>
      </c>
      <c r="O385" s="184" t="s">
        <v>5679</v>
      </c>
      <c r="P385" s="184" t="s">
        <v>5679</v>
      </c>
      <c r="Q385" s="153">
        <f>IFERROR(_xlfn.XLOOKUP(S385,sortorder!$E$62:$E$138,sortorder!$F$62:$F$138),999)</f>
        <v>999</v>
      </c>
      <c r="R385" s="153">
        <f>IFERROR(_xlfn.XLOOKUP(S385,sortorder!$E$62:$E$138,sortorder!$D$62:$D$138),99)</f>
        <v>99</v>
      </c>
      <c r="S385" s="65" t="s">
        <v>4898</v>
      </c>
      <c r="U385" s="158">
        <f>IFERROR(_xlfn.XLOOKUP(W385,sortorder!$E$4:$E$55,sortorder!$D$4:$D$55),99)</f>
        <v>99</v>
      </c>
      <c r="V385" s="158">
        <f>IFERROR(_xlfn.XLOOKUP(W385,sortorder!$E$4:$E$55,sortorder!$D$4:$D$55),99)</f>
        <v>99</v>
      </c>
      <c r="W385" s="206" t="s">
        <v>5692</v>
      </c>
      <c r="X385" s="147">
        <f>IF(ISERROR(SEARCH(X$1,$O385)),0,1)</f>
        <v>0</v>
      </c>
      <c r="Y385" s="147">
        <f>IF(ISERROR(SEARCH(Y$1,$O385)),0,1)</f>
        <v>0</v>
      </c>
      <c r="Z385" s="147">
        <f>IF(ISERROR(SEARCH(Z$1,$O385)),0,1)</f>
        <v>0</v>
      </c>
      <c r="AA385" s="147">
        <f>IF(ISERROR(SEARCH(AA$1,$O385)),0,1)</f>
        <v>0</v>
      </c>
      <c r="AB385" s="147">
        <f>IF(ISERROR(SEARCH(AB$1,$O385)),0,1)</f>
        <v>0</v>
      </c>
      <c r="AC385" s="147">
        <f>IF(ISERROR(SEARCH(AC$1,$O385)),0,1)</f>
        <v>0</v>
      </c>
      <c r="AD385" s="147">
        <f>IF(ISERROR(SEARCH(AD$1,$O385)),0,1)</f>
        <v>0</v>
      </c>
      <c r="AE385" s="147">
        <f>IF(ISERROR(SEARCH(AE$1,$O385)),0,1)</f>
        <v>0</v>
      </c>
      <c r="AF385" s="147">
        <f>IF(ISERROR(SEARCH(AF$1,$O385)),0,1)</f>
        <v>0</v>
      </c>
      <c r="AH385" s="119" t="s">
        <v>2255</v>
      </c>
      <c r="AI385" t="s">
        <v>44</v>
      </c>
      <c r="AJ385" s="42" t="s">
        <v>5664</v>
      </c>
      <c r="AK385" s="219">
        <f>_xlfn.XLOOKUP(AJ385,sortorder!$I$15:$I$20,sortorder!$J$15:$J$20)</f>
        <v>2</v>
      </c>
      <c r="AO385" s="32">
        <v>0</v>
      </c>
      <c r="AP385" t="s">
        <v>43</v>
      </c>
      <c r="AQ385" t="s">
        <v>43</v>
      </c>
      <c r="AR385" t="s">
        <v>52</v>
      </c>
      <c r="AT385">
        <v>0</v>
      </c>
      <c r="AU385" s="40" t="str">
        <f>IFERROR(_xlfn.XLOOKUP(O385,wtd!$B:$B,wtd!$C:$C),"")</f>
        <v/>
      </c>
      <c r="AV385" s="147" t="b">
        <f>IFERROR(O385=_xlfn.XLOOKUP(O385,wtd!$B:$B,wtd!$B:$B),FALSE)</f>
        <v>0</v>
      </c>
      <c r="AW385" t="s">
        <v>45</v>
      </c>
      <c r="AY385">
        <v>0</v>
      </c>
      <c r="BA385" t="b">
        <v>0</v>
      </c>
      <c r="BB385" t="b">
        <v>0</v>
      </c>
      <c r="BC385" t="b">
        <v>0</v>
      </c>
      <c r="BD385" t="s">
        <v>3296</v>
      </c>
      <c r="BE385" t="s">
        <v>3296</v>
      </c>
      <c r="BF385" t="s">
        <v>3296</v>
      </c>
      <c r="BL385" s="235">
        <v>999</v>
      </c>
    </row>
    <row r="386" spans="1:69" x14ac:dyDescent="0.35">
      <c r="A386">
        <v>385</v>
      </c>
      <c r="B386" s="164" t="str">
        <f>IFERROR(TEXT(AK386,"00"),"99")&amp;IFERROR(TEXT(V386,"00"),"99")&amp;IFERROR(TEXT(R386,"00"),"99")&amp;IFERROR(TEXT(BL386,"000"),"999")</f>
        <v>029999999</v>
      </c>
      <c r="C386" s="164" t="str">
        <f>IFERROR(TEXT(AK386,"00"),"99")&amp;IFERROR(TEXT(U386,"00"),"99")&amp;IFERROR(TEXT(Q386,"000"),"999")</f>
        <v>0299999</v>
      </c>
      <c r="D386" s="29">
        <v>0</v>
      </c>
      <c r="E386" s="29">
        <v>0</v>
      </c>
      <c r="F386" s="29">
        <v>1</v>
      </c>
      <c r="H386" s="237" t="s">
        <v>3288</v>
      </c>
      <c r="L386" s="237" t="s">
        <v>3288</v>
      </c>
      <c r="O386" s="184" t="s">
        <v>5671</v>
      </c>
      <c r="P386" s="114" t="s">
        <v>5671</v>
      </c>
      <c r="Q386" s="153">
        <f>IFERROR(_xlfn.XLOOKUP(S386,sortorder!$E$62:$E$138,sortorder!$F$62:$F$138),999)</f>
        <v>999</v>
      </c>
      <c r="R386" s="153">
        <f>IFERROR(_xlfn.XLOOKUP(S386,sortorder!$E$62:$E$138,sortorder!$D$62:$D$138),99)</f>
        <v>99</v>
      </c>
      <c r="S386" s="1" t="s">
        <v>4890</v>
      </c>
      <c r="U386" s="158">
        <f>IFERROR(_xlfn.XLOOKUP(W386,sortorder!$E$4:$E$55,sortorder!$D$4:$D$55),99)</f>
        <v>99</v>
      </c>
      <c r="V386" s="158">
        <f>IFERROR(_xlfn.XLOOKUP(W386,sortorder!$E$4:$E$55,sortorder!$D$4:$D$55),99)</f>
        <v>99</v>
      </c>
      <c r="W386" s="206" t="s">
        <v>5692</v>
      </c>
      <c r="X386" s="147">
        <f>IF(ISERROR(SEARCH(X$1,$O386)),0,1)</f>
        <v>0</v>
      </c>
      <c r="Y386" s="147">
        <f>IF(ISERROR(SEARCH(Y$1,$O386)),0,1)</f>
        <v>0</v>
      </c>
      <c r="Z386" s="147">
        <f>IF(ISERROR(SEARCH(Z$1,$O386)),0,1)</f>
        <v>0</v>
      </c>
      <c r="AA386" s="147">
        <f>IF(ISERROR(SEARCH(AA$1,$O386)),0,1)</f>
        <v>0</v>
      </c>
      <c r="AB386" s="147">
        <f>IF(ISERROR(SEARCH(AB$1,$O386)),0,1)</f>
        <v>0</v>
      </c>
      <c r="AC386" s="147">
        <f>IF(ISERROR(SEARCH(AC$1,$O386)),0,1)</f>
        <v>0</v>
      </c>
      <c r="AD386" s="147">
        <f>IF(ISERROR(SEARCH(AD$1,$O386)),0,1)</f>
        <v>0</v>
      </c>
      <c r="AE386" s="147">
        <f>IF(ISERROR(SEARCH(AE$1,$O386)),0,1)</f>
        <v>0</v>
      </c>
      <c r="AF386" s="147">
        <f>IF(ISERROR(SEARCH(AF$1,$O386)),0,1)</f>
        <v>0</v>
      </c>
      <c r="AG386" t="s">
        <v>1083</v>
      </c>
      <c r="AH386" s="119" t="s">
        <v>2255</v>
      </c>
      <c r="AI386" t="s">
        <v>44</v>
      </c>
      <c r="AJ386" s="42" t="s">
        <v>5664</v>
      </c>
      <c r="AK386" s="219">
        <f>_xlfn.XLOOKUP(AJ386,sortorder!$I$15:$I$20,sortorder!$J$15:$J$20)</f>
        <v>2</v>
      </c>
      <c r="AO386" s="32">
        <v>0</v>
      </c>
      <c r="AP386" t="s">
        <v>43</v>
      </c>
      <c r="AQ386" t="s">
        <v>43</v>
      </c>
      <c r="AR386" t="s">
        <v>52</v>
      </c>
      <c r="AT386">
        <v>0</v>
      </c>
      <c r="AU386" s="40" t="str">
        <f>IFERROR(_xlfn.XLOOKUP(O386,wtd!$B:$B,wtd!$C:$C),"")</f>
        <v/>
      </c>
      <c r="AV386" s="147" t="b">
        <f>IFERROR(O386=_xlfn.XLOOKUP(O386,wtd!$B:$B,wtd!$B:$B),FALSE)</f>
        <v>0</v>
      </c>
      <c r="AW386" t="s">
        <v>45</v>
      </c>
      <c r="AY386">
        <v>0</v>
      </c>
      <c r="BA386" t="b">
        <v>0</v>
      </c>
      <c r="BB386" t="b">
        <v>0</v>
      </c>
      <c r="BC386" t="b">
        <v>0</v>
      </c>
      <c r="BD386" t="s">
        <v>5673</v>
      </c>
      <c r="BE386" t="s">
        <v>3290</v>
      </c>
      <c r="BF386" t="s">
        <v>3290</v>
      </c>
      <c r="BL386" s="235">
        <v>999</v>
      </c>
    </row>
    <row r="387" spans="1:69" x14ac:dyDescent="0.35">
      <c r="A387">
        <v>386</v>
      </c>
      <c r="B387" s="164" t="str">
        <f>IFERROR(TEXT(AK387,"00"),"99")&amp;IFERROR(TEXT(V387,"00"),"99")&amp;IFERROR(TEXT(R387,"00"),"99")&amp;IFERROR(TEXT(BL387,"000"),"999")</f>
        <v>029999999</v>
      </c>
      <c r="C387" s="164" t="str">
        <f>IFERROR(TEXT(AK387,"00"),"99")&amp;IFERROR(TEXT(U387,"00"),"99")&amp;IFERROR(TEXT(Q387,"000"),"999")</f>
        <v>0299999</v>
      </c>
      <c r="D387" s="29">
        <v>0</v>
      </c>
      <c r="E387" s="29">
        <v>0</v>
      </c>
      <c r="F387" s="29">
        <v>1</v>
      </c>
      <c r="H387" s="237" t="s">
        <v>3272</v>
      </c>
      <c r="L387" s="237" t="s">
        <v>3272</v>
      </c>
      <c r="O387" s="184" t="s">
        <v>5675</v>
      </c>
      <c r="P387" s="114" t="s">
        <v>5675</v>
      </c>
      <c r="Q387" s="153">
        <f>IFERROR(_xlfn.XLOOKUP(S387,sortorder!$E$62:$E$138,sortorder!$F$62:$F$138),999)</f>
        <v>999</v>
      </c>
      <c r="R387" s="153">
        <f>IFERROR(_xlfn.XLOOKUP(S387,sortorder!$E$62:$E$138,sortorder!$D$62:$D$138),99)</f>
        <v>99</v>
      </c>
      <c r="S387" s="1" t="s">
        <v>4897</v>
      </c>
      <c r="U387" s="158">
        <f>IFERROR(_xlfn.XLOOKUP(W387,sortorder!$E$4:$E$55,sortorder!$D$4:$D$55),99)</f>
        <v>99</v>
      </c>
      <c r="V387" s="158">
        <f>IFERROR(_xlfn.XLOOKUP(W387,sortorder!$E$4:$E$55,sortorder!$D$4:$D$55),99)</f>
        <v>99</v>
      </c>
      <c r="W387" s="206" t="s">
        <v>5692</v>
      </c>
      <c r="X387" s="147">
        <f>IF(ISERROR(SEARCH(X$1,$O387)),0,1)</f>
        <v>0</v>
      </c>
      <c r="Y387" s="147">
        <f>IF(ISERROR(SEARCH(Y$1,$O387)),0,1)</f>
        <v>0</v>
      </c>
      <c r="Z387" s="147">
        <f>IF(ISERROR(SEARCH(Z$1,$O387)),0,1)</f>
        <v>0</v>
      </c>
      <c r="AA387" s="147">
        <f>IF(ISERROR(SEARCH(AA$1,$O387)),0,1)</f>
        <v>0</v>
      </c>
      <c r="AB387" s="147">
        <f>IF(ISERROR(SEARCH(AB$1,$O387)),0,1)</f>
        <v>0</v>
      </c>
      <c r="AC387" s="147">
        <f>IF(ISERROR(SEARCH(AC$1,$O387)),0,1)</f>
        <v>0</v>
      </c>
      <c r="AD387" s="147">
        <f>IF(ISERROR(SEARCH(AD$1,$O387)),0,1)</f>
        <v>0</v>
      </c>
      <c r="AE387" s="147">
        <f>IF(ISERROR(SEARCH(AE$1,$O387)),0,1)</f>
        <v>0</v>
      </c>
      <c r="AF387" s="147">
        <f>IF(ISERROR(SEARCH(AF$1,$O387)),0,1)</f>
        <v>0</v>
      </c>
      <c r="AH387" s="119" t="s">
        <v>2255</v>
      </c>
      <c r="AI387" t="s">
        <v>44</v>
      </c>
      <c r="AJ387" s="42" t="s">
        <v>5664</v>
      </c>
      <c r="AK387" s="219">
        <f>_xlfn.XLOOKUP(AJ387,sortorder!$I$15:$I$20,sortorder!$J$15:$J$20)</f>
        <v>2</v>
      </c>
      <c r="AO387" s="32">
        <v>0</v>
      </c>
      <c r="AP387" t="s">
        <v>43</v>
      </c>
      <c r="AQ387" t="s">
        <v>43</v>
      </c>
      <c r="AR387" t="s">
        <v>52</v>
      </c>
      <c r="AT387">
        <v>0</v>
      </c>
      <c r="AU387" s="40" t="str">
        <f>IFERROR(_xlfn.XLOOKUP(O387,wtd!$B:$B,wtd!$C:$C),"")</f>
        <v/>
      </c>
      <c r="AV387" s="147" t="b">
        <f>IFERROR(O387=_xlfn.XLOOKUP(O387,wtd!$B:$B,wtd!$B:$B),FALSE)</f>
        <v>0</v>
      </c>
      <c r="AW387" t="s">
        <v>45</v>
      </c>
      <c r="AY387">
        <v>0</v>
      </c>
      <c r="BA387" t="b">
        <v>0</v>
      </c>
      <c r="BB387" t="b">
        <v>0</v>
      </c>
      <c r="BC387" t="b">
        <v>0</v>
      </c>
      <c r="BD387" t="s">
        <v>5677</v>
      </c>
      <c r="BE387" t="s">
        <v>3274</v>
      </c>
      <c r="BF387" t="s">
        <v>3274</v>
      </c>
      <c r="BL387" s="235">
        <v>999</v>
      </c>
    </row>
    <row r="388" spans="1:69" x14ac:dyDescent="0.35">
      <c r="A388">
        <v>387</v>
      </c>
      <c r="B388" s="164" t="str">
        <f>IFERROR(TEXT(AK388,"00"),"99")&amp;IFERROR(TEXT(V388,"00"),"99")&amp;IFERROR(TEXT(R388,"00"),"99")&amp;IFERROR(TEXT(BL388,"000"),"999")</f>
        <v>033401096</v>
      </c>
      <c r="C388" s="164" t="str">
        <f>IFERROR(TEXT(AK388,"00"),"99")&amp;IFERROR(TEXT(U388,"00"),"99")&amp;IFERROR(TEXT(Q388,"000"),"999")</f>
        <v>0334096</v>
      </c>
      <c r="D388" s="29">
        <v>1</v>
      </c>
      <c r="E388" s="29">
        <v>1</v>
      </c>
      <c r="F388" s="29">
        <v>0</v>
      </c>
      <c r="G388" s="29"/>
      <c r="H388" t="s">
        <v>1747</v>
      </c>
      <c r="I388" t="s">
        <v>1747</v>
      </c>
      <c r="J388" t="s">
        <v>1747</v>
      </c>
      <c r="M388" t="s">
        <v>1748</v>
      </c>
      <c r="N388" t="s">
        <v>1748</v>
      </c>
      <c r="O388" s="65" t="s">
        <v>181</v>
      </c>
      <c r="P388" t="s">
        <v>181</v>
      </c>
      <c r="Q388" s="153">
        <f>IFERROR(_xlfn.XLOOKUP(S388,sortorder!$E$62:$E$138,sortorder!$F$62:$F$138),999)</f>
        <v>96</v>
      </c>
      <c r="R388" s="153">
        <f>IFERROR(_xlfn.XLOOKUP(S388,sortorder!$E$62:$E$138,sortorder!$D$62:$D$138),99)</f>
        <v>1</v>
      </c>
      <c r="S388" s="131" t="s">
        <v>181</v>
      </c>
      <c r="T388" s="60" t="s">
        <v>181</v>
      </c>
      <c r="U388" s="158">
        <f>IFERROR(_xlfn.XLOOKUP(W388,sortorder!$E$4:$E$55,sortorder!$D$4:$D$55),99)</f>
        <v>34</v>
      </c>
      <c r="V388" s="158">
        <f>IFERROR(_xlfn.XLOOKUP(W388,sortorder!$E$4:$E$55,sortorder!$D$4:$D$55),99)</f>
        <v>34</v>
      </c>
      <c r="W388" s="22" t="s">
        <v>1707</v>
      </c>
      <c r="X388" s="147">
        <f>IF(ISERROR(SEARCH(X$1,$O388)),0,1)</f>
        <v>0</v>
      </c>
      <c r="Y388" s="147">
        <f>IF(ISERROR(SEARCH(Y$1,$O388)),0,1)</f>
        <v>0</v>
      </c>
      <c r="Z388" s="147">
        <f>IF(ISERROR(SEARCH(Z$1,$O388)),0,1)</f>
        <v>0</v>
      </c>
      <c r="AA388" s="147">
        <f>IF(ISERROR(SEARCH(AA$1,$O388)),0,1)</f>
        <v>0</v>
      </c>
      <c r="AB388" s="147">
        <f>IF(ISERROR(SEARCH(AB$1,$O388)),0,1)</f>
        <v>0</v>
      </c>
      <c r="AC388" s="147">
        <f>IF(ISERROR(SEARCH(AC$1,$O388)),0,1)</f>
        <v>0</v>
      </c>
      <c r="AD388" s="147">
        <f>IF(ISERROR(SEARCH(AD$1,$O388)),0,1)</f>
        <v>0</v>
      </c>
      <c r="AE388" s="147">
        <f>IF(ISERROR(SEARCH(AE$1,$O388)),0,1)</f>
        <v>0</v>
      </c>
      <c r="AF388" s="147">
        <f>IF(ISERROR(SEARCH(AF$1,$O388)),0,1)</f>
        <v>0</v>
      </c>
      <c r="AG388" t="s">
        <v>1075</v>
      </c>
      <c r="AH388" t="s">
        <v>1236</v>
      </c>
      <c r="AI388" t="s">
        <v>140</v>
      </c>
      <c r="AJ388" s="42" t="s">
        <v>140</v>
      </c>
      <c r="AK388" s="219">
        <f>_xlfn.XLOOKUP(AJ388,sortorder!$I$15:$I$20,sortorder!$J$15:$J$20)</f>
        <v>3</v>
      </c>
      <c r="AO388" s="30">
        <v>0</v>
      </c>
      <c r="AP388" t="s">
        <v>43</v>
      </c>
      <c r="AQ388" t="s">
        <v>43</v>
      </c>
      <c r="AR388" t="s">
        <v>286</v>
      </c>
      <c r="AS388" t="s">
        <v>43</v>
      </c>
      <c r="AU388" s="40" t="str">
        <f>IFERROR(_xlfn.XLOOKUP(O388,wtd!$B:$B,wtd!$C:$C),"")</f>
        <v>pop</v>
      </c>
      <c r="AV388" s="147" t="b">
        <f>IFERROR(O388=_xlfn.XLOOKUP(O388,wtd!$B:$B,wtd!$B:$B),FALSE)</f>
        <v>1</v>
      </c>
      <c r="AW388" s="247" t="s">
        <v>1624</v>
      </c>
      <c r="AX388" s="11">
        <v>3</v>
      </c>
      <c r="AY388">
        <v>2</v>
      </c>
      <c r="AZ388" t="s">
        <v>1715</v>
      </c>
      <c r="BA388" t="b">
        <v>0</v>
      </c>
      <c r="BB388" t="b">
        <v>0</v>
      </c>
      <c r="BC388" t="b">
        <v>0</v>
      </c>
      <c r="BD388" t="s">
        <v>1749</v>
      </c>
      <c r="BE388" t="s">
        <v>1750</v>
      </c>
      <c r="BF388" t="s">
        <v>1750</v>
      </c>
      <c r="BG388" t="s">
        <v>1751</v>
      </c>
      <c r="BH388" t="s">
        <v>1751</v>
      </c>
      <c r="BI388" t="s">
        <v>1468</v>
      </c>
      <c r="BJ388" t="s">
        <v>5479</v>
      </c>
      <c r="BK388" t="s">
        <v>1751</v>
      </c>
      <c r="BL388" s="232">
        <v>96</v>
      </c>
      <c r="BN388" t="s">
        <v>1752</v>
      </c>
      <c r="BO388" t="s">
        <v>1753</v>
      </c>
      <c r="BP388" t="s">
        <v>1748</v>
      </c>
      <c r="BQ388" t="s">
        <v>411</v>
      </c>
    </row>
    <row r="389" spans="1:69" x14ac:dyDescent="0.35">
      <c r="A389">
        <v>388</v>
      </c>
      <c r="B389" s="164" t="str">
        <f>IFERROR(TEXT(AK389,"00"),"99")&amp;IFERROR(TEXT(V389,"00"),"99")&amp;IFERROR(TEXT(R389,"00"),"99")&amp;IFERROR(TEXT(BL389,"000"),"999")</f>
        <v>033402097</v>
      </c>
      <c r="C389" s="164" t="str">
        <f>IFERROR(TEXT(AK389,"00"),"99")&amp;IFERROR(TEXT(U389,"00"),"99")&amp;IFERROR(TEXT(Q389,"000"),"999")</f>
        <v>0334097</v>
      </c>
      <c r="D389" s="29">
        <v>1</v>
      </c>
      <c r="E389" s="29">
        <v>1</v>
      </c>
      <c r="F389" s="29">
        <v>0</v>
      </c>
      <c r="G389" s="29"/>
      <c r="H389" t="s">
        <v>1740</v>
      </c>
      <c r="I389" t="s">
        <v>1740</v>
      </c>
      <c r="J389" t="s">
        <v>1740</v>
      </c>
      <c r="M389" t="s">
        <v>1741</v>
      </c>
      <c r="N389" t="s">
        <v>1741</v>
      </c>
      <c r="O389" s="65" t="s">
        <v>144</v>
      </c>
      <c r="P389" t="s">
        <v>144</v>
      </c>
      <c r="Q389" s="153">
        <f>IFERROR(_xlfn.XLOOKUP(S389,sortorder!$E$62:$E$138,sortorder!$F$62:$F$138),999)</f>
        <v>97</v>
      </c>
      <c r="R389" s="153">
        <f>IFERROR(_xlfn.XLOOKUP(S389,sortorder!$E$62:$E$138,sortorder!$D$62:$D$138),99)</f>
        <v>2</v>
      </c>
      <c r="S389" s="131" t="s">
        <v>144</v>
      </c>
      <c r="T389" s="60" t="s">
        <v>144</v>
      </c>
      <c r="U389" s="158">
        <f>IFERROR(_xlfn.XLOOKUP(W389,sortorder!$E$4:$E$55,sortorder!$D$4:$D$55),99)</f>
        <v>34</v>
      </c>
      <c r="V389" s="158">
        <f>IFERROR(_xlfn.XLOOKUP(W389,sortorder!$E$4:$E$55,sortorder!$D$4:$D$55),99)</f>
        <v>34</v>
      </c>
      <c r="W389" s="22" t="s">
        <v>1707</v>
      </c>
      <c r="X389" s="147">
        <f>IF(ISERROR(SEARCH(X$1,$O389)),0,1)</f>
        <v>0</v>
      </c>
      <c r="Y389" s="147">
        <f>IF(ISERROR(SEARCH(Y$1,$O389)),0,1)</f>
        <v>0</v>
      </c>
      <c r="Z389" s="147">
        <f>IF(ISERROR(SEARCH(Z$1,$O389)),0,1)</f>
        <v>0</v>
      </c>
      <c r="AA389" s="147">
        <f>IF(ISERROR(SEARCH(AA$1,$O389)),0,1)</f>
        <v>0</v>
      </c>
      <c r="AB389" s="147">
        <f>IF(ISERROR(SEARCH(AB$1,$O389)),0,1)</f>
        <v>0</v>
      </c>
      <c r="AC389" s="147">
        <f>IF(ISERROR(SEARCH(AC$1,$O389)),0,1)</f>
        <v>0</v>
      </c>
      <c r="AD389" s="147">
        <f>IF(ISERROR(SEARCH(AD$1,$O389)),0,1)</f>
        <v>0</v>
      </c>
      <c r="AE389" s="147">
        <f>IF(ISERROR(SEARCH(AE$1,$O389)),0,1)</f>
        <v>0</v>
      </c>
      <c r="AF389" s="147">
        <f>IF(ISERROR(SEARCH(AF$1,$O389)),0,1)</f>
        <v>0</v>
      </c>
      <c r="AG389" t="s">
        <v>1075</v>
      </c>
      <c r="AH389" t="s">
        <v>1236</v>
      </c>
      <c r="AI389" t="s">
        <v>140</v>
      </c>
      <c r="AJ389" s="42" t="s">
        <v>140</v>
      </c>
      <c r="AK389" s="219">
        <f>_xlfn.XLOOKUP(AJ389,sortorder!$I$15:$I$20,sortorder!$J$15:$J$20)</f>
        <v>3</v>
      </c>
      <c r="AO389" s="30">
        <v>0</v>
      </c>
      <c r="AP389" t="s">
        <v>43</v>
      </c>
      <c r="AQ389" t="s">
        <v>43</v>
      </c>
      <c r="AR389" t="s">
        <v>286</v>
      </c>
      <c r="AS389" t="s">
        <v>43</v>
      </c>
      <c r="AU389" s="40" t="str">
        <f>IFERROR(_xlfn.XLOOKUP(O389,wtd!$B:$B,wtd!$C:$C),"")</f>
        <v>pop</v>
      </c>
      <c r="AV389" s="147" t="b">
        <f>IFERROR(O389=_xlfn.XLOOKUP(O389,wtd!$B:$B,wtd!$B:$B),FALSE)</f>
        <v>1</v>
      </c>
      <c r="AW389" s="247" t="s">
        <v>1624</v>
      </c>
      <c r="AX389" s="11">
        <v>3</v>
      </c>
      <c r="AY389">
        <v>1</v>
      </c>
      <c r="AZ389" t="s">
        <v>1743</v>
      </c>
      <c r="BA389" t="b">
        <v>0</v>
      </c>
      <c r="BB389" t="b">
        <v>0</v>
      </c>
      <c r="BC389" t="b">
        <v>0</v>
      </c>
      <c r="BD389" t="s">
        <v>1458</v>
      </c>
      <c r="BE389" t="s">
        <v>1742</v>
      </c>
      <c r="BF389" t="s">
        <v>1742</v>
      </c>
      <c r="BG389" t="s">
        <v>1458</v>
      </c>
      <c r="BH389" t="s">
        <v>1458</v>
      </c>
      <c r="BI389" t="s">
        <v>1458</v>
      </c>
      <c r="BJ389" t="s">
        <v>1742</v>
      </c>
      <c r="BK389" t="s">
        <v>1458</v>
      </c>
      <c r="BL389" s="232">
        <v>97</v>
      </c>
      <c r="BN389" t="s">
        <v>1745</v>
      </c>
      <c r="BO389" t="s">
        <v>1746</v>
      </c>
      <c r="BP389" t="s">
        <v>1741</v>
      </c>
      <c r="BQ389" t="s">
        <v>411</v>
      </c>
    </row>
    <row r="390" spans="1:69" x14ac:dyDescent="0.35">
      <c r="A390">
        <v>389</v>
      </c>
      <c r="B390" s="164" t="str">
        <f>IFERROR(TEXT(AK390,"00"),"99")&amp;IFERROR(TEXT(V390,"00"),"99")&amp;IFERROR(TEXT(R390,"00"),"99")&amp;IFERROR(TEXT(BL390,"000"),"999")</f>
        <v>033403099</v>
      </c>
      <c r="C390" s="164" t="str">
        <f>IFERROR(TEXT(AK390,"00"),"99")&amp;IFERROR(TEXT(U390,"00"),"99")&amp;IFERROR(TEXT(Q390,"000"),"999")</f>
        <v>0334099</v>
      </c>
      <c r="D390" s="29">
        <v>1</v>
      </c>
      <c r="E390" s="29">
        <v>1</v>
      </c>
      <c r="F390" s="29">
        <v>0</v>
      </c>
      <c r="G390" s="29"/>
      <c r="H390" t="s">
        <v>1705</v>
      </c>
      <c r="I390" t="s">
        <v>1705</v>
      </c>
      <c r="J390" t="s">
        <v>1705</v>
      </c>
      <c r="M390" t="s">
        <v>1706</v>
      </c>
      <c r="N390" t="s">
        <v>1706</v>
      </c>
      <c r="O390" s="65" t="s">
        <v>185</v>
      </c>
      <c r="P390" t="s">
        <v>185</v>
      </c>
      <c r="Q390" s="153">
        <f>IFERROR(_xlfn.XLOOKUP(S390,sortorder!$E$62:$E$138,sortorder!$F$62:$F$138),999)</f>
        <v>99</v>
      </c>
      <c r="R390" s="153">
        <f>IFERROR(_xlfn.XLOOKUP(S390,sortorder!$E$62:$E$138,sortorder!$D$62:$D$138),99)</f>
        <v>3</v>
      </c>
      <c r="S390" s="131" t="s">
        <v>185</v>
      </c>
      <c r="T390" s="60" t="s">
        <v>185</v>
      </c>
      <c r="U390" s="158">
        <f>IFERROR(_xlfn.XLOOKUP(W390,sortorder!$E$4:$E$55,sortorder!$D$4:$D$55),99)</f>
        <v>34</v>
      </c>
      <c r="V390" s="158">
        <f>IFERROR(_xlfn.XLOOKUP(W390,sortorder!$E$4:$E$55,sortorder!$D$4:$D$55),99)</f>
        <v>34</v>
      </c>
      <c r="W390" s="22" t="s">
        <v>1707</v>
      </c>
      <c r="X390" s="147">
        <f>IF(ISERROR(SEARCH(X$1,$O390)),0,1)</f>
        <v>0</v>
      </c>
      <c r="Y390" s="147">
        <f>IF(ISERROR(SEARCH(Y$1,$O390)),0,1)</f>
        <v>0</v>
      </c>
      <c r="Z390" s="147">
        <f>IF(ISERROR(SEARCH(Z$1,$O390)),0,1)</f>
        <v>0</v>
      </c>
      <c r="AA390" s="147">
        <f>IF(ISERROR(SEARCH(AA$1,$O390)),0,1)</f>
        <v>0</v>
      </c>
      <c r="AB390" s="147">
        <f>IF(ISERROR(SEARCH(AB$1,$O390)),0,1)</f>
        <v>0</v>
      </c>
      <c r="AC390" s="147">
        <f>IF(ISERROR(SEARCH(AC$1,$O390)),0,1)</f>
        <v>0</v>
      </c>
      <c r="AD390" s="147">
        <f>IF(ISERROR(SEARCH(AD$1,$O390)),0,1)</f>
        <v>0</v>
      </c>
      <c r="AE390" s="147">
        <f>IF(ISERROR(SEARCH(AE$1,$O390)),0,1)</f>
        <v>0</v>
      </c>
      <c r="AF390" s="147">
        <f>IF(ISERROR(SEARCH(AF$1,$O390)),0,1)</f>
        <v>0</v>
      </c>
      <c r="AG390" t="s">
        <v>1075</v>
      </c>
      <c r="AH390" t="s">
        <v>1236</v>
      </c>
      <c r="AI390" t="s">
        <v>140</v>
      </c>
      <c r="AJ390" s="42" t="s">
        <v>140</v>
      </c>
      <c r="AK390" s="219">
        <f>_xlfn.XLOOKUP(AJ390,sortorder!$I$15:$I$20,sortorder!$J$15:$J$20)</f>
        <v>3</v>
      </c>
      <c r="AO390" s="30">
        <v>0</v>
      </c>
      <c r="AP390" t="s">
        <v>43</v>
      </c>
      <c r="AQ390" t="s">
        <v>43</v>
      </c>
      <c r="AR390" t="s">
        <v>286</v>
      </c>
      <c r="AS390" t="s">
        <v>43</v>
      </c>
      <c r="AU390" s="40" t="str">
        <f>IFERROR(_xlfn.XLOOKUP(O390,wtd!$B:$B,wtd!$C:$C),"")</f>
        <v>pop</v>
      </c>
      <c r="AV390" s="147" t="b">
        <f>IFERROR(O390=_xlfn.XLOOKUP(O390,wtd!$B:$B,wtd!$B:$B),FALSE)</f>
        <v>1</v>
      </c>
      <c r="AW390" s="247" t="s">
        <v>1624</v>
      </c>
      <c r="AX390" s="11">
        <v>2</v>
      </c>
      <c r="AY390">
        <v>0</v>
      </c>
      <c r="AZ390" t="s">
        <v>1710</v>
      </c>
      <c r="BA390" t="b">
        <v>0</v>
      </c>
      <c r="BB390" t="b">
        <v>0</v>
      </c>
      <c r="BC390" t="b">
        <v>0</v>
      </c>
      <c r="BD390" t="s">
        <v>1708</v>
      </c>
      <c r="BE390" t="s">
        <v>5018</v>
      </c>
      <c r="BF390" t="s">
        <v>5018</v>
      </c>
      <c r="BG390" t="s">
        <v>1709</v>
      </c>
      <c r="BH390" t="s">
        <v>1709</v>
      </c>
      <c r="BI390" t="s">
        <v>1410</v>
      </c>
      <c r="BJ390" t="s">
        <v>1239</v>
      </c>
      <c r="BK390" t="s">
        <v>1410</v>
      </c>
      <c r="BL390" s="232">
        <v>99</v>
      </c>
      <c r="BN390" t="s">
        <v>1561</v>
      </c>
      <c r="BO390" t="s">
        <v>1224</v>
      </c>
      <c r="BP390" t="s">
        <v>1706</v>
      </c>
      <c r="BQ390" t="s">
        <v>411</v>
      </c>
    </row>
    <row r="391" spans="1:69" x14ac:dyDescent="0.35">
      <c r="A391">
        <v>390</v>
      </c>
      <c r="B391" s="164" t="str">
        <f>IFERROR(TEXT(AK391,"00"),"99")&amp;IFERROR(TEXT(V391,"00"),"99")&amp;IFERROR(TEXT(R391,"00"),"99")&amp;IFERROR(TEXT(BL391,"000"),"999")</f>
        <v>033404100</v>
      </c>
      <c r="C391" s="164" t="str">
        <f>IFERROR(TEXT(AK391,"00"),"99")&amp;IFERROR(TEXT(U391,"00"),"99")&amp;IFERROR(TEXT(Q391,"000"),"999")</f>
        <v>0334100</v>
      </c>
      <c r="D391" s="29">
        <v>1</v>
      </c>
      <c r="E391" s="29">
        <v>1</v>
      </c>
      <c r="F391" s="29">
        <v>0</v>
      </c>
      <c r="G391" s="29"/>
      <c r="H391" t="s">
        <v>1754</v>
      </c>
      <c r="I391" t="s">
        <v>1754</v>
      </c>
      <c r="J391" t="s">
        <v>1754</v>
      </c>
      <c r="M391" t="s">
        <v>1755</v>
      </c>
      <c r="N391" t="s">
        <v>1755</v>
      </c>
      <c r="O391" s="65" t="s">
        <v>108</v>
      </c>
      <c r="P391" t="s">
        <v>108</v>
      </c>
      <c r="Q391" s="153">
        <f>IFERROR(_xlfn.XLOOKUP(S391,sortorder!$E$62:$E$138,sortorder!$F$62:$F$138),999)</f>
        <v>100</v>
      </c>
      <c r="R391" s="153">
        <f>IFERROR(_xlfn.XLOOKUP(S391,sortorder!$E$62:$E$138,sortorder!$D$62:$D$138),99)</f>
        <v>4</v>
      </c>
      <c r="S391" s="131" t="s">
        <v>108</v>
      </c>
      <c r="T391" s="60" t="s">
        <v>108</v>
      </c>
      <c r="U391" s="158">
        <f>IFERROR(_xlfn.XLOOKUP(W391,sortorder!$E$4:$E$55,sortorder!$D$4:$D$55),99)</f>
        <v>34</v>
      </c>
      <c r="V391" s="158">
        <f>IFERROR(_xlfn.XLOOKUP(W391,sortorder!$E$4:$E$55,sortorder!$D$4:$D$55),99)</f>
        <v>34</v>
      </c>
      <c r="W391" s="22" t="s">
        <v>1707</v>
      </c>
      <c r="X391" s="147">
        <f>IF(ISERROR(SEARCH(X$1,$O391)),0,1)</f>
        <v>0</v>
      </c>
      <c r="Y391" s="147">
        <f>IF(ISERROR(SEARCH(Y$1,$O391)),0,1)</f>
        <v>0</v>
      </c>
      <c r="Z391" s="147">
        <f>IF(ISERROR(SEARCH(Z$1,$O391)),0,1)</f>
        <v>0</v>
      </c>
      <c r="AA391" s="147">
        <f>IF(ISERROR(SEARCH(AA$1,$O391)),0,1)</f>
        <v>0</v>
      </c>
      <c r="AB391" s="147">
        <f>IF(ISERROR(SEARCH(AB$1,$O391)),0,1)</f>
        <v>0</v>
      </c>
      <c r="AC391" s="147">
        <f>IF(ISERROR(SEARCH(AC$1,$O391)),0,1)</f>
        <v>0</v>
      </c>
      <c r="AD391" s="147">
        <f>IF(ISERROR(SEARCH(AD$1,$O391)),0,1)</f>
        <v>0</v>
      </c>
      <c r="AE391" s="147">
        <f>IF(ISERROR(SEARCH(AE$1,$O391)),0,1)</f>
        <v>0</v>
      </c>
      <c r="AF391" s="147">
        <f>IF(ISERROR(SEARCH(AF$1,$O391)),0,1)</f>
        <v>0</v>
      </c>
      <c r="AG391" t="s">
        <v>1075</v>
      </c>
      <c r="AH391" t="s">
        <v>1236</v>
      </c>
      <c r="AI391" t="s">
        <v>140</v>
      </c>
      <c r="AJ391" s="42" t="s">
        <v>140</v>
      </c>
      <c r="AK391" s="219">
        <f>_xlfn.XLOOKUP(AJ391,sortorder!$I$15:$I$20,sortorder!$J$15:$J$20)</f>
        <v>3</v>
      </c>
      <c r="AO391" s="30">
        <v>0</v>
      </c>
      <c r="AP391" t="s">
        <v>43</v>
      </c>
      <c r="AQ391" t="s">
        <v>43</v>
      </c>
      <c r="AR391" t="s">
        <v>286</v>
      </c>
      <c r="AS391" t="s">
        <v>43</v>
      </c>
      <c r="AU391" s="40" t="str">
        <f>IFERROR(_xlfn.XLOOKUP(O391,wtd!$B:$B,wtd!$C:$C),"")</f>
        <v>pop</v>
      </c>
      <c r="AV391" s="147" t="b">
        <f>IFERROR(O391=_xlfn.XLOOKUP(O391,wtd!$B:$B,wtd!$B:$B),FALSE)</f>
        <v>1</v>
      </c>
      <c r="AW391" s="247" t="s">
        <v>1624</v>
      </c>
      <c r="AX391" s="11">
        <v>2</v>
      </c>
      <c r="AY391">
        <v>2</v>
      </c>
      <c r="AZ391" t="s">
        <v>1758</v>
      </c>
      <c r="BA391" t="b">
        <v>0</v>
      </c>
      <c r="BB391" t="b">
        <v>0</v>
      </c>
      <c r="BC391" t="b">
        <v>0</v>
      </c>
      <c r="BD391" t="s">
        <v>1756</v>
      </c>
      <c r="BE391" t="s">
        <v>5026</v>
      </c>
      <c r="BF391" t="s">
        <v>5026</v>
      </c>
      <c r="BG391" t="s">
        <v>1757</v>
      </c>
      <c r="BH391" t="s">
        <v>1757</v>
      </c>
      <c r="BI391" t="s">
        <v>1330</v>
      </c>
      <c r="BJ391" t="s">
        <v>1330</v>
      </c>
      <c r="BK391" t="s">
        <v>1330</v>
      </c>
      <c r="BL391" s="232">
        <v>100</v>
      </c>
      <c r="BN391" t="s">
        <v>1760</v>
      </c>
      <c r="BO391" t="s">
        <v>1761</v>
      </c>
      <c r="BP391" t="s">
        <v>1755</v>
      </c>
      <c r="BQ391" t="s">
        <v>411</v>
      </c>
    </row>
    <row r="392" spans="1:69" x14ac:dyDescent="0.35">
      <c r="A392">
        <v>391</v>
      </c>
      <c r="B392" s="164" t="str">
        <f>IFERROR(TEXT(AK392,"00"),"99")&amp;IFERROR(TEXT(V392,"00"),"99")&amp;IFERROR(TEXT(R392,"00"),"99")&amp;IFERROR(TEXT(BL392,"000"),"999")</f>
        <v>033405098</v>
      </c>
      <c r="C392" s="164" t="str">
        <f>IFERROR(TEXT(AK392,"00"),"99")&amp;IFERROR(TEXT(U392,"00"),"99")&amp;IFERROR(TEXT(Q392,"000"),"999")</f>
        <v>0334098</v>
      </c>
      <c r="D392" s="29">
        <v>1</v>
      </c>
      <c r="E392" s="29">
        <v>1</v>
      </c>
      <c r="F392" s="29">
        <v>0</v>
      </c>
      <c r="G392" s="29"/>
      <c r="H392" t="s">
        <v>1711</v>
      </c>
      <c r="I392" t="s">
        <v>1711</v>
      </c>
      <c r="J392" t="s">
        <v>1711</v>
      </c>
      <c r="M392" t="s">
        <v>1712</v>
      </c>
      <c r="N392" t="s">
        <v>1712</v>
      </c>
      <c r="O392" s="65" t="s">
        <v>196</v>
      </c>
      <c r="P392" t="s">
        <v>196</v>
      </c>
      <c r="Q392" s="153">
        <f>IFERROR(_xlfn.XLOOKUP(S392,sortorder!$E$62:$E$138,sortorder!$F$62:$F$138),999)</f>
        <v>98</v>
      </c>
      <c r="R392" s="153">
        <f>IFERROR(_xlfn.XLOOKUP(S392,sortorder!$E$62:$E$138,sortorder!$D$62:$D$138),99)</f>
        <v>5</v>
      </c>
      <c r="S392" s="131" t="s">
        <v>196</v>
      </c>
      <c r="T392" s="60" t="s">
        <v>196</v>
      </c>
      <c r="U392" s="158">
        <f>IFERROR(_xlfn.XLOOKUP(W392,sortorder!$E$4:$E$55,sortorder!$D$4:$D$55),99)</f>
        <v>34</v>
      </c>
      <c r="V392" s="158">
        <f>IFERROR(_xlfn.XLOOKUP(W392,sortorder!$E$4:$E$55,sortorder!$D$4:$D$55),99)</f>
        <v>34</v>
      </c>
      <c r="W392" s="22" t="s">
        <v>1707</v>
      </c>
      <c r="X392" s="147">
        <f>IF(ISERROR(SEARCH(X$1,$O392)),0,1)</f>
        <v>0</v>
      </c>
      <c r="Y392" s="147">
        <f>IF(ISERROR(SEARCH(Y$1,$O392)),0,1)</f>
        <v>0</v>
      </c>
      <c r="Z392" s="147">
        <f>IF(ISERROR(SEARCH(Z$1,$O392)),0,1)</f>
        <v>0</v>
      </c>
      <c r="AA392" s="147">
        <f>IF(ISERROR(SEARCH(AA$1,$O392)),0,1)</f>
        <v>0</v>
      </c>
      <c r="AB392" s="147">
        <f>IF(ISERROR(SEARCH(AB$1,$O392)),0,1)</f>
        <v>0</v>
      </c>
      <c r="AC392" s="147">
        <f>IF(ISERROR(SEARCH(AC$1,$O392)),0,1)</f>
        <v>0</v>
      </c>
      <c r="AD392" s="147">
        <f>IF(ISERROR(SEARCH(AD$1,$O392)),0,1)</f>
        <v>0</v>
      </c>
      <c r="AE392" s="147">
        <f>IF(ISERROR(SEARCH(AE$1,$O392)),0,1)</f>
        <v>0</v>
      </c>
      <c r="AF392" s="147">
        <f>IF(ISERROR(SEARCH(AF$1,$O392)),0,1)</f>
        <v>0</v>
      </c>
      <c r="AG392" t="s">
        <v>1075</v>
      </c>
      <c r="AH392" t="s">
        <v>1236</v>
      </c>
      <c r="AI392" t="s">
        <v>140</v>
      </c>
      <c r="AJ392" s="42" t="s">
        <v>140</v>
      </c>
      <c r="AK392" s="219">
        <f>_xlfn.XLOOKUP(AJ392,sortorder!$I$15:$I$20,sortorder!$J$15:$J$20)</f>
        <v>3</v>
      </c>
      <c r="AO392" s="30">
        <v>0</v>
      </c>
      <c r="AP392" t="s">
        <v>43</v>
      </c>
      <c r="AQ392" t="s">
        <v>43</v>
      </c>
      <c r="AR392" t="s">
        <v>286</v>
      </c>
      <c r="AS392" t="s">
        <v>43</v>
      </c>
      <c r="AU392" s="40" t="str">
        <f>IFERROR(_xlfn.XLOOKUP(O392,wtd!$B:$B,wtd!$C:$C),"")</f>
        <v>pop</v>
      </c>
      <c r="AV392" s="147" t="b">
        <f>IFERROR(O392=_xlfn.XLOOKUP(O392,wtd!$B:$B,wtd!$B:$B),FALSE)</f>
        <v>1</v>
      </c>
      <c r="AW392" s="247" t="s">
        <v>1624</v>
      </c>
      <c r="AX392" s="11">
        <v>3</v>
      </c>
      <c r="AY392">
        <v>2</v>
      </c>
      <c r="AZ392" t="s">
        <v>1715</v>
      </c>
      <c r="BA392" t="b">
        <v>0</v>
      </c>
      <c r="BB392" t="b">
        <v>0</v>
      </c>
      <c r="BC392" t="b">
        <v>0</v>
      </c>
      <c r="BD392" t="s">
        <v>1713</v>
      </c>
      <c r="BE392" t="s">
        <v>5027</v>
      </c>
      <c r="BF392" t="s">
        <v>5027</v>
      </c>
      <c r="BG392" t="s">
        <v>1714</v>
      </c>
      <c r="BH392" t="s">
        <v>1714</v>
      </c>
      <c r="BI392" t="s">
        <v>1418</v>
      </c>
      <c r="BJ392" t="s">
        <v>5480</v>
      </c>
      <c r="BK392" t="s">
        <v>1418</v>
      </c>
      <c r="BL392" s="232">
        <v>98</v>
      </c>
      <c r="BN392" t="s">
        <v>1716</v>
      </c>
      <c r="BO392" t="s">
        <v>1717</v>
      </c>
      <c r="BP392" t="s">
        <v>1712</v>
      </c>
      <c r="BQ392" t="s">
        <v>411</v>
      </c>
    </row>
    <row r="393" spans="1:69" x14ac:dyDescent="0.35">
      <c r="A393">
        <v>392</v>
      </c>
      <c r="B393" s="164" t="str">
        <f>IFERROR(TEXT(AK393,"00"),"99")&amp;IFERROR(TEXT(V393,"00"),"99")&amp;IFERROR(TEXT(R393,"00"),"99")&amp;IFERROR(TEXT(BL393,"000"),"999")</f>
        <v>033406103</v>
      </c>
      <c r="C393" s="164" t="str">
        <f>IFERROR(TEXT(AK393,"00"),"99")&amp;IFERROR(TEXT(U393,"00"),"99")&amp;IFERROR(TEXT(Q393,"000"),"999")</f>
        <v>0334103</v>
      </c>
      <c r="D393" s="29">
        <v>1</v>
      </c>
      <c r="E393" s="29">
        <v>1</v>
      </c>
      <c r="F393" s="29">
        <v>0</v>
      </c>
      <c r="G393" s="29"/>
      <c r="H393" t="s">
        <v>1718</v>
      </c>
      <c r="I393" t="s">
        <v>1718</v>
      </c>
      <c r="J393" t="s">
        <v>1718</v>
      </c>
      <c r="M393" t="s">
        <v>1719</v>
      </c>
      <c r="N393" t="s">
        <v>1719</v>
      </c>
      <c r="O393" s="65" t="s">
        <v>80</v>
      </c>
      <c r="P393" t="s">
        <v>80</v>
      </c>
      <c r="Q393" s="153">
        <f>IFERROR(_xlfn.XLOOKUP(S393,sortorder!$E$62:$E$138,sortorder!$F$62:$F$138),999)</f>
        <v>103</v>
      </c>
      <c r="R393" s="153">
        <f>IFERROR(_xlfn.XLOOKUP(S393,sortorder!$E$62:$E$138,sortorder!$D$62:$D$138),99)</f>
        <v>6</v>
      </c>
      <c r="S393" s="131" t="s">
        <v>80</v>
      </c>
      <c r="T393" s="60" t="s">
        <v>80</v>
      </c>
      <c r="U393" s="158">
        <f>IFERROR(_xlfn.XLOOKUP(W393,sortorder!$E$4:$E$55,sortorder!$D$4:$D$55),99)</f>
        <v>34</v>
      </c>
      <c r="V393" s="158">
        <f>IFERROR(_xlfn.XLOOKUP(W393,sortorder!$E$4:$E$55,sortorder!$D$4:$D$55),99)</f>
        <v>34</v>
      </c>
      <c r="W393" s="22" t="s">
        <v>1707</v>
      </c>
      <c r="X393" s="147">
        <f>IF(ISERROR(SEARCH(X$1,$O393)),0,1)</f>
        <v>0</v>
      </c>
      <c r="Y393" s="147">
        <f>IF(ISERROR(SEARCH(Y$1,$O393)),0,1)</f>
        <v>0</v>
      </c>
      <c r="Z393" s="147">
        <f>IF(ISERROR(SEARCH(Z$1,$O393)),0,1)</f>
        <v>0</v>
      </c>
      <c r="AA393" s="147">
        <f>IF(ISERROR(SEARCH(AA$1,$O393)),0,1)</f>
        <v>0</v>
      </c>
      <c r="AB393" s="147">
        <f>IF(ISERROR(SEARCH(AB$1,$O393)),0,1)</f>
        <v>0</v>
      </c>
      <c r="AC393" s="147">
        <f>IF(ISERROR(SEARCH(AC$1,$O393)),0,1)</f>
        <v>0</v>
      </c>
      <c r="AD393" s="147">
        <f>IF(ISERROR(SEARCH(AD$1,$O393)),0,1)</f>
        <v>0</v>
      </c>
      <c r="AE393" s="147">
        <f>IF(ISERROR(SEARCH(AE$1,$O393)),0,1)</f>
        <v>0</v>
      </c>
      <c r="AF393" s="147">
        <f>IF(ISERROR(SEARCH(AF$1,$O393)),0,1)</f>
        <v>0</v>
      </c>
      <c r="AG393" t="s">
        <v>1075</v>
      </c>
      <c r="AH393" t="s">
        <v>1236</v>
      </c>
      <c r="AI393" t="s">
        <v>140</v>
      </c>
      <c r="AJ393" s="42" t="s">
        <v>140</v>
      </c>
      <c r="AK393" s="219">
        <f>_xlfn.XLOOKUP(AJ393,sortorder!$I$15:$I$20,sortorder!$J$15:$J$20)</f>
        <v>3</v>
      </c>
      <c r="AO393" s="30">
        <v>0</v>
      </c>
      <c r="AP393" t="s">
        <v>43</v>
      </c>
      <c r="AQ393" t="s">
        <v>43</v>
      </c>
      <c r="AR393" t="s">
        <v>286</v>
      </c>
      <c r="AS393" t="s">
        <v>43</v>
      </c>
      <c r="AT393">
        <v>1</v>
      </c>
      <c r="AU393" s="40" t="str">
        <f>IFERROR(_xlfn.XLOOKUP(O393,wtd!$B:$B,wtd!$C:$C),"")</f>
        <v>builtunits</v>
      </c>
      <c r="AV393" s="147" t="b">
        <f>IFERROR(O393=_xlfn.XLOOKUP(O393,wtd!$B:$B,wtd!$B:$B),FALSE)</f>
        <v>1</v>
      </c>
      <c r="AX393" s="11">
        <v>3</v>
      </c>
      <c r="AY393">
        <v>2</v>
      </c>
      <c r="AZ393" t="s">
        <v>1721</v>
      </c>
      <c r="BA393" t="b">
        <v>1</v>
      </c>
      <c r="BB393" t="b">
        <v>0</v>
      </c>
      <c r="BC393" t="b">
        <v>0</v>
      </c>
      <c r="BD393" t="s">
        <v>5204</v>
      </c>
      <c r="BE393" t="s">
        <v>1720</v>
      </c>
      <c r="BF393" t="s">
        <v>1720</v>
      </c>
      <c r="BG393" t="s">
        <v>1427</v>
      </c>
      <c r="BH393" t="s">
        <v>1427</v>
      </c>
      <c r="BI393" t="s">
        <v>1427</v>
      </c>
      <c r="BJ393" t="s">
        <v>5481</v>
      </c>
      <c r="BK393" t="s">
        <v>1427</v>
      </c>
      <c r="BL393" s="232">
        <v>103</v>
      </c>
      <c r="BN393" t="s">
        <v>1722</v>
      </c>
      <c r="BO393" t="s">
        <v>1723</v>
      </c>
      <c r="BP393" t="s">
        <v>1719</v>
      </c>
      <c r="BQ393" t="s">
        <v>411</v>
      </c>
    </row>
    <row r="394" spans="1:69" x14ac:dyDescent="0.35">
      <c r="A394">
        <v>393</v>
      </c>
      <c r="B394" s="164" t="str">
        <f>IFERROR(TEXT(AK394,"00"),"99")&amp;IFERROR(TEXT(V394,"00"),"99")&amp;IFERROR(TEXT(R394,"00"),"99")&amp;IFERROR(TEXT(BL394,"000"),"999")</f>
        <v>033407102</v>
      </c>
      <c r="C394" s="164" t="str">
        <f>IFERROR(TEXT(AK394,"00"),"99")&amp;IFERROR(TEXT(U394,"00"),"99")&amp;IFERROR(TEXT(Q394,"000"),"999")</f>
        <v>0334102</v>
      </c>
      <c r="D394" s="29">
        <v>1</v>
      </c>
      <c r="E394" s="29">
        <v>1</v>
      </c>
      <c r="F394" s="29">
        <v>0</v>
      </c>
      <c r="G394" s="29"/>
      <c r="H394" t="s">
        <v>1774</v>
      </c>
      <c r="I394" t="s">
        <v>1774</v>
      </c>
      <c r="J394" t="s">
        <v>1774</v>
      </c>
      <c r="M394" t="s">
        <v>1775</v>
      </c>
      <c r="N394" t="s">
        <v>1775</v>
      </c>
      <c r="O394" s="65" t="s">
        <v>307</v>
      </c>
      <c r="P394" t="s">
        <v>307</v>
      </c>
      <c r="Q394" s="153">
        <f>IFERROR(_xlfn.XLOOKUP(S394,sortorder!$E$62:$E$138,sortorder!$F$62:$F$138),999)</f>
        <v>102</v>
      </c>
      <c r="R394" s="153">
        <f>IFERROR(_xlfn.XLOOKUP(S394,sortorder!$E$62:$E$138,sortorder!$D$62:$D$138),99)</f>
        <v>7</v>
      </c>
      <c r="S394" s="131" t="s">
        <v>307</v>
      </c>
      <c r="T394" s="60" t="s">
        <v>307</v>
      </c>
      <c r="U394" s="158">
        <f>IFERROR(_xlfn.XLOOKUP(W394,sortorder!$E$4:$E$55,sortorder!$D$4:$D$55),99)</f>
        <v>34</v>
      </c>
      <c r="V394" s="158">
        <f>IFERROR(_xlfn.XLOOKUP(W394,sortorder!$E$4:$E$55,sortorder!$D$4:$D$55),99)</f>
        <v>34</v>
      </c>
      <c r="W394" s="22" t="s">
        <v>1707</v>
      </c>
      <c r="X394" s="147">
        <f>IF(ISERROR(SEARCH(X$1,$O394)),0,1)</f>
        <v>0</v>
      </c>
      <c r="Y394" s="147">
        <f>IF(ISERROR(SEARCH(Y$1,$O394)),0,1)</f>
        <v>0</v>
      </c>
      <c r="Z394" s="147">
        <f>IF(ISERROR(SEARCH(Z$1,$O394)),0,1)</f>
        <v>0</v>
      </c>
      <c r="AA394" s="147">
        <f>IF(ISERROR(SEARCH(AA$1,$O394)),0,1)</f>
        <v>0</v>
      </c>
      <c r="AB394" s="147">
        <f>IF(ISERROR(SEARCH(AB$1,$O394)),0,1)</f>
        <v>0</v>
      </c>
      <c r="AC394" s="147">
        <f>IF(ISERROR(SEARCH(AC$1,$O394)),0,1)</f>
        <v>0</v>
      </c>
      <c r="AD394" s="147">
        <f>IF(ISERROR(SEARCH(AD$1,$O394)),0,1)</f>
        <v>0</v>
      </c>
      <c r="AE394" s="147">
        <f>IF(ISERROR(SEARCH(AE$1,$O394)),0,1)</f>
        <v>0</v>
      </c>
      <c r="AF394" s="147">
        <f>IF(ISERROR(SEARCH(AF$1,$O394)),0,1)</f>
        <v>0</v>
      </c>
      <c r="AG394" t="s">
        <v>1075</v>
      </c>
      <c r="AH394" t="s">
        <v>1236</v>
      </c>
      <c r="AI394" t="s">
        <v>140</v>
      </c>
      <c r="AJ394" s="42" t="s">
        <v>140</v>
      </c>
      <c r="AK394" s="219">
        <f>_xlfn.XLOOKUP(AJ394,sortorder!$I$15:$I$20,sortorder!$J$15:$J$20)</f>
        <v>3</v>
      </c>
      <c r="AO394" s="30">
        <v>0</v>
      </c>
      <c r="AP394" t="s">
        <v>43</v>
      </c>
      <c r="AQ394" t="s">
        <v>43</v>
      </c>
      <c r="AR394" t="s">
        <v>286</v>
      </c>
      <c r="AS394" t="s">
        <v>43</v>
      </c>
      <c r="AU394" s="40" t="str">
        <f>IFERROR(_xlfn.XLOOKUP(O394,wtd!$B:$B,wtd!$C:$C),"")</f>
        <v>pop</v>
      </c>
      <c r="AV394" s="147" t="b">
        <f>IFERROR(O394=_xlfn.XLOOKUP(O394,wtd!$B:$B,wtd!$B:$B),FALSE)</f>
        <v>1</v>
      </c>
      <c r="AW394" s="247" t="s">
        <v>1624</v>
      </c>
      <c r="AX394" s="11">
        <v>2</v>
      </c>
      <c r="AY394">
        <v>0</v>
      </c>
      <c r="AZ394" t="s">
        <v>1779</v>
      </c>
      <c r="BA394" t="b">
        <v>0</v>
      </c>
      <c r="BB394" t="b">
        <v>0</v>
      </c>
      <c r="BC394" t="b">
        <v>0</v>
      </c>
      <c r="BD394" t="s">
        <v>1776</v>
      </c>
      <c r="BE394" t="s">
        <v>1777</v>
      </c>
      <c r="BF394" t="s">
        <v>1777</v>
      </c>
      <c r="BG394" t="s">
        <v>1778</v>
      </c>
      <c r="BH394" t="s">
        <v>1778</v>
      </c>
      <c r="BI394" t="s">
        <v>1505</v>
      </c>
      <c r="BJ394" t="s">
        <v>5482</v>
      </c>
      <c r="BK394" t="s">
        <v>1505</v>
      </c>
      <c r="BL394" s="232">
        <v>102</v>
      </c>
      <c r="BN394" t="s">
        <v>1780</v>
      </c>
      <c r="BO394" t="s">
        <v>1781</v>
      </c>
      <c r="BP394" t="s">
        <v>1775</v>
      </c>
      <c r="BQ394" t="s">
        <v>411</v>
      </c>
    </row>
    <row r="395" spans="1:69" x14ac:dyDescent="0.35">
      <c r="A395">
        <v>394</v>
      </c>
      <c r="B395" s="164" t="str">
        <f>IFERROR(TEXT(AK395,"00"),"99")&amp;IFERROR(TEXT(V395,"00"),"99")&amp;IFERROR(TEXT(R395,"00"),"99")&amp;IFERROR(TEXT(BL395,"000"),"999")</f>
        <v>033408104</v>
      </c>
      <c r="C395" s="164" t="str">
        <f>IFERROR(TEXT(AK395,"00"),"99")&amp;IFERROR(TEXT(U395,"00"),"99")&amp;IFERROR(TEXT(Q395,"000"),"999")</f>
        <v>0334104</v>
      </c>
      <c r="D395" s="29">
        <v>1</v>
      </c>
      <c r="E395" s="29">
        <v>1</v>
      </c>
      <c r="F395" s="29">
        <v>0</v>
      </c>
      <c r="G395" s="29"/>
      <c r="H395" t="s">
        <v>1732</v>
      </c>
      <c r="I395" t="s">
        <v>1732</v>
      </c>
      <c r="J395" t="s">
        <v>1732</v>
      </c>
      <c r="M395" t="s">
        <v>1733</v>
      </c>
      <c r="N395" t="s">
        <v>1733</v>
      </c>
      <c r="O395" s="65" t="s">
        <v>255</v>
      </c>
      <c r="P395" t="s">
        <v>255</v>
      </c>
      <c r="Q395" s="153">
        <f>IFERROR(_xlfn.XLOOKUP(S395,sortorder!$E$62:$E$138,sortorder!$F$62:$F$138),999)</f>
        <v>104</v>
      </c>
      <c r="R395" s="153">
        <f>IFERROR(_xlfn.XLOOKUP(S395,sortorder!$E$62:$E$138,sortorder!$D$62:$D$138),99)</f>
        <v>8</v>
      </c>
      <c r="S395" s="131" t="s">
        <v>255</v>
      </c>
      <c r="T395" s="60" t="s">
        <v>255</v>
      </c>
      <c r="U395" s="158">
        <f>IFERROR(_xlfn.XLOOKUP(W395,sortorder!$E$4:$E$55,sortorder!$D$4:$D$55),99)</f>
        <v>34</v>
      </c>
      <c r="V395" s="158">
        <f>IFERROR(_xlfn.XLOOKUP(W395,sortorder!$E$4:$E$55,sortorder!$D$4:$D$55),99)</f>
        <v>34</v>
      </c>
      <c r="W395" s="22" t="s">
        <v>1707</v>
      </c>
      <c r="X395" s="147">
        <f>IF(ISERROR(SEARCH(X$1,$O395)),0,1)</f>
        <v>0</v>
      </c>
      <c r="Y395" s="147">
        <f>IF(ISERROR(SEARCH(Y$1,$O395)),0,1)</f>
        <v>0</v>
      </c>
      <c r="Z395" s="147">
        <f>IF(ISERROR(SEARCH(Z$1,$O395)),0,1)</f>
        <v>0</v>
      </c>
      <c r="AA395" s="147">
        <f>IF(ISERROR(SEARCH(AA$1,$O395)),0,1)</f>
        <v>0</v>
      </c>
      <c r="AB395" s="147">
        <f>IF(ISERROR(SEARCH(AB$1,$O395)),0,1)</f>
        <v>0</v>
      </c>
      <c r="AC395" s="147">
        <f>IF(ISERROR(SEARCH(AC$1,$O395)),0,1)</f>
        <v>0</v>
      </c>
      <c r="AD395" s="147">
        <f>IF(ISERROR(SEARCH(AD$1,$O395)),0,1)</f>
        <v>0</v>
      </c>
      <c r="AE395" s="147">
        <f>IF(ISERROR(SEARCH(AE$1,$O395)),0,1)</f>
        <v>0</v>
      </c>
      <c r="AF395" s="147">
        <f>IF(ISERROR(SEARCH(AF$1,$O395)),0,1)</f>
        <v>0</v>
      </c>
      <c r="AG395" t="s">
        <v>1075</v>
      </c>
      <c r="AH395" t="s">
        <v>1236</v>
      </c>
      <c r="AI395" t="s">
        <v>140</v>
      </c>
      <c r="AJ395" s="42" t="s">
        <v>140</v>
      </c>
      <c r="AK395" s="219">
        <f>_xlfn.XLOOKUP(AJ395,sortorder!$I$15:$I$20,sortorder!$J$15:$J$20)</f>
        <v>3</v>
      </c>
      <c r="AO395" s="30">
        <v>0</v>
      </c>
      <c r="AP395" t="s">
        <v>43</v>
      </c>
      <c r="AQ395" t="s">
        <v>43</v>
      </c>
      <c r="AR395" t="s">
        <v>286</v>
      </c>
      <c r="AS395" t="s">
        <v>43</v>
      </c>
      <c r="AU395" s="40" t="str">
        <f>IFERROR(_xlfn.XLOOKUP(O395,wtd!$B:$B,wtd!$C:$C),"")</f>
        <v>pop</v>
      </c>
      <c r="AV395" s="147" t="b">
        <f>IFERROR(O395=_xlfn.XLOOKUP(O395,wtd!$B:$B,wtd!$B:$B),FALSE)</f>
        <v>1</v>
      </c>
      <c r="AW395" s="247" t="s">
        <v>1624</v>
      </c>
      <c r="AX395" s="11">
        <v>2</v>
      </c>
      <c r="AY395">
        <v>2</v>
      </c>
      <c r="AZ395" t="s">
        <v>1737</v>
      </c>
      <c r="BA395" t="b">
        <v>0</v>
      </c>
      <c r="BB395" t="b">
        <v>0</v>
      </c>
      <c r="BC395" t="b">
        <v>0</v>
      </c>
      <c r="BD395" t="s">
        <v>1734</v>
      </c>
      <c r="BE395" t="s">
        <v>1735</v>
      </c>
      <c r="BF395" t="s">
        <v>1735</v>
      </c>
      <c r="BG395" t="s">
        <v>1736</v>
      </c>
      <c r="BH395" t="s">
        <v>1736</v>
      </c>
      <c r="BI395" t="s">
        <v>1448</v>
      </c>
      <c r="BJ395" t="s">
        <v>1735</v>
      </c>
      <c r="BK395" t="s">
        <v>1448</v>
      </c>
      <c r="BL395" s="232">
        <v>104</v>
      </c>
      <c r="BN395" t="s">
        <v>1738</v>
      </c>
      <c r="BO395" t="s">
        <v>1739</v>
      </c>
      <c r="BP395" t="s">
        <v>1733</v>
      </c>
      <c r="BQ395" t="s">
        <v>411</v>
      </c>
    </row>
    <row r="396" spans="1:69" x14ac:dyDescent="0.35">
      <c r="A396">
        <v>395</v>
      </c>
      <c r="B396" s="164" t="str">
        <f>IFERROR(TEXT(AK396,"00"),"99")&amp;IFERROR(TEXT(V396,"00"),"99")&amp;IFERROR(TEXT(R396,"00"),"99")&amp;IFERROR(TEXT(BL396,"000"),"999")</f>
        <v>033409105</v>
      </c>
      <c r="C396" s="164" t="str">
        <f>IFERROR(TEXT(AK396,"00"),"99")&amp;IFERROR(TEXT(U396,"00"),"99")&amp;IFERROR(TEXT(Q396,"000"),"999")</f>
        <v>0334105</v>
      </c>
      <c r="D396" s="29">
        <v>1</v>
      </c>
      <c r="E396" s="29">
        <v>1</v>
      </c>
      <c r="F396" s="29">
        <v>0</v>
      </c>
      <c r="G396" s="29"/>
      <c r="H396" t="s">
        <v>1762</v>
      </c>
      <c r="I396" t="s">
        <v>1762</v>
      </c>
      <c r="J396" t="s">
        <v>1762</v>
      </c>
      <c r="M396" t="s">
        <v>1763</v>
      </c>
      <c r="N396" t="s">
        <v>1763</v>
      </c>
      <c r="O396" s="65" t="s">
        <v>265</v>
      </c>
      <c r="P396" t="s">
        <v>265</v>
      </c>
      <c r="Q396" s="153">
        <f>IFERROR(_xlfn.XLOOKUP(S396,sortorder!$E$62:$E$138,sortorder!$F$62:$F$138),999)</f>
        <v>105</v>
      </c>
      <c r="R396" s="153">
        <f>IFERROR(_xlfn.XLOOKUP(S396,sortorder!$E$62:$E$138,sortorder!$D$62:$D$138),99)</f>
        <v>9</v>
      </c>
      <c r="S396" s="131" t="s">
        <v>265</v>
      </c>
      <c r="T396" s="60" t="s">
        <v>265</v>
      </c>
      <c r="U396" s="158">
        <f>IFERROR(_xlfn.XLOOKUP(W396,sortorder!$E$4:$E$55,sortorder!$D$4:$D$55),99)</f>
        <v>34</v>
      </c>
      <c r="V396" s="158">
        <f>IFERROR(_xlfn.XLOOKUP(W396,sortorder!$E$4:$E$55,sortorder!$D$4:$D$55),99)</f>
        <v>34</v>
      </c>
      <c r="W396" s="22" t="s">
        <v>1707</v>
      </c>
      <c r="X396" s="147">
        <f>IF(ISERROR(SEARCH(X$1,$O396)),0,1)</f>
        <v>0</v>
      </c>
      <c r="Y396" s="147">
        <f>IF(ISERROR(SEARCH(Y$1,$O396)),0,1)</f>
        <v>0</v>
      </c>
      <c r="Z396" s="147">
        <f>IF(ISERROR(SEARCH(Z$1,$O396)),0,1)</f>
        <v>0</v>
      </c>
      <c r="AA396" s="147">
        <f>IF(ISERROR(SEARCH(AA$1,$O396)),0,1)</f>
        <v>0</v>
      </c>
      <c r="AB396" s="147">
        <f>IF(ISERROR(SEARCH(AB$1,$O396)),0,1)</f>
        <v>0</v>
      </c>
      <c r="AC396" s="147">
        <f>IF(ISERROR(SEARCH(AC$1,$O396)),0,1)</f>
        <v>0</v>
      </c>
      <c r="AD396" s="147">
        <f>IF(ISERROR(SEARCH(AD$1,$O396)),0,1)</f>
        <v>0</v>
      </c>
      <c r="AE396" s="147">
        <f>IF(ISERROR(SEARCH(AE$1,$O396)),0,1)</f>
        <v>0</v>
      </c>
      <c r="AF396" s="147">
        <f>IF(ISERROR(SEARCH(AF$1,$O396)),0,1)</f>
        <v>0</v>
      </c>
      <c r="AG396" t="s">
        <v>1075</v>
      </c>
      <c r="AH396" t="s">
        <v>1236</v>
      </c>
      <c r="AI396" t="s">
        <v>140</v>
      </c>
      <c r="AJ396" s="42" t="s">
        <v>140</v>
      </c>
      <c r="AK396" s="219">
        <f>_xlfn.XLOOKUP(AJ396,sortorder!$I$15:$I$20,sortorder!$J$15:$J$20)</f>
        <v>3</v>
      </c>
      <c r="AO396" s="30">
        <v>0</v>
      </c>
      <c r="AP396" t="s">
        <v>43</v>
      </c>
      <c r="AQ396" t="s">
        <v>43</v>
      </c>
      <c r="AR396" t="s">
        <v>286</v>
      </c>
      <c r="AS396" t="s">
        <v>43</v>
      </c>
      <c r="AU396" s="40" t="str">
        <f>IFERROR(_xlfn.XLOOKUP(O396,wtd!$B:$B,wtd!$C:$C),"")</f>
        <v>pop</v>
      </c>
      <c r="AV396" s="147" t="b">
        <f>IFERROR(O396=_xlfn.XLOOKUP(O396,wtd!$B:$B,wtd!$B:$B),FALSE)</f>
        <v>1</v>
      </c>
      <c r="AW396" s="247" t="s">
        <v>1624</v>
      </c>
      <c r="AX396" s="11">
        <v>2</v>
      </c>
      <c r="AY396">
        <v>2</v>
      </c>
      <c r="AZ396" t="s">
        <v>1729</v>
      </c>
      <c r="BA396" t="b">
        <v>0</v>
      </c>
      <c r="BB396" t="b">
        <v>0</v>
      </c>
      <c r="BC396" t="b">
        <v>0</v>
      </c>
      <c r="BD396" t="s">
        <v>1764</v>
      </c>
      <c r="BE396" t="s">
        <v>1765</v>
      </c>
      <c r="BF396" t="s">
        <v>1765</v>
      </c>
      <c r="BG396" t="s">
        <v>1766</v>
      </c>
      <c r="BH396" t="s">
        <v>1766</v>
      </c>
      <c r="BI396" t="s">
        <v>1487</v>
      </c>
      <c r="BJ396" t="s">
        <v>5483</v>
      </c>
      <c r="BK396" t="s">
        <v>1487</v>
      </c>
      <c r="BL396" s="232">
        <v>105</v>
      </c>
      <c r="BN396" t="s">
        <v>1767</v>
      </c>
      <c r="BO396" t="s">
        <v>1768</v>
      </c>
      <c r="BP396" t="s">
        <v>1763</v>
      </c>
      <c r="BQ396" t="s">
        <v>411</v>
      </c>
    </row>
    <row r="397" spans="1:69" x14ac:dyDescent="0.35">
      <c r="A397">
        <v>396</v>
      </c>
      <c r="B397" s="164" t="str">
        <f>IFERROR(TEXT(AK397,"00"),"99")&amp;IFERROR(TEXT(V397,"00"),"99")&amp;IFERROR(TEXT(R397,"00"),"99")&amp;IFERROR(TEXT(BL397,"000"),"999")</f>
        <v>033410106</v>
      </c>
      <c r="C397" s="164" t="str">
        <f>IFERROR(TEXT(AK397,"00"),"99")&amp;IFERROR(TEXT(U397,"00"),"99")&amp;IFERROR(TEXT(Q397,"000"),"999")</f>
        <v>0334106</v>
      </c>
      <c r="D397" s="29">
        <v>1</v>
      </c>
      <c r="E397" s="29">
        <v>1</v>
      </c>
      <c r="F397" s="29">
        <v>0</v>
      </c>
      <c r="G397" s="29"/>
      <c r="H397" t="s">
        <v>1782</v>
      </c>
      <c r="I397" t="s">
        <v>1782</v>
      </c>
      <c r="J397" t="s">
        <v>1782</v>
      </c>
      <c r="M397" t="s">
        <v>1783</v>
      </c>
      <c r="N397" t="s">
        <v>1783</v>
      </c>
      <c r="O397" s="65" t="s">
        <v>95</v>
      </c>
      <c r="P397" t="s">
        <v>95</v>
      </c>
      <c r="Q397" s="153">
        <f>IFERROR(_xlfn.XLOOKUP(S397,sortorder!$E$62:$E$138,sortorder!$F$62:$F$138),999)</f>
        <v>106</v>
      </c>
      <c r="R397" s="153">
        <f>IFERROR(_xlfn.XLOOKUP(S397,sortorder!$E$62:$E$138,sortorder!$D$62:$D$138),99)</f>
        <v>10</v>
      </c>
      <c r="S397" s="131" t="s">
        <v>95</v>
      </c>
      <c r="T397" s="60" t="s">
        <v>95</v>
      </c>
      <c r="U397" s="158">
        <f>IFERROR(_xlfn.XLOOKUP(W397,sortorder!$E$4:$E$55,sortorder!$D$4:$D$55),99)</f>
        <v>34</v>
      </c>
      <c r="V397" s="158">
        <f>IFERROR(_xlfn.XLOOKUP(W397,sortorder!$E$4:$E$55,sortorder!$D$4:$D$55),99)</f>
        <v>34</v>
      </c>
      <c r="W397" s="22" t="s">
        <v>1707</v>
      </c>
      <c r="X397" s="147">
        <f>IF(ISERROR(SEARCH(X$1,$O397)),0,1)</f>
        <v>0</v>
      </c>
      <c r="Y397" s="147">
        <f>IF(ISERROR(SEARCH(Y$1,$O397)),0,1)</f>
        <v>0</v>
      </c>
      <c r="Z397" s="147">
        <f>IF(ISERROR(SEARCH(Z$1,$O397)),0,1)</f>
        <v>0</v>
      </c>
      <c r="AA397" s="147">
        <f>IF(ISERROR(SEARCH(AA$1,$O397)),0,1)</f>
        <v>0</v>
      </c>
      <c r="AB397" s="147">
        <f>IF(ISERROR(SEARCH(AB$1,$O397)),0,1)</f>
        <v>0</v>
      </c>
      <c r="AC397" s="147">
        <f>IF(ISERROR(SEARCH(AC$1,$O397)),0,1)</f>
        <v>0</v>
      </c>
      <c r="AD397" s="147">
        <f>IF(ISERROR(SEARCH(AD$1,$O397)),0,1)</f>
        <v>0</v>
      </c>
      <c r="AE397" s="147">
        <f>IF(ISERROR(SEARCH(AE$1,$O397)),0,1)</f>
        <v>0</v>
      </c>
      <c r="AF397" s="147">
        <f>IF(ISERROR(SEARCH(AF$1,$O397)),0,1)</f>
        <v>0</v>
      </c>
      <c r="AG397" t="s">
        <v>1075</v>
      </c>
      <c r="AH397" t="s">
        <v>1236</v>
      </c>
      <c r="AI397" t="s">
        <v>140</v>
      </c>
      <c r="AJ397" s="42" t="s">
        <v>140</v>
      </c>
      <c r="AK397" s="219">
        <f>_xlfn.XLOOKUP(AJ397,sortorder!$I$15:$I$20,sortorder!$J$15:$J$20)</f>
        <v>3</v>
      </c>
      <c r="AO397" s="30">
        <v>0</v>
      </c>
      <c r="AP397" t="s">
        <v>43</v>
      </c>
      <c r="AQ397" t="s">
        <v>43</v>
      </c>
      <c r="AR397" t="s">
        <v>286</v>
      </c>
      <c r="AS397" t="s">
        <v>43</v>
      </c>
      <c r="AU397" s="40" t="str">
        <f>IFERROR(_xlfn.XLOOKUP(O397,wtd!$B:$B,wtd!$C:$C),"")</f>
        <v>pop</v>
      </c>
      <c r="AV397" s="147" t="b">
        <f>IFERROR(O397=_xlfn.XLOOKUP(O397,wtd!$B:$B,wtd!$B:$B),FALSE)</f>
        <v>1</v>
      </c>
      <c r="AW397" s="247" t="s">
        <v>1624</v>
      </c>
      <c r="AX397" s="11">
        <v>2</v>
      </c>
      <c r="AY397">
        <v>1</v>
      </c>
      <c r="AZ397" t="s">
        <v>1729</v>
      </c>
      <c r="BA397" t="b">
        <v>0</v>
      </c>
      <c r="BB397" t="b">
        <v>0</v>
      </c>
      <c r="BC397" t="b">
        <v>0</v>
      </c>
      <c r="BD397" t="s">
        <v>1784</v>
      </c>
      <c r="BE397" t="s">
        <v>1785</v>
      </c>
      <c r="BF397" t="s">
        <v>1785</v>
      </c>
      <c r="BG397" t="s">
        <v>1786</v>
      </c>
      <c r="BH397" t="s">
        <v>1786</v>
      </c>
      <c r="BI397" t="s">
        <v>1516</v>
      </c>
      <c r="BJ397" t="s">
        <v>5484</v>
      </c>
      <c r="BK397" t="s">
        <v>1516</v>
      </c>
      <c r="BL397" s="232">
        <v>106</v>
      </c>
      <c r="BN397" t="s">
        <v>1787</v>
      </c>
      <c r="BO397" t="s">
        <v>1788</v>
      </c>
      <c r="BP397" t="s">
        <v>1783</v>
      </c>
      <c r="BQ397" t="s">
        <v>411</v>
      </c>
    </row>
    <row r="398" spans="1:69" x14ac:dyDescent="0.35">
      <c r="A398">
        <v>397</v>
      </c>
      <c r="B398" s="164" t="str">
        <f>IFERROR(TEXT(AK398,"00"),"99")&amp;IFERROR(TEXT(V398,"00"),"99")&amp;IFERROR(TEXT(R398,"00"),"99")&amp;IFERROR(TEXT(BL398,"000"),"999")</f>
        <v>033411108</v>
      </c>
      <c r="C398" s="164" t="str">
        <f>IFERROR(TEXT(AK398,"00"),"99")&amp;IFERROR(TEXT(U398,"00"),"99")&amp;IFERROR(TEXT(Q398,"000"),"999")</f>
        <v>0334108</v>
      </c>
      <c r="D398" s="29">
        <v>1</v>
      </c>
      <c r="E398" s="29">
        <v>1</v>
      </c>
      <c r="F398" s="29">
        <v>0</v>
      </c>
      <c r="G398" s="29"/>
      <c r="H398" t="s">
        <v>1724</v>
      </c>
      <c r="I398" t="s">
        <v>1724</v>
      </c>
      <c r="J398" t="s">
        <v>1724</v>
      </c>
      <c r="M398" t="s">
        <v>1725</v>
      </c>
      <c r="N398" t="s">
        <v>1725</v>
      </c>
      <c r="O398" s="65" t="s">
        <v>244</v>
      </c>
      <c r="P398" t="s">
        <v>244</v>
      </c>
      <c r="Q398" s="153">
        <f>IFERROR(_xlfn.XLOOKUP(S398,sortorder!$E$62:$E$138,sortorder!$F$62:$F$138),999)</f>
        <v>108</v>
      </c>
      <c r="R398" s="153">
        <f>IFERROR(_xlfn.XLOOKUP(S398,sortorder!$E$62:$E$138,sortorder!$D$62:$D$138),99)</f>
        <v>11</v>
      </c>
      <c r="S398" s="131" t="s">
        <v>244</v>
      </c>
      <c r="T398" s="60" t="s">
        <v>244</v>
      </c>
      <c r="U398" s="158">
        <f>IFERROR(_xlfn.XLOOKUP(W398,sortorder!$E$4:$E$55,sortorder!$D$4:$D$55),99)</f>
        <v>34</v>
      </c>
      <c r="V398" s="158">
        <f>IFERROR(_xlfn.XLOOKUP(W398,sortorder!$E$4:$E$55,sortorder!$D$4:$D$55),99)</f>
        <v>34</v>
      </c>
      <c r="W398" s="22" t="s">
        <v>1707</v>
      </c>
      <c r="X398" s="147">
        <f>IF(ISERROR(SEARCH(X$1,$O398)),0,1)</f>
        <v>0</v>
      </c>
      <c r="Y398" s="147">
        <f>IF(ISERROR(SEARCH(Y$1,$O398)),0,1)</f>
        <v>0</v>
      </c>
      <c r="Z398" s="147">
        <f>IF(ISERROR(SEARCH(Z$1,$O398)),0,1)</f>
        <v>0</v>
      </c>
      <c r="AA398" s="147">
        <f>IF(ISERROR(SEARCH(AA$1,$O398)),0,1)</f>
        <v>0</v>
      </c>
      <c r="AB398" s="147">
        <f>IF(ISERROR(SEARCH(AB$1,$O398)),0,1)</f>
        <v>0</v>
      </c>
      <c r="AC398" s="147">
        <f>IF(ISERROR(SEARCH(AC$1,$O398)),0,1)</f>
        <v>0</v>
      </c>
      <c r="AD398" s="147">
        <f>IF(ISERROR(SEARCH(AD$1,$O398)),0,1)</f>
        <v>0</v>
      </c>
      <c r="AE398" s="147">
        <f>IF(ISERROR(SEARCH(AE$1,$O398)),0,1)</f>
        <v>0</v>
      </c>
      <c r="AF398" s="147">
        <f>IF(ISERROR(SEARCH(AF$1,$O398)),0,1)</f>
        <v>0</v>
      </c>
      <c r="AG398" t="s">
        <v>1075</v>
      </c>
      <c r="AH398" t="s">
        <v>1236</v>
      </c>
      <c r="AI398" t="s">
        <v>140</v>
      </c>
      <c r="AJ398" s="42" t="s">
        <v>140</v>
      </c>
      <c r="AK398" s="219">
        <f>_xlfn.XLOOKUP(AJ398,sortorder!$I$15:$I$20,sortorder!$J$15:$J$20)</f>
        <v>3</v>
      </c>
      <c r="AO398" s="30">
        <v>0</v>
      </c>
      <c r="AP398" t="s">
        <v>43</v>
      </c>
      <c r="AQ398" t="s">
        <v>43</v>
      </c>
      <c r="AR398" t="s">
        <v>286</v>
      </c>
      <c r="AS398" t="s">
        <v>43</v>
      </c>
      <c r="AU398" s="40" t="str">
        <f>IFERROR(_xlfn.XLOOKUP(O398,wtd!$B:$B,wtd!$C:$C),"")</f>
        <v>pop</v>
      </c>
      <c r="AV398" s="147" t="b">
        <f>IFERROR(O398=_xlfn.XLOOKUP(O398,wtd!$B:$B,wtd!$B:$B),FALSE)</f>
        <v>1</v>
      </c>
      <c r="AW398" s="247" t="s">
        <v>1624</v>
      </c>
      <c r="AX398" s="11">
        <v>2</v>
      </c>
      <c r="AY398">
        <v>0</v>
      </c>
      <c r="AZ398" t="s">
        <v>1729</v>
      </c>
      <c r="BA398" t="b">
        <v>0</v>
      </c>
      <c r="BB398" t="b">
        <v>0</v>
      </c>
      <c r="BC398" t="b">
        <v>0</v>
      </c>
      <c r="BD398" t="s">
        <v>1726</v>
      </c>
      <c r="BE398" t="s">
        <v>1727</v>
      </c>
      <c r="BF398" t="s">
        <v>1727</v>
      </c>
      <c r="BG398" t="s">
        <v>1728</v>
      </c>
      <c r="BH398" t="s">
        <v>1728</v>
      </c>
      <c r="BI398" t="s">
        <v>1438</v>
      </c>
      <c r="BJ398" t="s">
        <v>5485</v>
      </c>
      <c r="BK398" t="s">
        <v>1438</v>
      </c>
      <c r="BL398" s="232">
        <v>108</v>
      </c>
      <c r="BN398" t="s">
        <v>1730</v>
      </c>
      <c r="BO398" t="s">
        <v>1731</v>
      </c>
      <c r="BP398" t="s">
        <v>1725</v>
      </c>
      <c r="BQ398" t="s">
        <v>411</v>
      </c>
    </row>
    <row r="399" spans="1:69" x14ac:dyDescent="0.35">
      <c r="A399">
        <v>398</v>
      </c>
      <c r="B399" s="164" t="str">
        <f>IFERROR(TEXT(AK399,"00"),"99")&amp;IFERROR(TEXT(V399,"00"),"99")&amp;IFERROR(TEXT(R399,"00"),"99")&amp;IFERROR(TEXT(BL399,"000"),"999")</f>
        <v>033412107</v>
      </c>
      <c r="C399" s="164" t="str">
        <f>IFERROR(TEXT(AK399,"00"),"99")&amp;IFERROR(TEXT(U399,"00"),"99")&amp;IFERROR(TEXT(Q399,"000"),"999")</f>
        <v>0334107</v>
      </c>
      <c r="D399" s="29">
        <v>1</v>
      </c>
      <c r="E399" s="29">
        <v>1</v>
      </c>
      <c r="F399" s="29">
        <v>0</v>
      </c>
      <c r="G399" s="29"/>
      <c r="H399" t="s">
        <v>1789</v>
      </c>
      <c r="I399" t="s">
        <v>1789</v>
      </c>
      <c r="J399" t="s">
        <v>1789</v>
      </c>
      <c r="M399" t="s">
        <v>1790</v>
      </c>
      <c r="N399" t="s">
        <v>1790</v>
      </c>
      <c r="O399" s="65" t="s">
        <v>134</v>
      </c>
      <c r="P399" t="s">
        <v>134</v>
      </c>
      <c r="Q399" s="153">
        <f>IFERROR(_xlfn.XLOOKUP(S399,sortorder!$E$62:$E$138,sortorder!$F$62:$F$138),999)</f>
        <v>107</v>
      </c>
      <c r="R399" s="153">
        <f>IFERROR(_xlfn.XLOOKUP(S399,sortorder!$E$62:$E$138,sortorder!$D$62:$D$138),99)</f>
        <v>12</v>
      </c>
      <c r="S399" s="131" t="s">
        <v>134</v>
      </c>
      <c r="T399" s="60" t="s">
        <v>134</v>
      </c>
      <c r="U399" s="158">
        <f>IFERROR(_xlfn.XLOOKUP(W399,sortorder!$E$4:$E$55,sortorder!$D$4:$D$55),99)</f>
        <v>34</v>
      </c>
      <c r="V399" s="158">
        <f>IFERROR(_xlfn.XLOOKUP(W399,sortorder!$E$4:$E$55,sortorder!$D$4:$D$55),99)</f>
        <v>34</v>
      </c>
      <c r="W399" s="22" t="s">
        <v>1707</v>
      </c>
      <c r="X399" s="147">
        <f>IF(ISERROR(SEARCH(X$1,$O399)),0,1)</f>
        <v>0</v>
      </c>
      <c r="Y399" s="147">
        <f>IF(ISERROR(SEARCH(Y$1,$O399)),0,1)</f>
        <v>0</v>
      </c>
      <c r="Z399" s="147">
        <f>IF(ISERROR(SEARCH(Z$1,$O399)),0,1)</f>
        <v>0</v>
      </c>
      <c r="AA399" s="147">
        <f>IF(ISERROR(SEARCH(AA$1,$O399)),0,1)</f>
        <v>0</v>
      </c>
      <c r="AB399" s="147">
        <f>IF(ISERROR(SEARCH(AB$1,$O399)),0,1)</f>
        <v>0</v>
      </c>
      <c r="AC399" s="147">
        <f>IF(ISERROR(SEARCH(AC$1,$O399)),0,1)</f>
        <v>0</v>
      </c>
      <c r="AD399" s="147">
        <f>IF(ISERROR(SEARCH(AD$1,$O399)),0,1)</f>
        <v>0</v>
      </c>
      <c r="AE399" s="147">
        <f>IF(ISERROR(SEARCH(AE$1,$O399)),0,1)</f>
        <v>0</v>
      </c>
      <c r="AF399" s="147">
        <f>IF(ISERROR(SEARCH(AF$1,$O399)),0,1)</f>
        <v>0</v>
      </c>
      <c r="AG399" t="s">
        <v>1075</v>
      </c>
      <c r="AH399" t="s">
        <v>1236</v>
      </c>
      <c r="AI399" t="s">
        <v>140</v>
      </c>
      <c r="AJ399" s="42" t="s">
        <v>140</v>
      </c>
      <c r="AK399" s="219">
        <f>_xlfn.XLOOKUP(AJ399,sortorder!$I$15:$I$20,sortorder!$J$15:$J$20)</f>
        <v>3</v>
      </c>
      <c r="AO399" s="30">
        <v>0</v>
      </c>
      <c r="AP399" t="s">
        <v>43</v>
      </c>
      <c r="AQ399" t="s">
        <v>43</v>
      </c>
      <c r="AR399" t="s">
        <v>286</v>
      </c>
      <c r="AS399" t="s">
        <v>43</v>
      </c>
      <c r="AU399" s="40" t="str">
        <f>IFERROR(_xlfn.XLOOKUP(O399,wtd!$B:$B,wtd!$C:$C),"")</f>
        <v>pop</v>
      </c>
      <c r="AV399" s="147" t="b">
        <f>IFERROR(O399=_xlfn.XLOOKUP(O399,wtd!$B:$B,wtd!$B:$B),FALSE)</f>
        <v>1</v>
      </c>
      <c r="AW399" s="247" t="s">
        <v>1624</v>
      </c>
      <c r="AX399" s="11">
        <v>2</v>
      </c>
      <c r="AY399">
        <v>1</v>
      </c>
      <c r="AZ399" t="s">
        <v>1793</v>
      </c>
      <c r="BA399" t="b">
        <v>0</v>
      </c>
      <c r="BB399" t="b">
        <v>0</v>
      </c>
      <c r="BC399" t="b">
        <v>0</v>
      </c>
      <c r="BD399" t="s">
        <v>1790</v>
      </c>
      <c r="BE399" t="s">
        <v>1791</v>
      </c>
      <c r="BF399" t="s">
        <v>1791</v>
      </c>
      <c r="BG399" t="s">
        <v>1792</v>
      </c>
      <c r="BH399" t="s">
        <v>1792</v>
      </c>
      <c r="BI399" t="s">
        <v>1526</v>
      </c>
      <c r="BJ399" t="s">
        <v>5486</v>
      </c>
      <c r="BK399" t="s">
        <v>1526</v>
      </c>
      <c r="BL399" s="232">
        <v>107</v>
      </c>
      <c r="BN399" t="s">
        <v>1794</v>
      </c>
      <c r="BO399" t="s">
        <v>1795</v>
      </c>
      <c r="BP399" t="s">
        <v>1790</v>
      </c>
      <c r="BQ399" t="s">
        <v>411</v>
      </c>
    </row>
    <row r="400" spans="1:69" x14ac:dyDescent="0.35">
      <c r="A400">
        <v>399</v>
      </c>
      <c r="B400" s="164" t="str">
        <f>IFERROR(TEXT(AK400,"00"),"99")&amp;IFERROR(TEXT(V400,"00"),"99")&amp;IFERROR(TEXT(R400,"00"),"99")&amp;IFERROR(TEXT(BL400,"000"),"999")</f>
        <v>033413101</v>
      </c>
      <c r="C400" s="164" t="str">
        <f>IFERROR(TEXT(AK400,"00"),"99")&amp;IFERROR(TEXT(U400,"00"),"99")&amp;IFERROR(TEXT(Q400,"000"),"999")</f>
        <v>0334101</v>
      </c>
      <c r="D400" s="29">
        <v>1</v>
      </c>
      <c r="E400" s="29">
        <v>1</v>
      </c>
      <c r="F400" s="29">
        <v>0</v>
      </c>
      <c r="G400" s="29"/>
      <c r="H400" t="s">
        <v>1770</v>
      </c>
      <c r="I400" t="s">
        <v>1770</v>
      </c>
      <c r="J400" t="s">
        <v>1770</v>
      </c>
      <c r="M400" t="s">
        <v>1771</v>
      </c>
      <c r="N400" t="s">
        <v>1771</v>
      </c>
      <c r="O400" s="65" t="s">
        <v>1769</v>
      </c>
      <c r="P400" t="s">
        <v>1769</v>
      </c>
      <c r="Q400" s="153">
        <f>IFERROR(_xlfn.XLOOKUP(S400,sortorder!$E$62:$E$138,sortorder!$F$62:$F$138),999)</f>
        <v>101</v>
      </c>
      <c r="R400" s="153">
        <f>IFERROR(_xlfn.XLOOKUP(S400,sortorder!$E$62:$E$138,sortorder!$D$62:$D$138),99)</f>
        <v>13</v>
      </c>
      <c r="S400" s="131" t="s">
        <v>1769</v>
      </c>
      <c r="T400" s="60" t="s">
        <v>1769</v>
      </c>
      <c r="U400" s="158">
        <f>IFERROR(_xlfn.XLOOKUP(W400,sortorder!$E$4:$E$55,sortorder!$D$4:$D$55),99)</f>
        <v>34</v>
      </c>
      <c r="V400" s="158">
        <f>IFERROR(_xlfn.XLOOKUP(W400,sortorder!$E$4:$E$55,sortorder!$D$4:$D$55),99)</f>
        <v>34</v>
      </c>
      <c r="W400" s="22" t="s">
        <v>1707</v>
      </c>
      <c r="X400" s="147">
        <f>IF(ISERROR(SEARCH(X$1,$O400)),0,1)</f>
        <v>0</v>
      </c>
      <c r="Y400" s="147">
        <f>IF(ISERROR(SEARCH(Y$1,$O400)),0,1)</f>
        <v>0</v>
      </c>
      <c r="Z400" s="147">
        <f>IF(ISERROR(SEARCH(Z$1,$O400)),0,1)</f>
        <v>0</v>
      </c>
      <c r="AA400" s="147">
        <f>IF(ISERROR(SEARCH(AA$1,$O400)),0,1)</f>
        <v>0</v>
      </c>
      <c r="AB400" s="147">
        <f>IF(ISERROR(SEARCH(AB$1,$O400)),0,1)</f>
        <v>0</v>
      </c>
      <c r="AC400" s="147">
        <f>IF(ISERROR(SEARCH(AC$1,$O400)),0,1)</f>
        <v>0</v>
      </c>
      <c r="AD400" s="147">
        <f>IF(ISERROR(SEARCH(AD$1,$O400)),0,1)</f>
        <v>0</v>
      </c>
      <c r="AE400" s="147">
        <f>IF(ISERROR(SEARCH(AE$1,$O400)),0,1)</f>
        <v>0</v>
      </c>
      <c r="AF400" s="147">
        <f>IF(ISERROR(SEARCH(AF$1,$O400)),0,1)</f>
        <v>0</v>
      </c>
      <c r="AG400" t="s">
        <v>1075</v>
      </c>
      <c r="AH400" t="s">
        <v>1236</v>
      </c>
      <c r="AI400" t="s">
        <v>140</v>
      </c>
      <c r="AJ400" s="42" t="s">
        <v>140</v>
      </c>
      <c r="AK400" s="219">
        <f>_xlfn.XLOOKUP(AJ400,sortorder!$I$15:$I$20,sortorder!$J$15:$J$20)</f>
        <v>3</v>
      </c>
      <c r="AO400" s="30">
        <v>0</v>
      </c>
      <c r="AP400" t="s">
        <v>43</v>
      </c>
      <c r="AQ400" t="s">
        <v>43</v>
      </c>
      <c r="AR400" t="s">
        <v>286</v>
      </c>
      <c r="AS400" t="s">
        <v>43</v>
      </c>
      <c r="AU400" s="40" t="str">
        <f>IFERROR(_xlfn.XLOOKUP(O400,wtd!$B:$B,wtd!$C:$C),"")</f>
        <v>pop</v>
      </c>
      <c r="AV400" s="147" t="b">
        <f>IFERROR(O400=_xlfn.XLOOKUP(O400,wtd!$B:$B,wtd!$B:$B),FALSE)</f>
        <v>1</v>
      </c>
      <c r="AW400" s="247" t="s">
        <v>1624</v>
      </c>
      <c r="AX400">
        <v>2</v>
      </c>
      <c r="AY400">
        <v>0</v>
      </c>
      <c r="BA400" t="b">
        <v>0</v>
      </c>
      <c r="BB400" t="b">
        <v>0</v>
      </c>
      <c r="BC400" t="b">
        <v>0</v>
      </c>
      <c r="BD400" t="s">
        <v>1354</v>
      </c>
      <c r="BE400" s="24" t="s">
        <v>1354</v>
      </c>
      <c r="BF400" s="24" t="s">
        <v>1354</v>
      </c>
      <c r="BG400" t="s">
        <v>1354</v>
      </c>
      <c r="BI400" t="s">
        <v>1354</v>
      </c>
      <c r="BJ400" t="s">
        <v>1354</v>
      </c>
      <c r="BL400" s="232">
        <v>101</v>
      </c>
      <c r="BN400" t="s">
        <v>1772</v>
      </c>
      <c r="BO400" t="s">
        <v>1773</v>
      </c>
      <c r="BP400" t="s">
        <v>1771</v>
      </c>
    </row>
    <row r="401" spans="1:70" x14ac:dyDescent="0.35">
      <c r="A401">
        <v>400</v>
      </c>
      <c r="B401" s="164" t="str">
        <f>IFERROR(TEXT(AK401,"00"),"99")&amp;IFERROR(TEXT(V401,"00"),"99")&amp;IFERROR(TEXT(R401,"00"),"99")&amp;IFERROR(TEXT(BL401,"000"),"999")</f>
        <v>033501999</v>
      </c>
      <c r="C401" s="164" t="str">
        <f>IFERROR(TEXT(AK401,"00"),"99")&amp;IFERROR(TEXT(U401,"00"),"99")&amp;IFERROR(TEXT(Q401,"000"),"999")</f>
        <v>0335096</v>
      </c>
      <c r="D401" s="29">
        <v>0</v>
      </c>
      <c r="E401" s="29">
        <v>0</v>
      </c>
      <c r="F401" s="29">
        <v>0</v>
      </c>
      <c r="O401" s="65" t="s">
        <v>2484</v>
      </c>
      <c r="P401" t="s">
        <v>2484</v>
      </c>
      <c r="Q401" s="153">
        <f>IFERROR(_xlfn.XLOOKUP(S401,sortorder!$E$62:$E$138,sortorder!$F$62:$F$138),999)</f>
        <v>96</v>
      </c>
      <c r="R401" s="153">
        <f>IFERROR(_xlfn.XLOOKUP(S401,sortorder!$E$62:$E$138,sortorder!$D$62:$D$138),99)</f>
        <v>1</v>
      </c>
      <c r="S401" s="131" t="s">
        <v>181</v>
      </c>
      <c r="T401" s="60" t="s">
        <v>181</v>
      </c>
      <c r="U401" s="158">
        <f>IFERROR(_xlfn.XLOOKUP(W401,sortorder!$E$4:$E$55,sortorder!$D$4:$D$55),99)</f>
        <v>35</v>
      </c>
      <c r="V401" s="158">
        <f>IFERROR(_xlfn.XLOOKUP(W401,sortorder!$E$4:$E$55,sortorder!$D$4:$D$55),99)</f>
        <v>35</v>
      </c>
      <c r="W401" s="22" t="s">
        <v>2485</v>
      </c>
      <c r="X401" s="147">
        <f>IF(ISERROR(SEARCH(X$1,$O401)),0,1)</f>
        <v>1</v>
      </c>
      <c r="Y401" s="147">
        <f>IF(ISERROR(SEARCH(Y$1,$O401)),0,1)</f>
        <v>0</v>
      </c>
      <c r="Z401" s="147">
        <f>IF(ISERROR(SEARCH(Z$1,$O401)),0,1)</f>
        <v>0</v>
      </c>
      <c r="AA401" s="147">
        <f>IF(ISERROR(SEARCH(AA$1,$O401)),0,1)</f>
        <v>0</v>
      </c>
      <c r="AB401" s="147">
        <f>IF(ISERROR(SEARCH(AB$1,$O401)),0,1)</f>
        <v>1</v>
      </c>
      <c r="AC401" s="147">
        <f>IF(ISERROR(SEARCH(AC$1,$O401)),0,1)</f>
        <v>0</v>
      </c>
      <c r="AD401" s="147">
        <f>IF(ISERROR(SEARCH(AD$1,$O401)),0,1)</f>
        <v>0</v>
      </c>
      <c r="AE401" s="147">
        <f>IF(ISERROR(SEARCH(AE$1,$O401)),0,1)</f>
        <v>0</v>
      </c>
      <c r="AF401" s="147">
        <f>IF(ISERROR(SEARCH(AF$1,$O401)),0,1)</f>
        <v>0</v>
      </c>
      <c r="AI401" t="s">
        <v>140</v>
      </c>
      <c r="AJ401" s="42" t="s">
        <v>140</v>
      </c>
      <c r="AK401" s="219">
        <f>_xlfn.XLOOKUP(AJ401,sortorder!$I$15:$I$20,sortorder!$J$15:$J$20)</f>
        <v>3</v>
      </c>
      <c r="AL401" t="s">
        <v>423</v>
      </c>
      <c r="AM401" t="s">
        <v>423</v>
      </c>
      <c r="AN401" t="s">
        <v>424</v>
      </c>
      <c r="AO401" s="32">
        <v>1</v>
      </c>
      <c r="AP401" t="s">
        <v>2454</v>
      </c>
      <c r="AQ401" t="s">
        <v>1758</v>
      </c>
      <c r="AR401" t="s">
        <v>1758</v>
      </c>
      <c r="AS401" t="s">
        <v>1758</v>
      </c>
      <c r="AU401" s="40" t="str">
        <f>IFERROR(_xlfn.XLOOKUP(O401,wtd!$B:$B,wtd!$C:$C),"")</f>
        <v/>
      </c>
      <c r="AV401" s="147" t="b">
        <f>IFERROR(O401=_xlfn.XLOOKUP(O401,wtd!$B:$B,wtd!$B:$B),FALSE)</f>
        <v>0</v>
      </c>
      <c r="AW401" t="s">
        <v>3084</v>
      </c>
      <c r="AX401">
        <v>2</v>
      </c>
      <c r="AY401">
        <v>1</v>
      </c>
      <c r="BA401" t="b">
        <v>0</v>
      </c>
      <c r="BB401" t="b">
        <v>0</v>
      </c>
      <c r="BC401" t="b">
        <v>0</v>
      </c>
      <c r="BD401" t="s">
        <v>2486</v>
      </c>
      <c r="BE401" t="s">
        <v>2486</v>
      </c>
      <c r="BF401" t="s">
        <v>2486</v>
      </c>
      <c r="BL401" s="235">
        <v>999</v>
      </c>
      <c r="BQ401" t="s">
        <v>411</v>
      </c>
      <c r="BR401" t="s">
        <v>55</v>
      </c>
    </row>
    <row r="402" spans="1:70" x14ac:dyDescent="0.35">
      <c r="A402">
        <v>401</v>
      </c>
      <c r="B402" s="164" t="str">
        <f>IFERROR(TEXT(AK402,"00"),"99")&amp;IFERROR(TEXT(V402,"00"),"99")&amp;IFERROR(TEXT(R402,"00"),"99")&amp;IFERROR(TEXT(BL402,"000"),"999")</f>
        <v>033502999</v>
      </c>
      <c r="C402" s="164" t="str">
        <f>IFERROR(TEXT(AK402,"00"),"99")&amp;IFERROR(TEXT(U402,"00"),"99")&amp;IFERROR(TEXT(Q402,"000"),"999")</f>
        <v>0335097</v>
      </c>
      <c r="D402" s="29">
        <v>0</v>
      </c>
      <c r="E402" s="29">
        <v>0</v>
      </c>
      <c r="F402" s="29">
        <v>0</v>
      </c>
      <c r="O402" s="65" t="s">
        <v>2487</v>
      </c>
      <c r="P402" t="s">
        <v>2487</v>
      </c>
      <c r="Q402" s="153">
        <f>IFERROR(_xlfn.XLOOKUP(S402,sortorder!$E$62:$E$138,sortorder!$F$62:$F$138),999)</f>
        <v>97</v>
      </c>
      <c r="R402" s="153">
        <f>IFERROR(_xlfn.XLOOKUP(S402,sortorder!$E$62:$E$138,sortorder!$D$62:$D$138),99)</f>
        <v>2</v>
      </c>
      <c r="S402" s="131" t="s">
        <v>144</v>
      </c>
      <c r="T402" s="60" t="s">
        <v>144</v>
      </c>
      <c r="U402" s="158">
        <f>IFERROR(_xlfn.XLOOKUP(W402,sortorder!$E$4:$E$55,sortorder!$D$4:$D$55),99)</f>
        <v>35</v>
      </c>
      <c r="V402" s="158">
        <f>IFERROR(_xlfn.XLOOKUP(W402,sortorder!$E$4:$E$55,sortorder!$D$4:$D$55),99)</f>
        <v>35</v>
      </c>
      <c r="W402" s="22" t="s">
        <v>2485</v>
      </c>
      <c r="X402" s="147">
        <f>IF(ISERROR(SEARCH(X$1,$O402)),0,1)</f>
        <v>1</v>
      </c>
      <c r="Y402" s="147">
        <f>IF(ISERROR(SEARCH(Y$1,$O402)),0,1)</f>
        <v>0</v>
      </c>
      <c r="Z402" s="147">
        <f>IF(ISERROR(SEARCH(Z$1,$O402)),0,1)</f>
        <v>0</v>
      </c>
      <c r="AA402" s="147">
        <f>IF(ISERROR(SEARCH(AA$1,$O402)),0,1)</f>
        <v>0</v>
      </c>
      <c r="AB402" s="147">
        <f>IF(ISERROR(SEARCH(AB$1,$O402)),0,1)</f>
        <v>1</v>
      </c>
      <c r="AC402" s="147">
        <f>IF(ISERROR(SEARCH(AC$1,$O402)),0,1)</f>
        <v>0</v>
      </c>
      <c r="AD402" s="147">
        <f>IF(ISERROR(SEARCH(AD$1,$O402)),0,1)</f>
        <v>0</v>
      </c>
      <c r="AE402" s="147">
        <f>IF(ISERROR(SEARCH(AE$1,$O402)),0,1)</f>
        <v>0</v>
      </c>
      <c r="AF402" s="147">
        <f>IF(ISERROR(SEARCH(AF$1,$O402)),0,1)</f>
        <v>0</v>
      </c>
      <c r="AI402" t="s">
        <v>140</v>
      </c>
      <c r="AJ402" s="42" t="s">
        <v>140</v>
      </c>
      <c r="AK402" s="219">
        <f>_xlfn.XLOOKUP(AJ402,sortorder!$I$15:$I$20,sortorder!$J$15:$J$20)</f>
        <v>3</v>
      </c>
      <c r="AL402" t="s">
        <v>423</v>
      </c>
      <c r="AM402" t="s">
        <v>423</v>
      </c>
      <c r="AN402" t="s">
        <v>424</v>
      </c>
      <c r="AO402" s="32">
        <v>1</v>
      </c>
      <c r="AP402" t="s">
        <v>2454</v>
      </c>
      <c r="AQ402" t="s">
        <v>1758</v>
      </c>
      <c r="AR402" t="s">
        <v>1758</v>
      </c>
      <c r="AS402" t="s">
        <v>1758</v>
      </c>
      <c r="AU402" s="40" t="str">
        <f>IFERROR(_xlfn.XLOOKUP(O402,wtd!$B:$B,wtd!$C:$C),"")</f>
        <v/>
      </c>
      <c r="AV402" s="147" t="b">
        <f>IFERROR(O402=_xlfn.XLOOKUP(O402,wtd!$B:$B,wtd!$B:$B),FALSE)</f>
        <v>0</v>
      </c>
      <c r="AW402" t="s">
        <v>3084</v>
      </c>
      <c r="AX402">
        <v>2</v>
      </c>
      <c r="AY402">
        <v>1</v>
      </c>
      <c r="BA402" t="b">
        <v>0</v>
      </c>
      <c r="BB402" t="b">
        <v>0</v>
      </c>
      <c r="BC402" t="b">
        <v>0</v>
      </c>
      <c r="BD402" t="s">
        <v>2488</v>
      </c>
      <c r="BE402" t="s">
        <v>2488</v>
      </c>
      <c r="BF402" t="s">
        <v>2488</v>
      </c>
      <c r="BL402" s="235">
        <v>999</v>
      </c>
      <c r="BQ402" t="s">
        <v>411</v>
      </c>
      <c r="BR402" t="s">
        <v>55</v>
      </c>
    </row>
    <row r="403" spans="1:70" x14ac:dyDescent="0.35">
      <c r="A403">
        <v>402</v>
      </c>
      <c r="B403" s="164" t="str">
        <f>IFERROR(TEXT(AK403,"00"),"99")&amp;IFERROR(TEXT(V403,"00"),"99")&amp;IFERROR(TEXT(R403,"00"),"99")&amp;IFERROR(TEXT(BL403,"000"),"999")</f>
        <v>033503999</v>
      </c>
      <c r="C403" s="164" t="str">
        <f>IFERROR(TEXT(AK403,"00"),"99")&amp;IFERROR(TEXT(U403,"00"),"99")&amp;IFERROR(TEXT(Q403,"000"),"999")</f>
        <v>0335099</v>
      </c>
      <c r="D403" s="29">
        <v>0</v>
      </c>
      <c r="E403" s="29">
        <v>0</v>
      </c>
      <c r="F403" s="29">
        <v>0</v>
      </c>
      <c r="L403" s="125"/>
      <c r="O403" s="126" t="s">
        <v>2489</v>
      </c>
      <c r="P403" s="125" t="s">
        <v>2489</v>
      </c>
      <c r="Q403" s="153">
        <f>IFERROR(_xlfn.XLOOKUP(S403,sortorder!$E$62:$E$138,sortorder!$F$62:$F$138),999)</f>
        <v>99</v>
      </c>
      <c r="R403" s="153">
        <f>IFERROR(_xlfn.XLOOKUP(S403,sortorder!$E$62:$E$138,sortorder!$D$62:$D$138),99)</f>
        <v>3</v>
      </c>
      <c r="S403" s="131" t="s">
        <v>185</v>
      </c>
      <c r="T403" s="60" t="s">
        <v>185</v>
      </c>
      <c r="U403" s="158">
        <f>IFERROR(_xlfn.XLOOKUP(W403,sortorder!$E$4:$E$55,sortorder!$D$4:$D$55),99)</f>
        <v>35</v>
      </c>
      <c r="V403" s="158">
        <f>IFERROR(_xlfn.XLOOKUP(W403,sortorder!$E$4:$E$55,sortorder!$D$4:$D$55),99)</f>
        <v>35</v>
      </c>
      <c r="W403" s="22" t="s">
        <v>2485</v>
      </c>
      <c r="X403" s="147">
        <f>IF(ISERROR(SEARCH(X$1,$O403)),0,1)</f>
        <v>1</v>
      </c>
      <c r="Y403" s="147">
        <f>IF(ISERROR(SEARCH(Y$1,$O403)),0,1)</f>
        <v>0</v>
      </c>
      <c r="Z403" s="147">
        <f>IF(ISERROR(SEARCH(Z$1,$O403)),0,1)</f>
        <v>0</v>
      </c>
      <c r="AA403" s="147">
        <f>IF(ISERROR(SEARCH(AA$1,$O403)),0,1)</f>
        <v>0</v>
      </c>
      <c r="AB403" s="147">
        <f>IF(ISERROR(SEARCH(AB$1,$O403)),0,1)</f>
        <v>1</v>
      </c>
      <c r="AC403" s="147">
        <f>IF(ISERROR(SEARCH(AC$1,$O403)),0,1)</f>
        <v>0</v>
      </c>
      <c r="AD403" s="147">
        <f>IF(ISERROR(SEARCH(AD$1,$O403)),0,1)</f>
        <v>0</v>
      </c>
      <c r="AE403" s="147">
        <f>IF(ISERROR(SEARCH(AE$1,$O403)),0,1)</f>
        <v>0</v>
      </c>
      <c r="AF403" s="147">
        <f>IF(ISERROR(SEARCH(AF$1,$O403)),0,1)</f>
        <v>0</v>
      </c>
      <c r="AH403" s="125"/>
      <c r="AI403" t="s">
        <v>140</v>
      </c>
      <c r="AJ403" s="42" t="s">
        <v>140</v>
      </c>
      <c r="AK403" s="219">
        <f>_xlfn.XLOOKUP(AJ403,sortorder!$I$15:$I$20,sortorder!$J$15:$J$20)</f>
        <v>3</v>
      </c>
      <c r="AL403" t="s">
        <v>423</v>
      </c>
      <c r="AM403" t="s">
        <v>423</v>
      </c>
      <c r="AN403" t="s">
        <v>424</v>
      </c>
      <c r="AO403" s="32">
        <v>1</v>
      </c>
      <c r="AP403" t="s">
        <v>2454</v>
      </c>
      <c r="AQ403" t="s">
        <v>1758</v>
      </c>
      <c r="AR403" t="s">
        <v>1758</v>
      </c>
      <c r="AS403" t="s">
        <v>1758</v>
      </c>
      <c r="AU403" s="40" t="str">
        <f>IFERROR(_xlfn.XLOOKUP(O403,wtd!$B:$B,wtd!$C:$C),"")</f>
        <v/>
      </c>
      <c r="AV403" s="147" t="b">
        <f>IFERROR(O403=_xlfn.XLOOKUP(O403,wtd!$B:$B,wtd!$B:$B),FALSE)</f>
        <v>0</v>
      </c>
      <c r="AW403" t="s">
        <v>3084</v>
      </c>
      <c r="AX403">
        <v>2</v>
      </c>
      <c r="AY403">
        <v>1</v>
      </c>
      <c r="BA403" t="b">
        <v>0</v>
      </c>
      <c r="BB403" t="b">
        <v>0</v>
      </c>
      <c r="BC403" t="b">
        <v>0</v>
      </c>
      <c r="BD403" t="s">
        <v>2490</v>
      </c>
      <c r="BE403" t="s">
        <v>2490</v>
      </c>
      <c r="BF403" t="s">
        <v>2490</v>
      </c>
      <c r="BL403" s="235">
        <v>999</v>
      </c>
      <c r="BQ403" t="s">
        <v>411</v>
      </c>
      <c r="BR403" t="s">
        <v>55</v>
      </c>
    </row>
    <row r="404" spans="1:70" x14ac:dyDescent="0.35">
      <c r="A404">
        <v>403</v>
      </c>
      <c r="B404" s="164" t="str">
        <f>IFERROR(TEXT(AK404,"00"),"99")&amp;IFERROR(TEXT(V404,"00"),"99")&amp;IFERROR(TEXT(R404,"00"),"99")&amp;IFERROR(TEXT(BL404,"000"),"999")</f>
        <v>033504999</v>
      </c>
      <c r="C404" s="164" t="str">
        <f>IFERROR(TEXT(AK404,"00"),"99")&amp;IFERROR(TEXT(U404,"00"),"99")&amp;IFERROR(TEXT(Q404,"000"),"999")</f>
        <v>0335100</v>
      </c>
      <c r="D404" s="29">
        <v>0</v>
      </c>
      <c r="E404" s="29">
        <v>0</v>
      </c>
      <c r="F404" s="29">
        <v>0</v>
      </c>
      <c r="L404" s="125"/>
      <c r="O404" s="126" t="s">
        <v>2491</v>
      </c>
      <c r="P404" s="125" t="s">
        <v>2491</v>
      </c>
      <c r="Q404" s="153">
        <f>IFERROR(_xlfn.XLOOKUP(S404,sortorder!$E$62:$E$138,sortorder!$F$62:$F$138),999)</f>
        <v>100</v>
      </c>
      <c r="R404" s="153">
        <f>IFERROR(_xlfn.XLOOKUP(S404,sortorder!$E$62:$E$138,sortorder!$D$62:$D$138),99)</f>
        <v>4</v>
      </c>
      <c r="S404" s="131" t="s">
        <v>108</v>
      </c>
      <c r="T404" s="60" t="s">
        <v>108</v>
      </c>
      <c r="U404" s="158">
        <f>IFERROR(_xlfn.XLOOKUP(W404,sortorder!$E$4:$E$55,sortorder!$D$4:$D$55),99)</f>
        <v>35</v>
      </c>
      <c r="V404" s="158">
        <f>IFERROR(_xlfn.XLOOKUP(W404,sortorder!$E$4:$E$55,sortorder!$D$4:$D$55),99)</f>
        <v>35</v>
      </c>
      <c r="W404" s="22" t="s">
        <v>2485</v>
      </c>
      <c r="X404" s="147">
        <f>IF(ISERROR(SEARCH(X$1,$O404)),0,1)</f>
        <v>1</v>
      </c>
      <c r="Y404" s="147">
        <f>IF(ISERROR(SEARCH(Y$1,$O404)),0,1)</f>
        <v>0</v>
      </c>
      <c r="Z404" s="147">
        <f>IF(ISERROR(SEARCH(Z$1,$O404)),0,1)</f>
        <v>0</v>
      </c>
      <c r="AA404" s="147">
        <f>IF(ISERROR(SEARCH(AA$1,$O404)),0,1)</f>
        <v>0</v>
      </c>
      <c r="AB404" s="147">
        <f>IF(ISERROR(SEARCH(AB$1,$O404)),0,1)</f>
        <v>1</v>
      </c>
      <c r="AC404" s="147">
        <f>IF(ISERROR(SEARCH(AC$1,$O404)),0,1)</f>
        <v>0</v>
      </c>
      <c r="AD404" s="147">
        <f>IF(ISERROR(SEARCH(AD$1,$O404)),0,1)</f>
        <v>0</v>
      </c>
      <c r="AE404" s="147">
        <f>IF(ISERROR(SEARCH(AE$1,$O404)),0,1)</f>
        <v>0</v>
      </c>
      <c r="AF404" s="147">
        <f>IF(ISERROR(SEARCH(AF$1,$O404)),0,1)</f>
        <v>0</v>
      </c>
      <c r="AH404" s="125"/>
      <c r="AI404" t="s">
        <v>140</v>
      </c>
      <c r="AJ404" s="42" t="s">
        <v>140</v>
      </c>
      <c r="AK404" s="219">
        <f>_xlfn.XLOOKUP(AJ404,sortorder!$I$15:$I$20,sortorder!$J$15:$J$20)</f>
        <v>3</v>
      </c>
      <c r="AL404" t="s">
        <v>423</v>
      </c>
      <c r="AM404" t="s">
        <v>423</v>
      </c>
      <c r="AN404" t="s">
        <v>424</v>
      </c>
      <c r="AO404" s="32">
        <v>1</v>
      </c>
      <c r="AP404" t="s">
        <v>2454</v>
      </c>
      <c r="AQ404" t="s">
        <v>1758</v>
      </c>
      <c r="AR404" t="s">
        <v>1758</v>
      </c>
      <c r="AS404" t="s">
        <v>1758</v>
      </c>
      <c r="AU404" s="40" t="str">
        <f>IFERROR(_xlfn.XLOOKUP(O404,wtd!$B:$B,wtd!$C:$C),"")</f>
        <v/>
      </c>
      <c r="AV404" s="147" t="b">
        <f>IFERROR(O404=_xlfn.XLOOKUP(O404,wtd!$B:$B,wtd!$B:$B),FALSE)</f>
        <v>0</v>
      </c>
      <c r="AW404" t="s">
        <v>3084</v>
      </c>
      <c r="AX404">
        <v>2</v>
      </c>
      <c r="AY404">
        <v>1</v>
      </c>
      <c r="BA404" t="b">
        <v>0</v>
      </c>
      <c r="BB404" t="b">
        <v>0</v>
      </c>
      <c r="BC404" t="b">
        <v>0</v>
      </c>
      <c r="BD404" t="s">
        <v>2492</v>
      </c>
      <c r="BE404" t="s">
        <v>2492</v>
      </c>
      <c r="BF404" t="s">
        <v>2492</v>
      </c>
      <c r="BL404" s="235">
        <v>999</v>
      </c>
      <c r="BQ404" t="s">
        <v>411</v>
      </c>
      <c r="BR404" t="s">
        <v>55</v>
      </c>
    </row>
    <row r="405" spans="1:70" x14ac:dyDescent="0.35">
      <c r="A405">
        <v>404</v>
      </c>
      <c r="B405" s="164" t="str">
        <f>IFERROR(TEXT(AK405,"00"),"99")&amp;IFERROR(TEXT(V405,"00"),"99")&amp;IFERROR(TEXT(R405,"00"),"99")&amp;IFERROR(TEXT(BL405,"000"),"999")</f>
        <v>033505999</v>
      </c>
      <c r="C405" s="164" t="str">
        <f>IFERROR(TEXT(AK405,"00"),"99")&amp;IFERROR(TEXT(U405,"00"),"99")&amp;IFERROR(TEXT(Q405,"000"),"999")</f>
        <v>0335098</v>
      </c>
      <c r="D405" s="29">
        <v>0</v>
      </c>
      <c r="E405" s="29">
        <v>0</v>
      </c>
      <c r="F405" s="29">
        <v>0</v>
      </c>
      <c r="L405" s="125"/>
      <c r="O405" s="126" t="s">
        <v>2493</v>
      </c>
      <c r="P405" s="125" t="s">
        <v>2493</v>
      </c>
      <c r="Q405" s="153">
        <f>IFERROR(_xlfn.XLOOKUP(S405,sortorder!$E$62:$E$138,sortorder!$F$62:$F$138),999)</f>
        <v>98</v>
      </c>
      <c r="R405" s="153">
        <f>IFERROR(_xlfn.XLOOKUP(S405,sortorder!$E$62:$E$138,sortorder!$D$62:$D$138),99)</f>
        <v>5</v>
      </c>
      <c r="S405" s="131" t="s">
        <v>196</v>
      </c>
      <c r="T405" s="60" t="s">
        <v>196</v>
      </c>
      <c r="U405" s="158">
        <f>IFERROR(_xlfn.XLOOKUP(W405,sortorder!$E$4:$E$55,sortorder!$D$4:$D$55),99)</f>
        <v>35</v>
      </c>
      <c r="V405" s="158">
        <f>IFERROR(_xlfn.XLOOKUP(W405,sortorder!$E$4:$E$55,sortorder!$D$4:$D$55),99)</f>
        <v>35</v>
      </c>
      <c r="W405" s="22" t="s">
        <v>2485</v>
      </c>
      <c r="X405" s="147">
        <f>IF(ISERROR(SEARCH(X$1,$O405)),0,1)</f>
        <v>1</v>
      </c>
      <c r="Y405" s="147">
        <f>IF(ISERROR(SEARCH(Y$1,$O405)),0,1)</f>
        <v>0</v>
      </c>
      <c r="Z405" s="147">
        <f>IF(ISERROR(SEARCH(Z$1,$O405)),0,1)</f>
        <v>0</v>
      </c>
      <c r="AA405" s="147">
        <f>IF(ISERROR(SEARCH(AA$1,$O405)),0,1)</f>
        <v>0</v>
      </c>
      <c r="AB405" s="147">
        <f>IF(ISERROR(SEARCH(AB$1,$O405)),0,1)</f>
        <v>1</v>
      </c>
      <c r="AC405" s="147">
        <f>IF(ISERROR(SEARCH(AC$1,$O405)),0,1)</f>
        <v>0</v>
      </c>
      <c r="AD405" s="147">
        <f>IF(ISERROR(SEARCH(AD$1,$O405)),0,1)</f>
        <v>0</v>
      </c>
      <c r="AE405" s="147">
        <f>IF(ISERROR(SEARCH(AE$1,$O405)),0,1)</f>
        <v>0</v>
      </c>
      <c r="AF405" s="147">
        <f>IF(ISERROR(SEARCH(AF$1,$O405)),0,1)</f>
        <v>0</v>
      </c>
      <c r="AH405" s="125"/>
      <c r="AI405" t="s">
        <v>140</v>
      </c>
      <c r="AJ405" s="42" t="s">
        <v>140</v>
      </c>
      <c r="AK405" s="219">
        <f>_xlfn.XLOOKUP(AJ405,sortorder!$I$15:$I$20,sortorder!$J$15:$J$20)</f>
        <v>3</v>
      </c>
      <c r="AL405" t="s">
        <v>423</v>
      </c>
      <c r="AM405" t="s">
        <v>423</v>
      </c>
      <c r="AN405" t="s">
        <v>424</v>
      </c>
      <c r="AO405" s="32">
        <v>1</v>
      </c>
      <c r="AP405" t="s">
        <v>2454</v>
      </c>
      <c r="AQ405" t="s">
        <v>1758</v>
      </c>
      <c r="AR405" t="s">
        <v>1758</v>
      </c>
      <c r="AS405" t="s">
        <v>1758</v>
      </c>
      <c r="AU405" s="40" t="str">
        <f>IFERROR(_xlfn.XLOOKUP(O405,wtd!$B:$B,wtd!$C:$C),"")</f>
        <v/>
      </c>
      <c r="AV405" s="147" t="b">
        <f>IFERROR(O405=_xlfn.XLOOKUP(O405,wtd!$B:$B,wtd!$B:$B),FALSE)</f>
        <v>0</v>
      </c>
      <c r="AW405" t="s">
        <v>3084</v>
      </c>
      <c r="AX405">
        <v>2</v>
      </c>
      <c r="AY405">
        <v>1</v>
      </c>
      <c r="BA405" t="b">
        <v>0</v>
      </c>
      <c r="BB405" t="b">
        <v>0</v>
      </c>
      <c r="BC405" t="b">
        <v>0</v>
      </c>
      <c r="BD405" t="s">
        <v>2494</v>
      </c>
      <c r="BE405" t="s">
        <v>2494</v>
      </c>
      <c r="BF405" t="s">
        <v>2494</v>
      </c>
      <c r="BL405" s="235">
        <v>999</v>
      </c>
      <c r="BQ405" t="s">
        <v>411</v>
      </c>
      <c r="BR405" t="s">
        <v>55</v>
      </c>
    </row>
    <row r="406" spans="1:70" x14ac:dyDescent="0.35">
      <c r="A406">
        <v>405</v>
      </c>
      <c r="B406" s="164" t="str">
        <f>IFERROR(TEXT(AK406,"00"),"99")&amp;IFERROR(TEXT(V406,"00"),"99")&amp;IFERROR(TEXT(R406,"00"),"99")&amp;IFERROR(TEXT(BL406,"000"),"999")</f>
        <v>033506999</v>
      </c>
      <c r="C406" s="164" t="str">
        <f>IFERROR(TEXT(AK406,"00"),"99")&amp;IFERROR(TEXT(U406,"00"),"99")&amp;IFERROR(TEXT(Q406,"000"),"999")</f>
        <v>0335103</v>
      </c>
      <c r="D406" s="29">
        <v>0</v>
      </c>
      <c r="E406" s="29">
        <v>0</v>
      </c>
      <c r="F406" s="29">
        <v>0</v>
      </c>
      <c r="L406" s="125"/>
      <c r="O406" s="126" t="s">
        <v>2495</v>
      </c>
      <c r="P406" s="125" t="s">
        <v>2495</v>
      </c>
      <c r="Q406" s="153">
        <f>IFERROR(_xlfn.XLOOKUP(S406,sortorder!$E$62:$E$138,sortorder!$F$62:$F$138),999)</f>
        <v>103</v>
      </c>
      <c r="R406" s="153">
        <f>IFERROR(_xlfn.XLOOKUP(S406,sortorder!$E$62:$E$138,sortorder!$D$62:$D$138),99)</f>
        <v>6</v>
      </c>
      <c r="S406" s="131" t="s">
        <v>80</v>
      </c>
      <c r="T406" s="60" t="s">
        <v>80</v>
      </c>
      <c r="U406" s="158">
        <f>IFERROR(_xlfn.XLOOKUP(W406,sortorder!$E$4:$E$55,sortorder!$D$4:$D$55),99)</f>
        <v>35</v>
      </c>
      <c r="V406" s="158">
        <f>IFERROR(_xlfn.XLOOKUP(W406,sortorder!$E$4:$E$55,sortorder!$D$4:$D$55),99)</f>
        <v>35</v>
      </c>
      <c r="W406" s="22" t="s">
        <v>2485</v>
      </c>
      <c r="X406" s="147">
        <f>IF(ISERROR(SEARCH(X$1,$O406)),0,1)</f>
        <v>1</v>
      </c>
      <c r="Y406" s="147">
        <f>IF(ISERROR(SEARCH(Y$1,$O406)),0,1)</f>
        <v>0</v>
      </c>
      <c r="Z406" s="147">
        <f>IF(ISERROR(SEARCH(Z$1,$O406)),0,1)</f>
        <v>0</v>
      </c>
      <c r="AA406" s="147">
        <f>IF(ISERROR(SEARCH(AA$1,$O406)),0,1)</f>
        <v>0</v>
      </c>
      <c r="AB406" s="147">
        <f>IF(ISERROR(SEARCH(AB$1,$O406)),0,1)</f>
        <v>1</v>
      </c>
      <c r="AC406" s="147">
        <f>IF(ISERROR(SEARCH(AC$1,$O406)),0,1)</f>
        <v>0</v>
      </c>
      <c r="AD406" s="147">
        <f>IF(ISERROR(SEARCH(AD$1,$O406)),0,1)</f>
        <v>0</v>
      </c>
      <c r="AE406" s="147">
        <f>IF(ISERROR(SEARCH(AE$1,$O406)),0,1)</f>
        <v>0</v>
      </c>
      <c r="AF406" s="147">
        <f>IF(ISERROR(SEARCH(AF$1,$O406)),0,1)</f>
        <v>0</v>
      </c>
      <c r="AH406" s="125"/>
      <c r="AI406" t="s">
        <v>140</v>
      </c>
      <c r="AJ406" s="42" t="s">
        <v>140</v>
      </c>
      <c r="AK406" s="219">
        <f>_xlfn.XLOOKUP(AJ406,sortorder!$I$15:$I$20,sortorder!$J$15:$J$20)</f>
        <v>3</v>
      </c>
      <c r="AL406" t="s">
        <v>423</v>
      </c>
      <c r="AM406" t="s">
        <v>423</v>
      </c>
      <c r="AN406" t="s">
        <v>424</v>
      </c>
      <c r="AO406" s="32">
        <v>1</v>
      </c>
      <c r="AP406" t="s">
        <v>2454</v>
      </c>
      <c r="AQ406" t="s">
        <v>1758</v>
      </c>
      <c r="AR406" t="s">
        <v>1758</v>
      </c>
      <c r="AS406" t="s">
        <v>1758</v>
      </c>
      <c r="AU406" s="40" t="str">
        <f>IFERROR(_xlfn.XLOOKUP(O406,wtd!$B:$B,wtd!$C:$C),"")</f>
        <v/>
      </c>
      <c r="AV406" s="147" t="b">
        <f>IFERROR(O406=_xlfn.XLOOKUP(O406,wtd!$B:$B,wtd!$B:$B),FALSE)</f>
        <v>0</v>
      </c>
      <c r="AW406" t="s">
        <v>3084</v>
      </c>
      <c r="AX406">
        <v>2</v>
      </c>
      <c r="AY406">
        <v>1</v>
      </c>
      <c r="BA406" t="b">
        <v>0</v>
      </c>
      <c r="BB406" t="b">
        <v>0</v>
      </c>
      <c r="BC406" t="b">
        <v>0</v>
      </c>
      <c r="BD406" t="s">
        <v>5205</v>
      </c>
      <c r="BE406" t="s">
        <v>2496</v>
      </c>
      <c r="BF406" t="s">
        <v>2496</v>
      </c>
      <c r="BL406" s="235">
        <v>999</v>
      </c>
      <c r="BQ406" t="s">
        <v>411</v>
      </c>
      <c r="BR406" t="s">
        <v>55</v>
      </c>
    </row>
    <row r="407" spans="1:70" x14ac:dyDescent="0.35">
      <c r="A407">
        <v>406</v>
      </c>
      <c r="B407" s="164" t="str">
        <f>IFERROR(TEXT(AK407,"00"),"99")&amp;IFERROR(TEXT(V407,"00"),"99")&amp;IFERROR(TEXT(R407,"00"),"99")&amp;IFERROR(TEXT(BL407,"000"),"999")</f>
        <v>033507999</v>
      </c>
      <c r="C407" s="164" t="str">
        <f>IFERROR(TEXT(AK407,"00"),"99")&amp;IFERROR(TEXT(U407,"00"),"99")&amp;IFERROR(TEXT(Q407,"000"),"999")</f>
        <v>0335102</v>
      </c>
      <c r="D407" s="29">
        <v>0</v>
      </c>
      <c r="E407" s="29">
        <v>0</v>
      </c>
      <c r="F407" s="29">
        <v>0</v>
      </c>
      <c r="L407" s="125"/>
      <c r="O407" s="126" t="s">
        <v>2497</v>
      </c>
      <c r="P407" s="125" t="s">
        <v>2497</v>
      </c>
      <c r="Q407" s="153">
        <f>IFERROR(_xlfn.XLOOKUP(S407,sortorder!$E$62:$E$138,sortorder!$F$62:$F$138),999)</f>
        <v>102</v>
      </c>
      <c r="R407" s="153">
        <f>IFERROR(_xlfn.XLOOKUP(S407,sortorder!$E$62:$E$138,sortorder!$D$62:$D$138),99)</f>
        <v>7</v>
      </c>
      <c r="S407" s="131" t="s">
        <v>307</v>
      </c>
      <c r="T407" s="60" t="s">
        <v>307</v>
      </c>
      <c r="U407" s="158">
        <f>IFERROR(_xlfn.XLOOKUP(W407,sortorder!$E$4:$E$55,sortorder!$D$4:$D$55),99)</f>
        <v>35</v>
      </c>
      <c r="V407" s="158">
        <f>IFERROR(_xlfn.XLOOKUP(W407,sortorder!$E$4:$E$55,sortorder!$D$4:$D$55),99)</f>
        <v>35</v>
      </c>
      <c r="W407" s="22" t="s">
        <v>2485</v>
      </c>
      <c r="X407" s="147">
        <f>IF(ISERROR(SEARCH(X$1,$O407)),0,1)</f>
        <v>1</v>
      </c>
      <c r="Y407" s="147">
        <f>IF(ISERROR(SEARCH(Y$1,$O407)),0,1)</f>
        <v>0</v>
      </c>
      <c r="Z407" s="147">
        <f>IF(ISERROR(SEARCH(Z$1,$O407)),0,1)</f>
        <v>0</v>
      </c>
      <c r="AA407" s="147">
        <f>IF(ISERROR(SEARCH(AA$1,$O407)),0,1)</f>
        <v>0</v>
      </c>
      <c r="AB407" s="147">
        <f>IF(ISERROR(SEARCH(AB$1,$O407)),0,1)</f>
        <v>1</v>
      </c>
      <c r="AC407" s="147">
        <f>IF(ISERROR(SEARCH(AC$1,$O407)),0,1)</f>
        <v>0</v>
      </c>
      <c r="AD407" s="147">
        <f>IF(ISERROR(SEARCH(AD$1,$O407)),0,1)</f>
        <v>0</v>
      </c>
      <c r="AE407" s="147">
        <f>IF(ISERROR(SEARCH(AE$1,$O407)),0,1)</f>
        <v>0</v>
      </c>
      <c r="AF407" s="147">
        <f>IF(ISERROR(SEARCH(AF$1,$O407)),0,1)</f>
        <v>0</v>
      </c>
      <c r="AH407" s="125"/>
      <c r="AI407" t="s">
        <v>140</v>
      </c>
      <c r="AJ407" s="42" t="s">
        <v>140</v>
      </c>
      <c r="AK407" s="219">
        <f>_xlfn.XLOOKUP(AJ407,sortorder!$I$15:$I$20,sortorder!$J$15:$J$20)</f>
        <v>3</v>
      </c>
      <c r="AL407" t="s">
        <v>423</v>
      </c>
      <c r="AM407" t="s">
        <v>423</v>
      </c>
      <c r="AN407" t="s">
        <v>424</v>
      </c>
      <c r="AO407" s="32">
        <v>1</v>
      </c>
      <c r="AP407" t="s">
        <v>2454</v>
      </c>
      <c r="AQ407" t="s">
        <v>1758</v>
      </c>
      <c r="AR407" t="s">
        <v>1758</v>
      </c>
      <c r="AS407" t="s">
        <v>1758</v>
      </c>
      <c r="AU407" s="40" t="str">
        <f>IFERROR(_xlfn.XLOOKUP(O407,wtd!$B:$B,wtd!$C:$C),"")</f>
        <v/>
      </c>
      <c r="AV407" s="147" t="b">
        <f>IFERROR(O407=_xlfn.XLOOKUP(O407,wtd!$B:$B,wtd!$B:$B),FALSE)</f>
        <v>0</v>
      </c>
      <c r="AW407" t="s">
        <v>3084</v>
      </c>
      <c r="AX407">
        <v>2</v>
      </c>
      <c r="AY407">
        <v>1</v>
      </c>
      <c r="BA407" t="b">
        <v>0</v>
      </c>
      <c r="BB407" t="b">
        <v>0</v>
      </c>
      <c r="BC407" t="b">
        <v>0</v>
      </c>
      <c r="BD407" t="s">
        <v>2498</v>
      </c>
      <c r="BE407" t="s">
        <v>2498</v>
      </c>
      <c r="BF407" t="s">
        <v>2498</v>
      </c>
      <c r="BL407" s="235">
        <v>999</v>
      </c>
      <c r="BQ407" t="s">
        <v>411</v>
      </c>
      <c r="BR407" t="s">
        <v>55</v>
      </c>
    </row>
    <row r="408" spans="1:70" x14ac:dyDescent="0.35">
      <c r="A408">
        <v>407</v>
      </c>
      <c r="B408" s="164" t="str">
        <f>IFERROR(TEXT(AK408,"00"),"99")&amp;IFERROR(TEXT(V408,"00"),"99")&amp;IFERROR(TEXT(R408,"00"),"99")&amp;IFERROR(TEXT(BL408,"000"),"999")</f>
        <v>033508999</v>
      </c>
      <c r="C408" s="164" t="str">
        <f>IFERROR(TEXT(AK408,"00"),"99")&amp;IFERROR(TEXT(U408,"00"),"99")&amp;IFERROR(TEXT(Q408,"000"),"999")</f>
        <v>0335104</v>
      </c>
      <c r="D408" s="29">
        <v>0</v>
      </c>
      <c r="E408" s="29">
        <v>0</v>
      </c>
      <c r="F408" s="29">
        <v>0</v>
      </c>
      <c r="L408" s="125"/>
      <c r="O408" s="126" t="s">
        <v>2499</v>
      </c>
      <c r="P408" s="125" t="s">
        <v>2499</v>
      </c>
      <c r="Q408" s="153">
        <f>IFERROR(_xlfn.XLOOKUP(S408,sortorder!$E$62:$E$138,sortorder!$F$62:$F$138),999)</f>
        <v>104</v>
      </c>
      <c r="R408" s="153">
        <f>IFERROR(_xlfn.XLOOKUP(S408,sortorder!$E$62:$E$138,sortorder!$D$62:$D$138),99)</f>
        <v>8</v>
      </c>
      <c r="S408" s="131" t="s">
        <v>255</v>
      </c>
      <c r="T408" s="60" t="s">
        <v>255</v>
      </c>
      <c r="U408" s="158">
        <f>IFERROR(_xlfn.XLOOKUP(W408,sortorder!$E$4:$E$55,sortorder!$D$4:$D$55),99)</f>
        <v>35</v>
      </c>
      <c r="V408" s="158">
        <f>IFERROR(_xlfn.XLOOKUP(W408,sortorder!$E$4:$E$55,sortorder!$D$4:$D$55),99)</f>
        <v>35</v>
      </c>
      <c r="W408" s="22" t="s">
        <v>2485</v>
      </c>
      <c r="X408" s="147">
        <f>IF(ISERROR(SEARCH(X$1,$O408)),0,1)</f>
        <v>1</v>
      </c>
      <c r="Y408" s="147">
        <f>IF(ISERROR(SEARCH(Y$1,$O408)),0,1)</f>
        <v>0</v>
      </c>
      <c r="Z408" s="147">
        <f>IF(ISERROR(SEARCH(Z$1,$O408)),0,1)</f>
        <v>0</v>
      </c>
      <c r="AA408" s="147">
        <f>IF(ISERROR(SEARCH(AA$1,$O408)),0,1)</f>
        <v>0</v>
      </c>
      <c r="AB408" s="147">
        <f>IF(ISERROR(SEARCH(AB$1,$O408)),0,1)</f>
        <v>1</v>
      </c>
      <c r="AC408" s="147">
        <f>IF(ISERROR(SEARCH(AC$1,$O408)),0,1)</f>
        <v>0</v>
      </c>
      <c r="AD408" s="147">
        <f>IF(ISERROR(SEARCH(AD$1,$O408)),0,1)</f>
        <v>0</v>
      </c>
      <c r="AE408" s="147">
        <f>IF(ISERROR(SEARCH(AE$1,$O408)),0,1)</f>
        <v>0</v>
      </c>
      <c r="AF408" s="147">
        <f>IF(ISERROR(SEARCH(AF$1,$O408)),0,1)</f>
        <v>0</v>
      </c>
      <c r="AH408" s="125"/>
      <c r="AI408" t="s">
        <v>140</v>
      </c>
      <c r="AJ408" s="42" t="s">
        <v>140</v>
      </c>
      <c r="AK408" s="219">
        <f>_xlfn.XLOOKUP(AJ408,sortorder!$I$15:$I$20,sortorder!$J$15:$J$20)</f>
        <v>3</v>
      </c>
      <c r="AL408" t="s">
        <v>423</v>
      </c>
      <c r="AM408" t="s">
        <v>423</v>
      </c>
      <c r="AN408" t="s">
        <v>424</v>
      </c>
      <c r="AO408" s="32">
        <v>1</v>
      </c>
      <c r="AP408" t="s">
        <v>2454</v>
      </c>
      <c r="AQ408" t="s">
        <v>1758</v>
      </c>
      <c r="AR408" t="s">
        <v>1758</v>
      </c>
      <c r="AS408" t="s">
        <v>1758</v>
      </c>
      <c r="AU408" s="40" t="str">
        <f>IFERROR(_xlfn.XLOOKUP(O408,wtd!$B:$B,wtd!$C:$C),"")</f>
        <v/>
      </c>
      <c r="AV408" s="147" t="b">
        <f>IFERROR(O408=_xlfn.XLOOKUP(O408,wtd!$B:$B,wtd!$B:$B),FALSE)</f>
        <v>0</v>
      </c>
      <c r="AW408" t="s">
        <v>3084</v>
      </c>
      <c r="AX408">
        <v>2</v>
      </c>
      <c r="AY408">
        <v>1</v>
      </c>
      <c r="BA408" t="b">
        <v>0</v>
      </c>
      <c r="BB408" t="b">
        <v>0</v>
      </c>
      <c r="BC408" t="b">
        <v>0</v>
      </c>
      <c r="BD408" t="s">
        <v>2500</v>
      </c>
      <c r="BE408" t="s">
        <v>2500</v>
      </c>
      <c r="BF408" t="s">
        <v>2500</v>
      </c>
      <c r="BL408" s="235">
        <v>999</v>
      </c>
      <c r="BQ408" t="s">
        <v>411</v>
      </c>
      <c r="BR408" t="s">
        <v>55</v>
      </c>
    </row>
    <row r="409" spans="1:70" x14ac:dyDescent="0.35">
      <c r="A409">
        <v>408</v>
      </c>
      <c r="B409" s="164" t="str">
        <f>IFERROR(TEXT(AK409,"00"),"99")&amp;IFERROR(TEXT(V409,"00"),"99")&amp;IFERROR(TEXT(R409,"00"),"99")&amp;IFERROR(TEXT(BL409,"000"),"999")</f>
        <v>033509999</v>
      </c>
      <c r="C409" s="164" t="str">
        <f>IFERROR(TEXT(AK409,"00"),"99")&amp;IFERROR(TEXT(U409,"00"),"99")&amp;IFERROR(TEXT(Q409,"000"),"999")</f>
        <v>0335105</v>
      </c>
      <c r="D409" s="29">
        <v>0</v>
      </c>
      <c r="E409" s="29">
        <v>0</v>
      </c>
      <c r="F409" s="29">
        <v>0</v>
      </c>
      <c r="L409" s="125"/>
      <c r="O409" s="126" t="s">
        <v>2501</v>
      </c>
      <c r="P409" s="125" t="s">
        <v>2501</v>
      </c>
      <c r="Q409" s="153">
        <f>IFERROR(_xlfn.XLOOKUP(S409,sortorder!$E$62:$E$138,sortorder!$F$62:$F$138),999)</f>
        <v>105</v>
      </c>
      <c r="R409" s="153">
        <f>IFERROR(_xlfn.XLOOKUP(S409,sortorder!$E$62:$E$138,sortorder!$D$62:$D$138),99)</f>
        <v>9</v>
      </c>
      <c r="S409" s="131" t="s">
        <v>265</v>
      </c>
      <c r="T409" s="60" t="s">
        <v>265</v>
      </c>
      <c r="U409" s="158">
        <f>IFERROR(_xlfn.XLOOKUP(W409,sortorder!$E$4:$E$55,sortorder!$D$4:$D$55),99)</f>
        <v>35</v>
      </c>
      <c r="V409" s="158">
        <f>IFERROR(_xlfn.XLOOKUP(W409,sortorder!$E$4:$E$55,sortorder!$D$4:$D$55),99)</f>
        <v>35</v>
      </c>
      <c r="W409" s="22" t="s">
        <v>2485</v>
      </c>
      <c r="X409" s="147">
        <f>IF(ISERROR(SEARCH(X$1,$O409)),0,1)</f>
        <v>1</v>
      </c>
      <c r="Y409" s="147">
        <f>IF(ISERROR(SEARCH(Y$1,$O409)),0,1)</f>
        <v>0</v>
      </c>
      <c r="Z409" s="147">
        <f>IF(ISERROR(SEARCH(Z$1,$O409)),0,1)</f>
        <v>0</v>
      </c>
      <c r="AA409" s="147">
        <f>IF(ISERROR(SEARCH(AA$1,$O409)),0,1)</f>
        <v>0</v>
      </c>
      <c r="AB409" s="147">
        <f>IF(ISERROR(SEARCH(AB$1,$O409)),0,1)</f>
        <v>1</v>
      </c>
      <c r="AC409" s="147">
        <f>IF(ISERROR(SEARCH(AC$1,$O409)),0,1)</f>
        <v>0</v>
      </c>
      <c r="AD409" s="147">
        <f>IF(ISERROR(SEARCH(AD$1,$O409)),0,1)</f>
        <v>0</v>
      </c>
      <c r="AE409" s="147">
        <f>IF(ISERROR(SEARCH(AE$1,$O409)),0,1)</f>
        <v>0</v>
      </c>
      <c r="AF409" s="147">
        <f>IF(ISERROR(SEARCH(AF$1,$O409)),0,1)</f>
        <v>0</v>
      </c>
      <c r="AH409" s="125"/>
      <c r="AI409" t="s">
        <v>140</v>
      </c>
      <c r="AJ409" s="42" t="s">
        <v>140</v>
      </c>
      <c r="AK409" s="219">
        <f>_xlfn.XLOOKUP(AJ409,sortorder!$I$15:$I$20,sortorder!$J$15:$J$20)</f>
        <v>3</v>
      </c>
      <c r="AL409" t="s">
        <v>423</v>
      </c>
      <c r="AM409" t="s">
        <v>423</v>
      </c>
      <c r="AN409" t="s">
        <v>424</v>
      </c>
      <c r="AO409" s="32">
        <v>1</v>
      </c>
      <c r="AP409" t="s">
        <v>2454</v>
      </c>
      <c r="AQ409" t="s">
        <v>1758</v>
      </c>
      <c r="AR409" t="s">
        <v>1758</v>
      </c>
      <c r="AS409" t="s">
        <v>1758</v>
      </c>
      <c r="AU409" s="40" t="str">
        <f>IFERROR(_xlfn.XLOOKUP(O409,wtd!$B:$B,wtd!$C:$C),"")</f>
        <v/>
      </c>
      <c r="AV409" s="147" t="b">
        <f>IFERROR(O409=_xlfn.XLOOKUP(O409,wtd!$B:$B,wtd!$B:$B),FALSE)</f>
        <v>0</v>
      </c>
      <c r="AW409" t="s">
        <v>3084</v>
      </c>
      <c r="AX409">
        <v>2</v>
      </c>
      <c r="AY409">
        <v>1</v>
      </c>
      <c r="BA409" t="b">
        <v>0</v>
      </c>
      <c r="BB409" t="b">
        <v>0</v>
      </c>
      <c r="BC409" t="b">
        <v>0</v>
      </c>
      <c r="BD409" t="s">
        <v>2502</v>
      </c>
      <c r="BE409" t="s">
        <v>2502</v>
      </c>
      <c r="BF409" t="s">
        <v>2502</v>
      </c>
      <c r="BL409" s="235">
        <v>999</v>
      </c>
      <c r="BQ409" t="s">
        <v>411</v>
      </c>
      <c r="BR409" t="s">
        <v>55</v>
      </c>
    </row>
    <row r="410" spans="1:70" x14ac:dyDescent="0.35">
      <c r="A410">
        <v>409</v>
      </c>
      <c r="B410" s="164" t="str">
        <f>IFERROR(TEXT(AK410,"00"),"99")&amp;IFERROR(TEXT(V410,"00"),"99")&amp;IFERROR(TEXT(R410,"00"),"99")&amp;IFERROR(TEXT(BL410,"000"),"999")</f>
        <v>033510999</v>
      </c>
      <c r="C410" s="164" t="str">
        <f>IFERROR(TEXT(AK410,"00"),"99")&amp;IFERROR(TEXT(U410,"00"),"99")&amp;IFERROR(TEXT(Q410,"000"),"999")</f>
        <v>0335106</v>
      </c>
      <c r="D410" s="29">
        <v>0</v>
      </c>
      <c r="E410" s="29">
        <v>0</v>
      </c>
      <c r="F410" s="29">
        <v>0</v>
      </c>
      <c r="L410" s="125"/>
      <c r="O410" s="126" t="s">
        <v>2503</v>
      </c>
      <c r="P410" s="125" t="s">
        <v>2503</v>
      </c>
      <c r="Q410" s="153">
        <f>IFERROR(_xlfn.XLOOKUP(S410,sortorder!$E$62:$E$138,sortorder!$F$62:$F$138),999)</f>
        <v>106</v>
      </c>
      <c r="R410" s="153">
        <f>IFERROR(_xlfn.XLOOKUP(S410,sortorder!$E$62:$E$138,sortorder!$D$62:$D$138),99)</f>
        <v>10</v>
      </c>
      <c r="S410" s="131" t="s">
        <v>95</v>
      </c>
      <c r="T410" s="60" t="s">
        <v>95</v>
      </c>
      <c r="U410" s="158">
        <f>IFERROR(_xlfn.XLOOKUP(W410,sortorder!$E$4:$E$55,sortorder!$D$4:$D$55),99)</f>
        <v>35</v>
      </c>
      <c r="V410" s="158">
        <f>IFERROR(_xlfn.XLOOKUP(W410,sortorder!$E$4:$E$55,sortorder!$D$4:$D$55),99)</f>
        <v>35</v>
      </c>
      <c r="W410" s="22" t="s">
        <v>2485</v>
      </c>
      <c r="X410" s="147">
        <f>IF(ISERROR(SEARCH(X$1,$O410)),0,1)</f>
        <v>1</v>
      </c>
      <c r="Y410" s="147">
        <f>IF(ISERROR(SEARCH(Y$1,$O410)),0,1)</f>
        <v>0</v>
      </c>
      <c r="Z410" s="147">
        <f>IF(ISERROR(SEARCH(Z$1,$O410)),0,1)</f>
        <v>0</v>
      </c>
      <c r="AA410" s="147">
        <f>IF(ISERROR(SEARCH(AA$1,$O410)),0,1)</f>
        <v>0</v>
      </c>
      <c r="AB410" s="147">
        <f>IF(ISERROR(SEARCH(AB$1,$O410)),0,1)</f>
        <v>1</v>
      </c>
      <c r="AC410" s="147">
        <f>IF(ISERROR(SEARCH(AC$1,$O410)),0,1)</f>
        <v>0</v>
      </c>
      <c r="AD410" s="147">
        <f>IF(ISERROR(SEARCH(AD$1,$O410)),0,1)</f>
        <v>0</v>
      </c>
      <c r="AE410" s="147">
        <f>IF(ISERROR(SEARCH(AE$1,$O410)),0,1)</f>
        <v>0</v>
      </c>
      <c r="AF410" s="147">
        <f>IF(ISERROR(SEARCH(AF$1,$O410)),0,1)</f>
        <v>0</v>
      </c>
      <c r="AH410" s="125"/>
      <c r="AI410" t="s">
        <v>140</v>
      </c>
      <c r="AJ410" s="42" t="s">
        <v>140</v>
      </c>
      <c r="AK410" s="219">
        <f>_xlfn.XLOOKUP(AJ410,sortorder!$I$15:$I$20,sortorder!$J$15:$J$20)</f>
        <v>3</v>
      </c>
      <c r="AL410" t="s">
        <v>423</v>
      </c>
      <c r="AM410" t="s">
        <v>423</v>
      </c>
      <c r="AN410" t="s">
        <v>424</v>
      </c>
      <c r="AO410" s="32">
        <v>1</v>
      </c>
      <c r="AP410" t="s">
        <v>2454</v>
      </c>
      <c r="AQ410" t="s">
        <v>1758</v>
      </c>
      <c r="AR410" t="s">
        <v>1758</v>
      </c>
      <c r="AS410" t="s">
        <v>1758</v>
      </c>
      <c r="AU410" s="40" t="str">
        <f>IFERROR(_xlfn.XLOOKUP(O410,wtd!$B:$B,wtd!$C:$C),"")</f>
        <v/>
      </c>
      <c r="AV410" s="147" t="b">
        <f>IFERROR(O410=_xlfn.XLOOKUP(O410,wtd!$B:$B,wtd!$B:$B),FALSE)</f>
        <v>0</v>
      </c>
      <c r="AW410" t="s">
        <v>3084</v>
      </c>
      <c r="AX410">
        <v>2</v>
      </c>
      <c r="AY410">
        <v>1</v>
      </c>
      <c r="BA410" t="b">
        <v>0</v>
      </c>
      <c r="BB410" t="b">
        <v>0</v>
      </c>
      <c r="BC410" t="b">
        <v>0</v>
      </c>
      <c r="BD410" t="s">
        <v>2504</v>
      </c>
      <c r="BE410" t="s">
        <v>2504</v>
      </c>
      <c r="BF410" t="s">
        <v>2504</v>
      </c>
      <c r="BL410" s="235">
        <v>999</v>
      </c>
      <c r="BQ410" t="s">
        <v>411</v>
      </c>
    </row>
    <row r="411" spans="1:70" x14ac:dyDescent="0.35">
      <c r="A411">
        <v>410</v>
      </c>
      <c r="B411" s="164" t="str">
        <f>IFERROR(TEXT(AK411,"00"),"99")&amp;IFERROR(TEXT(V411,"00"),"99")&amp;IFERROR(TEXT(R411,"00"),"99")&amp;IFERROR(TEXT(BL411,"000"),"999")</f>
        <v>033511999</v>
      </c>
      <c r="C411" s="164" t="str">
        <f>IFERROR(TEXT(AK411,"00"),"99")&amp;IFERROR(TEXT(U411,"00"),"99")&amp;IFERROR(TEXT(Q411,"000"),"999")</f>
        <v>0335108</v>
      </c>
      <c r="D411" s="29">
        <v>0</v>
      </c>
      <c r="E411" s="29">
        <v>0</v>
      </c>
      <c r="F411" s="29">
        <v>0</v>
      </c>
      <c r="L411" s="125"/>
      <c r="O411" s="126" t="s">
        <v>2505</v>
      </c>
      <c r="P411" s="125" t="s">
        <v>2505</v>
      </c>
      <c r="Q411" s="153">
        <f>IFERROR(_xlfn.XLOOKUP(S411,sortorder!$E$62:$E$138,sortorder!$F$62:$F$138),999)</f>
        <v>108</v>
      </c>
      <c r="R411" s="153">
        <f>IFERROR(_xlfn.XLOOKUP(S411,sortorder!$E$62:$E$138,sortorder!$D$62:$D$138),99)</f>
        <v>11</v>
      </c>
      <c r="S411" s="131" t="s">
        <v>244</v>
      </c>
      <c r="T411" s="60" t="s">
        <v>244</v>
      </c>
      <c r="U411" s="158">
        <f>IFERROR(_xlfn.XLOOKUP(W411,sortorder!$E$4:$E$55,sortorder!$D$4:$D$55),99)</f>
        <v>35</v>
      </c>
      <c r="V411" s="158">
        <f>IFERROR(_xlfn.XLOOKUP(W411,sortorder!$E$4:$E$55,sortorder!$D$4:$D$55),99)</f>
        <v>35</v>
      </c>
      <c r="W411" s="22" t="s">
        <v>2485</v>
      </c>
      <c r="X411" s="147">
        <f>IF(ISERROR(SEARCH(X$1,$O411)),0,1)</f>
        <v>1</v>
      </c>
      <c r="Y411" s="147">
        <f>IF(ISERROR(SEARCH(Y$1,$O411)),0,1)</f>
        <v>0</v>
      </c>
      <c r="Z411" s="147">
        <f>IF(ISERROR(SEARCH(Z$1,$O411)),0,1)</f>
        <v>0</v>
      </c>
      <c r="AA411" s="147">
        <f>IF(ISERROR(SEARCH(AA$1,$O411)),0,1)</f>
        <v>0</v>
      </c>
      <c r="AB411" s="147">
        <f>IF(ISERROR(SEARCH(AB$1,$O411)),0,1)</f>
        <v>1</v>
      </c>
      <c r="AC411" s="147">
        <f>IF(ISERROR(SEARCH(AC$1,$O411)),0,1)</f>
        <v>0</v>
      </c>
      <c r="AD411" s="147">
        <f>IF(ISERROR(SEARCH(AD$1,$O411)),0,1)</f>
        <v>0</v>
      </c>
      <c r="AE411" s="147">
        <f>IF(ISERROR(SEARCH(AE$1,$O411)),0,1)</f>
        <v>0</v>
      </c>
      <c r="AF411" s="147">
        <f>IF(ISERROR(SEARCH(AF$1,$O411)),0,1)</f>
        <v>0</v>
      </c>
      <c r="AH411" s="125"/>
      <c r="AI411" t="s">
        <v>140</v>
      </c>
      <c r="AJ411" s="42" t="s">
        <v>140</v>
      </c>
      <c r="AK411" s="219">
        <f>_xlfn.XLOOKUP(AJ411,sortorder!$I$15:$I$20,sortorder!$J$15:$J$20)</f>
        <v>3</v>
      </c>
      <c r="AL411" t="s">
        <v>423</v>
      </c>
      <c r="AM411" t="s">
        <v>423</v>
      </c>
      <c r="AN411" t="s">
        <v>424</v>
      </c>
      <c r="AO411" s="32">
        <v>1</v>
      </c>
      <c r="AP411" t="s">
        <v>2454</v>
      </c>
      <c r="AQ411" t="s">
        <v>1758</v>
      </c>
      <c r="AR411" t="s">
        <v>1758</v>
      </c>
      <c r="AS411" t="s">
        <v>1758</v>
      </c>
      <c r="AU411" s="40" t="str">
        <f>IFERROR(_xlfn.XLOOKUP(O411,wtd!$B:$B,wtd!$C:$C),"")</f>
        <v/>
      </c>
      <c r="AV411" s="147" t="b">
        <f>IFERROR(O411=_xlfn.XLOOKUP(O411,wtd!$B:$B,wtd!$B:$B),FALSE)</f>
        <v>0</v>
      </c>
      <c r="AW411" t="s">
        <v>3084</v>
      </c>
      <c r="AX411">
        <v>2</v>
      </c>
      <c r="AY411">
        <v>1</v>
      </c>
      <c r="BA411" t="b">
        <v>0</v>
      </c>
      <c r="BB411" t="b">
        <v>0</v>
      </c>
      <c r="BC411" t="b">
        <v>0</v>
      </c>
      <c r="BD411" t="s">
        <v>2506</v>
      </c>
      <c r="BE411" t="s">
        <v>2506</v>
      </c>
      <c r="BF411" t="s">
        <v>2506</v>
      </c>
      <c r="BL411" s="235">
        <v>999</v>
      </c>
      <c r="BQ411" t="s">
        <v>411</v>
      </c>
    </row>
    <row r="412" spans="1:70" x14ac:dyDescent="0.35">
      <c r="A412">
        <v>411</v>
      </c>
      <c r="B412" s="164" t="str">
        <f>IFERROR(TEXT(AK412,"00"),"99")&amp;IFERROR(TEXT(V412,"00"),"99")&amp;IFERROR(TEXT(R412,"00"),"99")&amp;IFERROR(TEXT(BL412,"000"),"999")</f>
        <v>033512999</v>
      </c>
      <c r="C412" s="164" t="str">
        <f>IFERROR(TEXT(AK412,"00"),"99")&amp;IFERROR(TEXT(U412,"00"),"99")&amp;IFERROR(TEXT(Q412,"000"),"999")</f>
        <v>0335107</v>
      </c>
      <c r="D412" s="29">
        <v>0</v>
      </c>
      <c r="E412" s="29">
        <v>0</v>
      </c>
      <c r="F412" s="29">
        <v>0</v>
      </c>
      <c r="L412" s="125"/>
      <c r="O412" s="126" t="s">
        <v>2507</v>
      </c>
      <c r="P412" s="125" t="s">
        <v>2507</v>
      </c>
      <c r="Q412" s="153">
        <f>IFERROR(_xlfn.XLOOKUP(S412,sortorder!$E$62:$E$138,sortorder!$F$62:$F$138),999)</f>
        <v>107</v>
      </c>
      <c r="R412" s="153">
        <f>IFERROR(_xlfn.XLOOKUP(S412,sortorder!$E$62:$E$138,sortorder!$D$62:$D$138),99)</f>
        <v>12</v>
      </c>
      <c r="S412" s="131" t="s">
        <v>134</v>
      </c>
      <c r="T412" s="60" t="s">
        <v>134</v>
      </c>
      <c r="U412" s="158">
        <f>IFERROR(_xlfn.XLOOKUP(W412,sortorder!$E$4:$E$55,sortorder!$D$4:$D$55),99)</f>
        <v>35</v>
      </c>
      <c r="V412" s="158">
        <f>IFERROR(_xlfn.XLOOKUP(W412,sortorder!$E$4:$E$55,sortorder!$D$4:$D$55),99)</f>
        <v>35</v>
      </c>
      <c r="W412" s="22" t="s">
        <v>2485</v>
      </c>
      <c r="X412" s="147">
        <f>IF(ISERROR(SEARCH(X$1,$O412)),0,1)</f>
        <v>1</v>
      </c>
      <c r="Y412" s="147">
        <f>IF(ISERROR(SEARCH(Y$1,$O412)),0,1)</f>
        <v>0</v>
      </c>
      <c r="Z412" s="147">
        <f>IF(ISERROR(SEARCH(Z$1,$O412)),0,1)</f>
        <v>0</v>
      </c>
      <c r="AA412" s="147">
        <f>IF(ISERROR(SEARCH(AA$1,$O412)),0,1)</f>
        <v>0</v>
      </c>
      <c r="AB412" s="147">
        <f>IF(ISERROR(SEARCH(AB$1,$O412)),0,1)</f>
        <v>1</v>
      </c>
      <c r="AC412" s="147">
        <f>IF(ISERROR(SEARCH(AC$1,$O412)),0,1)</f>
        <v>0</v>
      </c>
      <c r="AD412" s="147">
        <f>IF(ISERROR(SEARCH(AD$1,$O412)),0,1)</f>
        <v>0</v>
      </c>
      <c r="AE412" s="147">
        <f>IF(ISERROR(SEARCH(AE$1,$O412)),0,1)</f>
        <v>0</v>
      </c>
      <c r="AF412" s="147">
        <f>IF(ISERROR(SEARCH(AF$1,$O412)),0,1)</f>
        <v>0</v>
      </c>
      <c r="AH412" s="125"/>
      <c r="AI412" t="s">
        <v>140</v>
      </c>
      <c r="AJ412" s="42" t="s">
        <v>140</v>
      </c>
      <c r="AK412" s="219">
        <f>_xlfn.XLOOKUP(AJ412,sortorder!$I$15:$I$20,sortorder!$J$15:$J$20)</f>
        <v>3</v>
      </c>
      <c r="AL412" t="s">
        <v>423</v>
      </c>
      <c r="AM412" t="s">
        <v>423</v>
      </c>
      <c r="AN412" t="s">
        <v>424</v>
      </c>
      <c r="AO412" s="32">
        <v>1</v>
      </c>
      <c r="AP412" t="s">
        <v>2454</v>
      </c>
      <c r="AQ412" t="s">
        <v>1758</v>
      </c>
      <c r="AR412" t="s">
        <v>1758</v>
      </c>
      <c r="AS412" t="s">
        <v>1758</v>
      </c>
      <c r="AU412" s="40" t="str">
        <f>IFERROR(_xlfn.XLOOKUP(O412,wtd!$B:$B,wtd!$C:$C),"")</f>
        <v/>
      </c>
      <c r="AV412" s="147" t="b">
        <f>IFERROR(O412=_xlfn.XLOOKUP(O412,wtd!$B:$B,wtd!$B:$B),FALSE)</f>
        <v>0</v>
      </c>
      <c r="AW412" t="s">
        <v>3084</v>
      </c>
      <c r="AX412">
        <v>2</v>
      </c>
      <c r="AY412">
        <v>1</v>
      </c>
      <c r="BA412" t="b">
        <v>0</v>
      </c>
      <c r="BB412" t="b">
        <v>0</v>
      </c>
      <c r="BC412" t="b">
        <v>0</v>
      </c>
      <c r="BD412" t="s">
        <v>2508</v>
      </c>
      <c r="BE412" t="s">
        <v>2508</v>
      </c>
      <c r="BF412" t="s">
        <v>2508</v>
      </c>
      <c r="BL412" s="235">
        <v>999</v>
      </c>
      <c r="BQ412" t="s">
        <v>411</v>
      </c>
    </row>
    <row r="413" spans="1:70" x14ac:dyDescent="0.35">
      <c r="A413">
        <v>412</v>
      </c>
      <c r="B413" s="164" t="str">
        <f>IFERROR(TEXT(AK413,"00"),"99")&amp;IFERROR(TEXT(V413,"00"),"99")&amp;IFERROR(TEXT(R413,"00"),"99")&amp;IFERROR(TEXT(BL413,"000"),"999")</f>
        <v>033513999</v>
      </c>
      <c r="C413" s="164" t="str">
        <f>IFERROR(TEXT(AK413,"00"),"99")&amp;IFERROR(TEXT(U413,"00"),"99")&amp;IFERROR(TEXT(Q413,"000"),"999")</f>
        <v>0335101</v>
      </c>
      <c r="D413" s="29">
        <v>0</v>
      </c>
      <c r="E413" s="29">
        <v>0</v>
      </c>
      <c r="F413" s="29">
        <v>0</v>
      </c>
      <c r="L413" s="125"/>
      <c r="O413" s="126" t="s">
        <v>2509</v>
      </c>
      <c r="P413" s="125" t="s">
        <v>2509</v>
      </c>
      <c r="Q413" s="153">
        <f>IFERROR(_xlfn.XLOOKUP(S413,sortorder!$E$62:$E$138,sortorder!$F$62:$F$138),999)</f>
        <v>101</v>
      </c>
      <c r="R413" s="153">
        <f>IFERROR(_xlfn.XLOOKUP(S413,sortorder!$E$62:$E$138,sortorder!$D$62:$D$138),99)</f>
        <v>13</v>
      </c>
      <c r="S413" s="131" t="s">
        <v>1769</v>
      </c>
      <c r="T413" s="60" t="s">
        <v>1769</v>
      </c>
      <c r="U413" s="158">
        <f>IFERROR(_xlfn.XLOOKUP(W413,sortorder!$E$4:$E$55,sortorder!$D$4:$D$55),99)</f>
        <v>35</v>
      </c>
      <c r="V413" s="158">
        <f>IFERROR(_xlfn.XLOOKUP(W413,sortorder!$E$4:$E$55,sortorder!$D$4:$D$55),99)</f>
        <v>35</v>
      </c>
      <c r="W413" s="22" t="s">
        <v>2485</v>
      </c>
      <c r="X413" s="147">
        <f>IF(ISERROR(SEARCH(X$1,$O413)),0,1)</f>
        <v>1</v>
      </c>
      <c r="Y413" s="147">
        <f>IF(ISERROR(SEARCH(Y$1,$O413)),0,1)</f>
        <v>0</v>
      </c>
      <c r="Z413" s="147">
        <f>IF(ISERROR(SEARCH(Z$1,$O413)),0,1)</f>
        <v>0</v>
      </c>
      <c r="AA413" s="147">
        <f>IF(ISERROR(SEARCH(AA$1,$O413)),0,1)</f>
        <v>0</v>
      </c>
      <c r="AB413" s="147">
        <f>IF(ISERROR(SEARCH(AB$1,$O413)),0,1)</f>
        <v>1</v>
      </c>
      <c r="AC413" s="147">
        <f>IF(ISERROR(SEARCH(AC$1,$O413)),0,1)</f>
        <v>0</v>
      </c>
      <c r="AD413" s="147">
        <f>IF(ISERROR(SEARCH(AD$1,$O413)),0,1)</f>
        <v>0</v>
      </c>
      <c r="AE413" s="147">
        <f>IF(ISERROR(SEARCH(AE$1,$O413)),0,1)</f>
        <v>0</v>
      </c>
      <c r="AF413" s="147">
        <f>IF(ISERROR(SEARCH(AF$1,$O413)),0,1)</f>
        <v>0</v>
      </c>
      <c r="AH413" s="125"/>
      <c r="AI413" t="s">
        <v>140</v>
      </c>
      <c r="AJ413" s="42" t="s">
        <v>140</v>
      </c>
      <c r="AK413" s="219">
        <f>_xlfn.XLOOKUP(AJ413,sortorder!$I$15:$I$20,sortorder!$J$15:$J$20)</f>
        <v>3</v>
      </c>
      <c r="AL413" t="s">
        <v>423</v>
      </c>
      <c r="AM413" t="s">
        <v>423</v>
      </c>
      <c r="AN413" t="s">
        <v>424</v>
      </c>
      <c r="AO413" s="32">
        <v>1</v>
      </c>
      <c r="AP413" t="s">
        <v>2454</v>
      </c>
      <c r="AQ413" t="s">
        <v>1758</v>
      </c>
      <c r="AR413" t="s">
        <v>1758</v>
      </c>
      <c r="AS413" t="s">
        <v>1758</v>
      </c>
      <c r="AU413" s="40" t="str">
        <f>IFERROR(_xlfn.XLOOKUP(O413,wtd!$B:$B,wtd!$C:$C),"")</f>
        <v/>
      </c>
      <c r="AV413" s="147" t="b">
        <f>IFERROR(O413=_xlfn.XLOOKUP(O413,wtd!$B:$B,wtd!$B:$B),FALSE)</f>
        <v>0</v>
      </c>
      <c r="AW413" t="s">
        <v>3084</v>
      </c>
      <c r="AX413">
        <v>2</v>
      </c>
      <c r="AY413">
        <v>1</v>
      </c>
      <c r="BA413" t="b">
        <v>0</v>
      </c>
      <c r="BB413" t="b">
        <v>0</v>
      </c>
      <c r="BC413" t="b">
        <v>0</v>
      </c>
      <c r="BD413" t="s">
        <v>2847</v>
      </c>
      <c r="BE413" t="s">
        <v>2847</v>
      </c>
      <c r="BF413" t="s">
        <v>2847</v>
      </c>
      <c r="BL413" s="235">
        <v>999</v>
      </c>
    </row>
    <row r="414" spans="1:70" x14ac:dyDescent="0.35">
      <c r="A414">
        <v>413</v>
      </c>
      <c r="B414" s="164" t="str">
        <f>IFERROR(TEXT(AK414,"00"),"99")&amp;IFERROR(TEXT(V414,"00"),"99")&amp;IFERROR(TEXT(R414,"00"),"99")&amp;IFERROR(TEXT(BL414,"000"),"999")</f>
        <v>033601999</v>
      </c>
      <c r="C414" s="164" t="str">
        <f>IFERROR(TEXT(AK414,"00"),"99")&amp;IFERROR(TEXT(U414,"00"),"99")&amp;IFERROR(TEXT(Q414,"000"),"999")</f>
        <v>0336096</v>
      </c>
      <c r="D414" s="29">
        <v>0</v>
      </c>
      <c r="E414" s="29">
        <v>0</v>
      </c>
      <c r="F414" s="29">
        <v>0</v>
      </c>
      <c r="L414" s="125"/>
      <c r="O414" s="126" t="s">
        <v>2543</v>
      </c>
      <c r="P414" s="125" t="s">
        <v>2543</v>
      </c>
      <c r="Q414" s="153">
        <f>IFERROR(_xlfn.XLOOKUP(S414,sortorder!$E$62:$E$138,sortorder!$F$62:$F$138),999)</f>
        <v>96</v>
      </c>
      <c r="R414" s="153">
        <f>IFERROR(_xlfn.XLOOKUP(S414,sortorder!$E$62:$E$138,sortorder!$D$62:$D$138),99)</f>
        <v>1</v>
      </c>
      <c r="S414" s="131" t="s">
        <v>181</v>
      </c>
      <c r="T414" s="60" t="s">
        <v>181</v>
      </c>
      <c r="U414" s="158">
        <f>IFERROR(_xlfn.XLOOKUP(W414,sortorder!$E$4:$E$55,sortorder!$D$4:$D$55),99)</f>
        <v>36</v>
      </c>
      <c r="V414" s="158">
        <f>IFERROR(_xlfn.XLOOKUP(W414,sortorder!$E$4:$E$55,sortorder!$D$4:$D$55),99)</f>
        <v>36</v>
      </c>
      <c r="W414" s="22" t="s">
        <v>2544</v>
      </c>
      <c r="X414" s="147">
        <f>IF(ISERROR(SEARCH(X$1,$O414)),0,1)</f>
        <v>1</v>
      </c>
      <c r="Y414" s="147">
        <f>IF(ISERROR(SEARCH(Y$1,$O414)),0,1)</f>
        <v>1</v>
      </c>
      <c r="Z414" s="147">
        <f>IF(ISERROR(SEARCH(Z$1,$O414)),0,1)</f>
        <v>0</v>
      </c>
      <c r="AA414" s="147">
        <f>IF(ISERROR(SEARCH(AA$1,$O414)),0,1)</f>
        <v>0</v>
      </c>
      <c r="AB414" s="147">
        <f>IF(ISERROR(SEARCH(AB$1,$O414)),0,1)</f>
        <v>1</v>
      </c>
      <c r="AC414" s="147">
        <f>IF(ISERROR(SEARCH(AC$1,$O414)),0,1)</f>
        <v>0</v>
      </c>
      <c r="AD414" s="147">
        <f>IF(ISERROR(SEARCH(AD$1,$O414)),0,1)</f>
        <v>0</v>
      </c>
      <c r="AE414" s="147">
        <f>IF(ISERROR(SEARCH(AE$1,$O414)),0,1)</f>
        <v>0</v>
      </c>
      <c r="AF414" s="147">
        <f>IF(ISERROR(SEARCH(AF$1,$O414)),0,1)</f>
        <v>0</v>
      </c>
      <c r="AH414" s="125"/>
      <c r="AI414" t="s">
        <v>140</v>
      </c>
      <c r="AJ414" s="42" t="s">
        <v>140</v>
      </c>
      <c r="AK414" s="219">
        <f>_xlfn.XLOOKUP(AJ414,sortorder!$I$15:$I$20,sortorder!$J$15:$J$20)</f>
        <v>3</v>
      </c>
      <c r="AL414" t="s">
        <v>1805</v>
      </c>
      <c r="AM414" t="s">
        <v>1805</v>
      </c>
      <c r="AN414" t="s">
        <v>1806</v>
      </c>
      <c r="AO414" s="32">
        <v>3</v>
      </c>
      <c r="AP414" t="s">
        <v>2512</v>
      </c>
      <c r="AQ414" t="s">
        <v>1758</v>
      </c>
      <c r="AR414" t="s">
        <v>1758</v>
      </c>
      <c r="AS414" t="s">
        <v>1758</v>
      </c>
      <c r="AU414" s="40" t="str">
        <f>IFERROR(_xlfn.XLOOKUP(O414,wtd!$B:$B,wtd!$C:$C),"")</f>
        <v/>
      </c>
      <c r="AV414" s="147" t="b">
        <f>IFERROR(O414=_xlfn.XLOOKUP(O414,wtd!$B:$B,wtd!$B:$B),FALSE)</f>
        <v>0</v>
      </c>
      <c r="AW414" t="s">
        <v>3084</v>
      </c>
      <c r="AX414">
        <v>2</v>
      </c>
      <c r="AY414">
        <v>1</v>
      </c>
      <c r="BA414" t="b">
        <v>0</v>
      </c>
      <c r="BB414" t="b">
        <v>0</v>
      </c>
      <c r="BC414" t="b">
        <v>0</v>
      </c>
      <c r="BD414" t="s">
        <v>2545</v>
      </c>
      <c r="BE414" t="s">
        <v>2545</v>
      </c>
      <c r="BF414" t="s">
        <v>2545</v>
      </c>
      <c r="BL414" s="235">
        <v>999</v>
      </c>
      <c r="BQ414" t="s">
        <v>411</v>
      </c>
      <c r="BR414" t="s">
        <v>55</v>
      </c>
    </row>
    <row r="415" spans="1:70" x14ac:dyDescent="0.35">
      <c r="A415">
        <v>414</v>
      </c>
      <c r="B415" s="164" t="str">
        <f>IFERROR(TEXT(AK415,"00"),"99")&amp;IFERROR(TEXT(V415,"00"),"99")&amp;IFERROR(TEXT(R415,"00"),"99")&amp;IFERROR(TEXT(BL415,"000"),"999")</f>
        <v>033602999</v>
      </c>
      <c r="C415" s="164" t="str">
        <f>IFERROR(TEXT(AK415,"00"),"99")&amp;IFERROR(TEXT(U415,"00"),"99")&amp;IFERROR(TEXT(Q415,"000"),"999")</f>
        <v>0336097</v>
      </c>
      <c r="D415" s="29">
        <v>0</v>
      </c>
      <c r="E415" s="29">
        <v>0</v>
      </c>
      <c r="F415" s="29">
        <v>0</v>
      </c>
      <c r="L415" s="125"/>
      <c r="O415" s="126" t="s">
        <v>2546</v>
      </c>
      <c r="P415" s="125" t="s">
        <v>2546</v>
      </c>
      <c r="Q415" s="153">
        <f>IFERROR(_xlfn.XLOOKUP(S415,sortorder!$E$62:$E$138,sortorder!$F$62:$F$138),999)</f>
        <v>97</v>
      </c>
      <c r="R415" s="153">
        <f>IFERROR(_xlfn.XLOOKUP(S415,sortorder!$E$62:$E$138,sortorder!$D$62:$D$138),99)</f>
        <v>2</v>
      </c>
      <c r="S415" s="131" t="s">
        <v>144</v>
      </c>
      <c r="T415" s="60" t="s">
        <v>144</v>
      </c>
      <c r="U415" s="158">
        <f>IFERROR(_xlfn.XLOOKUP(W415,sortorder!$E$4:$E$55,sortorder!$D$4:$D$55),99)</f>
        <v>36</v>
      </c>
      <c r="V415" s="158">
        <f>IFERROR(_xlfn.XLOOKUP(W415,sortorder!$E$4:$E$55,sortorder!$D$4:$D$55),99)</f>
        <v>36</v>
      </c>
      <c r="W415" s="22" t="s">
        <v>2544</v>
      </c>
      <c r="X415" s="147">
        <f>IF(ISERROR(SEARCH(X$1,$O415)),0,1)</f>
        <v>1</v>
      </c>
      <c r="Y415" s="147">
        <f>IF(ISERROR(SEARCH(Y$1,$O415)),0,1)</f>
        <v>1</v>
      </c>
      <c r="Z415" s="147">
        <f>IF(ISERROR(SEARCH(Z$1,$O415)),0,1)</f>
        <v>0</v>
      </c>
      <c r="AA415" s="147">
        <f>IF(ISERROR(SEARCH(AA$1,$O415)),0,1)</f>
        <v>0</v>
      </c>
      <c r="AB415" s="147">
        <f>IF(ISERROR(SEARCH(AB$1,$O415)),0,1)</f>
        <v>1</v>
      </c>
      <c r="AC415" s="147">
        <f>IF(ISERROR(SEARCH(AC$1,$O415)),0,1)</f>
        <v>0</v>
      </c>
      <c r="AD415" s="147">
        <f>IF(ISERROR(SEARCH(AD$1,$O415)),0,1)</f>
        <v>0</v>
      </c>
      <c r="AE415" s="147">
        <f>IF(ISERROR(SEARCH(AE$1,$O415)),0,1)</f>
        <v>0</v>
      </c>
      <c r="AF415" s="147">
        <f>IF(ISERROR(SEARCH(AF$1,$O415)),0,1)</f>
        <v>0</v>
      </c>
      <c r="AH415" s="125"/>
      <c r="AI415" t="s">
        <v>140</v>
      </c>
      <c r="AJ415" s="42" t="s">
        <v>140</v>
      </c>
      <c r="AK415" s="219">
        <f>_xlfn.XLOOKUP(AJ415,sortorder!$I$15:$I$20,sortorder!$J$15:$J$20)</f>
        <v>3</v>
      </c>
      <c r="AL415" t="s">
        <v>1805</v>
      </c>
      <c r="AM415" t="s">
        <v>1805</v>
      </c>
      <c r="AN415" t="s">
        <v>1806</v>
      </c>
      <c r="AO415" s="32">
        <v>3</v>
      </c>
      <c r="AP415" t="s">
        <v>2512</v>
      </c>
      <c r="AQ415" t="s">
        <v>1758</v>
      </c>
      <c r="AR415" t="s">
        <v>1758</v>
      </c>
      <c r="AS415" t="s">
        <v>1758</v>
      </c>
      <c r="AU415" s="40" t="str">
        <f>IFERROR(_xlfn.XLOOKUP(O415,wtd!$B:$B,wtd!$C:$C),"")</f>
        <v/>
      </c>
      <c r="AV415" s="147" t="b">
        <f>IFERROR(O415=_xlfn.XLOOKUP(O415,wtd!$B:$B,wtd!$B:$B),FALSE)</f>
        <v>0</v>
      </c>
      <c r="AW415" t="s">
        <v>3084</v>
      </c>
      <c r="AX415">
        <v>2</v>
      </c>
      <c r="AY415">
        <v>1</v>
      </c>
      <c r="BA415" t="b">
        <v>0</v>
      </c>
      <c r="BB415" t="b">
        <v>0</v>
      </c>
      <c r="BC415" t="b">
        <v>0</v>
      </c>
      <c r="BD415" t="s">
        <v>2547</v>
      </c>
      <c r="BE415" t="s">
        <v>2547</v>
      </c>
      <c r="BF415" t="s">
        <v>2547</v>
      </c>
      <c r="BL415" s="235">
        <v>999</v>
      </c>
      <c r="BQ415" t="s">
        <v>411</v>
      </c>
      <c r="BR415" t="s">
        <v>55</v>
      </c>
    </row>
    <row r="416" spans="1:70" x14ac:dyDescent="0.35">
      <c r="A416">
        <v>415</v>
      </c>
      <c r="B416" s="164" t="str">
        <f>IFERROR(TEXT(AK416,"00"),"99")&amp;IFERROR(TEXT(V416,"00"),"99")&amp;IFERROR(TEXT(R416,"00"),"99")&amp;IFERROR(TEXT(BL416,"000"),"999")</f>
        <v>033603999</v>
      </c>
      <c r="C416" s="164" t="str">
        <f>IFERROR(TEXT(AK416,"00"),"99")&amp;IFERROR(TEXT(U416,"00"),"99")&amp;IFERROR(TEXT(Q416,"000"),"999")</f>
        <v>0336099</v>
      </c>
      <c r="D416" s="29">
        <v>0</v>
      </c>
      <c r="E416" s="29">
        <v>0</v>
      </c>
      <c r="F416" s="29">
        <v>0</v>
      </c>
      <c r="L416" s="125"/>
      <c r="O416" s="126" t="s">
        <v>2548</v>
      </c>
      <c r="P416" s="125" t="s">
        <v>2548</v>
      </c>
      <c r="Q416" s="153">
        <f>IFERROR(_xlfn.XLOOKUP(S416,sortorder!$E$62:$E$138,sortorder!$F$62:$F$138),999)</f>
        <v>99</v>
      </c>
      <c r="R416" s="153">
        <f>IFERROR(_xlfn.XLOOKUP(S416,sortorder!$E$62:$E$138,sortorder!$D$62:$D$138),99)</f>
        <v>3</v>
      </c>
      <c r="S416" s="131" t="s">
        <v>185</v>
      </c>
      <c r="T416" s="60" t="s">
        <v>185</v>
      </c>
      <c r="U416" s="158">
        <f>IFERROR(_xlfn.XLOOKUP(W416,sortorder!$E$4:$E$55,sortorder!$D$4:$D$55),99)</f>
        <v>36</v>
      </c>
      <c r="V416" s="158">
        <f>IFERROR(_xlfn.XLOOKUP(W416,sortorder!$E$4:$E$55,sortorder!$D$4:$D$55),99)</f>
        <v>36</v>
      </c>
      <c r="W416" s="22" t="s">
        <v>2544</v>
      </c>
      <c r="X416" s="147">
        <f>IF(ISERROR(SEARCH(X$1,$O416)),0,1)</f>
        <v>1</v>
      </c>
      <c r="Y416" s="147">
        <f>IF(ISERROR(SEARCH(Y$1,$O416)),0,1)</f>
        <v>1</v>
      </c>
      <c r="Z416" s="147">
        <f>IF(ISERROR(SEARCH(Z$1,$O416)),0,1)</f>
        <v>0</v>
      </c>
      <c r="AA416" s="147">
        <f>IF(ISERROR(SEARCH(AA$1,$O416)),0,1)</f>
        <v>0</v>
      </c>
      <c r="AB416" s="147">
        <f>IF(ISERROR(SEARCH(AB$1,$O416)),0,1)</f>
        <v>1</v>
      </c>
      <c r="AC416" s="147">
        <f>IF(ISERROR(SEARCH(AC$1,$O416)),0,1)</f>
        <v>0</v>
      </c>
      <c r="AD416" s="147">
        <f>IF(ISERROR(SEARCH(AD$1,$O416)),0,1)</f>
        <v>0</v>
      </c>
      <c r="AE416" s="147">
        <f>IF(ISERROR(SEARCH(AE$1,$O416)),0,1)</f>
        <v>0</v>
      </c>
      <c r="AF416" s="147">
        <f>IF(ISERROR(SEARCH(AF$1,$O416)),0,1)</f>
        <v>0</v>
      </c>
      <c r="AH416" s="125"/>
      <c r="AI416" t="s">
        <v>140</v>
      </c>
      <c r="AJ416" s="42" t="s">
        <v>140</v>
      </c>
      <c r="AK416" s="219">
        <f>_xlfn.XLOOKUP(AJ416,sortorder!$I$15:$I$20,sortorder!$J$15:$J$20)</f>
        <v>3</v>
      </c>
      <c r="AL416" t="s">
        <v>1805</v>
      </c>
      <c r="AM416" t="s">
        <v>1805</v>
      </c>
      <c r="AN416" t="s">
        <v>1806</v>
      </c>
      <c r="AO416" s="32">
        <v>3</v>
      </c>
      <c r="AP416" t="s">
        <v>2512</v>
      </c>
      <c r="AQ416" t="s">
        <v>1758</v>
      </c>
      <c r="AR416" t="s">
        <v>1758</v>
      </c>
      <c r="AS416" t="s">
        <v>1758</v>
      </c>
      <c r="AU416" s="40" t="str">
        <f>IFERROR(_xlfn.XLOOKUP(O416,wtd!$B:$B,wtd!$C:$C),"")</f>
        <v/>
      </c>
      <c r="AV416" s="147" t="b">
        <f>IFERROR(O416=_xlfn.XLOOKUP(O416,wtd!$B:$B,wtd!$B:$B),FALSE)</f>
        <v>0</v>
      </c>
      <c r="AW416" t="s">
        <v>3084</v>
      </c>
      <c r="AX416">
        <v>2</v>
      </c>
      <c r="AY416">
        <v>1</v>
      </c>
      <c r="BA416" t="b">
        <v>0</v>
      </c>
      <c r="BB416" t="b">
        <v>0</v>
      </c>
      <c r="BC416" t="b">
        <v>0</v>
      </c>
      <c r="BD416" t="s">
        <v>2549</v>
      </c>
      <c r="BE416" t="s">
        <v>2549</v>
      </c>
      <c r="BF416" t="s">
        <v>2549</v>
      </c>
      <c r="BL416" s="235">
        <v>999</v>
      </c>
      <c r="BQ416" t="s">
        <v>411</v>
      </c>
      <c r="BR416" t="s">
        <v>55</v>
      </c>
    </row>
    <row r="417" spans="1:70" x14ac:dyDescent="0.35">
      <c r="A417">
        <v>416</v>
      </c>
      <c r="B417" s="164" t="str">
        <f>IFERROR(TEXT(AK417,"00"),"99")&amp;IFERROR(TEXT(V417,"00"),"99")&amp;IFERROR(TEXT(R417,"00"),"99")&amp;IFERROR(TEXT(BL417,"000"),"999")</f>
        <v>033604999</v>
      </c>
      <c r="C417" s="164" t="str">
        <f>IFERROR(TEXT(AK417,"00"),"99")&amp;IFERROR(TEXT(U417,"00"),"99")&amp;IFERROR(TEXT(Q417,"000"),"999")</f>
        <v>0336100</v>
      </c>
      <c r="D417" s="29">
        <v>0</v>
      </c>
      <c r="E417" s="29">
        <v>0</v>
      </c>
      <c r="F417" s="29">
        <v>0</v>
      </c>
      <c r="L417" s="125"/>
      <c r="O417" s="126" t="s">
        <v>2550</v>
      </c>
      <c r="P417" s="125" t="s">
        <v>2550</v>
      </c>
      <c r="Q417" s="153">
        <f>IFERROR(_xlfn.XLOOKUP(S417,sortorder!$E$62:$E$138,sortorder!$F$62:$F$138),999)</f>
        <v>100</v>
      </c>
      <c r="R417" s="153">
        <f>IFERROR(_xlfn.XLOOKUP(S417,sortorder!$E$62:$E$138,sortorder!$D$62:$D$138),99)</f>
        <v>4</v>
      </c>
      <c r="S417" s="131" t="s">
        <v>108</v>
      </c>
      <c r="T417" s="60" t="s">
        <v>108</v>
      </c>
      <c r="U417" s="158">
        <f>IFERROR(_xlfn.XLOOKUP(W417,sortorder!$E$4:$E$55,sortorder!$D$4:$D$55),99)</f>
        <v>36</v>
      </c>
      <c r="V417" s="158">
        <f>IFERROR(_xlfn.XLOOKUP(W417,sortorder!$E$4:$E$55,sortorder!$D$4:$D$55),99)</f>
        <v>36</v>
      </c>
      <c r="W417" s="22" t="s">
        <v>2544</v>
      </c>
      <c r="X417" s="147">
        <f>IF(ISERROR(SEARCH(X$1,$O417)),0,1)</f>
        <v>1</v>
      </c>
      <c r="Y417" s="147">
        <f>IF(ISERROR(SEARCH(Y$1,$O417)),0,1)</f>
        <v>1</v>
      </c>
      <c r="Z417" s="147">
        <f>IF(ISERROR(SEARCH(Z$1,$O417)),0,1)</f>
        <v>0</v>
      </c>
      <c r="AA417" s="147">
        <f>IF(ISERROR(SEARCH(AA$1,$O417)),0,1)</f>
        <v>0</v>
      </c>
      <c r="AB417" s="147">
        <f>IF(ISERROR(SEARCH(AB$1,$O417)),0,1)</f>
        <v>1</v>
      </c>
      <c r="AC417" s="147">
        <f>IF(ISERROR(SEARCH(AC$1,$O417)),0,1)</f>
        <v>0</v>
      </c>
      <c r="AD417" s="147">
        <f>IF(ISERROR(SEARCH(AD$1,$O417)),0,1)</f>
        <v>0</v>
      </c>
      <c r="AE417" s="147">
        <f>IF(ISERROR(SEARCH(AE$1,$O417)),0,1)</f>
        <v>0</v>
      </c>
      <c r="AF417" s="147">
        <f>IF(ISERROR(SEARCH(AF$1,$O417)),0,1)</f>
        <v>0</v>
      </c>
      <c r="AH417" s="125"/>
      <c r="AI417" t="s">
        <v>140</v>
      </c>
      <c r="AJ417" s="42" t="s">
        <v>140</v>
      </c>
      <c r="AK417" s="219">
        <f>_xlfn.XLOOKUP(AJ417,sortorder!$I$15:$I$20,sortorder!$J$15:$J$20)</f>
        <v>3</v>
      </c>
      <c r="AL417" t="s">
        <v>1805</v>
      </c>
      <c r="AM417" t="s">
        <v>1805</v>
      </c>
      <c r="AN417" t="s">
        <v>1806</v>
      </c>
      <c r="AO417" s="32">
        <v>3</v>
      </c>
      <c r="AP417" t="s">
        <v>2512</v>
      </c>
      <c r="AQ417" t="s">
        <v>1758</v>
      </c>
      <c r="AR417" t="s">
        <v>1758</v>
      </c>
      <c r="AS417" t="s">
        <v>1758</v>
      </c>
      <c r="AU417" s="40" t="str">
        <f>IFERROR(_xlfn.XLOOKUP(O417,wtd!$B:$B,wtd!$C:$C),"")</f>
        <v/>
      </c>
      <c r="AV417" s="147" t="b">
        <f>IFERROR(O417=_xlfn.XLOOKUP(O417,wtd!$B:$B,wtd!$B:$B),FALSE)</f>
        <v>0</v>
      </c>
      <c r="AW417" t="s">
        <v>3084</v>
      </c>
      <c r="AX417">
        <v>2</v>
      </c>
      <c r="AY417">
        <v>1</v>
      </c>
      <c r="BA417" t="b">
        <v>0</v>
      </c>
      <c r="BB417" t="b">
        <v>0</v>
      </c>
      <c r="BC417" t="b">
        <v>0</v>
      </c>
      <c r="BD417" t="s">
        <v>2551</v>
      </c>
      <c r="BE417" t="s">
        <v>2551</v>
      </c>
      <c r="BF417" t="s">
        <v>2551</v>
      </c>
      <c r="BL417" s="235">
        <v>999</v>
      </c>
      <c r="BQ417" t="s">
        <v>411</v>
      </c>
      <c r="BR417" t="s">
        <v>55</v>
      </c>
    </row>
    <row r="418" spans="1:70" x14ac:dyDescent="0.35">
      <c r="A418">
        <v>417</v>
      </c>
      <c r="B418" s="164" t="str">
        <f>IFERROR(TEXT(AK418,"00"),"99")&amp;IFERROR(TEXT(V418,"00"),"99")&amp;IFERROR(TEXT(R418,"00"),"99")&amp;IFERROR(TEXT(BL418,"000"),"999")</f>
        <v>033605999</v>
      </c>
      <c r="C418" s="164" t="str">
        <f>IFERROR(TEXT(AK418,"00"),"99")&amp;IFERROR(TEXT(U418,"00"),"99")&amp;IFERROR(TEXT(Q418,"000"),"999")</f>
        <v>0336098</v>
      </c>
      <c r="D418" s="29">
        <v>0</v>
      </c>
      <c r="E418" s="29">
        <v>0</v>
      </c>
      <c r="F418" s="29">
        <v>0</v>
      </c>
      <c r="L418" s="125"/>
      <c r="O418" s="126" t="s">
        <v>2552</v>
      </c>
      <c r="P418" s="125" t="s">
        <v>2552</v>
      </c>
      <c r="Q418" s="153">
        <f>IFERROR(_xlfn.XLOOKUP(S418,sortorder!$E$62:$E$138,sortorder!$F$62:$F$138),999)</f>
        <v>98</v>
      </c>
      <c r="R418" s="153">
        <f>IFERROR(_xlfn.XLOOKUP(S418,sortorder!$E$62:$E$138,sortorder!$D$62:$D$138),99)</f>
        <v>5</v>
      </c>
      <c r="S418" s="131" t="s">
        <v>196</v>
      </c>
      <c r="T418" s="60" t="s">
        <v>196</v>
      </c>
      <c r="U418" s="158">
        <f>IFERROR(_xlfn.XLOOKUP(W418,sortorder!$E$4:$E$55,sortorder!$D$4:$D$55),99)</f>
        <v>36</v>
      </c>
      <c r="V418" s="158">
        <f>IFERROR(_xlfn.XLOOKUP(W418,sortorder!$E$4:$E$55,sortorder!$D$4:$D$55),99)</f>
        <v>36</v>
      </c>
      <c r="W418" s="22" t="s">
        <v>2544</v>
      </c>
      <c r="X418" s="147">
        <f>IF(ISERROR(SEARCH(X$1,$O418)),0,1)</f>
        <v>1</v>
      </c>
      <c r="Y418" s="147">
        <f>IF(ISERROR(SEARCH(Y$1,$O418)),0,1)</f>
        <v>1</v>
      </c>
      <c r="Z418" s="147">
        <f>IF(ISERROR(SEARCH(Z$1,$O418)),0,1)</f>
        <v>0</v>
      </c>
      <c r="AA418" s="147">
        <f>IF(ISERROR(SEARCH(AA$1,$O418)),0,1)</f>
        <v>0</v>
      </c>
      <c r="AB418" s="147">
        <f>IF(ISERROR(SEARCH(AB$1,$O418)),0,1)</f>
        <v>1</v>
      </c>
      <c r="AC418" s="147">
        <f>IF(ISERROR(SEARCH(AC$1,$O418)),0,1)</f>
        <v>0</v>
      </c>
      <c r="AD418" s="147">
        <f>IF(ISERROR(SEARCH(AD$1,$O418)),0,1)</f>
        <v>0</v>
      </c>
      <c r="AE418" s="147">
        <f>IF(ISERROR(SEARCH(AE$1,$O418)),0,1)</f>
        <v>0</v>
      </c>
      <c r="AF418" s="147">
        <f>IF(ISERROR(SEARCH(AF$1,$O418)),0,1)</f>
        <v>0</v>
      </c>
      <c r="AH418" s="125"/>
      <c r="AI418" t="s">
        <v>140</v>
      </c>
      <c r="AJ418" s="42" t="s">
        <v>140</v>
      </c>
      <c r="AK418" s="219">
        <f>_xlfn.XLOOKUP(AJ418,sortorder!$I$15:$I$20,sortorder!$J$15:$J$20)</f>
        <v>3</v>
      </c>
      <c r="AL418" t="s">
        <v>1805</v>
      </c>
      <c r="AM418" t="s">
        <v>1805</v>
      </c>
      <c r="AN418" t="s">
        <v>1806</v>
      </c>
      <c r="AO418" s="32">
        <v>3</v>
      </c>
      <c r="AP418" t="s">
        <v>2512</v>
      </c>
      <c r="AQ418" t="s">
        <v>1758</v>
      </c>
      <c r="AR418" t="s">
        <v>1758</v>
      </c>
      <c r="AS418" t="s">
        <v>1758</v>
      </c>
      <c r="AU418" s="40" t="str">
        <f>IFERROR(_xlfn.XLOOKUP(O418,wtd!$B:$B,wtd!$C:$C),"")</f>
        <v/>
      </c>
      <c r="AV418" s="147" t="b">
        <f>IFERROR(O418=_xlfn.XLOOKUP(O418,wtd!$B:$B,wtd!$B:$B),FALSE)</f>
        <v>0</v>
      </c>
      <c r="AW418" t="s">
        <v>3084</v>
      </c>
      <c r="AX418">
        <v>2</v>
      </c>
      <c r="AY418">
        <v>1</v>
      </c>
      <c r="BA418" t="b">
        <v>0</v>
      </c>
      <c r="BB418" t="b">
        <v>0</v>
      </c>
      <c r="BC418" t="b">
        <v>0</v>
      </c>
      <c r="BD418" t="s">
        <v>2553</v>
      </c>
      <c r="BE418" t="s">
        <v>2553</v>
      </c>
      <c r="BF418" t="s">
        <v>2553</v>
      </c>
      <c r="BL418" s="235">
        <v>999</v>
      </c>
      <c r="BQ418" t="s">
        <v>411</v>
      </c>
      <c r="BR418" t="s">
        <v>55</v>
      </c>
    </row>
    <row r="419" spans="1:70" x14ac:dyDescent="0.35">
      <c r="A419">
        <v>418</v>
      </c>
      <c r="B419" s="164" t="str">
        <f>IFERROR(TEXT(AK419,"00"),"99")&amp;IFERROR(TEXT(V419,"00"),"99")&amp;IFERROR(TEXT(R419,"00"),"99")&amp;IFERROR(TEXT(BL419,"000"),"999")</f>
        <v>033606999</v>
      </c>
      <c r="C419" s="164" t="str">
        <f>IFERROR(TEXT(AK419,"00"),"99")&amp;IFERROR(TEXT(U419,"00"),"99")&amp;IFERROR(TEXT(Q419,"000"),"999")</f>
        <v>0336103</v>
      </c>
      <c r="D419" s="29">
        <v>0</v>
      </c>
      <c r="E419" s="29">
        <v>0</v>
      </c>
      <c r="F419" s="29">
        <v>0</v>
      </c>
      <c r="L419" s="125"/>
      <c r="O419" s="126" t="s">
        <v>2554</v>
      </c>
      <c r="P419" s="125" t="s">
        <v>2554</v>
      </c>
      <c r="Q419" s="153">
        <f>IFERROR(_xlfn.XLOOKUP(S419,sortorder!$E$62:$E$138,sortorder!$F$62:$F$138),999)</f>
        <v>103</v>
      </c>
      <c r="R419" s="153">
        <f>IFERROR(_xlfn.XLOOKUP(S419,sortorder!$E$62:$E$138,sortorder!$D$62:$D$138),99)</f>
        <v>6</v>
      </c>
      <c r="S419" s="131" t="s">
        <v>80</v>
      </c>
      <c r="T419" s="60" t="s">
        <v>80</v>
      </c>
      <c r="U419" s="158">
        <f>IFERROR(_xlfn.XLOOKUP(W419,sortorder!$E$4:$E$55,sortorder!$D$4:$D$55),99)</f>
        <v>36</v>
      </c>
      <c r="V419" s="158">
        <f>IFERROR(_xlfn.XLOOKUP(W419,sortorder!$E$4:$E$55,sortorder!$D$4:$D$55),99)</f>
        <v>36</v>
      </c>
      <c r="W419" s="22" t="s">
        <v>2544</v>
      </c>
      <c r="X419" s="147">
        <f>IF(ISERROR(SEARCH(X$1,$O419)),0,1)</f>
        <v>1</v>
      </c>
      <c r="Y419" s="147">
        <f>IF(ISERROR(SEARCH(Y$1,$O419)),0,1)</f>
        <v>1</v>
      </c>
      <c r="Z419" s="147">
        <f>IF(ISERROR(SEARCH(Z$1,$O419)),0,1)</f>
        <v>0</v>
      </c>
      <c r="AA419" s="147">
        <f>IF(ISERROR(SEARCH(AA$1,$O419)),0,1)</f>
        <v>0</v>
      </c>
      <c r="AB419" s="147">
        <f>IF(ISERROR(SEARCH(AB$1,$O419)),0,1)</f>
        <v>1</v>
      </c>
      <c r="AC419" s="147">
        <f>IF(ISERROR(SEARCH(AC$1,$O419)),0,1)</f>
        <v>0</v>
      </c>
      <c r="AD419" s="147">
        <f>IF(ISERROR(SEARCH(AD$1,$O419)),0,1)</f>
        <v>0</v>
      </c>
      <c r="AE419" s="147">
        <f>IF(ISERROR(SEARCH(AE$1,$O419)),0,1)</f>
        <v>0</v>
      </c>
      <c r="AF419" s="147">
        <f>IF(ISERROR(SEARCH(AF$1,$O419)),0,1)</f>
        <v>0</v>
      </c>
      <c r="AH419" s="125"/>
      <c r="AI419" t="s">
        <v>140</v>
      </c>
      <c r="AJ419" s="42" t="s">
        <v>140</v>
      </c>
      <c r="AK419" s="219">
        <f>_xlfn.XLOOKUP(AJ419,sortorder!$I$15:$I$20,sortorder!$J$15:$J$20)</f>
        <v>3</v>
      </c>
      <c r="AL419" t="s">
        <v>1805</v>
      </c>
      <c r="AM419" t="s">
        <v>1805</v>
      </c>
      <c r="AN419" t="s">
        <v>1806</v>
      </c>
      <c r="AO419" s="32">
        <v>3</v>
      </c>
      <c r="AP419" t="s">
        <v>2512</v>
      </c>
      <c r="AQ419" t="s">
        <v>1758</v>
      </c>
      <c r="AR419" t="s">
        <v>1758</v>
      </c>
      <c r="AS419" t="s">
        <v>1758</v>
      </c>
      <c r="AU419" s="40" t="str">
        <f>IFERROR(_xlfn.XLOOKUP(O419,wtd!$B:$B,wtd!$C:$C),"")</f>
        <v/>
      </c>
      <c r="AV419" s="147" t="b">
        <f>IFERROR(O419=_xlfn.XLOOKUP(O419,wtd!$B:$B,wtd!$B:$B),FALSE)</f>
        <v>0</v>
      </c>
      <c r="AW419" t="s">
        <v>3084</v>
      </c>
      <c r="AX419">
        <v>2</v>
      </c>
      <c r="AY419">
        <v>1</v>
      </c>
      <c r="BA419" t="b">
        <v>0</v>
      </c>
      <c r="BB419" t="b">
        <v>0</v>
      </c>
      <c r="BC419" t="b">
        <v>0</v>
      </c>
      <c r="BD419" t="s">
        <v>5206</v>
      </c>
      <c r="BE419" t="s">
        <v>2555</v>
      </c>
      <c r="BF419" t="s">
        <v>2555</v>
      </c>
      <c r="BL419" s="235">
        <v>999</v>
      </c>
      <c r="BQ419" t="s">
        <v>411</v>
      </c>
      <c r="BR419" t="s">
        <v>55</v>
      </c>
    </row>
    <row r="420" spans="1:70" x14ac:dyDescent="0.35">
      <c r="A420">
        <v>419</v>
      </c>
      <c r="B420" s="164" t="str">
        <f>IFERROR(TEXT(AK420,"00"),"99")&amp;IFERROR(TEXT(V420,"00"),"99")&amp;IFERROR(TEXT(R420,"00"),"99")&amp;IFERROR(TEXT(BL420,"000"),"999")</f>
        <v>033607999</v>
      </c>
      <c r="C420" s="164" t="str">
        <f>IFERROR(TEXT(AK420,"00"),"99")&amp;IFERROR(TEXT(U420,"00"),"99")&amp;IFERROR(TEXT(Q420,"000"),"999")</f>
        <v>0336102</v>
      </c>
      <c r="D420" s="29">
        <v>0</v>
      </c>
      <c r="E420" s="29">
        <v>0</v>
      </c>
      <c r="F420" s="29">
        <v>0</v>
      </c>
      <c r="L420" s="125"/>
      <c r="O420" s="126" t="s">
        <v>2556</v>
      </c>
      <c r="P420" s="125" t="s">
        <v>2556</v>
      </c>
      <c r="Q420" s="153">
        <f>IFERROR(_xlfn.XLOOKUP(S420,sortorder!$E$62:$E$138,sortorder!$F$62:$F$138),999)</f>
        <v>102</v>
      </c>
      <c r="R420" s="153">
        <f>IFERROR(_xlfn.XLOOKUP(S420,sortorder!$E$62:$E$138,sortorder!$D$62:$D$138),99)</f>
        <v>7</v>
      </c>
      <c r="S420" s="131" t="s">
        <v>307</v>
      </c>
      <c r="T420" s="60" t="s">
        <v>307</v>
      </c>
      <c r="U420" s="158">
        <f>IFERROR(_xlfn.XLOOKUP(W420,sortorder!$E$4:$E$55,sortorder!$D$4:$D$55),99)</f>
        <v>36</v>
      </c>
      <c r="V420" s="158">
        <f>IFERROR(_xlfn.XLOOKUP(W420,sortorder!$E$4:$E$55,sortorder!$D$4:$D$55),99)</f>
        <v>36</v>
      </c>
      <c r="W420" s="22" t="s">
        <v>2544</v>
      </c>
      <c r="X420" s="147">
        <f>IF(ISERROR(SEARCH(X$1,$O420)),0,1)</f>
        <v>1</v>
      </c>
      <c r="Y420" s="147">
        <f>IF(ISERROR(SEARCH(Y$1,$O420)),0,1)</f>
        <v>1</v>
      </c>
      <c r="Z420" s="147">
        <f>IF(ISERROR(SEARCH(Z$1,$O420)),0,1)</f>
        <v>0</v>
      </c>
      <c r="AA420" s="147">
        <f>IF(ISERROR(SEARCH(AA$1,$O420)),0,1)</f>
        <v>0</v>
      </c>
      <c r="AB420" s="147">
        <f>IF(ISERROR(SEARCH(AB$1,$O420)),0,1)</f>
        <v>1</v>
      </c>
      <c r="AC420" s="147">
        <f>IF(ISERROR(SEARCH(AC$1,$O420)),0,1)</f>
        <v>0</v>
      </c>
      <c r="AD420" s="147">
        <f>IF(ISERROR(SEARCH(AD$1,$O420)),0,1)</f>
        <v>0</v>
      </c>
      <c r="AE420" s="147">
        <f>IF(ISERROR(SEARCH(AE$1,$O420)),0,1)</f>
        <v>0</v>
      </c>
      <c r="AF420" s="147">
        <f>IF(ISERROR(SEARCH(AF$1,$O420)),0,1)</f>
        <v>0</v>
      </c>
      <c r="AH420" s="125"/>
      <c r="AI420" t="s">
        <v>140</v>
      </c>
      <c r="AJ420" s="42" t="s">
        <v>140</v>
      </c>
      <c r="AK420" s="219">
        <f>_xlfn.XLOOKUP(AJ420,sortorder!$I$15:$I$20,sortorder!$J$15:$J$20)</f>
        <v>3</v>
      </c>
      <c r="AL420" t="s">
        <v>1805</v>
      </c>
      <c r="AM420" t="s">
        <v>1805</v>
      </c>
      <c r="AN420" t="s">
        <v>1806</v>
      </c>
      <c r="AO420" s="32">
        <v>3</v>
      </c>
      <c r="AP420" t="s">
        <v>2512</v>
      </c>
      <c r="AQ420" t="s">
        <v>1758</v>
      </c>
      <c r="AR420" t="s">
        <v>1758</v>
      </c>
      <c r="AS420" t="s">
        <v>1758</v>
      </c>
      <c r="AU420" s="40" t="str">
        <f>IFERROR(_xlfn.XLOOKUP(O420,wtd!$B:$B,wtd!$C:$C),"")</f>
        <v/>
      </c>
      <c r="AV420" s="147" t="b">
        <f>IFERROR(O420=_xlfn.XLOOKUP(O420,wtd!$B:$B,wtd!$B:$B),FALSE)</f>
        <v>0</v>
      </c>
      <c r="AW420" t="s">
        <v>3084</v>
      </c>
      <c r="AX420">
        <v>2</v>
      </c>
      <c r="AY420">
        <v>1</v>
      </c>
      <c r="BA420" t="b">
        <v>0</v>
      </c>
      <c r="BB420" t="b">
        <v>0</v>
      </c>
      <c r="BC420" t="b">
        <v>0</v>
      </c>
      <c r="BD420" t="s">
        <v>2557</v>
      </c>
      <c r="BE420" t="s">
        <v>2557</v>
      </c>
      <c r="BF420" t="s">
        <v>2557</v>
      </c>
      <c r="BL420" s="235">
        <v>999</v>
      </c>
      <c r="BQ420" t="s">
        <v>411</v>
      </c>
      <c r="BR420" t="s">
        <v>55</v>
      </c>
    </row>
    <row r="421" spans="1:70" x14ac:dyDescent="0.35">
      <c r="A421">
        <v>420</v>
      </c>
      <c r="B421" s="164" t="str">
        <f>IFERROR(TEXT(AK421,"00"),"99")&amp;IFERROR(TEXT(V421,"00"),"99")&amp;IFERROR(TEXT(R421,"00"),"99")&amp;IFERROR(TEXT(BL421,"000"),"999")</f>
        <v>033608999</v>
      </c>
      <c r="C421" s="164" t="str">
        <f>IFERROR(TEXT(AK421,"00"),"99")&amp;IFERROR(TEXT(U421,"00"),"99")&amp;IFERROR(TEXT(Q421,"000"),"999")</f>
        <v>0336104</v>
      </c>
      <c r="D421" s="29">
        <v>0</v>
      </c>
      <c r="E421" s="29">
        <v>0</v>
      </c>
      <c r="F421" s="29">
        <v>0</v>
      </c>
      <c r="L421" s="125"/>
      <c r="O421" s="126" t="s">
        <v>2558</v>
      </c>
      <c r="P421" s="125" t="s">
        <v>2558</v>
      </c>
      <c r="Q421" s="153">
        <f>IFERROR(_xlfn.XLOOKUP(S421,sortorder!$E$62:$E$138,sortorder!$F$62:$F$138),999)</f>
        <v>104</v>
      </c>
      <c r="R421" s="153">
        <f>IFERROR(_xlfn.XLOOKUP(S421,sortorder!$E$62:$E$138,sortorder!$D$62:$D$138),99)</f>
        <v>8</v>
      </c>
      <c r="S421" s="131" t="s">
        <v>255</v>
      </c>
      <c r="T421" s="60" t="s">
        <v>255</v>
      </c>
      <c r="U421" s="158">
        <f>IFERROR(_xlfn.XLOOKUP(W421,sortorder!$E$4:$E$55,sortorder!$D$4:$D$55),99)</f>
        <v>36</v>
      </c>
      <c r="V421" s="158">
        <f>IFERROR(_xlfn.XLOOKUP(W421,sortorder!$E$4:$E$55,sortorder!$D$4:$D$55),99)</f>
        <v>36</v>
      </c>
      <c r="W421" s="22" t="s">
        <v>2544</v>
      </c>
      <c r="X421" s="147">
        <f>IF(ISERROR(SEARCH(X$1,$O421)),0,1)</f>
        <v>1</v>
      </c>
      <c r="Y421" s="147">
        <f>IF(ISERROR(SEARCH(Y$1,$O421)),0,1)</f>
        <v>1</v>
      </c>
      <c r="Z421" s="147">
        <f>IF(ISERROR(SEARCH(Z$1,$O421)),0,1)</f>
        <v>0</v>
      </c>
      <c r="AA421" s="147">
        <f>IF(ISERROR(SEARCH(AA$1,$O421)),0,1)</f>
        <v>0</v>
      </c>
      <c r="AB421" s="147">
        <f>IF(ISERROR(SEARCH(AB$1,$O421)),0,1)</f>
        <v>1</v>
      </c>
      <c r="AC421" s="147">
        <f>IF(ISERROR(SEARCH(AC$1,$O421)),0,1)</f>
        <v>0</v>
      </c>
      <c r="AD421" s="147">
        <f>IF(ISERROR(SEARCH(AD$1,$O421)),0,1)</f>
        <v>0</v>
      </c>
      <c r="AE421" s="147">
        <f>IF(ISERROR(SEARCH(AE$1,$O421)),0,1)</f>
        <v>0</v>
      </c>
      <c r="AF421" s="147">
        <f>IF(ISERROR(SEARCH(AF$1,$O421)),0,1)</f>
        <v>0</v>
      </c>
      <c r="AH421" s="125"/>
      <c r="AI421" t="s">
        <v>140</v>
      </c>
      <c r="AJ421" s="42" t="s">
        <v>140</v>
      </c>
      <c r="AK421" s="219">
        <f>_xlfn.XLOOKUP(AJ421,sortorder!$I$15:$I$20,sortorder!$J$15:$J$20)</f>
        <v>3</v>
      </c>
      <c r="AL421" t="s">
        <v>1805</v>
      </c>
      <c r="AM421" t="s">
        <v>1805</v>
      </c>
      <c r="AN421" t="s">
        <v>1806</v>
      </c>
      <c r="AO421" s="32">
        <v>3</v>
      </c>
      <c r="AP421" t="s">
        <v>2512</v>
      </c>
      <c r="AQ421" t="s">
        <v>1758</v>
      </c>
      <c r="AR421" t="s">
        <v>1758</v>
      </c>
      <c r="AS421" t="s">
        <v>1758</v>
      </c>
      <c r="AU421" s="40" t="str">
        <f>IFERROR(_xlfn.XLOOKUP(O421,wtd!$B:$B,wtd!$C:$C),"")</f>
        <v/>
      </c>
      <c r="AV421" s="147" t="b">
        <f>IFERROR(O421=_xlfn.XLOOKUP(O421,wtd!$B:$B,wtd!$B:$B),FALSE)</f>
        <v>0</v>
      </c>
      <c r="AW421" t="s">
        <v>3084</v>
      </c>
      <c r="AX421">
        <v>2</v>
      </c>
      <c r="AY421">
        <v>1</v>
      </c>
      <c r="BA421" t="b">
        <v>0</v>
      </c>
      <c r="BB421" t="b">
        <v>0</v>
      </c>
      <c r="BC421" t="b">
        <v>0</v>
      </c>
      <c r="BD421" t="s">
        <v>2559</v>
      </c>
      <c r="BE421" t="s">
        <v>2559</v>
      </c>
      <c r="BF421" t="s">
        <v>2559</v>
      </c>
      <c r="BL421" s="235">
        <v>999</v>
      </c>
      <c r="BQ421" t="s">
        <v>411</v>
      </c>
      <c r="BR421" t="s">
        <v>55</v>
      </c>
    </row>
    <row r="422" spans="1:70" x14ac:dyDescent="0.35">
      <c r="A422">
        <v>421</v>
      </c>
      <c r="B422" s="164" t="str">
        <f>IFERROR(TEXT(AK422,"00"),"99")&amp;IFERROR(TEXT(V422,"00"),"99")&amp;IFERROR(TEXT(R422,"00"),"99")&amp;IFERROR(TEXT(BL422,"000"),"999")</f>
        <v>033609999</v>
      </c>
      <c r="C422" s="164" t="str">
        <f>IFERROR(TEXT(AK422,"00"),"99")&amp;IFERROR(TEXT(U422,"00"),"99")&amp;IFERROR(TEXT(Q422,"000"),"999")</f>
        <v>0336105</v>
      </c>
      <c r="D422" s="29">
        <v>0</v>
      </c>
      <c r="E422" s="29">
        <v>0</v>
      </c>
      <c r="F422" s="29">
        <v>0</v>
      </c>
      <c r="L422" s="125"/>
      <c r="O422" s="126" t="s">
        <v>2560</v>
      </c>
      <c r="P422" s="125" t="s">
        <v>2560</v>
      </c>
      <c r="Q422" s="153">
        <f>IFERROR(_xlfn.XLOOKUP(S422,sortorder!$E$62:$E$138,sortorder!$F$62:$F$138),999)</f>
        <v>105</v>
      </c>
      <c r="R422" s="153">
        <f>IFERROR(_xlfn.XLOOKUP(S422,sortorder!$E$62:$E$138,sortorder!$D$62:$D$138),99)</f>
        <v>9</v>
      </c>
      <c r="S422" s="131" t="s">
        <v>265</v>
      </c>
      <c r="T422" s="60" t="s">
        <v>265</v>
      </c>
      <c r="U422" s="158">
        <f>IFERROR(_xlfn.XLOOKUP(W422,sortorder!$E$4:$E$55,sortorder!$D$4:$D$55),99)</f>
        <v>36</v>
      </c>
      <c r="V422" s="158">
        <f>IFERROR(_xlfn.XLOOKUP(W422,sortorder!$E$4:$E$55,sortorder!$D$4:$D$55),99)</f>
        <v>36</v>
      </c>
      <c r="W422" s="22" t="s">
        <v>2544</v>
      </c>
      <c r="X422" s="147">
        <f>IF(ISERROR(SEARCH(X$1,$O422)),0,1)</f>
        <v>1</v>
      </c>
      <c r="Y422" s="147">
        <f>IF(ISERROR(SEARCH(Y$1,$O422)),0,1)</f>
        <v>1</v>
      </c>
      <c r="Z422" s="147">
        <f>IF(ISERROR(SEARCH(Z$1,$O422)),0,1)</f>
        <v>0</v>
      </c>
      <c r="AA422" s="147">
        <f>IF(ISERROR(SEARCH(AA$1,$O422)),0,1)</f>
        <v>0</v>
      </c>
      <c r="AB422" s="147">
        <f>IF(ISERROR(SEARCH(AB$1,$O422)),0,1)</f>
        <v>1</v>
      </c>
      <c r="AC422" s="147">
        <f>IF(ISERROR(SEARCH(AC$1,$O422)),0,1)</f>
        <v>0</v>
      </c>
      <c r="AD422" s="147">
        <f>IF(ISERROR(SEARCH(AD$1,$O422)),0,1)</f>
        <v>0</v>
      </c>
      <c r="AE422" s="147">
        <f>IF(ISERROR(SEARCH(AE$1,$O422)),0,1)</f>
        <v>0</v>
      </c>
      <c r="AF422" s="147">
        <f>IF(ISERROR(SEARCH(AF$1,$O422)),0,1)</f>
        <v>0</v>
      </c>
      <c r="AH422" s="125"/>
      <c r="AI422" t="s">
        <v>140</v>
      </c>
      <c r="AJ422" s="42" t="s">
        <v>140</v>
      </c>
      <c r="AK422" s="219">
        <f>_xlfn.XLOOKUP(AJ422,sortorder!$I$15:$I$20,sortorder!$J$15:$J$20)</f>
        <v>3</v>
      </c>
      <c r="AL422" t="s">
        <v>1805</v>
      </c>
      <c r="AM422" t="s">
        <v>1805</v>
      </c>
      <c r="AN422" t="s">
        <v>1806</v>
      </c>
      <c r="AO422" s="32">
        <v>3</v>
      </c>
      <c r="AP422" t="s">
        <v>2512</v>
      </c>
      <c r="AQ422" t="s">
        <v>1758</v>
      </c>
      <c r="AR422" t="s">
        <v>1758</v>
      </c>
      <c r="AS422" t="s">
        <v>1758</v>
      </c>
      <c r="AU422" s="40" t="str">
        <f>IFERROR(_xlfn.XLOOKUP(O422,wtd!$B:$B,wtd!$C:$C),"")</f>
        <v/>
      </c>
      <c r="AV422" s="147" t="b">
        <f>IFERROR(O422=_xlfn.XLOOKUP(O422,wtd!$B:$B,wtd!$B:$B),FALSE)</f>
        <v>0</v>
      </c>
      <c r="AW422" t="s">
        <v>3084</v>
      </c>
      <c r="AX422">
        <v>2</v>
      </c>
      <c r="AY422">
        <v>1</v>
      </c>
      <c r="BA422" t="b">
        <v>0</v>
      </c>
      <c r="BB422" t="b">
        <v>0</v>
      </c>
      <c r="BC422" t="b">
        <v>0</v>
      </c>
      <c r="BD422" t="s">
        <v>2561</v>
      </c>
      <c r="BE422" t="s">
        <v>2561</v>
      </c>
      <c r="BF422" t="s">
        <v>2561</v>
      </c>
      <c r="BL422" s="235">
        <v>999</v>
      </c>
      <c r="BQ422" t="s">
        <v>411</v>
      </c>
    </row>
    <row r="423" spans="1:70" x14ac:dyDescent="0.35">
      <c r="A423">
        <v>422</v>
      </c>
      <c r="B423" s="164" t="str">
        <f>IFERROR(TEXT(AK423,"00"),"99")&amp;IFERROR(TEXT(V423,"00"),"99")&amp;IFERROR(TEXT(R423,"00"),"99")&amp;IFERROR(TEXT(BL423,"000"),"999")</f>
        <v>033610999</v>
      </c>
      <c r="C423" s="164" t="str">
        <f>IFERROR(TEXT(AK423,"00"),"99")&amp;IFERROR(TEXT(U423,"00"),"99")&amp;IFERROR(TEXT(Q423,"000"),"999")</f>
        <v>0336106</v>
      </c>
      <c r="D423" s="29">
        <v>0</v>
      </c>
      <c r="E423" s="29">
        <v>0</v>
      </c>
      <c r="F423" s="29">
        <v>0</v>
      </c>
      <c r="L423" s="125"/>
      <c r="O423" s="126" t="s">
        <v>2562</v>
      </c>
      <c r="P423" s="125" t="s">
        <v>2562</v>
      </c>
      <c r="Q423" s="153">
        <f>IFERROR(_xlfn.XLOOKUP(S423,sortorder!$E$62:$E$138,sortorder!$F$62:$F$138),999)</f>
        <v>106</v>
      </c>
      <c r="R423" s="153">
        <f>IFERROR(_xlfn.XLOOKUP(S423,sortorder!$E$62:$E$138,sortorder!$D$62:$D$138),99)</f>
        <v>10</v>
      </c>
      <c r="S423" s="131" t="s">
        <v>95</v>
      </c>
      <c r="T423" s="60" t="s">
        <v>95</v>
      </c>
      <c r="U423" s="158">
        <f>IFERROR(_xlfn.XLOOKUP(W423,sortorder!$E$4:$E$55,sortorder!$D$4:$D$55),99)</f>
        <v>36</v>
      </c>
      <c r="V423" s="158">
        <f>IFERROR(_xlfn.XLOOKUP(W423,sortorder!$E$4:$E$55,sortorder!$D$4:$D$55),99)</f>
        <v>36</v>
      </c>
      <c r="W423" s="22" t="s">
        <v>2544</v>
      </c>
      <c r="X423" s="147">
        <f>IF(ISERROR(SEARCH(X$1,$O423)),0,1)</f>
        <v>1</v>
      </c>
      <c r="Y423" s="147">
        <f>IF(ISERROR(SEARCH(Y$1,$O423)),0,1)</f>
        <v>1</v>
      </c>
      <c r="Z423" s="147">
        <f>IF(ISERROR(SEARCH(Z$1,$O423)),0,1)</f>
        <v>0</v>
      </c>
      <c r="AA423" s="147">
        <f>IF(ISERROR(SEARCH(AA$1,$O423)),0,1)</f>
        <v>0</v>
      </c>
      <c r="AB423" s="147">
        <f>IF(ISERROR(SEARCH(AB$1,$O423)),0,1)</f>
        <v>1</v>
      </c>
      <c r="AC423" s="147">
        <f>IF(ISERROR(SEARCH(AC$1,$O423)),0,1)</f>
        <v>0</v>
      </c>
      <c r="AD423" s="147">
        <f>IF(ISERROR(SEARCH(AD$1,$O423)),0,1)</f>
        <v>0</v>
      </c>
      <c r="AE423" s="147">
        <f>IF(ISERROR(SEARCH(AE$1,$O423)),0,1)</f>
        <v>0</v>
      </c>
      <c r="AF423" s="147">
        <f>IF(ISERROR(SEARCH(AF$1,$O423)),0,1)</f>
        <v>0</v>
      </c>
      <c r="AH423" s="125"/>
      <c r="AI423" t="s">
        <v>140</v>
      </c>
      <c r="AJ423" s="42" t="s">
        <v>140</v>
      </c>
      <c r="AK423" s="219">
        <f>_xlfn.XLOOKUP(AJ423,sortorder!$I$15:$I$20,sortorder!$J$15:$J$20)</f>
        <v>3</v>
      </c>
      <c r="AL423" t="s">
        <v>1805</v>
      </c>
      <c r="AM423" t="s">
        <v>1805</v>
      </c>
      <c r="AN423" t="s">
        <v>1806</v>
      </c>
      <c r="AO423" s="32">
        <v>3</v>
      </c>
      <c r="AP423" t="s">
        <v>2512</v>
      </c>
      <c r="AQ423" t="s">
        <v>1758</v>
      </c>
      <c r="AR423" t="s">
        <v>1758</v>
      </c>
      <c r="AS423" t="s">
        <v>1758</v>
      </c>
      <c r="AU423" s="40" t="str">
        <f>IFERROR(_xlfn.XLOOKUP(O423,wtd!$B:$B,wtd!$C:$C),"")</f>
        <v/>
      </c>
      <c r="AV423" s="147" t="b">
        <f>IFERROR(O423=_xlfn.XLOOKUP(O423,wtd!$B:$B,wtd!$B:$B),FALSE)</f>
        <v>0</v>
      </c>
      <c r="AW423" t="s">
        <v>3084</v>
      </c>
      <c r="AX423">
        <v>2</v>
      </c>
      <c r="AY423">
        <v>1</v>
      </c>
      <c r="BA423" t="b">
        <v>0</v>
      </c>
      <c r="BB423" t="b">
        <v>0</v>
      </c>
      <c r="BC423" t="b">
        <v>0</v>
      </c>
      <c r="BD423" t="s">
        <v>2563</v>
      </c>
      <c r="BE423" t="s">
        <v>2563</v>
      </c>
      <c r="BF423" t="s">
        <v>2563</v>
      </c>
      <c r="BL423" s="235">
        <v>999</v>
      </c>
      <c r="BQ423" t="s">
        <v>411</v>
      </c>
    </row>
    <row r="424" spans="1:70" x14ac:dyDescent="0.35">
      <c r="A424">
        <v>423</v>
      </c>
      <c r="B424" s="164" t="str">
        <f>IFERROR(TEXT(AK424,"00"),"99")&amp;IFERROR(TEXT(V424,"00"),"99")&amp;IFERROR(TEXT(R424,"00"),"99")&amp;IFERROR(TEXT(BL424,"000"),"999")</f>
        <v>033611999</v>
      </c>
      <c r="C424" s="164" t="str">
        <f>IFERROR(TEXT(AK424,"00"),"99")&amp;IFERROR(TEXT(U424,"00"),"99")&amp;IFERROR(TEXT(Q424,"000"),"999")</f>
        <v>0336108</v>
      </c>
      <c r="D424" s="29">
        <v>0</v>
      </c>
      <c r="E424" s="29">
        <v>0</v>
      </c>
      <c r="F424" s="29">
        <v>0</v>
      </c>
      <c r="L424" s="125"/>
      <c r="O424" s="126" t="s">
        <v>2564</v>
      </c>
      <c r="P424" s="125" t="s">
        <v>2564</v>
      </c>
      <c r="Q424" s="153">
        <f>IFERROR(_xlfn.XLOOKUP(S424,sortorder!$E$62:$E$138,sortorder!$F$62:$F$138),999)</f>
        <v>108</v>
      </c>
      <c r="R424" s="153">
        <f>IFERROR(_xlfn.XLOOKUP(S424,sortorder!$E$62:$E$138,sortorder!$D$62:$D$138),99)</f>
        <v>11</v>
      </c>
      <c r="S424" s="131" t="s">
        <v>244</v>
      </c>
      <c r="T424" s="60" t="s">
        <v>244</v>
      </c>
      <c r="U424" s="158">
        <f>IFERROR(_xlfn.XLOOKUP(W424,sortorder!$E$4:$E$55,sortorder!$D$4:$D$55),99)</f>
        <v>36</v>
      </c>
      <c r="V424" s="158">
        <f>IFERROR(_xlfn.XLOOKUP(W424,sortorder!$E$4:$E$55,sortorder!$D$4:$D$55),99)</f>
        <v>36</v>
      </c>
      <c r="W424" s="22" t="s">
        <v>2544</v>
      </c>
      <c r="X424" s="147">
        <f>IF(ISERROR(SEARCH(X$1,$O424)),0,1)</f>
        <v>1</v>
      </c>
      <c r="Y424" s="147">
        <f>IF(ISERROR(SEARCH(Y$1,$O424)),0,1)</f>
        <v>1</v>
      </c>
      <c r="Z424" s="147">
        <f>IF(ISERROR(SEARCH(Z$1,$O424)),0,1)</f>
        <v>0</v>
      </c>
      <c r="AA424" s="147">
        <f>IF(ISERROR(SEARCH(AA$1,$O424)),0,1)</f>
        <v>0</v>
      </c>
      <c r="AB424" s="147">
        <f>IF(ISERROR(SEARCH(AB$1,$O424)),0,1)</f>
        <v>1</v>
      </c>
      <c r="AC424" s="147">
        <f>IF(ISERROR(SEARCH(AC$1,$O424)),0,1)</f>
        <v>0</v>
      </c>
      <c r="AD424" s="147">
        <f>IF(ISERROR(SEARCH(AD$1,$O424)),0,1)</f>
        <v>0</v>
      </c>
      <c r="AE424" s="147">
        <f>IF(ISERROR(SEARCH(AE$1,$O424)),0,1)</f>
        <v>0</v>
      </c>
      <c r="AF424" s="147">
        <f>IF(ISERROR(SEARCH(AF$1,$O424)),0,1)</f>
        <v>0</v>
      </c>
      <c r="AH424" s="125"/>
      <c r="AI424" t="s">
        <v>140</v>
      </c>
      <c r="AJ424" s="42" t="s">
        <v>140</v>
      </c>
      <c r="AK424" s="219">
        <f>_xlfn.XLOOKUP(AJ424,sortorder!$I$15:$I$20,sortorder!$J$15:$J$20)</f>
        <v>3</v>
      </c>
      <c r="AL424" t="s">
        <v>1805</v>
      </c>
      <c r="AM424" t="s">
        <v>1805</v>
      </c>
      <c r="AN424" t="s">
        <v>1806</v>
      </c>
      <c r="AO424" s="32">
        <v>3</v>
      </c>
      <c r="AP424" t="s">
        <v>2512</v>
      </c>
      <c r="AQ424" t="s">
        <v>1758</v>
      </c>
      <c r="AR424" t="s">
        <v>1758</v>
      </c>
      <c r="AS424" t="s">
        <v>1758</v>
      </c>
      <c r="AU424" s="40" t="str">
        <f>IFERROR(_xlfn.XLOOKUP(O424,wtd!$B:$B,wtd!$C:$C),"")</f>
        <v/>
      </c>
      <c r="AV424" s="147" t="b">
        <f>IFERROR(O424=_xlfn.XLOOKUP(O424,wtd!$B:$B,wtd!$B:$B),FALSE)</f>
        <v>0</v>
      </c>
      <c r="AW424" t="s">
        <v>3084</v>
      </c>
      <c r="AX424">
        <v>2</v>
      </c>
      <c r="AY424">
        <v>1</v>
      </c>
      <c r="BA424" t="b">
        <v>0</v>
      </c>
      <c r="BB424" t="b">
        <v>0</v>
      </c>
      <c r="BC424" t="b">
        <v>0</v>
      </c>
      <c r="BD424" t="s">
        <v>2565</v>
      </c>
      <c r="BE424" t="s">
        <v>2565</v>
      </c>
      <c r="BF424" t="s">
        <v>2565</v>
      </c>
      <c r="BL424" s="235">
        <v>999</v>
      </c>
      <c r="BQ424" t="s">
        <v>411</v>
      </c>
    </row>
    <row r="425" spans="1:70" x14ac:dyDescent="0.35">
      <c r="A425">
        <v>424</v>
      </c>
      <c r="B425" s="164" t="str">
        <f>IFERROR(TEXT(AK425,"00"),"99")&amp;IFERROR(TEXT(V425,"00"),"99")&amp;IFERROR(TEXT(R425,"00"),"99")&amp;IFERROR(TEXT(BL425,"000"),"999")</f>
        <v>033612999</v>
      </c>
      <c r="C425" s="164" t="str">
        <f>IFERROR(TEXT(AK425,"00"),"99")&amp;IFERROR(TEXT(U425,"00"),"99")&amp;IFERROR(TEXT(Q425,"000"),"999")</f>
        <v>0336107</v>
      </c>
      <c r="D425" s="29">
        <v>0</v>
      </c>
      <c r="E425" s="29">
        <v>0</v>
      </c>
      <c r="F425" s="29">
        <v>0</v>
      </c>
      <c r="L425" s="125"/>
      <c r="O425" s="126" t="s">
        <v>2566</v>
      </c>
      <c r="P425" s="125" t="s">
        <v>2566</v>
      </c>
      <c r="Q425" s="153">
        <f>IFERROR(_xlfn.XLOOKUP(S425,sortorder!$E$62:$E$138,sortorder!$F$62:$F$138),999)</f>
        <v>107</v>
      </c>
      <c r="R425" s="153">
        <f>IFERROR(_xlfn.XLOOKUP(S425,sortorder!$E$62:$E$138,sortorder!$D$62:$D$138),99)</f>
        <v>12</v>
      </c>
      <c r="S425" s="131" t="s">
        <v>134</v>
      </c>
      <c r="T425" s="60" t="s">
        <v>134</v>
      </c>
      <c r="U425" s="158">
        <f>IFERROR(_xlfn.XLOOKUP(W425,sortorder!$E$4:$E$55,sortorder!$D$4:$D$55),99)</f>
        <v>36</v>
      </c>
      <c r="V425" s="158">
        <f>IFERROR(_xlfn.XLOOKUP(W425,sortorder!$E$4:$E$55,sortorder!$D$4:$D$55),99)</f>
        <v>36</v>
      </c>
      <c r="W425" s="22" t="s">
        <v>2544</v>
      </c>
      <c r="X425" s="147">
        <f>IF(ISERROR(SEARCH(X$1,$O425)),0,1)</f>
        <v>1</v>
      </c>
      <c r="Y425" s="147">
        <f>IF(ISERROR(SEARCH(Y$1,$O425)),0,1)</f>
        <v>1</v>
      </c>
      <c r="Z425" s="147">
        <f>IF(ISERROR(SEARCH(Z$1,$O425)),0,1)</f>
        <v>0</v>
      </c>
      <c r="AA425" s="147">
        <f>IF(ISERROR(SEARCH(AA$1,$O425)),0,1)</f>
        <v>0</v>
      </c>
      <c r="AB425" s="147">
        <f>IF(ISERROR(SEARCH(AB$1,$O425)),0,1)</f>
        <v>1</v>
      </c>
      <c r="AC425" s="147">
        <f>IF(ISERROR(SEARCH(AC$1,$O425)),0,1)</f>
        <v>0</v>
      </c>
      <c r="AD425" s="147">
        <f>IF(ISERROR(SEARCH(AD$1,$O425)),0,1)</f>
        <v>0</v>
      </c>
      <c r="AE425" s="147">
        <f>IF(ISERROR(SEARCH(AE$1,$O425)),0,1)</f>
        <v>0</v>
      </c>
      <c r="AF425" s="147">
        <f>IF(ISERROR(SEARCH(AF$1,$O425)),0,1)</f>
        <v>0</v>
      </c>
      <c r="AH425" s="125"/>
      <c r="AI425" t="s">
        <v>140</v>
      </c>
      <c r="AJ425" s="42" t="s">
        <v>140</v>
      </c>
      <c r="AK425" s="219">
        <f>_xlfn.XLOOKUP(AJ425,sortorder!$I$15:$I$20,sortorder!$J$15:$J$20)</f>
        <v>3</v>
      </c>
      <c r="AL425" t="s">
        <v>1805</v>
      </c>
      <c r="AM425" t="s">
        <v>1805</v>
      </c>
      <c r="AN425" t="s">
        <v>1806</v>
      </c>
      <c r="AO425" s="32">
        <v>3</v>
      </c>
      <c r="AP425" t="s">
        <v>2512</v>
      </c>
      <c r="AQ425" t="s">
        <v>1758</v>
      </c>
      <c r="AR425" t="s">
        <v>1758</v>
      </c>
      <c r="AS425" t="s">
        <v>1758</v>
      </c>
      <c r="AU425" s="40" t="str">
        <f>IFERROR(_xlfn.XLOOKUP(O425,wtd!$B:$B,wtd!$C:$C),"")</f>
        <v/>
      </c>
      <c r="AV425" s="147" t="b">
        <f>IFERROR(O425=_xlfn.XLOOKUP(O425,wtd!$B:$B,wtd!$B:$B),FALSE)</f>
        <v>0</v>
      </c>
      <c r="AW425" t="s">
        <v>3084</v>
      </c>
      <c r="AX425">
        <v>2</v>
      </c>
      <c r="AY425">
        <v>1</v>
      </c>
      <c r="BA425" t="b">
        <v>0</v>
      </c>
      <c r="BB425" t="b">
        <v>0</v>
      </c>
      <c r="BC425" t="b">
        <v>0</v>
      </c>
      <c r="BD425" t="s">
        <v>2567</v>
      </c>
      <c r="BE425" t="s">
        <v>2567</v>
      </c>
      <c r="BF425" t="s">
        <v>2567</v>
      </c>
      <c r="BL425" s="235">
        <v>999</v>
      </c>
      <c r="BQ425" t="s">
        <v>411</v>
      </c>
    </row>
    <row r="426" spans="1:70" x14ac:dyDescent="0.35">
      <c r="A426">
        <v>425</v>
      </c>
      <c r="B426" s="164" t="str">
        <f>IFERROR(TEXT(AK426,"00"),"99")&amp;IFERROR(TEXT(V426,"00"),"99")&amp;IFERROR(TEXT(R426,"00"),"99")&amp;IFERROR(TEXT(BL426,"000"),"999")</f>
        <v>033613999</v>
      </c>
      <c r="C426" s="164" t="str">
        <f>IFERROR(TEXT(AK426,"00"),"99")&amp;IFERROR(TEXT(U426,"00"),"99")&amp;IFERROR(TEXT(Q426,"000"),"999")</f>
        <v>0336101</v>
      </c>
      <c r="D426" s="29">
        <v>0</v>
      </c>
      <c r="E426" s="29">
        <v>0</v>
      </c>
      <c r="F426" s="29">
        <v>0</v>
      </c>
      <c r="L426" s="125"/>
      <c r="O426" s="126" t="s">
        <v>2568</v>
      </c>
      <c r="P426" s="125" t="s">
        <v>2568</v>
      </c>
      <c r="Q426" s="153">
        <f>IFERROR(_xlfn.XLOOKUP(S426,sortorder!$E$62:$E$138,sortorder!$F$62:$F$138),999)</f>
        <v>101</v>
      </c>
      <c r="R426" s="153">
        <f>IFERROR(_xlfn.XLOOKUP(S426,sortorder!$E$62:$E$138,sortorder!$D$62:$D$138),99)</f>
        <v>13</v>
      </c>
      <c r="S426" s="131" t="s">
        <v>1769</v>
      </c>
      <c r="T426" s="60" t="s">
        <v>1769</v>
      </c>
      <c r="U426" s="158">
        <f>IFERROR(_xlfn.XLOOKUP(W426,sortorder!$E$4:$E$55,sortorder!$D$4:$D$55),99)</f>
        <v>36</v>
      </c>
      <c r="V426" s="158">
        <f>IFERROR(_xlfn.XLOOKUP(W426,sortorder!$E$4:$E$55,sortorder!$D$4:$D$55),99)</f>
        <v>36</v>
      </c>
      <c r="W426" s="22" t="s">
        <v>2544</v>
      </c>
      <c r="X426" s="147">
        <f>IF(ISERROR(SEARCH(X$1,$O426)),0,1)</f>
        <v>1</v>
      </c>
      <c r="Y426" s="147">
        <f>IF(ISERROR(SEARCH(Y$1,$O426)),0,1)</f>
        <v>1</v>
      </c>
      <c r="Z426" s="147">
        <f>IF(ISERROR(SEARCH(Z$1,$O426)),0,1)</f>
        <v>0</v>
      </c>
      <c r="AA426" s="147">
        <f>IF(ISERROR(SEARCH(AA$1,$O426)),0,1)</f>
        <v>0</v>
      </c>
      <c r="AB426" s="147">
        <f>IF(ISERROR(SEARCH(AB$1,$O426)),0,1)</f>
        <v>1</v>
      </c>
      <c r="AC426" s="147">
        <f>IF(ISERROR(SEARCH(AC$1,$O426)),0,1)</f>
        <v>0</v>
      </c>
      <c r="AD426" s="147">
        <f>IF(ISERROR(SEARCH(AD$1,$O426)),0,1)</f>
        <v>0</v>
      </c>
      <c r="AE426" s="147">
        <f>IF(ISERROR(SEARCH(AE$1,$O426)),0,1)</f>
        <v>0</v>
      </c>
      <c r="AF426" s="147">
        <f>IF(ISERROR(SEARCH(AF$1,$O426)),0,1)</f>
        <v>0</v>
      </c>
      <c r="AH426" s="125"/>
      <c r="AI426" t="s">
        <v>140</v>
      </c>
      <c r="AJ426" s="42" t="s">
        <v>140</v>
      </c>
      <c r="AK426" s="219">
        <f>_xlfn.XLOOKUP(AJ426,sortorder!$I$15:$I$20,sortorder!$J$15:$J$20)</f>
        <v>3</v>
      </c>
      <c r="AL426" t="s">
        <v>1805</v>
      </c>
      <c r="AM426" t="s">
        <v>1805</v>
      </c>
      <c r="AN426" t="s">
        <v>1806</v>
      </c>
      <c r="AO426" s="32">
        <v>3</v>
      </c>
      <c r="AP426" t="s">
        <v>2512</v>
      </c>
      <c r="AQ426" t="s">
        <v>1758</v>
      </c>
      <c r="AR426" t="s">
        <v>1758</v>
      </c>
      <c r="AS426" t="s">
        <v>1758</v>
      </c>
      <c r="AU426" s="40" t="str">
        <f>IFERROR(_xlfn.XLOOKUP(O426,wtd!$B:$B,wtd!$C:$C),"")</f>
        <v/>
      </c>
      <c r="AV426" s="147" t="b">
        <f>IFERROR(O426=_xlfn.XLOOKUP(O426,wtd!$B:$B,wtd!$B:$B),FALSE)</f>
        <v>0</v>
      </c>
      <c r="AW426" t="s">
        <v>3084</v>
      </c>
      <c r="AX426">
        <v>2</v>
      </c>
      <c r="AY426">
        <v>1</v>
      </c>
      <c r="BA426" t="b">
        <v>0</v>
      </c>
      <c r="BB426" t="b">
        <v>0</v>
      </c>
      <c r="BC426" t="b">
        <v>0</v>
      </c>
      <c r="BD426" t="s">
        <v>2848</v>
      </c>
      <c r="BE426" t="s">
        <v>2848</v>
      </c>
      <c r="BF426" t="s">
        <v>2848</v>
      </c>
      <c r="BL426" s="235">
        <v>999</v>
      </c>
    </row>
    <row r="427" spans="1:70" x14ac:dyDescent="0.35">
      <c r="A427">
        <v>426</v>
      </c>
      <c r="B427" s="164" t="str">
        <f>IFERROR(TEXT(AK427,"00"),"99")&amp;IFERROR(TEXT(V427,"00"),"99")&amp;IFERROR(TEXT(R427,"00"),"99")&amp;IFERROR(TEXT(BL427,"000"),"999")</f>
        <v>033701148</v>
      </c>
      <c r="C427" s="164" t="str">
        <f>IFERROR(TEXT(AK427,"00"),"99")&amp;IFERROR(TEXT(U427,"00"),"99")&amp;IFERROR(TEXT(Q427,"000"),"999")</f>
        <v>0337096</v>
      </c>
      <c r="D427" s="29">
        <v>1</v>
      </c>
      <c r="E427" s="29">
        <v>1</v>
      </c>
      <c r="F427" s="29">
        <v>0</v>
      </c>
      <c r="G427" s="29"/>
      <c r="H427" t="s">
        <v>1319</v>
      </c>
      <c r="I427" t="s">
        <v>1319</v>
      </c>
      <c r="J427" t="s">
        <v>1319</v>
      </c>
      <c r="M427" t="s">
        <v>1320</v>
      </c>
      <c r="N427" t="s">
        <v>1320</v>
      </c>
      <c r="O427" s="65" t="s">
        <v>1318</v>
      </c>
      <c r="P427" t="s">
        <v>1318</v>
      </c>
      <c r="Q427" s="153">
        <f>IFERROR(_xlfn.XLOOKUP(S427,sortorder!$E$62:$E$138,sortorder!$F$62:$F$138),999)</f>
        <v>96</v>
      </c>
      <c r="R427" s="153">
        <f>IFERROR(_xlfn.XLOOKUP(S427,sortorder!$E$62:$E$138,sortorder!$D$62:$D$138),99)</f>
        <v>1</v>
      </c>
      <c r="S427" s="131" t="s">
        <v>181</v>
      </c>
      <c r="T427" s="60" t="s">
        <v>181</v>
      </c>
      <c r="U427" s="158">
        <f>IFERROR(_xlfn.XLOOKUP(W427,sortorder!$E$4:$E$55,sortorder!$D$4:$D$55),99)</f>
        <v>37</v>
      </c>
      <c r="V427" s="158">
        <f>IFERROR(_xlfn.XLOOKUP(W427,sortorder!$E$4:$E$55,sortorder!$D$4:$D$55),99)</f>
        <v>37</v>
      </c>
      <c r="W427" s="22" t="s">
        <v>1244</v>
      </c>
      <c r="X427" s="147">
        <f>IF(ISERROR(SEARCH(X$1,$O427)),0,1)</f>
        <v>0</v>
      </c>
      <c r="Y427" s="147">
        <f>IF(ISERROR(SEARCH(Y$1,$O427)),0,1)</f>
        <v>0</v>
      </c>
      <c r="Z427" s="147">
        <f>IF(ISERROR(SEARCH(Z$1,$O427)),0,1)</f>
        <v>1</v>
      </c>
      <c r="AA427" s="147">
        <f>IF(ISERROR(SEARCH(AA$1,$O427)),0,1)</f>
        <v>0</v>
      </c>
      <c r="AB427" s="147">
        <f>IF(ISERROR(SEARCH(AB$1,$O427)),0,1)</f>
        <v>0</v>
      </c>
      <c r="AC427" s="147">
        <f>IF(ISERROR(SEARCH(AC$1,$O427)),0,1)</f>
        <v>0</v>
      </c>
      <c r="AD427" s="147">
        <f>IF(ISERROR(SEARCH(AD$1,$O427)),0,1)</f>
        <v>0</v>
      </c>
      <c r="AE427" s="147">
        <f>IF(ISERROR(SEARCH(AE$1,$O427)),0,1)</f>
        <v>0</v>
      </c>
      <c r="AF427" s="147">
        <f>IF(ISERROR(SEARCH(AF$1,$O427)),0,1)</f>
        <v>0</v>
      </c>
      <c r="AG427" t="s">
        <v>1075</v>
      </c>
      <c r="AH427" t="s">
        <v>1236</v>
      </c>
      <c r="AI427" t="s">
        <v>140</v>
      </c>
      <c r="AJ427" s="42" t="s">
        <v>140</v>
      </c>
      <c r="AK427" s="219">
        <f>_xlfn.XLOOKUP(AJ427,sortorder!$I$15:$I$20,sortorder!$J$15:$J$20)</f>
        <v>3</v>
      </c>
      <c r="AL427" t="s">
        <v>423</v>
      </c>
      <c r="AM427" t="s">
        <v>423</v>
      </c>
      <c r="AN427" t="s">
        <v>424</v>
      </c>
      <c r="AO427" s="32">
        <v>1</v>
      </c>
      <c r="AP427" t="s">
        <v>1101</v>
      </c>
      <c r="AQ427" t="s">
        <v>1111</v>
      </c>
      <c r="AR427" t="s">
        <v>1102</v>
      </c>
      <c r="AS427" t="s">
        <v>1111</v>
      </c>
      <c r="AU427" s="40" t="str">
        <f>IFERROR(_xlfn.XLOOKUP(O427,wtd!$B:$B,wtd!$C:$C),"")</f>
        <v/>
      </c>
      <c r="AV427" s="147" t="b">
        <f>IFERROR(O427=_xlfn.XLOOKUP(O427,wtd!$B:$B,wtd!$B:$B),FALSE)</f>
        <v>0</v>
      </c>
      <c r="AW427" t="s">
        <v>1103</v>
      </c>
      <c r="AX427">
        <v>2</v>
      </c>
      <c r="AY427">
        <v>0</v>
      </c>
      <c r="BA427" t="b">
        <v>0</v>
      </c>
      <c r="BB427" t="b">
        <v>0</v>
      </c>
      <c r="BC427" t="b">
        <v>0</v>
      </c>
      <c r="BD427" t="s">
        <v>1321</v>
      </c>
      <c r="BE427" t="s">
        <v>1322</v>
      </c>
      <c r="BF427" t="s">
        <v>1322</v>
      </c>
      <c r="BG427" t="s">
        <v>1323</v>
      </c>
      <c r="BH427" t="s">
        <v>1323</v>
      </c>
      <c r="BI427" t="s">
        <v>1324</v>
      </c>
      <c r="BJ427" t="s">
        <v>5479</v>
      </c>
      <c r="BL427" s="232">
        <v>148</v>
      </c>
      <c r="BN427" t="s">
        <v>103</v>
      </c>
      <c r="BO427" t="s">
        <v>1325</v>
      </c>
      <c r="BP427" t="s">
        <v>1320</v>
      </c>
      <c r="BQ427" t="s">
        <v>411</v>
      </c>
    </row>
    <row r="428" spans="1:70" x14ac:dyDescent="0.35">
      <c r="A428">
        <v>427</v>
      </c>
      <c r="B428" s="164" t="str">
        <f>IFERROR(TEXT(AK428,"00"),"99")&amp;IFERROR(TEXT(V428,"00"),"99")&amp;IFERROR(TEXT(R428,"00"),"99")&amp;IFERROR(TEXT(BL428,"000"),"999")</f>
        <v>033702149</v>
      </c>
      <c r="C428" s="164" t="str">
        <f>IFERROR(TEXT(AK428,"00"),"99")&amp;IFERROR(TEXT(U428,"00"),"99")&amp;IFERROR(TEXT(Q428,"000"),"999")</f>
        <v>0337097</v>
      </c>
      <c r="D428" s="29">
        <v>1</v>
      </c>
      <c r="E428" s="29">
        <v>1</v>
      </c>
      <c r="F428" s="29">
        <v>0</v>
      </c>
      <c r="G428" s="29"/>
      <c r="H428" t="s">
        <v>1305</v>
      </c>
      <c r="I428" t="s">
        <v>1305</v>
      </c>
      <c r="J428" t="s">
        <v>1305</v>
      </c>
      <c r="M428" t="s">
        <v>1306</v>
      </c>
      <c r="N428" t="s">
        <v>1306</v>
      </c>
      <c r="O428" s="65" t="s">
        <v>1304</v>
      </c>
      <c r="P428" t="s">
        <v>1304</v>
      </c>
      <c r="Q428" s="153">
        <f>IFERROR(_xlfn.XLOOKUP(S428,sortorder!$E$62:$E$138,sortorder!$F$62:$F$138),999)</f>
        <v>97</v>
      </c>
      <c r="R428" s="153">
        <f>IFERROR(_xlfn.XLOOKUP(S428,sortorder!$E$62:$E$138,sortorder!$D$62:$D$138),99)</f>
        <v>2</v>
      </c>
      <c r="S428" s="131" t="s">
        <v>144</v>
      </c>
      <c r="T428" s="60" t="s">
        <v>144</v>
      </c>
      <c r="U428" s="158">
        <f>IFERROR(_xlfn.XLOOKUP(W428,sortorder!$E$4:$E$55,sortorder!$D$4:$D$55),99)</f>
        <v>37</v>
      </c>
      <c r="V428" s="158">
        <f>IFERROR(_xlfn.XLOOKUP(W428,sortorder!$E$4:$E$55,sortorder!$D$4:$D$55),99)</f>
        <v>37</v>
      </c>
      <c r="W428" s="22" t="s">
        <v>1244</v>
      </c>
      <c r="X428" s="147">
        <f>IF(ISERROR(SEARCH(X$1,$O428)),0,1)</f>
        <v>0</v>
      </c>
      <c r="Y428" s="147">
        <f>IF(ISERROR(SEARCH(Y$1,$O428)),0,1)</f>
        <v>0</v>
      </c>
      <c r="Z428" s="147">
        <f>IF(ISERROR(SEARCH(Z$1,$O428)),0,1)</f>
        <v>1</v>
      </c>
      <c r="AA428" s="147">
        <f>IF(ISERROR(SEARCH(AA$1,$O428)),0,1)</f>
        <v>0</v>
      </c>
      <c r="AB428" s="147">
        <f>IF(ISERROR(SEARCH(AB$1,$O428)),0,1)</f>
        <v>0</v>
      </c>
      <c r="AC428" s="147">
        <f>IF(ISERROR(SEARCH(AC$1,$O428)),0,1)</f>
        <v>0</v>
      </c>
      <c r="AD428" s="147">
        <f>IF(ISERROR(SEARCH(AD$1,$O428)),0,1)</f>
        <v>0</v>
      </c>
      <c r="AE428" s="147">
        <f>IF(ISERROR(SEARCH(AE$1,$O428)),0,1)</f>
        <v>0</v>
      </c>
      <c r="AF428" s="147">
        <f>IF(ISERROR(SEARCH(AF$1,$O428)),0,1)</f>
        <v>0</v>
      </c>
      <c r="AG428" t="s">
        <v>1075</v>
      </c>
      <c r="AH428" t="s">
        <v>1236</v>
      </c>
      <c r="AI428" t="s">
        <v>140</v>
      </c>
      <c r="AJ428" s="42" t="s">
        <v>140</v>
      </c>
      <c r="AK428" s="219">
        <f>_xlfn.XLOOKUP(AJ428,sortorder!$I$15:$I$20,sortorder!$J$15:$J$20)</f>
        <v>3</v>
      </c>
      <c r="AL428" t="s">
        <v>423</v>
      </c>
      <c r="AM428" t="s">
        <v>423</v>
      </c>
      <c r="AN428" t="s">
        <v>424</v>
      </c>
      <c r="AO428" s="32">
        <v>1</v>
      </c>
      <c r="AP428" t="s">
        <v>1101</v>
      </c>
      <c r="AQ428" t="s">
        <v>1111</v>
      </c>
      <c r="AR428" t="s">
        <v>1102</v>
      </c>
      <c r="AS428" t="s">
        <v>1111</v>
      </c>
      <c r="AU428" s="40" t="str">
        <f>IFERROR(_xlfn.XLOOKUP(O428,wtd!$B:$B,wtd!$C:$C),"")</f>
        <v/>
      </c>
      <c r="AV428" s="147" t="b">
        <f>IFERROR(O428=_xlfn.XLOOKUP(O428,wtd!$B:$B,wtd!$B:$B),FALSE)</f>
        <v>0</v>
      </c>
      <c r="AW428" t="s">
        <v>1103</v>
      </c>
      <c r="AX428">
        <v>2</v>
      </c>
      <c r="AY428">
        <v>0</v>
      </c>
      <c r="BA428" t="b">
        <v>0</v>
      </c>
      <c r="BB428" t="b">
        <v>0</v>
      </c>
      <c r="BC428" t="b">
        <v>0</v>
      </c>
      <c r="BD428" t="s">
        <v>1307</v>
      </c>
      <c r="BE428" t="s">
        <v>1308</v>
      </c>
      <c r="BF428" t="s">
        <v>1308</v>
      </c>
      <c r="BG428" t="s">
        <v>1309</v>
      </c>
      <c r="BH428" t="s">
        <v>1309</v>
      </c>
      <c r="BI428" t="s">
        <v>1310</v>
      </c>
      <c r="BJ428" t="s">
        <v>1742</v>
      </c>
      <c r="BL428" s="232">
        <v>149</v>
      </c>
      <c r="BN428" t="s">
        <v>1311</v>
      </c>
      <c r="BO428" t="s">
        <v>1224</v>
      </c>
      <c r="BP428" t="s">
        <v>1306</v>
      </c>
      <c r="BQ428" t="s">
        <v>411</v>
      </c>
    </row>
    <row r="429" spans="1:70" x14ac:dyDescent="0.35">
      <c r="A429">
        <v>428</v>
      </c>
      <c r="B429" s="164" t="str">
        <f>IFERROR(TEXT(AK429,"00"),"99")&amp;IFERROR(TEXT(V429,"00"),"99")&amp;IFERROR(TEXT(R429,"00"),"99")&amp;IFERROR(TEXT(BL429,"000"),"999")</f>
        <v>033703151</v>
      </c>
      <c r="C429" s="164" t="str">
        <f>IFERROR(TEXT(AK429,"00"),"99")&amp;IFERROR(TEXT(U429,"00"),"99")&amp;IFERROR(TEXT(Q429,"000"),"999")</f>
        <v>0337099</v>
      </c>
      <c r="D429" s="29">
        <v>1</v>
      </c>
      <c r="E429" s="29">
        <v>1</v>
      </c>
      <c r="F429" s="29">
        <v>0</v>
      </c>
      <c r="G429" s="29"/>
      <c r="H429" t="s">
        <v>1242</v>
      </c>
      <c r="I429" t="s">
        <v>1242</v>
      </c>
      <c r="J429" t="s">
        <v>1242</v>
      </c>
      <c r="M429" t="s">
        <v>1243</v>
      </c>
      <c r="N429" t="s">
        <v>1243</v>
      </c>
      <c r="O429" s="65" t="s">
        <v>1241</v>
      </c>
      <c r="P429" t="s">
        <v>1241</v>
      </c>
      <c r="Q429" s="153">
        <f>IFERROR(_xlfn.XLOOKUP(S429,sortorder!$E$62:$E$138,sortorder!$F$62:$F$138),999)</f>
        <v>99</v>
      </c>
      <c r="R429" s="153">
        <f>IFERROR(_xlfn.XLOOKUP(S429,sortorder!$E$62:$E$138,sortorder!$D$62:$D$138),99)</f>
        <v>3</v>
      </c>
      <c r="S429" s="131" t="s">
        <v>185</v>
      </c>
      <c r="T429" s="60" t="s">
        <v>185</v>
      </c>
      <c r="U429" s="158">
        <f>IFERROR(_xlfn.XLOOKUP(W429,sortorder!$E$4:$E$55,sortorder!$D$4:$D$55),99)</f>
        <v>37</v>
      </c>
      <c r="V429" s="158">
        <f>IFERROR(_xlfn.XLOOKUP(W429,sortorder!$E$4:$E$55,sortorder!$D$4:$D$55),99)</f>
        <v>37</v>
      </c>
      <c r="W429" s="22" t="s">
        <v>1244</v>
      </c>
      <c r="X429" s="147">
        <f>IF(ISERROR(SEARCH(X$1,$O429)),0,1)</f>
        <v>0</v>
      </c>
      <c r="Y429" s="147">
        <f>IF(ISERROR(SEARCH(Y$1,$O429)),0,1)</f>
        <v>0</v>
      </c>
      <c r="Z429" s="147">
        <f>IF(ISERROR(SEARCH(Z$1,$O429)),0,1)</f>
        <v>1</v>
      </c>
      <c r="AA429" s="147">
        <f>IF(ISERROR(SEARCH(AA$1,$O429)),0,1)</f>
        <v>0</v>
      </c>
      <c r="AB429" s="147">
        <f>IF(ISERROR(SEARCH(AB$1,$O429)),0,1)</f>
        <v>0</v>
      </c>
      <c r="AC429" s="147">
        <f>IF(ISERROR(SEARCH(AC$1,$O429)),0,1)</f>
        <v>0</v>
      </c>
      <c r="AD429" s="147">
        <f>IF(ISERROR(SEARCH(AD$1,$O429)),0,1)</f>
        <v>0</v>
      </c>
      <c r="AE429" s="147">
        <f>IF(ISERROR(SEARCH(AE$1,$O429)),0,1)</f>
        <v>0</v>
      </c>
      <c r="AF429" s="147">
        <f>IF(ISERROR(SEARCH(AF$1,$O429)),0,1)</f>
        <v>0</v>
      </c>
      <c r="AG429" t="s">
        <v>1075</v>
      </c>
      <c r="AH429" t="s">
        <v>1236</v>
      </c>
      <c r="AI429" t="s">
        <v>140</v>
      </c>
      <c r="AJ429" s="42" t="s">
        <v>140</v>
      </c>
      <c r="AK429" s="219">
        <f>_xlfn.XLOOKUP(AJ429,sortorder!$I$15:$I$20,sortorder!$J$15:$J$20)</f>
        <v>3</v>
      </c>
      <c r="AL429" t="s">
        <v>423</v>
      </c>
      <c r="AM429" t="s">
        <v>423</v>
      </c>
      <c r="AN429" t="s">
        <v>424</v>
      </c>
      <c r="AO429" s="32">
        <v>1</v>
      </c>
      <c r="AP429" t="s">
        <v>1101</v>
      </c>
      <c r="AQ429" t="s">
        <v>1111</v>
      </c>
      <c r="AR429" t="s">
        <v>1102</v>
      </c>
      <c r="AS429" t="s">
        <v>1111</v>
      </c>
      <c r="AU429" s="40" t="str">
        <f>IFERROR(_xlfn.XLOOKUP(O429,wtd!$B:$B,wtd!$C:$C),"")</f>
        <v/>
      </c>
      <c r="AV429" s="147" t="b">
        <f>IFERROR(O429=_xlfn.XLOOKUP(O429,wtd!$B:$B,wtd!$B:$B),FALSE)</f>
        <v>0</v>
      </c>
      <c r="AW429" t="s">
        <v>1103</v>
      </c>
      <c r="AX429">
        <v>2</v>
      </c>
      <c r="AY429">
        <v>0</v>
      </c>
      <c r="BA429" t="b">
        <v>0</v>
      </c>
      <c r="BB429" t="b">
        <v>0</v>
      </c>
      <c r="BC429" t="b">
        <v>0</v>
      </c>
      <c r="BD429" t="s">
        <v>1245</v>
      </c>
      <c r="BE429" t="s">
        <v>5021</v>
      </c>
      <c r="BF429" t="s">
        <v>5021</v>
      </c>
      <c r="BG429" t="s">
        <v>5487</v>
      </c>
      <c r="BH429" t="s">
        <v>5487</v>
      </c>
      <c r="BI429" t="s">
        <v>1246</v>
      </c>
      <c r="BJ429" t="s">
        <v>1239</v>
      </c>
      <c r="BL429" s="232">
        <v>151</v>
      </c>
      <c r="BN429" t="s">
        <v>86</v>
      </c>
      <c r="BO429" t="s">
        <v>1247</v>
      </c>
      <c r="BP429" t="s">
        <v>1243</v>
      </c>
      <c r="BQ429" t="s">
        <v>411</v>
      </c>
    </row>
    <row r="430" spans="1:70" x14ac:dyDescent="0.35">
      <c r="A430">
        <v>429</v>
      </c>
      <c r="B430" s="164" t="str">
        <f>IFERROR(TEXT(AK430,"00"),"99")&amp;IFERROR(TEXT(V430,"00"),"99")&amp;IFERROR(TEXT(R430,"00"),"99")&amp;IFERROR(TEXT(BL430,"000"),"999")</f>
        <v>033704152</v>
      </c>
      <c r="C430" s="164" t="str">
        <f>IFERROR(TEXT(AK430,"00"),"99")&amp;IFERROR(TEXT(U430,"00"),"99")&amp;IFERROR(TEXT(Q430,"000"),"999")</f>
        <v>0337100</v>
      </c>
      <c r="D430" s="29">
        <v>1</v>
      </c>
      <c r="E430" s="29">
        <v>1</v>
      </c>
      <c r="F430" s="29">
        <v>0</v>
      </c>
      <c r="G430" s="29"/>
      <c r="H430" t="s">
        <v>1333</v>
      </c>
      <c r="I430" t="s">
        <v>1333</v>
      </c>
      <c r="J430" t="s">
        <v>1333</v>
      </c>
      <c r="M430" t="s">
        <v>1334</v>
      </c>
      <c r="N430" t="s">
        <v>1334</v>
      </c>
      <c r="O430" s="65" t="s">
        <v>1332</v>
      </c>
      <c r="P430" t="s">
        <v>1332</v>
      </c>
      <c r="Q430" s="153">
        <f>IFERROR(_xlfn.XLOOKUP(S430,sortorder!$E$62:$E$138,sortorder!$F$62:$F$138),999)</f>
        <v>100</v>
      </c>
      <c r="R430" s="153">
        <f>IFERROR(_xlfn.XLOOKUP(S430,sortorder!$E$62:$E$138,sortorder!$D$62:$D$138),99)</f>
        <v>4</v>
      </c>
      <c r="S430" s="131" t="s">
        <v>108</v>
      </c>
      <c r="T430" s="60" t="s">
        <v>108</v>
      </c>
      <c r="U430" s="158">
        <f>IFERROR(_xlfn.XLOOKUP(W430,sortorder!$E$4:$E$55,sortorder!$D$4:$D$55),99)</f>
        <v>37</v>
      </c>
      <c r="V430" s="158">
        <f>IFERROR(_xlfn.XLOOKUP(W430,sortorder!$E$4:$E$55,sortorder!$D$4:$D$55),99)</f>
        <v>37</v>
      </c>
      <c r="W430" s="22" t="s">
        <v>1244</v>
      </c>
      <c r="X430" s="147">
        <f>IF(ISERROR(SEARCH(X$1,$O430)),0,1)</f>
        <v>0</v>
      </c>
      <c r="Y430" s="147">
        <f>IF(ISERROR(SEARCH(Y$1,$O430)),0,1)</f>
        <v>0</v>
      </c>
      <c r="Z430" s="147">
        <f>IF(ISERROR(SEARCH(Z$1,$O430)),0,1)</f>
        <v>1</v>
      </c>
      <c r="AA430" s="147">
        <f>IF(ISERROR(SEARCH(AA$1,$O430)),0,1)</f>
        <v>0</v>
      </c>
      <c r="AB430" s="147">
        <f>IF(ISERROR(SEARCH(AB$1,$O430)),0,1)</f>
        <v>0</v>
      </c>
      <c r="AC430" s="147">
        <f>IF(ISERROR(SEARCH(AC$1,$O430)),0,1)</f>
        <v>0</v>
      </c>
      <c r="AD430" s="147">
        <f>IF(ISERROR(SEARCH(AD$1,$O430)),0,1)</f>
        <v>0</v>
      </c>
      <c r="AE430" s="147">
        <f>IF(ISERROR(SEARCH(AE$1,$O430)),0,1)</f>
        <v>0</v>
      </c>
      <c r="AF430" s="147">
        <f>IF(ISERROR(SEARCH(AF$1,$O430)),0,1)</f>
        <v>0</v>
      </c>
      <c r="AG430" t="s">
        <v>1075</v>
      </c>
      <c r="AH430" t="s">
        <v>1236</v>
      </c>
      <c r="AI430" t="s">
        <v>140</v>
      </c>
      <c r="AJ430" s="42" t="s">
        <v>140</v>
      </c>
      <c r="AK430" s="219">
        <f>_xlfn.XLOOKUP(AJ430,sortorder!$I$15:$I$20,sortorder!$J$15:$J$20)</f>
        <v>3</v>
      </c>
      <c r="AL430" t="s">
        <v>423</v>
      </c>
      <c r="AM430" t="s">
        <v>423</v>
      </c>
      <c r="AN430" t="s">
        <v>424</v>
      </c>
      <c r="AO430" s="32">
        <v>1</v>
      </c>
      <c r="AP430" t="s">
        <v>1101</v>
      </c>
      <c r="AQ430" t="s">
        <v>1111</v>
      </c>
      <c r="AR430" t="s">
        <v>1102</v>
      </c>
      <c r="AS430" t="s">
        <v>1111</v>
      </c>
      <c r="AU430" s="40" t="str">
        <f>IFERROR(_xlfn.XLOOKUP(O430,wtd!$B:$B,wtd!$C:$C),"")</f>
        <v/>
      </c>
      <c r="AV430" s="147" t="b">
        <f>IFERROR(O430=_xlfn.XLOOKUP(O430,wtd!$B:$B,wtd!$B:$B),FALSE)</f>
        <v>0</v>
      </c>
      <c r="AW430" t="s">
        <v>1103</v>
      </c>
      <c r="AX430">
        <v>2</v>
      </c>
      <c r="AY430">
        <v>0</v>
      </c>
      <c r="BA430" t="b">
        <v>0</v>
      </c>
      <c r="BB430" t="b">
        <v>0</v>
      </c>
      <c r="BC430" t="b">
        <v>0</v>
      </c>
      <c r="BD430" t="s">
        <v>1335</v>
      </c>
      <c r="BE430" t="s">
        <v>5028</v>
      </c>
      <c r="BF430" t="s">
        <v>5028</v>
      </c>
      <c r="BG430" t="s">
        <v>5488</v>
      </c>
      <c r="BH430" t="s">
        <v>5488</v>
      </c>
      <c r="BI430" t="s">
        <v>1336</v>
      </c>
      <c r="BJ430" t="s">
        <v>1330</v>
      </c>
      <c r="BL430" s="232">
        <v>152</v>
      </c>
      <c r="BN430" t="s">
        <v>109</v>
      </c>
      <c r="BO430" t="s">
        <v>1337</v>
      </c>
      <c r="BP430" t="s">
        <v>1334</v>
      </c>
      <c r="BQ430" t="s">
        <v>411</v>
      </c>
    </row>
    <row r="431" spans="1:70" x14ac:dyDescent="0.35">
      <c r="A431">
        <v>430</v>
      </c>
      <c r="B431" s="164" t="str">
        <f>IFERROR(TEXT(AK431,"00"),"99")&amp;IFERROR(TEXT(V431,"00"),"99")&amp;IFERROR(TEXT(R431,"00"),"99")&amp;IFERROR(TEXT(BL431,"000"),"999")</f>
        <v>033705150</v>
      </c>
      <c r="C431" s="164" t="str">
        <f>IFERROR(TEXT(AK431,"00"),"99")&amp;IFERROR(TEXT(U431,"00"),"99")&amp;IFERROR(TEXT(Q431,"000"),"999")</f>
        <v>0337098</v>
      </c>
      <c r="D431" s="29">
        <v>1</v>
      </c>
      <c r="E431" s="29">
        <v>1</v>
      </c>
      <c r="F431" s="29">
        <v>0</v>
      </c>
      <c r="G431" s="29"/>
      <c r="H431" t="s">
        <v>1254</v>
      </c>
      <c r="I431" t="s">
        <v>1254</v>
      </c>
      <c r="J431" t="s">
        <v>1254</v>
      </c>
      <c r="M431" t="s">
        <v>1255</v>
      </c>
      <c r="N431" t="s">
        <v>1255</v>
      </c>
      <c r="O431" s="65" t="s">
        <v>1253</v>
      </c>
      <c r="P431" t="s">
        <v>1253</v>
      </c>
      <c r="Q431" s="153">
        <f>IFERROR(_xlfn.XLOOKUP(S431,sortorder!$E$62:$E$138,sortorder!$F$62:$F$138),999)</f>
        <v>98</v>
      </c>
      <c r="R431" s="153">
        <f>IFERROR(_xlfn.XLOOKUP(S431,sortorder!$E$62:$E$138,sortorder!$D$62:$D$138),99)</f>
        <v>5</v>
      </c>
      <c r="S431" s="131" t="s">
        <v>196</v>
      </c>
      <c r="T431" s="60" t="s">
        <v>196</v>
      </c>
      <c r="U431" s="158">
        <f>IFERROR(_xlfn.XLOOKUP(W431,sortorder!$E$4:$E$55,sortorder!$D$4:$D$55),99)</f>
        <v>37</v>
      </c>
      <c r="V431" s="158">
        <f>IFERROR(_xlfn.XLOOKUP(W431,sortorder!$E$4:$E$55,sortorder!$D$4:$D$55),99)</f>
        <v>37</v>
      </c>
      <c r="W431" s="22" t="s">
        <v>1244</v>
      </c>
      <c r="X431" s="147">
        <f>IF(ISERROR(SEARCH(X$1,$O431)),0,1)</f>
        <v>0</v>
      </c>
      <c r="Y431" s="147">
        <f>IF(ISERROR(SEARCH(Y$1,$O431)),0,1)</f>
        <v>0</v>
      </c>
      <c r="Z431" s="147">
        <f>IF(ISERROR(SEARCH(Z$1,$O431)),0,1)</f>
        <v>1</v>
      </c>
      <c r="AA431" s="147">
        <f>IF(ISERROR(SEARCH(AA$1,$O431)),0,1)</f>
        <v>0</v>
      </c>
      <c r="AB431" s="147">
        <f>IF(ISERROR(SEARCH(AB$1,$O431)),0,1)</f>
        <v>0</v>
      </c>
      <c r="AC431" s="147">
        <f>IF(ISERROR(SEARCH(AC$1,$O431)),0,1)</f>
        <v>0</v>
      </c>
      <c r="AD431" s="147">
        <f>IF(ISERROR(SEARCH(AD$1,$O431)),0,1)</f>
        <v>0</v>
      </c>
      <c r="AE431" s="147">
        <f>IF(ISERROR(SEARCH(AE$1,$O431)),0,1)</f>
        <v>0</v>
      </c>
      <c r="AF431" s="147">
        <f>IF(ISERROR(SEARCH(AF$1,$O431)),0,1)</f>
        <v>0</v>
      </c>
      <c r="AG431" t="s">
        <v>1075</v>
      </c>
      <c r="AH431" t="s">
        <v>1236</v>
      </c>
      <c r="AI431" t="s">
        <v>140</v>
      </c>
      <c r="AJ431" s="42" t="s">
        <v>140</v>
      </c>
      <c r="AK431" s="219">
        <f>_xlfn.XLOOKUP(AJ431,sortorder!$I$15:$I$20,sortorder!$J$15:$J$20)</f>
        <v>3</v>
      </c>
      <c r="AL431" t="s">
        <v>423</v>
      </c>
      <c r="AM431" t="s">
        <v>423</v>
      </c>
      <c r="AN431" t="s">
        <v>424</v>
      </c>
      <c r="AO431" s="32">
        <v>1</v>
      </c>
      <c r="AP431" t="s">
        <v>1101</v>
      </c>
      <c r="AQ431" t="s">
        <v>1111</v>
      </c>
      <c r="AR431" t="s">
        <v>1102</v>
      </c>
      <c r="AS431" t="s">
        <v>1111</v>
      </c>
      <c r="AU431" s="40" t="str">
        <f>IFERROR(_xlfn.XLOOKUP(O431,wtd!$B:$B,wtd!$C:$C),"")</f>
        <v/>
      </c>
      <c r="AV431" s="147" t="b">
        <f>IFERROR(O431=_xlfn.XLOOKUP(O431,wtd!$B:$B,wtd!$B:$B),FALSE)</f>
        <v>0</v>
      </c>
      <c r="AW431" t="s">
        <v>1103</v>
      </c>
      <c r="AX431">
        <v>2</v>
      </c>
      <c r="AY431">
        <v>0</v>
      </c>
      <c r="BA431" t="b">
        <v>0</v>
      </c>
      <c r="BB431" t="b">
        <v>0</v>
      </c>
      <c r="BC431" t="b">
        <v>0</v>
      </c>
      <c r="BD431" t="s">
        <v>1256</v>
      </c>
      <c r="BE431" t="s">
        <v>5489</v>
      </c>
      <c r="BF431" t="s">
        <v>5489</v>
      </c>
      <c r="BG431" t="s">
        <v>5490</v>
      </c>
      <c r="BH431" t="s">
        <v>5490</v>
      </c>
      <c r="BI431" t="s">
        <v>1257</v>
      </c>
      <c r="BJ431" t="s">
        <v>5480</v>
      </c>
      <c r="BL431" s="232">
        <v>150</v>
      </c>
      <c r="BN431" t="s">
        <v>86</v>
      </c>
      <c r="BO431" t="s">
        <v>1258</v>
      </c>
      <c r="BP431" t="s">
        <v>1255</v>
      </c>
      <c r="BQ431" t="s">
        <v>411</v>
      </c>
    </row>
    <row r="432" spans="1:70" x14ac:dyDescent="0.35">
      <c r="A432">
        <v>431</v>
      </c>
      <c r="B432" s="164" t="str">
        <f>IFERROR(TEXT(AK432,"00"),"99")&amp;IFERROR(TEXT(V432,"00"),"99")&amp;IFERROR(TEXT(R432,"00"),"99")&amp;IFERROR(TEXT(BL432,"000"),"999")</f>
        <v>033706155</v>
      </c>
      <c r="C432" s="164" t="str">
        <f>IFERROR(TEXT(AK432,"00"),"99")&amp;IFERROR(TEXT(U432,"00"),"99")&amp;IFERROR(TEXT(Q432,"000"),"999")</f>
        <v>0337103</v>
      </c>
      <c r="D432" s="29">
        <v>1</v>
      </c>
      <c r="E432" s="29">
        <v>1</v>
      </c>
      <c r="F432" s="29">
        <v>0</v>
      </c>
      <c r="G432" s="29"/>
      <c r="H432" t="s">
        <v>1265</v>
      </c>
      <c r="I432" t="s">
        <v>1265</v>
      </c>
      <c r="J432" t="s">
        <v>1265</v>
      </c>
      <c r="M432" t="s">
        <v>1266</v>
      </c>
      <c r="N432" t="s">
        <v>1266</v>
      </c>
      <c r="O432" s="65" t="s">
        <v>1264</v>
      </c>
      <c r="P432" t="s">
        <v>1264</v>
      </c>
      <c r="Q432" s="153">
        <f>IFERROR(_xlfn.XLOOKUP(S432,sortorder!$E$62:$E$138,sortorder!$F$62:$F$138),999)</f>
        <v>103</v>
      </c>
      <c r="R432" s="153">
        <f>IFERROR(_xlfn.XLOOKUP(S432,sortorder!$E$62:$E$138,sortorder!$D$62:$D$138),99)</f>
        <v>6</v>
      </c>
      <c r="S432" s="131" t="s">
        <v>80</v>
      </c>
      <c r="T432" s="60" t="s">
        <v>80</v>
      </c>
      <c r="U432" s="158">
        <f>IFERROR(_xlfn.XLOOKUP(W432,sortorder!$E$4:$E$55,sortorder!$D$4:$D$55),99)</f>
        <v>37</v>
      </c>
      <c r="V432" s="158">
        <f>IFERROR(_xlfn.XLOOKUP(W432,sortorder!$E$4:$E$55,sortorder!$D$4:$D$55),99)</f>
        <v>37</v>
      </c>
      <c r="W432" s="22" t="s">
        <v>1244</v>
      </c>
      <c r="X432" s="147">
        <f>IF(ISERROR(SEARCH(X$1,$O432)),0,1)</f>
        <v>0</v>
      </c>
      <c r="Y432" s="147">
        <f>IF(ISERROR(SEARCH(Y$1,$O432)),0,1)</f>
        <v>0</v>
      </c>
      <c r="Z432" s="147">
        <f>IF(ISERROR(SEARCH(Z$1,$O432)),0,1)</f>
        <v>1</v>
      </c>
      <c r="AA432" s="147">
        <f>IF(ISERROR(SEARCH(AA$1,$O432)),0,1)</f>
        <v>0</v>
      </c>
      <c r="AB432" s="147">
        <f>IF(ISERROR(SEARCH(AB$1,$O432)),0,1)</f>
        <v>0</v>
      </c>
      <c r="AC432" s="147">
        <f>IF(ISERROR(SEARCH(AC$1,$O432)),0,1)</f>
        <v>0</v>
      </c>
      <c r="AD432" s="147">
        <f>IF(ISERROR(SEARCH(AD$1,$O432)),0,1)</f>
        <v>0</v>
      </c>
      <c r="AE432" s="147">
        <f>IF(ISERROR(SEARCH(AE$1,$O432)),0,1)</f>
        <v>0</v>
      </c>
      <c r="AF432" s="147">
        <f>IF(ISERROR(SEARCH(AF$1,$O432)),0,1)</f>
        <v>0</v>
      </c>
      <c r="AG432" t="s">
        <v>1075</v>
      </c>
      <c r="AH432" t="s">
        <v>1236</v>
      </c>
      <c r="AI432" t="s">
        <v>140</v>
      </c>
      <c r="AJ432" s="42" t="s">
        <v>140</v>
      </c>
      <c r="AK432" s="219">
        <f>_xlfn.XLOOKUP(AJ432,sortorder!$I$15:$I$20,sortorder!$J$15:$J$20)</f>
        <v>3</v>
      </c>
      <c r="AL432" t="s">
        <v>423</v>
      </c>
      <c r="AM432" t="s">
        <v>423</v>
      </c>
      <c r="AN432" t="s">
        <v>424</v>
      </c>
      <c r="AO432" s="32">
        <v>1</v>
      </c>
      <c r="AP432" t="s">
        <v>1101</v>
      </c>
      <c r="AQ432" t="s">
        <v>1111</v>
      </c>
      <c r="AR432" t="s">
        <v>1102</v>
      </c>
      <c r="AS432" t="s">
        <v>1111</v>
      </c>
      <c r="AU432" s="40" t="str">
        <f>IFERROR(_xlfn.XLOOKUP(O432,wtd!$B:$B,wtd!$C:$C),"")</f>
        <v/>
      </c>
      <c r="AV432" s="147" t="b">
        <f>IFERROR(O432=_xlfn.XLOOKUP(O432,wtd!$B:$B,wtd!$B:$B),FALSE)</f>
        <v>0</v>
      </c>
      <c r="AW432" t="s">
        <v>1103</v>
      </c>
      <c r="AX432">
        <v>2</v>
      </c>
      <c r="AY432">
        <v>0</v>
      </c>
      <c r="BA432" t="b">
        <v>0</v>
      </c>
      <c r="BB432" t="b">
        <v>0</v>
      </c>
      <c r="BC432" t="b">
        <v>0</v>
      </c>
      <c r="BD432" t="s">
        <v>5207</v>
      </c>
      <c r="BE432" t="s">
        <v>1267</v>
      </c>
      <c r="BF432" t="s">
        <v>1267</v>
      </c>
      <c r="BG432" t="s">
        <v>1268</v>
      </c>
      <c r="BH432" t="s">
        <v>1268</v>
      </c>
      <c r="BI432" t="s">
        <v>1269</v>
      </c>
      <c r="BJ432" t="s">
        <v>5481</v>
      </c>
      <c r="BL432" s="232">
        <v>155</v>
      </c>
      <c r="BN432" t="s">
        <v>1155</v>
      </c>
      <c r="BO432" t="s">
        <v>1119</v>
      </c>
      <c r="BP432" t="s">
        <v>1266</v>
      </c>
      <c r="BQ432" t="s">
        <v>411</v>
      </c>
    </row>
    <row r="433" spans="1:70" x14ac:dyDescent="0.35">
      <c r="A433">
        <v>432</v>
      </c>
      <c r="B433" s="164" t="str">
        <f>IFERROR(TEXT(AK433,"00"),"99")&amp;IFERROR(TEXT(V433,"00"),"99")&amp;IFERROR(TEXT(R433,"00"),"99")&amp;IFERROR(TEXT(BL433,"000"),"999")</f>
        <v>033707154</v>
      </c>
      <c r="C433" s="164" t="str">
        <f>IFERROR(TEXT(AK433,"00"),"99")&amp;IFERROR(TEXT(U433,"00"),"99")&amp;IFERROR(TEXT(Q433,"000"),"999")</f>
        <v>0337102</v>
      </c>
      <c r="D433" s="29">
        <v>1</v>
      </c>
      <c r="E433" s="29">
        <v>1</v>
      </c>
      <c r="F433" s="29">
        <v>0</v>
      </c>
      <c r="G433" s="29"/>
      <c r="H433" t="s">
        <v>1369</v>
      </c>
      <c r="I433" t="s">
        <v>1369</v>
      </c>
      <c r="J433" t="s">
        <v>1369</v>
      </c>
      <c r="M433" t="s">
        <v>1370</v>
      </c>
      <c r="N433" t="s">
        <v>1370</v>
      </c>
      <c r="O433" s="65" t="s">
        <v>1368</v>
      </c>
      <c r="P433" t="s">
        <v>1368</v>
      </c>
      <c r="Q433" s="153">
        <f>IFERROR(_xlfn.XLOOKUP(S433,sortorder!$E$62:$E$138,sortorder!$F$62:$F$138),999)</f>
        <v>102</v>
      </c>
      <c r="R433" s="153">
        <f>IFERROR(_xlfn.XLOOKUP(S433,sortorder!$E$62:$E$138,sortorder!$D$62:$D$138),99)</f>
        <v>7</v>
      </c>
      <c r="S433" s="131" t="s">
        <v>307</v>
      </c>
      <c r="T433" s="60" t="s">
        <v>307</v>
      </c>
      <c r="U433" s="158">
        <f>IFERROR(_xlfn.XLOOKUP(W433,sortorder!$E$4:$E$55,sortorder!$D$4:$D$55),99)</f>
        <v>37</v>
      </c>
      <c r="V433" s="158">
        <f>IFERROR(_xlfn.XLOOKUP(W433,sortorder!$E$4:$E$55,sortorder!$D$4:$D$55),99)</f>
        <v>37</v>
      </c>
      <c r="W433" s="22" t="s">
        <v>1244</v>
      </c>
      <c r="X433" s="147">
        <f>IF(ISERROR(SEARCH(X$1,$O433)),0,1)</f>
        <v>0</v>
      </c>
      <c r="Y433" s="147">
        <f>IF(ISERROR(SEARCH(Y$1,$O433)),0,1)</f>
        <v>0</v>
      </c>
      <c r="Z433" s="147">
        <f>IF(ISERROR(SEARCH(Z$1,$O433)),0,1)</f>
        <v>1</v>
      </c>
      <c r="AA433" s="147">
        <f>IF(ISERROR(SEARCH(AA$1,$O433)),0,1)</f>
        <v>0</v>
      </c>
      <c r="AB433" s="147">
        <f>IF(ISERROR(SEARCH(AB$1,$O433)),0,1)</f>
        <v>0</v>
      </c>
      <c r="AC433" s="147">
        <f>IF(ISERROR(SEARCH(AC$1,$O433)),0,1)</f>
        <v>0</v>
      </c>
      <c r="AD433" s="147">
        <f>IF(ISERROR(SEARCH(AD$1,$O433)),0,1)</f>
        <v>0</v>
      </c>
      <c r="AE433" s="147">
        <f>IF(ISERROR(SEARCH(AE$1,$O433)),0,1)</f>
        <v>0</v>
      </c>
      <c r="AF433" s="147">
        <f>IF(ISERROR(SEARCH(AF$1,$O433)),0,1)</f>
        <v>0</v>
      </c>
      <c r="AG433" t="s">
        <v>1075</v>
      </c>
      <c r="AH433" t="s">
        <v>1236</v>
      </c>
      <c r="AI433" t="s">
        <v>140</v>
      </c>
      <c r="AJ433" s="42" t="s">
        <v>140</v>
      </c>
      <c r="AK433" s="219">
        <f>_xlfn.XLOOKUP(AJ433,sortorder!$I$15:$I$20,sortorder!$J$15:$J$20)</f>
        <v>3</v>
      </c>
      <c r="AL433" t="s">
        <v>423</v>
      </c>
      <c r="AM433" t="s">
        <v>423</v>
      </c>
      <c r="AN433" t="s">
        <v>424</v>
      </c>
      <c r="AO433" s="32">
        <v>1</v>
      </c>
      <c r="AP433" t="s">
        <v>1101</v>
      </c>
      <c r="AQ433" t="s">
        <v>1111</v>
      </c>
      <c r="AR433" t="s">
        <v>1102</v>
      </c>
      <c r="AS433" t="s">
        <v>1111</v>
      </c>
      <c r="AU433" s="40" t="str">
        <f>IFERROR(_xlfn.XLOOKUP(O433,wtd!$B:$B,wtd!$C:$C),"")</f>
        <v/>
      </c>
      <c r="AV433" s="147" t="b">
        <f>IFERROR(O433=_xlfn.XLOOKUP(O433,wtd!$B:$B,wtd!$B:$B),FALSE)</f>
        <v>0</v>
      </c>
      <c r="AW433" t="s">
        <v>1103</v>
      </c>
      <c r="AX433">
        <v>2</v>
      </c>
      <c r="AY433">
        <v>0</v>
      </c>
      <c r="BA433" t="b">
        <v>0</v>
      </c>
      <c r="BB433" t="b">
        <v>0</v>
      </c>
      <c r="BC433" t="b">
        <v>0</v>
      </c>
      <c r="BD433" t="s">
        <v>1371</v>
      </c>
      <c r="BE433" t="s">
        <v>1372</v>
      </c>
      <c r="BF433" t="s">
        <v>1372</v>
      </c>
      <c r="BG433" t="s">
        <v>1373</v>
      </c>
      <c r="BH433" t="s">
        <v>1373</v>
      </c>
      <c r="BI433" t="s">
        <v>1374</v>
      </c>
      <c r="BJ433" t="s">
        <v>5482</v>
      </c>
      <c r="BL433" s="232">
        <v>154</v>
      </c>
      <c r="BN433" t="s">
        <v>145</v>
      </c>
      <c r="BO433" t="s">
        <v>1375</v>
      </c>
      <c r="BP433" t="s">
        <v>1370</v>
      </c>
      <c r="BQ433" t="s">
        <v>411</v>
      </c>
    </row>
    <row r="434" spans="1:70" x14ac:dyDescent="0.35">
      <c r="A434">
        <v>433</v>
      </c>
      <c r="B434" s="164" t="str">
        <f>IFERROR(TEXT(AK434,"00"),"99")&amp;IFERROR(TEXT(V434,"00"),"99")&amp;IFERROR(TEXT(R434,"00"),"99")&amp;IFERROR(TEXT(BL434,"000"),"999")</f>
        <v>033708156</v>
      </c>
      <c r="C434" s="164" t="str">
        <f>IFERROR(TEXT(AK434,"00"),"99")&amp;IFERROR(TEXT(U434,"00"),"99")&amp;IFERROR(TEXT(Q434,"000"),"999")</f>
        <v>0337104</v>
      </c>
      <c r="D434" s="29">
        <v>1</v>
      </c>
      <c r="E434" s="29">
        <v>1</v>
      </c>
      <c r="F434" s="29">
        <v>0</v>
      </c>
      <c r="G434" s="29"/>
      <c r="H434" t="s">
        <v>1291</v>
      </c>
      <c r="I434" t="s">
        <v>1291</v>
      </c>
      <c r="J434" t="s">
        <v>1291</v>
      </c>
      <c r="M434" t="s">
        <v>1292</v>
      </c>
      <c r="N434" t="s">
        <v>1292</v>
      </c>
      <c r="O434" s="65" t="s">
        <v>1290</v>
      </c>
      <c r="P434" t="s">
        <v>1290</v>
      </c>
      <c r="Q434" s="153">
        <f>IFERROR(_xlfn.XLOOKUP(S434,sortorder!$E$62:$E$138,sortorder!$F$62:$F$138),999)</f>
        <v>104</v>
      </c>
      <c r="R434" s="153">
        <f>IFERROR(_xlfn.XLOOKUP(S434,sortorder!$E$62:$E$138,sortorder!$D$62:$D$138),99)</f>
        <v>8</v>
      </c>
      <c r="S434" s="131" t="s">
        <v>255</v>
      </c>
      <c r="T434" s="60" t="s">
        <v>255</v>
      </c>
      <c r="U434" s="158">
        <f>IFERROR(_xlfn.XLOOKUP(W434,sortorder!$E$4:$E$55,sortorder!$D$4:$D$55),99)</f>
        <v>37</v>
      </c>
      <c r="V434" s="158">
        <f>IFERROR(_xlfn.XLOOKUP(W434,sortorder!$E$4:$E$55,sortorder!$D$4:$D$55),99)</f>
        <v>37</v>
      </c>
      <c r="W434" s="22" t="s">
        <v>1244</v>
      </c>
      <c r="X434" s="147">
        <f>IF(ISERROR(SEARCH(X$1,$O434)),0,1)</f>
        <v>0</v>
      </c>
      <c r="Y434" s="147">
        <f>IF(ISERROR(SEARCH(Y$1,$O434)),0,1)</f>
        <v>0</v>
      </c>
      <c r="Z434" s="147">
        <f>IF(ISERROR(SEARCH(Z$1,$O434)),0,1)</f>
        <v>1</v>
      </c>
      <c r="AA434" s="147">
        <f>IF(ISERROR(SEARCH(AA$1,$O434)),0,1)</f>
        <v>0</v>
      </c>
      <c r="AB434" s="147">
        <f>IF(ISERROR(SEARCH(AB$1,$O434)),0,1)</f>
        <v>0</v>
      </c>
      <c r="AC434" s="147">
        <f>IF(ISERROR(SEARCH(AC$1,$O434)),0,1)</f>
        <v>0</v>
      </c>
      <c r="AD434" s="147">
        <f>IF(ISERROR(SEARCH(AD$1,$O434)),0,1)</f>
        <v>0</v>
      </c>
      <c r="AE434" s="147">
        <f>IF(ISERROR(SEARCH(AE$1,$O434)),0,1)</f>
        <v>0</v>
      </c>
      <c r="AF434" s="147">
        <f>IF(ISERROR(SEARCH(AF$1,$O434)),0,1)</f>
        <v>0</v>
      </c>
      <c r="AG434" t="s">
        <v>1075</v>
      </c>
      <c r="AH434" t="s">
        <v>1236</v>
      </c>
      <c r="AI434" t="s">
        <v>140</v>
      </c>
      <c r="AJ434" s="42" t="s">
        <v>140</v>
      </c>
      <c r="AK434" s="219">
        <f>_xlfn.XLOOKUP(AJ434,sortorder!$I$15:$I$20,sortorder!$J$15:$J$20)</f>
        <v>3</v>
      </c>
      <c r="AL434" t="s">
        <v>423</v>
      </c>
      <c r="AM434" t="s">
        <v>423</v>
      </c>
      <c r="AN434" t="s">
        <v>424</v>
      </c>
      <c r="AO434" s="32">
        <v>1</v>
      </c>
      <c r="AP434" t="s">
        <v>1101</v>
      </c>
      <c r="AQ434" t="s">
        <v>1111</v>
      </c>
      <c r="AR434" t="s">
        <v>1102</v>
      </c>
      <c r="AS434" t="s">
        <v>1111</v>
      </c>
      <c r="AU434" s="40" t="str">
        <f>IFERROR(_xlfn.XLOOKUP(O434,wtd!$B:$B,wtd!$C:$C),"")</f>
        <v/>
      </c>
      <c r="AV434" s="147" t="b">
        <f>IFERROR(O434=_xlfn.XLOOKUP(O434,wtd!$B:$B,wtd!$B:$B),FALSE)</f>
        <v>0</v>
      </c>
      <c r="AW434" t="s">
        <v>1103</v>
      </c>
      <c r="AX434">
        <v>2</v>
      </c>
      <c r="AY434">
        <v>0</v>
      </c>
      <c r="BA434" t="b">
        <v>0</v>
      </c>
      <c r="BB434" t="b">
        <v>0</v>
      </c>
      <c r="BC434" t="b">
        <v>0</v>
      </c>
      <c r="BD434" t="s">
        <v>1293</v>
      </c>
      <c r="BE434" t="s">
        <v>1294</v>
      </c>
      <c r="BF434" t="s">
        <v>1294</v>
      </c>
      <c r="BG434" t="s">
        <v>1295</v>
      </c>
      <c r="BH434" t="s">
        <v>1295</v>
      </c>
      <c r="BI434" t="s">
        <v>1296</v>
      </c>
      <c r="BJ434" t="s">
        <v>1735</v>
      </c>
      <c r="BL434" s="232">
        <v>156</v>
      </c>
      <c r="BN434" t="s">
        <v>1088</v>
      </c>
      <c r="BO434" t="s">
        <v>1297</v>
      </c>
      <c r="BP434" t="s">
        <v>1292</v>
      </c>
      <c r="BQ434" t="s">
        <v>411</v>
      </c>
    </row>
    <row r="435" spans="1:70" x14ac:dyDescent="0.35">
      <c r="A435">
        <v>434</v>
      </c>
      <c r="B435" s="164" t="str">
        <f>IFERROR(TEXT(AK435,"00"),"99")&amp;IFERROR(TEXT(V435,"00"),"99")&amp;IFERROR(TEXT(R435,"00"),"99")&amp;IFERROR(TEXT(BL435,"000"),"999")</f>
        <v>033709157</v>
      </c>
      <c r="C435" s="164" t="str">
        <f>IFERROR(TEXT(AK435,"00"),"99")&amp;IFERROR(TEXT(U435,"00"),"99")&amp;IFERROR(TEXT(Q435,"000"),"999")</f>
        <v>0337105</v>
      </c>
      <c r="D435" s="29">
        <v>1</v>
      </c>
      <c r="E435" s="29">
        <v>1</v>
      </c>
      <c r="F435" s="29">
        <v>0</v>
      </c>
      <c r="G435" s="29"/>
      <c r="H435" t="s">
        <v>1345</v>
      </c>
      <c r="I435" t="s">
        <v>1345</v>
      </c>
      <c r="J435" t="s">
        <v>1345</v>
      </c>
      <c r="M435" t="s">
        <v>1346</v>
      </c>
      <c r="N435" t="s">
        <v>1346</v>
      </c>
      <c r="O435" s="65" t="s">
        <v>1344</v>
      </c>
      <c r="P435" t="s">
        <v>1344</v>
      </c>
      <c r="Q435" s="153">
        <f>IFERROR(_xlfn.XLOOKUP(S435,sortorder!$E$62:$E$138,sortorder!$F$62:$F$138),999)</f>
        <v>105</v>
      </c>
      <c r="R435" s="153">
        <f>IFERROR(_xlfn.XLOOKUP(S435,sortorder!$E$62:$E$138,sortorder!$D$62:$D$138),99)</f>
        <v>9</v>
      </c>
      <c r="S435" s="131" t="s">
        <v>265</v>
      </c>
      <c r="T435" s="60" t="s">
        <v>265</v>
      </c>
      <c r="U435" s="158">
        <f>IFERROR(_xlfn.XLOOKUP(W435,sortorder!$E$4:$E$55,sortorder!$D$4:$D$55),99)</f>
        <v>37</v>
      </c>
      <c r="V435" s="158">
        <f>IFERROR(_xlfn.XLOOKUP(W435,sortorder!$E$4:$E$55,sortorder!$D$4:$D$55),99)</f>
        <v>37</v>
      </c>
      <c r="W435" s="22" t="s">
        <v>1244</v>
      </c>
      <c r="X435" s="147">
        <f>IF(ISERROR(SEARCH(X$1,$O435)),0,1)</f>
        <v>0</v>
      </c>
      <c r="Y435" s="147">
        <f>IF(ISERROR(SEARCH(Y$1,$O435)),0,1)</f>
        <v>0</v>
      </c>
      <c r="Z435" s="147">
        <f>IF(ISERROR(SEARCH(Z$1,$O435)),0,1)</f>
        <v>1</v>
      </c>
      <c r="AA435" s="147">
        <f>IF(ISERROR(SEARCH(AA$1,$O435)),0,1)</f>
        <v>0</v>
      </c>
      <c r="AB435" s="147">
        <f>IF(ISERROR(SEARCH(AB$1,$O435)),0,1)</f>
        <v>0</v>
      </c>
      <c r="AC435" s="147">
        <f>IF(ISERROR(SEARCH(AC$1,$O435)),0,1)</f>
        <v>0</v>
      </c>
      <c r="AD435" s="147">
        <f>IF(ISERROR(SEARCH(AD$1,$O435)),0,1)</f>
        <v>0</v>
      </c>
      <c r="AE435" s="147">
        <f>IF(ISERROR(SEARCH(AE$1,$O435)),0,1)</f>
        <v>0</v>
      </c>
      <c r="AF435" s="147">
        <f>IF(ISERROR(SEARCH(AF$1,$O435)),0,1)</f>
        <v>0</v>
      </c>
      <c r="AG435" t="s">
        <v>1075</v>
      </c>
      <c r="AH435" t="s">
        <v>1236</v>
      </c>
      <c r="AI435" t="s">
        <v>140</v>
      </c>
      <c r="AJ435" s="42" t="s">
        <v>140</v>
      </c>
      <c r="AK435" s="219">
        <f>_xlfn.XLOOKUP(AJ435,sortorder!$I$15:$I$20,sortorder!$J$15:$J$20)</f>
        <v>3</v>
      </c>
      <c r="AL435" t="s">
        <v>423</v>
      </c>
      <c r="AM435" t="s">
        <v>423</v>
      </c>
      <c r="AN435" t="s">
        <v>424</v>
      </c>
      <c r="AO435" s="32">
        <v>1</v>
      </c>
      <c r="AP435" t="s">
        <v>1101</v>
      </c>
      <c r="AQ435" t="s">
        <v>1111</v>
      </c>
      <c r="AR435" t="s">
        <v>1102</v>
      </c>
      <c r="AS435" t="s">
        <v>1111</v>
      </c>
      <c r="AU435" s="40" t="str">
        <f>IFERROR(_xlfn.XLOOKUP(O435,wtd!$B:$B,wtd!$C:$C),"")</f>
        <v/>
      </c>
      <c r="AV435" s="147" t="b">
        <f>IFERROR(O435=_xlfn.XLOOKUP(O435,wtd!$B:$B,wtd!$B:$B),FALSE)</f>
        <v>0</v>
      </c>
      <c r="AW435" t="s">
        <v>1103</v>
      </c>
      <c r="AX435">
        <v>2</v>
      </c>
      <c r="AY435">
        <v>0</v>
      </c>
      <c r="BA435" t="b">
        <v>0</v>
      </c>
      <c r="BB435" t="b">
        <v>0</v>
      </c>
      <c r="BC435" t="b">
        <v>0</v>
      </c>
      <c r="BD435" t="s">
        <v>1347</v>
      </c>
      <c r="BE435" t="s">
        <v>1348</v>
      </c>
      <c r="BF435" t="s">
        <v>1348</v>
      </c>
      <c r="BG435" t="s">
        <v>1349</v>
      </c>
      <c r="BH435" t="s">
        <v>1349</v>
      </c>
      <c r="BI435" t="s">
        <v>1350</v>
      </c>
      <c r="BJ435" t="s">
        <v>5483</v>
      </c>
      <c r="BL435" s="232">
        <v>157</v>
      </c>
      <c r="BN435" t="s">
        <v>1110</v>
      </c>
      <c r="BO435" t="s">
        <v>1204</v>
      </c>
      <c r="BP435" t="s">
        <v>1346</v>
      </c>
      <c r="BQ435" t="s">
        <v>411</v>
      </c>
    </row>
    <row r="436" spans="1:70" x14ac:dyDescent="0.35">
      <c r="A436">
        <v>435</v>
      </c>
      <c r="B436" s="164" t="str">
        <f>IFERROR(TEXT(AK436,"00"),"99")&amp;IFERROR(TEXT(V436,"00"),"99")&amp;IFERROR(TEXT(R436,"00"),"99")&amp;IFERROR(TEXT(BL436,"000"),"999")</f>
        <v>033710158</v>
      </c>
      <c r="C436" s="164" t="str">
        <f>IFERROR(TEXT(AK436,"00"),"99")&amp;IFERROR(TEXT(U436,"00"),"99")&amp;IFERROR(TEXT(Q436,"000"),"999")</f>
        <v>0337106</v>
      </c>
      <c r="D436" s="29">
        <v>1</v>
      </c>
      <c r="E436" s="29">
        <v>1</v>
      </c>
      <c r="F436" s="29">
        <v>0</v>
      </c>
      <c r="G436" s="29"/>
      <c r="H436" t="s">
        <v>1383</v>
      </c>
      <c r="I436" t="s">
        <v>1383</v>
      </c>
      <c r="J436" t="s">
        <v>1383</v>
      </c>
      <c r="M436" t="s">
        <v>1384</v>
      </c>
      <c r="N436" t="s">
        <v>1384</v>
      </c>
      <c r="O436" s="65" t="s">
        <v>1382</v>
      </c>
      <c r="P436" t="s">
        <v>1382</v>
      </c>
      <c r="Q436" s="153">
        <f>IFERROR(_xlfn.XLOOKUP(S436,sortorder!$E$62:$E$138,sortorder!$F$62:$F$138),999)</f>
        <v>106</v>
      </c>
      <c r="R436" s="153">
        <f>IFERROR(_xlfn.XLOOKUP(S436,sortorder!$E$62:$E$138,sortorder!$D$62:$D$138),99)</f>
        <v>10</v>
      </c>
      <c r="S436" s="131" t="s">
        <v>95</v>
      </c>
      <c r="T436" s="60" t="s">
        <v>95</v>
      </c>
      <c r="U436" s="158">
        <f>IFERROR(_xlfn.XLOOKUP(W436,sortorder!$E$4:$E$55,sortorder!$D$4:$D$55),99)</f>
        <v>37</v>
      </c>
      <c r="V436" s="158">
        <f>IFERROR(_xlfn.XLOOKUP(W436,sortorder!$E$4:$E$55,sortorder!$D$4:$D$55),99)</f>
        <v>37</v>
      </c>
      <c r="W436" s="22" t="s">
        <v>1244</v>
      </c>
      <c r="X436" s="147">
        <f>IF(ISERROR(SEARCH(X$1,$O436)),0,1)</f>
        <v>0</v>
      </c>
      <c r="Y436" s="147">
        <f>IF(ISERROR(SEARCH(Y$1,$O436)),0,1)</f>
        <v>0</v>
      </c>
      <c r="Z436" s="147">
        <f>IF(ISERROR(SEARCH(Z$1,$O436)),0,1)</f>
        <v>1</v>
      </c>
      <c r="AA436" s="147">
        <f>IF(ISERROR(SEARCH(AA$1,$O436)),0,1)</f>
        <v>0</v>
      </c>
      <c r="AB436" s="147">
        <f>IF(ISERROR(SEARCH(AB$1,$O436)),0,1)</f>
        <v>0</v>
      </c>
      <c r="AC436" s="147">
        <f>IF(ISERROR(SEARCH(AC$1,$O436)),0,1)</f>
        <v>0</v>
      </c>
      <c r="AD436" s="147">
        <f>IF(ISERROR(SEARCH(AD$1,$O436)),0,1)</f>
        <v>0</v>
      </c>
      <c r="AE436" s="147">
        <f>IF(ISERROR(SEARCH(AE$1,$O436)),0,1)</f>
        <v>0</v>
      </c>
      <c r="AF436" s="147">
        <f>IF(ISERROR(SEARCH(AF$1,$O436)),0,1)</f>
        <v>0</v>
      </c>
      <c r="AG436" t="s">
        <v>1075</v>
      </c>
      <c r="AH436" t="s">
        <v>1236</v>
      </c>
      <c r="AI436" t="s">
        <v>140</v>
      </c>
      <c r="AJ436" s="42" t="s">
        <v>140</v>
      </c>
      <c r="AK436" s="219">
        <f>_xlfn.XLOOKUP(AJ436,sortorder!$I$15:$I$20,sortorder!$J$15:$J$20)</f>
        <v>3</v>
      </c>
      <c r="AL436" t="s">
        <v>423</v>
      </c>
      <c r="AM436" t="s">
        <v>423</v>
      </c>
      <c r="AN436" t="s">
        <v>424</v>
      </c>
      <c r="AO436" s="32">
        <v>1</v>
      </c>
      <c r="AP436" t="s">
        <v>1101</v>
      </c>
      <c r="AQ436" t="s">
        <v>1111</v>
      </c>
      <c r="AR436" t="s">
        <v>1102</v>
      </c>
      <c r="AS436" t="s">
        <v>1111</v>
      </c>
      <c r="AU436" s="40" t="str">
        <f>IFERROR(_xlfn.XLOOKUP(O436,wtd!$B:$B,wtd!$C:$C),"")</f>
        <v/>
      </c>
      <c r="AV436" s="147" t="b">
        <f>IFERROR(O436=_xlfn.XLOOKUP(O436,wtd!$B:$B,wtd!$B:$B),FALSE)</f>
        <v>0</v>
      </c>
      <c r="AW436" t="s">
        <v>1103</v>
      </c>
      <c r="AX436">
        <v>2</v>
      </c>
      <c r="AY436">
        <v>0</v>
      </c>
      <c r="BA436" t="b">
        <v>0</v>
      </c>
      <c r="BB436" t="b">
        <v>0</v>
      </c>
      <c r="BC436" t="b">
        <v>0</v>
      </c>
      <c r="BD436" t="s">
        <v>1385</v>
      </c>
      <c r="BE436" t="s">
        <v>1386</v>
      </c>
      <c r="BF436" t="s">
        <v>1386</v>
      </c>
      <c r="BG436" t="s">
        <v>1387</v>
      </c>
      <c r="BH436" t="s">
        <v>1387</v>
      </c>
      <c r="BI436" t="s">
        <v>1388</v>
      </c>
      <c r="BJ436" t="s">
        <v>5484</v>
      </c>
      <c r="BL436" s="232">
        <v>158</v>
      </c>
      <c r="BN436" t="s">
        <v>53</v>
      </c>
      <c r="BO436" t="s">
        <v>1389</v>
      </c>
      <c r="BP436" t="s">
        <v>1384</v>
      </c>
      <c r="BQ436" t="s">
        <v>411</v>
      </c>
    </row>
    <row r="437" spans="1:70" x14ac:dyDescent="0.35">
      <c r="A437">
        <v>436</v>
      </c>
      <c r="B437" s="164" t="str">
        <f>IFERROR(TEXT(AK437,"00"),"99")&amp;IFERROR(TEXT(V437,"00"),"99")&amp;IFERROR(TEXT(R437,"00"),"99")&amp;IFERROR(TEXT(BL437,"000"),"999")</f>
        <v>033711160</v>
      </c>
      <c r="C437" s="164" t="str">
        <f>IFERROR(TEXT(AK437,"00"),"99")&amp;IFERROR(TEXT(U437,"00"),"99")&amp;IFERROR(TEXT(Q437,"000"),"999")</f>
        <v>0337108</v>
      </c>
      <c r="D437" s="29">
        <v>1</v>
      </c>
      <c r="E437" s="29">
        <v>1</v>
      </c>
      <c r="F437" s="29">
        <v>0</v>
      </c>
      <c r="G437" s="29"/>
      <c r="H437" t="s">
        <v>1277</v>
      </c>
      <c r="I437" t="s">
        <v>1277</v>
      </c>
      <c r="J437" t="s">
        <v>1277</v>
      </c>
      <c r="M437" t="s">
        <v>1278</v>
      </c>
      <c r="N437" t="s">
        <v>1278</v>
      </c>
      <c r="O437" s="65" t="s">
        <v>1276</v>
      </c>
      <c r="P437" t="s">
        <v>1276</v>
      </c>
      <c r="Q437" s="153">
        <f>IFERROR(_xlfn.XLOOKUP(S437,sortorder!$E$62:$E$138,sortorder!$F$62:$F$138),999)</f>
        <v>108</v>
      </c>
      <c r="R437" s="153">
        <f>IFERROR(_xlfn.XLOOKUP(S437,sortorder!$E$62:$E$138,sortorder!$D$62:$D$138),99)</f>
        <v>11</v>
      </c>
      <c r="S437" s="131" t="s">
        <v>244</v>
      </c>
      <c r="T437" s="60" t="s">
        <v>244</v>
      </c>
      <c r="U437" s="158">
        <f>IFERROR(_xlfn.XLOOKUP(W437,sortorder!$E$4:$E$55,sortorder!$D$4:$D$55),99)</f>
        <v>37</v>
      </c>
      <c r="V437" s="158">
        <f>IFERROR(_xlfn.XLOOKUP(W437,sortorder!$E$4:$E$55,sortorder!$D$4:$D$55),99)</f>
        <v>37</v>
      </c>
      <c r="W437" s="22" t="s">
        <v>1244</v>
      </c>
      <c r="X437" s="147">
        <f>IF(ISERROR(SEARCH(X$1,$O437)),0,1)</f>
        <v>0</v>
      </c>
      <c r="Y437" s="147">
        <f>IF(ISERROR(SEARCH(Y$1,$O437)),0,1)</f>
        <v>0</v>
      </c>
      <c r="Z437" s="147">
        <f>IF(ISERROR(SEARCH(Z$1,$O437)),0,1)</f>
        <v>1</v>
      </c>
      <c r="AA437" s="147">
        <f>IF(ISERROR(SEARCH(AA$1,$O437)),0,1)</f>
        <v>0</v>
      </c>
      <c r="AB437" s="147">
        <f>IF(ISERROR(SEARCH(AB$1,$O437)),0,1)</f>
        <v>0</v>
      </c>
      <c r="AC437" s="147">
        <f>IF(ISERROR(SEARCH(AC$1,$O437)),0,1)</f>
        <v>0</v>
      </c>
      <c r="AD437" s="147">
        <f>IF(ISERROR(SEARCH(AD$1,$O437)),0,1)</f>
        <v>0</v>
      </c>
      <c r="AE437" s="147">
        <f>IF(ISERROR(SEARCH(AE$1,$O437)),0,1)</f>
        <v>0</v>
      </c>
      <c r="AF437" s="147">
        <f>IF(ISERROR(SEARCH(AF$1,$O437)),0,1)</f>
        <v>0</v>
      </c>
      <c r="AG437" t="s">
        <v>1075</v>
      </c>
      <c r="AH437" t="s">
        <v>1236</v>
      </c>
      <c r="AI437" t="s">
        <v>140</v>
      </c>
      <c r="AJ437" s="42" t="s">
        <v>140</v>
      </c>
      <c r="AK437" s="219">
        <f>_xlfn.XLOOKUP(AJ437,sortorder!$I$15:$I$20,sortorder!$J$15:$J$20)</f>
        <v>3</v>
      </c>
      <c r="AL437" t="s">
        <v>423</v>
      </c>
      <c r="AM437" t="s">
        <v>423</v>
      </c>
      <c r="AN437" t="s">
        <v>424</v>
      </c>
      <c r="AO437" s="32">
        <v>1</v>
      </c>
      <c r="AP437" t="s">
        <v>1101</v>
      </c>
      <c r="AQ437" t="s">
        <v>1111</v>
      </c>
      <c r="AR437" t="s">
        <v>1102</v>
      </c>
      <c r="AS437" t="s">
        <v>1111</v>
      </c>
      <c r="AU437" s="40" t="str">
        <f>IFERROR(_xlfn.XLOOKUP(O437,wtd!$B:$B,wtd!$C:$C),"")</f>
        <v/>
      </c>
      <c r="AV437" s="147" t="b">
        <f>IFERROR(O437=_xlfn.XLOOKUP(O437,wtd!$B:$B,wtd!$B:$B),FALSE)</f>
        <v>0</v>
      </c>
      <c r="AW437" t="s">
        <v>1103</v>
      </c>
      <c r="AX437">
        <v>2</v>
      </c>
      <c r="AY437">
        <v>0</v>
      </c>
      <c r="BA437" t="b">
        <v>0</v>
      </c>
      <c r="BB437" t="b">
        <v>0</v>
      </c>
      <c r="BC437" t="b">
        <v>0</v>
      </c>
      <c r="BD437" t="s">
        <v>1279</v>
      </c>
      <c r="BE437" t="s">
        <v>1280</v>
      </c>
      <c r="BF437" t="s">
        <v>1280</v>
      </c>
      <c r="BG437" t="s">
        <v>1281</v>
      </c>
      <c r="BH437" t="s">
        <v>1281</v>
      </c>
      <c r="BI437" t="s">
        <v>1282</v>
      </c>
      <c r="BJ437" t="s">
        <v>5485</v>
      </c>
      <c r="BL437" s="232">
        <v>160</v>
      </c>
      <c r="BN437" t="s">
        <v>1283</v>
      </c>
      <c r="BO437" t="s">
        <v>1155</v>
      </c>
      <c r="BP437" t="s">
        <v>1278</v>
      </c>
      <c r="BQ437" t="s">
        <v>411</v>
      </c>
    </row>
    <row r="438" spans="1:70" x14ac:dyDescent="0.35">
      <c r="A438">
        <v>437</v>
      </c>
      <c r="B438" s="164" t="str">
        <f>IFERROR(TEXT(AK438,"00"),"99")&amp;IFERROR(TEXT(V438,"00"),"99")&amp;IFERROR(TEXT(R438,"00"),"99")&amp;IFERROR(TEXT(BL438,"000"),"999")</f>
        <v>033712159</v>
      </c>
      <c r="C438" s="164" t="str">
        <f>IFERROR(TEXT(AK438,"00"),"99")&amp;IFERROR(TEXT(U438,"00"),"99")&amp;IFERROR(TEXT(Q438,"000"),"999")</f>
        <v>0337107</v>
      </c>
      <c r="D438" s="29">
        <v>1</v>
      </c>
      <c r="E438" s="29">
        <v>1</v>
      </c>
      <c r="F438" s="29">
        <v>0</v>
      </c>
      <c r="G438" s="29"/>
      <c r="H438" t="s">
        <v>1397</v>
      </c>
      <c r="I438" t="s">
        <v>1397</v>
      </c>
      <c r="J438" t="s">
        <v>1397</v>
      </c>
      <c r="M438" t="s">
        <v>1398</v>
      </c>
      <c r="N438" t="s">
        <v>1398</v>
      </c>
      <c r="O438" s="65" t="s">
        <v>1396</v>
      </c>
      <c r="P438" t="s">
        <v>1396</v>
      </c>
      <c r="Q438" s="153">
        <f>IFERROR(_xlfn.XLOOKUP(S438,sortorder!$E$62:$E$138,sortorder!$F$62:$F$138),999)</f>
        <v>107</v>
      </c>
      <c r="R438" s="153">
        <f>IFERROR(_xlfn.XLOOKUP(S438,sortorder!$E$62:$E$138,sortorder!$D$62:$D$138),99)</f>
        <v>12</v>
      </c>
      <c r="S438" s="131" t="s">
        <v>134</v>
      </c>
      <c r="T438" s="60" t="s">
        <v>134</v>
      </c>
      <c r="U438" s="158">
        <f>IFERROR(_xlfn.XLOOKUP(W438,sortorder!$E$4:$E$55,sortorder!$D$4:$D$55),99)</f>
        <v>37</v>
      </c>
      <c r="V438" s="158">
        <f>IFERROR(_xlfn.XLOOKUP(W438,sortorder!$E$4:$E$55,sortorder!$D$4:$D$55),99)</f>
        <v>37</v>
      </c>
      <c r="W438" s="22" t="s">
        <v>1244</v>
      </c>
      <c r="X438" s="147">
        <f>IF(ISERROR(SEARCH(X$1,$O438)),0,1)</f>
        <v>0</v>
      </c>
      <c r="Y438" s="147">
        <f>IF(ISERROR(SEARCH(Y$1,$O438)),0,1)</f>
        <v>0</v>
      </c>
      <c r="Z438" s="147">
        <f>IF(ISERROR(SEARCH(Z$1,$O438)),0,1)</f>
        <v>1</v>
      </c>
      <c r="AA438" s="147">
        <f>IF(ISERROR(SEARCH(AA$1,$O438)),0,1)</f>
        <v>0</v>
      </c>
      <c r="AB438" s="147">
        <f>IF(ISERROR(SEARCH(AB$1,$O438)),0,1)</f>
        <v>0</v>
      </c>
      <c r="AC438" s="147">
        <f>IF(ISERROR(SEARCH(AC$1,$O438)),0,1)</f>
        <v>0</v>
      </c>
      <c r="AD438" s="147">
        <f>IF(ISERROR(SEARCH(AD$1,$O438)),0,1)</f>
        <v>0</v>
      </c>
      <c r="AE438" s="147">
        <f>IF(ISERROR(SEARCH(AE$1,$O438)),0,1)</f>
        <v>0</v>
      </c>
      <c r="AF438" s="147">
        <f>IF(ISERROR(SEARCH(AF$1,$O438)),0,1)</f>
        <v>0</v>
      </c>
      <c r="AG438" t="s">
        <v>1075</v>
      </c>
      <c r="AH438" t="s">
        <v>1236</v>
      </c>
      <c r="AI438" t="s">
        <v>140</v>
      </c>
      <c r="AJ438" s="42" t="s">
        <v>140</v>
      </c>
      <c r="AK438" s="219">
        <f>_xlfn.XLOOKUP(AJ438,sortorder!$I$15:$I$20,sortorder!$J$15:$J$20)</f>
        <v>3</v>
      </c>
      <c r="AL438" t="s">
        <v>423</v>
      </c>
      <c r="AM438" t="s">
        <v>423</v>
      </c>
      <c r="AN438" t="s">
        <v>424</v>
      </c>
      <c r="AO438" s="32">
        <v>1</v>
      </c>
      <c r="AP438" t="s">
        <v>1101</v>
      </c>
      <c r="AQ438" t="s">
        <v>1111</v>
      </c>
      <c r="AR438" t="s">
        <v>1102</v>
      </c>
      <c r="AS438" t="s">
        <v>1111</v>
      </c>
      <c r="AU438" s="40" t="str">
        <f>IFERROR(_xlfn.XLOOKUP(O438,wtd!$B:$B,wtd!$C:$C),"")</f>
        <v/>
      </c>
      <c r="AV438" s="147" t="b">
        <f>IFERROR(O438=_xlfn.XLOOKUP(O438,wtd!$B:$B,wtd!$B:$B),FALSE)</f>
        <v>0</v>
      </c>
      <c r="AW438" t="s">
        <v>1103</v>
      </c>
      <c r="AX438">
        <v>2</v>
      </c>
      <c r="AY438">
        <v>0</v>
      </c>
      <c r="BA438" t="b">
        <v>0</v>
      </c>
      <c r="BB438" t="b">
        <v>0</v>
      </c>
      <c r="BC438" t="b">
        <v>0</v>
      </c>
      <c r="BD438" t="s">
        <v>1399</v>
      </c>
      <c r="BE438" t="s">
        <v>1400</v>
      </c>
      <c r="BF438" t="s">
        <v>1400</v>
      </c>
      <c r="BG438" t="s">
        <v>1401</v>
      </c>
      <c r="BH438" t="s">
        <v>1401</v>
      </c>
      <c r="BI438" t="s">
        <v>1402</v>
      </c>
      <c r="BJ438" t="s">
        <v>5486</v>
      </c>
      <c r="BL438" s="232">
        <v>159</v>
      </c>
      <c r="BN438" t="s">
        <v>55</v>
      </c>
      <c r="BO438" t="s">
        <v>1007</v>
      </c>
      <c r="BP438" t="s">
        <v>1398</v>
      </c>
      <c r="BQ438" t="s">
        <v>411</v>
      </c>
    </row>
    <row r="439" spans="1:70" x14ac:dyDescent="0.35">
      <c r="A439">
        <v>438</v>
      </c>
      <c r="B439" s="164" t="str">
        <f>IFERROR(TEXT(AK439,"00"),"99")&amp;IFERROR(TEXT(V439,"00"),"99")&amp;IFERROR(TEXT(R439,"00"),"99")&amp;IFERROR(TEXT(BL439,"000"),"999")</f>
        <v>033713153</v>
      </c>
      <c r="C439" s="164" t="str">
        <f>IFERROR(TEXT(AK439,"00"),"99")&amp;IFERROR(TEXT(U439,"00"),"99")&amp;IFERROR(TEXT(Q439,"000"),"999")</f>
        <v>0337101</v>
      </c>
      <c r="D439" s="29">
        <v>1</v>
      </c>
      <c r="E439" s="29">
        <v>1</v>
      </c>
      <c r="F439" s="29">
        <v>0</v>
      </c>
      <c r="G439" s="29"/>
      <c r="H439" t="s">
        <v>1357</v>
      </c>
      <c r="I439" t="s">
        <v>1357</v>
      </c>
      <c r="J439" t="s">
        <v>1357</v>
      </c>
      <c r="M439" t="s">
        <v>1358</v>
      </c>
      <c r="N439" t="s">
        <v>1358</v>
      </c>
      <c r="O439" s="65" t="s">
        <v>1356</v>
      </c>
      <c r="P439" t="s">
        <v>1356</v>
      </c>
      <c r="Q439" s="153">
        <f>IFERROR(_xlfn.XLOOKUP(S439,sortorder!$E$62:$E$138,sortorder!$F$62:$F$138),999)</f>
        <v>101</v>
      </c>
      <c r="R439" s="153">
        <f>IFERROR(_xlfn.XLOOKUP(S439,sortorder!$E$62:$E$138,sortorder!$D$62:$D$138),99)</f>
        <v>13</v>
      </c>
      <c r="S439" s="131" t="s">
        <v>1769</v>
      </c>
      <c r="T439" s="60" t="s">
        <v>1769</v>
      </c>
      <c r="U439" s="158">
        <f>IFERROR(_xlfn.XLOOKUP(W439,sortorder!$E$4:$E$55,sortorder!$D$4:$D$55),99)</f>
        <v>37</v>
      </c>
      <c r="V439" s="158">
        <f>IFERROR(_xlfn.XLOOKUP(W439,sortorder!$E$4:$E$55,sortorder!$D$4:$D$55),99)</f>
        <v>37</v>
      </c>
      <c r="W439" s="22" t="s">
        <v>1244</v>
      </c>
      <c r="X439" s="147">
        <f>IF(ISERROR(SEARCH(X$1,$O439)),0,1)</f>
        <v>0</v>
      </c>
      <c r="Y439" s="147">
        <f>IF(ISERROR(SEARCH(Y$1,$O439)),0,1)</f>
        <v>0</v>
      </c>
      <c r="Z439" s="147">
        <f>IF(ISERROR(SEARCH(Z$1,$O439)),0,1)</f>
        <v>1</v>
      </c>
      <c r="AA439" s="147">
        <f>IF(ISERROR(SEARCH(AA$1,$O439)),0,1)</f>
        <v>0</v>
      </c>
      <c r="AB439" s="147">
        <f>IF(ISERROR(SEARCH(AB$1,$O439)),0,1)</f>
        <v>0</v>
      </c>
      <c r="AC439" s="147">
        <f>IF(ISERROR(SEARCH(AC$1,$O439)),0,1)</f>
        <v>0</v>
      </c>
      <c r="AD439" s="147">
        <f>IF(ISERROR(SEARCH(AD$1,$O439)),0,1)</f>
        <v>0</v>
      </c>
      <c r="AE439" s="147">
        <f>IF(ISERROR(SEARCH(AE$1,$O439)),0,1)</f>
        <v>0</v>
      </c>
      <c r="AF439" s="147">
        <f>IF(ISERROR(SEARCH(AF$1,$O439)),0,1)</f>
        <v>0</v>
      </c>
      <c r="AG439" t="s">
        <v>1075</v>
      </c>
      <c r="AH439" t="s">
        <v>1236</v>
      </c>
      <c r="AI439" t="s">
        <v>140</v>
      </c>
      <c r="AJ439" s="42" t="s">
        <v>140</v>
      </c>
      <c r="AK439" s="219">
        <f>_xlfn.XLOOKUP(AJ439,sortorder!$I$15:$I$20,sortorder!$J$15:$J$20)</f>
        <v>3</v>
      </c>
      <c r="AL439" t="s">
        <v>423</v>
      </c>
      <c r="AM439" t="s">
        <v>423</v>
      </c>
      <c r="AN439" t="s">
        <v>424</v>
      </c>
      <c r="AO439" s="32">
        <v>1</v>
      </c>
      <c r="AP439" t="s">
        <v>1101</v>
      </c>
      <c r="AQ439" t="s">
        <v>1111</v>
      </c>
      <c r="AR439" t="s">
        <v>1102</v>
      </c>
      <c r="AS439" t="s">
        <v>1111</v>
      </c>
      <c r="AU439" s="40" t="str">
        <f>IFERROR(_xlfn.XLOOKUP(O439,wtd!$B:$B,wtd!$C:$C),"")</f>
        <v/>
      </c>
      <c r="AV439" s="147" t="b">
        <f>IFERROR(O439=_xlfn.XLOOKUP(O439,wtd!$B:$B,wtd!$B:$B),FALSE)</f>
        <v>0</v>
      </c>
      <c r="AW439" t="s">
        <v>1103</v>
      </c>
      <c r="AX439">
        <v>2</v>
      </c>
      <c r="AY439">
        <v>0</v>
      </c>
      <c r="BA439" t="b">
        <v>0</v>
      </c>
      <c r="BB439" t="b">
        <v>0</v>
      </c>
      <c r="BC439" t="b">
        <v>0</v>
      </c>
      <c r="BD439" t="s">
        <v>4910</v>
      </c>
      <c r="BE439" t="s">
        <v>5554</v>
      </c>
      <c r="BF439" t="s">
        <v>5554</v>
      </c>
      <c r="BG439" t="s">
        <v>1359</v>
      </c>
      <c r="BI439" t="s">
        <v>1360</v>
      </c>
      <c r="BJ439" t="s">
        <v>1354</v>
      </c>
      <c r="BL439" s="232">
        <v>153</v>
      </c>
      <c r="BN439" t="s">
        <v>109</v>
      </c>
      <c r="BO439" t="s">
        <v>1361</v>
      </c>
      <c r="BP439" t="s">
        <v>1358</v>
      </c>
    </row>
    <row r="440" spans="1:70" x14ac:dyDescent="0.35">
      <c r="A440">
        <v>439</v>
      </c>
      <c r="B440" s="164" t="str">
        <f>IFERROR(TEXT(AK440,"00"),"99")&amp;IFERROR(TEXT(V440,"00"),"99")&amp;IFERROR(TEXT(R440,"00"),"99")&amp;IFERROR(TEXT(BL440,"000"),"999")</f>
        <v>033801122</v>
      </c>
      <c r="C440" s="164" t="str">
        <f>IFERROR(TEXT(AK440,"00"),"99")&amp;IFERROR(TEXT(U440,"00"),"99")&amp;IFERROR(TEXT(Q440,"000"),"999")</f>
        <v>0338096</v>
      </c>
      <c r="D440" s="29">
        <v>1</v>
      </c>
      <c r="E440" s="29">
        <v>1</v>
      </c>
      <c r="F440" s="29">
        <v>0</v>
      </c>
      <c r="G440" s="29"/>
      <c r="H440" t="s">
        <v>1971</v>
      </c>
      <c r="I440" t="s">
        <v>1971</v>
      </c>
      <c r="J440" t="s">
        <v>1971</v>
      </c>
      <c r="M440" t="s">
        <v>1972</v>
      </c>
      <c r="N440" t="s">
        <v>1972</v>
      </c>
      <c r="O440" s="65" t="s">
        <v>1970</v>
      </c>
      <c r="P440" t="s">
        <v>1970</v>
      </c>
      <c r="Q440" s="153">
        <f>IFERROR(_xlfn.XLOOKUP(S440,sortorder!$E$62:$E$138,sortorder!$F$62:$F$138),999)</f>
        <v>96</v>
      </c>
      <c r="R440" s="153">
        <f>IFERROR(_xlfn.XLOOKUP(S440,sortorder!$E$62:$E$138,sortorder!$D$62:$D$138),99)</f>
        <v>1</v>
      </c>
      <c r="S440" s="131" t="s">
        <v>181</v>
      </c>
      <c r="T440" s="60" t="s">
        <v>181</v>
      </c>
      <c r="U440" s="158">
        <f>IFERROR(_xlfn.XLOOKUP(W440,sortorder!$E$4:$E$55,sortorder!$D$4:$D$55),99)</f>
        <v>38</v>
      </c>
      <c r="V440" s="158">
        <f>IFERROR(_xlfn.XLOOKUP(W440,sortorder!$E$4:$E$55,sortorder!$D$4:$D$55),99)</f>
        <v>38</v>
      </c>
      <c r="W440" s="22" t="s">
        <v>1901</v>
      </c>
      <c r="X440" s="147">
        <f>IF(ISERROR(SEARCH(X$1,$O440)),0,1)</f>
        <v>0</v>
      </c>
      <c r="Y440" s="147">
        <f>IF(ISERROR(SEARCH(Y$1,$O440)),0,1)</f>
        <v>1</v>
      </c>
      <c r="Z440" s="147">
        <f>IF(ISERROR(SEARCH(Z$1,$O440)),0,1)</f>
        <v>1</v>
      </c>
      <c r="AA440" s="147">
        <f>IF(ISERROR(SEARCH(AA$1,$O440)),0,1)</f>
        <v>0</v>
      </c>
      <c r="AB440" s="147">
        <f>IF(ISERROR(SEARCH(AB$1,$O440)),0,1)</f>
        <v>0</v>
      </c>
      <c r="AC440" s="147">
        <f>IF(ISERROR(SEARCH(AC$1,$O440)),0,1)</f>
        <v>0</v>
      </c>
      <c r="AD440" s="147">
        <f>IF(ISERROR(SEARCH(AD$1,$O440)),0,1)</f>
        <v>0</v>
      </c>
      <c r="AE440" s="147">
        <f>IF(ISERROR(SEARCH(AE$1,$O440)),0,1)</f>
        <v>0</v>
      </c>
      <c r="AF440" s="147">
        <f>IF(ISERROR(SEARCH(AF$1,$O440)),0,1)</f>
        <v>0</v>
      </c>
      <c r="AG440" t="s">
        <v>1075</v>
      </c>
      <c r="AH440" t="s">
        <v>1236</v>
      </c>
      <c r="AI440" t="s">
        <v>140</v>
      </c>
      <c r="AJ440" s="42" t="s">
        <v>140</v>
      </c>
      <c r="AK440" s="219">
        <f>_xlfn.XLOOKUP(AJ440,sortorder!$I$15:$I$20,sortorder!$J$15:$J$20)</f>
        <v>3</v>
      </c>
      <c r="AL440" t="s">
        <v>1805</v>
      </c>
      <c r="AM440" t="s">
        <v>1805</v>
      </c>
      <c r="AN440" t="s">
        <v>1806</v>
      </c>
      <c r="AO440" s="32">
        <v>3</v>
      </c>
      <c r="AP440" t="s">
        <v>1800</v>
      </c>
      <c r="AQ440" t="s">
        <v>1111</v>
      </c>
      <c r="AR440" t="s">
        <v>1102</v>
      </c>
      <c r="AS440" t="s">
        <v>1111</v>
      </c>
      <c r="AU440" s="40" t="str">
        <f>IFERROR(_xlfn.XLOOKUP(O440,wtd!$B:$B,wtd!$C:$C),"")</f>
        <v/>
      </c>
      <c r="AV440" s="147" t="b">
        <f>IFERROR(O440=_xlfn.XLOOKUP(O440,wtd!$B:$B,wtd!$B:$B),FALSE)</f>
        <v>0</v>
      </c>
      <c r="AW440" t="s">
        <v>1103</v>
      </c>
      <c r="AX440">
        <v>2</v>
      </c>
      <c r="AY440">
        <v>0</v>
      </c>
      <c r="BA440" t="b">
        <v>0</v>
      </c>
      <c r="BB440" t="b">
        <v>0</v>
      </c>
      <c r="BC440" t="b">
        <v>0</v>
      </c>
      <c r="BD440" t="s">
        <v>1973</v>
      </c>
      <c r="BE440" t="s">
        <v>1974</v>
      </c>
      <c r="BF440" t="s">
        <v>1974</v>
      </c>
      <c r="BG440" t="s">
        <v>1975</v>
      </c>
      <c r="BI440" t="s">
        <v>1976</v>
      </c>
      <c r="BJ440" t="s">
        <v>5479</v>
      </c>
      <c r="BL440" s="232">
        <v>122</v>
      </c>
      <c r="BN440" t="s">
        <v>55</v>
      </c>
      <c r="BO440" t="s">
        <v>1325</v>
      </c>
      <c r="BP440" t="s">
        <v>1972</v>
      </c>
      <c r="BQ440" t="s">
        <v>411</v>
      </c>
    </row>
    <row r="441" spans="1:70" x14ac:dyDescent="0.35">
      <c r="A441">
        <v>440</v>
      </c>
      <c r="B441" s="164" t="str">
        <f>IFERROR(TEXT(AK441,"00"),"99")&amp;IFERROR(TEXT(V441,"00"),"99")&amp;IFERROR(TEXT(R441,"00"),"99")&amp;IFERROR(TEXT(BL441,"000"),"999")</f>
        <v>033802123</v>
      </c>
      <c r="C441" s="164" t="str">
        <f>IFERROR(TEXT(AK441,"00"),"99")&amp;IFERROR(TEXT(U441,"00"),"99")&amp;IFERROR(TEXT(Q441,"000"),"999")</f>
        <v>0338097</v>
      </c>
      <c r="D441" s="29">
        <v>1</v>
      </c>
      <c r="E441" s="29">
        <v>1</v>
      </c>
      <c r="F441" s="29">
        <v>0</v>
      </c>
      <c r="G441" s="29"/>
      <c r="H441" t="s">
        <v>1958</v>
      </c>
      <c r="I441" t="s">
        <v>1958</v>
      </c>
      <c r="J441" t="s">
        <v>1958</v>
      </c>
      <c r="M441" t="s">
        <v>1959</v>
      </c>
      <c r="N441" t="s">
        <v>1959</v>
      </c>
      <c r="O441" s="65" t="s">
        <v>1957</v>
      </c>
      <c r="P441" t="s">
        <v>1957</v>
      </c>
      <c r="Q441" s="153">
        <f>IFERROR(_xlfn.XLOOKUP(S441,sortorder!$E$62:$E$138,sortorder!$F$62:$F$138),999)</f>
        <v>97</v>
      </c>
      <c r="R441" s="153">
        <f>IFERROR(_xlfn.XLOOKUP(S441,sortorder!$E$62:$E$138,sortorder!$D$62:$D$138),99)</f>
        <v>2</v>
      </c>
      <c r="S441" s="131" t="s">
        <v>144</v>
      </c>
      <c r="T441" s="60" t="s">
        <v>144</v>
      </c>
      <c r="U441" s="158">
        <f>IFERROR(_xlfn.XLOOKUP(W441,sortorder!$E$4:$E$55,sortorder!$D$4:$D$55),99)</f>
        <v>38</v>
      </c>
      <c r="V441" s="158">
        <f>IFERROR(_xlfn.XLOOKUP(W441,sortorder!$E$4:$E$55,sortorder!$D$4:$D$55),99)</f>
        <v>38</v>
      </c>
      <c r="W441" s="22" t="s">
        <v>1901</v>
      </c>
      <c r="X441" s="147">
        <f>IF(ISERROR(SEARCH(X$1,$O441)),0,1)</f>
        <v>0</v>
      </c>
      <c r="Y441" s="147">
        <f>IF(ISERROR(SEARCH(Y$1,$O441)),0,1)</f>
        <v>1</v>
      </c>
      <c r="Z441" s="147">
        <f>IF(ISERROR(SEARCH(Z$1,$O441)),0,1)</f>
        <v>1</v>
      </c>
      <c r="AA441" s="147">
        <f>IF(ISERROR(SEARCH(AA$1,$O441)),0,1)</f>
        <v>0</v>
      </c>
      <c r="AB441" s="147">
        <f>IF(ISERROR(SEARCH(AB$1,$O441)),0,1)</f>
        <v>0</v>
      </c>
      <c r="AC441" s="147">
        <f>IF(ISERROR(SEARCH(AC$1,$O441)),0,1)</f>
        <v>0</v>
      </c>
      <c r="AD441" s="147">
        <f>IF(ISERROR(SEARCH(AD$1,$O441)),0,1)</f>
        <v>0</v>
      </c>
      <c r="AE441" s="147">
        <f>IF(ISERROR(SEARCH(AE$1,$O441)),0,1)</f>
        <v>0</v>
      </c>
      <c r="AF441" s="147">
        <f>IF(ISERROR(SEARCH(AF$1,$O441)),0,1)</f>
        <v>0</v>
      </c>
      <c r="AG441" t="s">
        <v>1075</v>
      </c>
      <c r="AH441" t="s">
        <v>1236</v>
      </c>
      <c r="AI441" t="s">
        <v>140</v>
      </c>
      <c r="AJ441" s="42" t="s">
        <v>140</v>
      </c>
      <c r="AK441" s="219">
        <f>_xlfn.XLOOKUP(AJ441,sortorder!$I$15:$I$20,sortorder!$J$15:$J$20)</f>
        <v>3</v>
      </c>
      <c r="AL441" t="s">
        <v>1805</v>
      </c>
      <c r="AM441" t="s">
        <v>1805</v>
      </c>
      <c r="AN441" t="s">
        <v>1806</v>
      </c>
      <c r="AO441" s="32">
        <v>3</v>
      </c>
      <c r="AP441" t="s">
        <v>1800</v>
      </c>
      <c r="AQ441" t="s">
        <v>1111</v>
      </c>
      <c r="AR441" t="s">
        <v>1102</v>
      </c>
      <c r="AS441" t="s">
        <v>1111</v>
      </c>
      <c r="AU441" s="40" t="str">
        <f>IFERROR(_xlfn.XLOOKUP(O441,wtd!$B:$B,wtd!$C:$C),"")</f>
        <v/>
      </c>
      <c r="AV441" s="147" t="b">
        <f>IFERROR(O441=_xlfn.XLOOKUP(O441,wtd!$B:$B,wtd!$B:$B),FALSE)</f>
        <v>0</v>
      </c>
      <c r="AW441" t="s">
        <v>1103</v>
      </c>
      <c r="AX441">
        <v>2</v>
      </c>
      <c r="AY441">
        <v>0</v>
      </c>
      <c r="BA441" t="b">
        <v>0</v>
      </c>
      <c r="BB441" t="b">
        <v>0</v>
      </c>
      <c r="BC441" t="b">
        <v>0</v>
      </c>
      <c r="BD441" t="s">
        <v>1960</v>
      </c>
      <c r="BE441" t="s">
        <v>1961</v>
      </c>
      <c r="BF441" t="s">
        <v>1961</v>
      </c>
      <c r="BG441" t="s">
        <v>1962</v>
      </c>
      <c r="BI441" t="s">
        <v>1963</v>
      </c>
      <c r="BJ441" t="s">
        <v>1742</v>
      </c>
      <c r="BL441" s="232">
        <v>123</v>
      </c>
      <c r="BN441" t="s">
        <v>86</v>
      </c>
      <c r="BO441" t="s">
        <v>1224</v>
      </c>
      <c r="BP441" t="s">
        <v>1959</v>
      </c>
      <c r="BQ441" t="s">
        <v>411</v>
      </c>
      <c r="BR441" t="s">
        <v>55</v>
      </c>
    </row>
    <row r="442" spans="1:70" x14ac:dyDescent="0.35">
      <c r="A442">
        <v>441</v>
      </c>
      <c r="B442" s="164" t="str">
        <f>IFERROR(TEXT(AK442,"00"),"99")&amp;IFERROR(TEXT(V442,"00"),"99")&amp;IFERROR(TEXT(R442,"00"),"99")&amp;IFERROR(TEXT(BL442,"000"),"999")</f>
        <v>033803125</v>
      </c>
      <c r="C442" s="164" t="str">
        <f>IFERROR(TEXT(AK442,"00"),"99")&amp;IFERROR(TEXT(U442,"00"),"99")&amp;IFERROR(TEXT(Q442,"000"),"999")</f>
        <v>0338099</v>
      </c>
      <c r="D442" s="29">
        <v>1</v>
      </c>
      <c r="E442" s="29">
        <v>1</v>
      </c>
      <c r="F442" s="29">
        <v>0</v>
      </c>
      <c r="G442" s="29"/>
      <c r="H442" t="s">
        <v>1899</v>
      </c>
      <c r="I442" t="s">
        <v>1899</v>
      </c>
      <c r="J442" t="s">
        <v>1899</v>
      </c>
      <c r="M442" t="s">
        <v>1900</v>
      </c>
      <c r="N442" t="s">
        <v>1900</v>
      </c>
      <c r="O442" s="65" t="s">
        <v>1898</v>
      </c>
      <c r="P442" t="s">
        <v>1898</v>
      </c>
      <c r="Q442" s="153">
        <f>IFERROR(_xlfn.XLOOKUP(S442,sortorder!$E$62:$E$138,sortorder!$F$62:$F$138),999)</f>
        <v>99</v>
      </c>
      <c r="R442" s="153">
        <f>IFERROR(_xlfn.XLOOKUP(S442,sortorder!$E$62:$E$138,sortorder!$D$62:$D$138),99)</f>
        <v>3</v>
      </c>
      <c r="S442" s="131" t="s">
        <v>185</v>
      </c>
      <c r="T442" s="60" t="s">
        <v>185</v>
      </c>
      <c r="U442" s="158">
        <f>IFERROR(_xlfn.XLOOKUP(W442,sortorder!$E$4:$E$55,sortorder!$D$4:$D$55),99)</f>
        <v>38</v>
      </c>
      <c r="V442" s="158">
        <f>IFERROR(_xlfn.XLOOKUP(W442,sortorder!$E$4:$E$55,sortorder!$D$4:$D$55),99)</f>
        <v>38</v>
      </c>
      <c r="W442" s="22" t="s">
        <v>1901</v>
      </c>
      <c r="X442" s="147">
        <f>IF(ISERROR(SEARCH(X$1,$O442)),0,1)</f>
        <v>0</v>
      </c>
      <c r="Y442" s="147">
        <f>IF(ISERROR(SEARCH(Y$1,$O442)),0,1)</f>
        <v>1</v>
      </c>
      <c r="Z442" s="147">
        <f>IF(ISERROR(SEARCH(Z$1,$O442)),0,1)</f>
        <v>1</v>
      </c>
      <c r="AA442" s="147">
        <f>IF(ISERROR(SEARCH(AA$1,$O442)),0,1)</f>
        <v>0</v>
      </c>
      <c r="AB442" s="147">
        <f>IF(ISERROR(SEARCH(AB$1,$O442)),0,1)</f>
        <v>0</v>
      </c>
      <c r="AC442" s="147">
        <f>IF(ISERROR(SEARCH(AC$1,$O442)),0,1)</f>
        <v>0</v>
      </c>
      <c r="AD442" s="147">
        <f>IF(ISERROR(SEARCH(AD$1,$O442)),0,1)</f>
        <v>0</v>
      </c>
      <c r="AE442" s="147">
        <f>IF(ISERROR(SEARCH(AE$1,$O442)),0,1)</f>
        <v>0</v>
      </c>
      <c r="AF442" s="147">
        <f>IF(ISERROR(SEARCH(AF$1,$O442)),0,1)</f>
        <v>0</v>
      </c>
      <c r="AG442" t="s">
        <v>1075</v>
      </c>
      <c r="AH442" t="s">
        <v>1236</v>
      </c>
      <c r="AI442" t="s">
        <v>140</v>
      </c>
      <c r="AJ442" s="42" t="s">
        <v>140</v>
      </c>
      <c r="AK442" s="219">
        <f>_xlfn.XLOOKUP(AJ442,sortorder!$I$15:$I$20,sortorder!$J$15:$J$20)</f>
        <v>3</v>
      </c>
      <c r="AL442" t="s">
        <v>1805</v>
      </c>
      <c r="AM442" t="s">
        <v>1805</v>
      </c>
      <c r="AN442" t="s">
        <v>1806</v>
      </c>
      <c r="AO442" s="32">
        <v>3</v>
      </c>
      <c r="AP442" t="s">
        <v>1800</v>
      </c>
      <c r="AQ442" t="s">
        <v>1111</v>
      </c>
      <c r="AR442" t="s">
        <v>1102</v>
      </c>
      <c r="AS442" t="s">
        <v>1111</v>
      </c>
      <c r="AU442" s="40" t="str">
        <f>IFERROR(_xlfn.XLOOKUP(O442,wtd!$B:$B,wtd!$C:$C),"")</f>
        <v/>
      </c>
      <c r="AV442" s="147" t="b">
        <f>IFERROR(O442=_xlfn.XLOOKUP(O442,wtd!$B:$B,wtd!$B:$B),FALSE)</f>
        <v>0</v>
      </c>
      <c r="AW442" t="s">
        <v>1103</v>
      </c>
      <c r="AX442">
        <v>2</v>
      </c>
      <c r="AY442">
        <v>0</v>
      </c>
      <c r="BA442" t="b">
        <v>0</v>
      </c>
      <c r="BB442" t="b">
        <v>0</v>
      </c>
      <c r="BC442" t="b">
        <v>0</v>
      </c>
      <c r="BD442" t="s">
        <v>1902</v>
      </c>
      <c r="BE442" t="s">
        <v>5022</v>
      </c>
      <c r="BF442" t="s">
        <v>5022</v>
      </c>
      <c r="BG442" t="s">
        <v>5491</v>
      </c>
      <c r="BI442" t="s">
        <v>1903</v>
      </c>
      <c r="BJ442" t="s">
        <v>1239</v>
      </c>
      <c r="BL442" s="232">
        <v>125</v>
      </c>
      <c r="BN442" t="s">
        <v>53</v>
      </c>
      <c r="BO442" t="s">
        <v>1247</v>
      </c>
      <c r="BP442" t="s">
        <v>1900</v>
      </c>
      <c r="BQ442" t="s">
        <v>411</v>
      </c>
      <c r="BR442" t="s">
        <v>55</v>
      </c>
    </row>
    <row r="443" spans="1:70" x14ac:dyDescent="0.35">
      <c r="A443">
        <v>442</v>
      </c>
      <c r="B443" s="164" t="str">
        <f>IFERROR(TEXT(AK443,"00"),"99")&amp;IFERROR(TEXT(V443,"00"),"99")&amp;IFERROR(TEXT(R443,"00"),"99")&amp;IFERROR(TEXT(BL443,"000"),"999")</f>
        <v>033804126</v>
      </c>
      <c r="C443" s="164" t="str">
        <f>IFERROR(TEXT(AK443,"00"),"99")&amp;IFERROR(TEXT(U443,"00"),"99")&amp;IFERROR(TEXT(Q443,"000"),"999")</f>
        <v>0338100</v>
      </c>
      <c r="D443" s="29">
        <v>1</v>
      </c>
      <c r="E443" s="29">
        <v>1</v>
      </c>
      <c r="F443" s="29">
        <v>0</v>
      </c>
      <c r="G443" s="29"/>
      <c r="H443" t="s">
        <v>1982</v>
      </c>
      <c r="I443" t="s">
        <v>1982</v>
      </c>
      <c r="J443" t="s">
        <v>1982</v>
      </c>
      <c r="M443" t="s">
        <v>1983</v>
      </c>
      <c r="N443" t="s">
        <v>1983</v>
      </c>
      <c r="O443" s="65" t="s">
        <v>1981</v>
      </c>
      <c r="P443" t="s">
        <v>1981</v>
      </c>
      <c r="Q443" s="153">
        <f>IFERROR(_xlfn.XLOOKUP(S443,sortorder!$E$62:$E$138,sortorder!$F$62:$F$138),999)</f>
        <v>100</v>
      </c>
      <c r="R443" s="153">
        <f>IFERROR(_xlfn.XLOOKUP(S443,sortorder!$E$62:$E$138,sortorder!$D$62:$D$138),99)</f>
        <v>4</v>
      </c>
      <c r="S443" s="131" t="s">
        <v>108</v>
      </c>
      <c r="T443" s="60" t="s">
        <v>108</v>
      </c>
      <c r="U443" s="158">
        <f>IFERROR(_xlfn.XLOOKUP(W443,sortorder!$E$4:$E$55,sortorder!$D$4:$D$55),99)</f>
        <v>38</v>
      </c>
      <c r="V443" s="158">
        <f>IFERROR(_xlfn.XLOOKUP(W443,sortorder!$E$4:$E$55,sortorder!$D$4:$D$55),99)</f>
        <v>38</v>
      </c>
      <c r="W443" s="22" t="s">
        <v>1901</v>
      </c>
      <c r="X443" s="147">
        <f>IF(ISERROR(SEARCH(X$1,$O443)),0,1)</f>
        <v>0</v>
      </c>
      <c r="Y443" s="147">
        <f>IF(ISERROR(SEARCH(Y$1,$O443)),0,1)</f>
        <v>1</v>
      </c>
      <c r="Z443" s="147">
        <f>IF(ISERROR(SEARCH(Z$1,$O443)),0,1)</f>
        <v>1</v>
      </c>
      <c r="AA443" s="147">
        <f>IF(ISERROR(SEARCH(AA$1,$O443)),0,1)</f>
        <v>0</v>
      </c>
      <c r="AB443" s="147">
        <f>IF(ISERROR(SEARCH(AB$1,$O443)),0,1)</f>
        <v>0</v>
      </c>
      <c r="AC443" s="147">
        <f>IF(ISERROR(SEARCH(AC$1,$O443)),0,1)</f>
        <v>0</v>
      </c>
      <c r="AD443" s="147">
        <f>IF(ISERROR(SEARCH(AD$1,$O443)),0,1)</f>
        <v>0</v>
      </c>
      <c r="AE443" s="147">
        <f>IF(ISERROR(SEARCH(AE$1,$O443)),0,1)</f>
        <v>0</v>
      </c>
      <c r="AF443" s="147">
        <f>IF(ISERROR(SEARCH(AF$1,$O443)),0,1)</f>
        <v>0</v>
      </c>
      <c r="AG443" t="s">
        <v>1075</v>
      </c>
      <c r="AH443" t="s">
        <v>1236</v>
      </c>
      <c r="AI443" t="s">
        <v>140</v>
      </c>
      <c r="AJ443" s="42" t="s">
        <v>140</v>
      </c>
      <c r="AK443" s="219">
        <f>_xlfn.XLOOKUP(AJ443,sortorder!$I$15:$I$20,sortorder!$J$15:$J$20)</f>
        <v>3</v>
      </c>
      <c r="AL443" t="s">
        <v>1805</v>
      </c>
      <c r="AM443" t="s">
        <v>1805</v>
      </c>
      <c r="AN443" t="s">
        <v>1806</v>
      </c>
      <c r="AO443" s="32">
        <v>3</v>
      </c>
      <c r="AP443" t="s">
        <v>1800</v>
      </c>
      <c r="AQ443" t="s">
        <v>1111</v>
      </c>
      <c r="AR443" t="s">
        <v>1102</v>
      </c>
      <c r="AS443" t="s">
        <v>1111</v>
      </c>
      <c r="AU443" s="40" t="str">
        <f>IFERROR(_xlfn.XLOOKUP(O443,wtd!$B:$B,wtd!$C:$C),"")</f>
        <v/>
      </c>
      <c r="AV443" s="147" t="b">
        <f>IFERROR(O443=_xlfn.XLOOKUP(O443,wtd!$B:$B,wtd!$B:$B),FALSE)</f>
        <v>0</v>
      </c>
      <c r="AW443" t="s">
        <v>1103</v>
      </c>
      <c r="AX443">
        <v>2</v>
      </c>
      <c r="AY443">
        <v>0</v>
      </c>
      <c r="BA443" t="b">
        <v>0</v>
      </c>
      <c r="BB443" t="b">
        <v>0</v>
      </c>
      <c r="BC443" t="b">
        <v>0</v>
      </c>
      <c r="BD443" t="s">
        <v>1984</v>
      </c>
      <c r="BE443" t="s">
        <v>5029</v>
      </c>
      <c r="BF443" t="s">
        <v>5029</v>
      </c>
      <c r="BG443" t="s">
        <v>5492</v>
      </c>
      <c r="BI443" t="s">
        <v>1985</v>
      </c>
      <c r="BJ443" t="s">
        <v>1330</v>
      </c>
      <c r="BL443" s="232">
        <v>126</v>
      </c>
      <c r="BN443" t="s">
        <v>53</v>
      </c>
      <c r="BO443" t="s">
        <v>1337</v>
      </c>
      <c r="BP443" t="s">
        <v>1983</v>
      </c>
      <c r="BQ443" t="s">
        <v>411</v>
      </c>
    </row>
    <row r="444" spans="1:70" x14ac:dyDescent="0.35">
      <c r="A444">
        <v>443</v>
      </c>
      <c r="B444" s="164" t="str">
        <f>IFERROR(TEXT(AK444,"00"),"99")&amp;IFERROR(TEXT(V444,"00"),"99")&amp;IFERROR(TEXT(R444,"00"),"99")&amp;IFERROR(TEXT(BL444,"000"),"999")</f>
        <v>033805124</v>
      </c>
      <c r="C444" s="164" t="str">
        <f>IFERROR(TEXT(AK444,"00"),"99")&amp;IFERROR(TEXT(U444,"00"),"99")&amp;IFERROR(TEXT(Q444,"000"),"999")</f>
        <v>0338098</v>
      </c>
      <c r="D444" s="29">
        <v>1</v>
      </c>
      <c r="E444" s="29">
        <v>1</v>
      </c>
      <c r="F444" s="29">
        <v>0</v>
      </c>
      <c r="G444" s="29"/>
      <c r="H444" t="s">
        <v>1910</v>
      </c>
      <c r="I444" t="s">
        <v>1910</v>
      </c>
      <c r="J444" t="s">
        <v>1910</v>
      </c>
      <c r="M444" t="s">
        <v>1911</v>
      </c>
      <c r="N444" t="s">
        <v>1911</v>
      </c>
      <c r="O444" s="65" t="s">
        <v>1909</v>
      </c>
      <c r="P444" t="s">
        <v>1909</v>
      </c>
      <c r="Q444" s="153">
        <f>IFERROR(_xlfn.XLOOKUP(S444,sortorder!$E$62:$E$138,sortorder!$F$62:$F$138),999)</f>
        <v>98</v>
      </c>
      <c r="R444" s="153">
        <f>IFERROR(_xlfn.XLOOKUP(S444,sortorder!$E$62:$E$138,sortorder!$D$62:$D$138),99)</f>
        <v>5</v>
      </c>
      <c r="S444" s="131" t="s">
        <v>196</v>
      </c>
      <c r="T444" s="60" t="s">
        <v>196</v>
      </c>
      <c r="U444" s="158">
        <f>IFERROR(_xlfn.XLOOKUP(W444,sortorder!$E$4:$E$55,sortorder!$D$4:$D$55),99)</f>
        <v>38</v>
      </c>
      <c r="V444" s="158">
        <f>IFERROR(_xlfn.XLOOKUP(W444,sortorder!$E$4:$E$55,sortorder!$D$4:$D$55),99)</f>
        <v>38</v>
      </c>
      <c r="W444" s="22" t="s">
        <v>1901</v>
      </c>
      <c r="X444" s="147">
        <f>IF(ISERROR(SEARCH(X$1,$O444)),0,1)</f>
        <v>0</v>
      </c>
      <c r="Y444" s="147">
        <f>IF(ISERROR(SEARCH(Y$1,$O444)),0,1)</f>
        <v>1</v>
      </c>
      <c r="Z444" s="147">
        <f>IF(ISERROR(SEARCH(Z$1,$O444)),0,1)</f>
        <v>1</v>
      </c>
      <c r="AA444" s="147">
        <f>IF(ISERROR(SEARCH(AA$1,$O444)),0,1)</f>
        <v>0</v>
      </c>
      <c r="AB444" s="147">
        <f>IF(ISERROR(SEARCH(AB$1,$O444)),0,1)</f>
        <v>0</v>
      </c>
      <c r="AC444" s="147">
        <f>IF(ISERROR(SEARCH(AC$1,$O444)),0,1)</f>
        <v>0</v>
      </c>
      <c r="AD444" s="147">
        <f>IF(ISERROR(SEARCH(AD$1,$O444)),0,1)</f>
        <v>0</v>
      </c>
      <c r="AE444" s="147">
        <f>IF(ISERROR(SEARCH(AE$1,$O444)),0,1)</f>
        <v>0</v>
      </c>
      <c r="AF444" s="147">
        <f>IF(ISERROR(SEARCH(AF$1,$O444)),0,1)</f>
        <v>0</v>
      </c>
      <c r="AG444" t="s">
        <v>1075</v>
      </c>
      <c r="AH444" t="s">
        <v>1236</v>
      </c>
      <c r="AI444" t="s">
        <v>140</v>
      </c>
      <c r="AJ444" s="42" t="s">
        <v>140</v>
      </c>
      <c r="AK444" s="219">
        <f>_xlfn.XLOOKUP(AJ444,sortorder!$I$15:$I$20,sortorder!$J$15:$J$20)</f>
        <v>3</v>
      </c>
      <c r="AL444" t="s">
        <v>1805</v>
      </c>
      <c r="AM444" t="s">
        <v>1805</v>
      </c>
      <c r="AN444" t="s">
        <v>1806</v>
      </c>
      <c r="AO444" s="32">
        <v>3</v>
      </c>
      <c r="AP444" t="s">
        <v>1800</v>
      </c>
      <c r="AQ444" t="s">
        <v>1111</v>
      </c>
      <c r="AR444" t="s">
        <v>1102</v>
      </c>
      <c r="AS444" t="s">
        <v>1111</v>
      </c>
      <c r="AU444" s="40" t="str">
        <f>IFERROR(_xlfn.XLOOKUP(O444,wtd!$B:$B,wtd!$C:$C),"")</f>
        <v/>
      </c>
      <c r="AV444" s="147" t="b">
        <f>IFERROR(O444=_xlfn.XLOOKUP(O444,wtd!$B:$B,wtd!$B:$B),FALSE)</f>
        <v>0</v>
      </c>
      <c r="AW444" t="s">
        <v>1103</v>
      </c>
      <c r="AX444">
        <v>2</v>
      </c>
      <c r="AY444">
        <v>0</v>
      </c>
      <c r="BA444" t="b">
        <v>0</v>
      </c>
      <c r="BB444" t="b">
        <v>0</v>
      </c>
      <c r="BC444" t="b">
        <v>0</v>
      </c>
      <c r="BD444" t="s">
        <v>1912</v>
      </c>
      <c r="BE444" t="s">
        <v>5493</v>
      </c>
      <c r="BF444" t="s">
        <v>5493</v>
      </c>
      <c r="BG444" t="s">
        <v>5494</v>
      </c>
      <c r="BI444" t="s">
        <v>1913</v>
      </c>
      <c r="BJ444" t="s">
        <v>5480</v>
      </c>
      <c r="BL444" s="232">
        <v>124</v>
      </c>
      <c r="BN444" t="s">
        <v>55</v>
      </c>
      <c r="BO444" t="s">
        <v>1258</v>
      </c>
      <c r="BP444" t="s">
        <v>1911</v>
      </c>
      <c r="BQ444" t="s">
        <v>411</v>
      </c>
    </row>
    <row r="445" spans="1:70" x14ac:dyDescent="0.35">
      <c r="A445">
        <v>444</v>
      </c>
      <c r="B445" s="164" t="str">
        <f>IFERROR(TEXT(AK445,"00"),"99")&amp;IFERROR(TEXT(V445,"00"),"99")&amp;IFERROR(TEXT(R445,"00"),"99")&amp;IFERROR(TEXT(BL445,"000"),"999")</f>
        <v>033806129</v>
      </c>
      <c r="C445" s="164" t="str">
        <f>IFERROR(TEXT(AK445,"00"),"99")&amp;IFERROR(TEXT(U445,"00"),"99")&amp;IFERROR(TEXT(Q445,"000"),"999")</f>
        <v>0338103</v>
      </c>
      <c r="D445" s="29">
        <v>1</v>
      </c>
      <c r="E445" s="29">
        <v>1</v>
      </c>
      <c r="F445" s="29">
        <v>0</v>
      </c>
      <c r="G445" s="29"/>
      <c r="H445" t="s">
        <v>1920</v>
      </c>
      <c r="I445" t="s">
        <v>1920</v>
      </c>
      <c r="J445" t="s">
        <v>1920</v>
      </c>
      <c r="M445" t="s">
        <v>1921</v>
      </c>
      <c r="N445" t="s">
        <v>1921</v>
      </c>
      <c r="O445" s="65" t="s">
        <v>1919</v>
      </c>
      <c r="P445" t="s">
        <v>1919</v>
      </c>
      <c r="Q445" s="153">
        <f>IFERROR(_xlfn.XLOOKUP(S445,sortorder!$E$62:$E$138,sortorder!$F$62:$F$138),999)</f>
        <v>103</v>
      </c>
      <c r="R445" s="153">
        <f>IFERROR(_xlfn.XLOOKUP(S445,sortorder!$E$62:$E$138,sortorder!$D$62:$D$138),99)</f>
        <v>6</v>
      </c>
      <c r="S445" s="131" t="s">
        <v>80</v>
      </c>
      <c r="T445" s="60" t="s">
        <v>80</v>
      </c>
      <c r="U445" s="158">
        <f>IFERROR(_xlfn.XLOOKUP(W445,sortorder!$E$4:$E$55,sortorder!$D$4:$D$55),99)</f>
        <v>38</v>
      </c>
      <c r="V445" s="158">
        <f>IFERROR(_xlfn.XLOOKUP(W445,sortorder!$E$4:$E$55,sortorder!$D$4:$D$55),99)</f>
        <v>38</v>
      </c>
      <c r="W445" s="22" t="s">
        <v>1901</v>
      </c>
      <c r="X445" s="147">
        <f>IF(ISERROR(SEARCH(X$1,$O445)),0,1)</f>
        <v>0</v>
      </c>
      <c r="Y445" s="147">
        <f>IF(ISERROR(SEARCH(Y$1,$O445)),0,1)</f>
        <v>1</v>
      </c>
      <c r="Z445" s="147">
        <f>IF(ISERROR(SEARCH(Z$1,$O445)),0,1)</f>
        <v>1</v>
      </c>
      <c r="AA445" s="147">
        <f>IF(ISERROR(SEARCH(AA$1,$O445)),0,1)</f>
        <v>0</v>
      </c>
      <c r="AB445" s="147">
        <f>IF(ISERROR(SEARCH(AB$1,$O445)),0,1)</f>
        <v>0</v>
      </c>
      <c r="AC445" s="147">
        <f>IF(ISERROR(SEARCH(AC$1,$O445)),0,1)</f>
        <v>0</v>
      </c>
      <c r="AD445" s="147">
        <f>IF(ISERROR(SEARCH(AD$1,$O445)),0,1)</f>
        <v>0</v>
      </c>
      <c r="AE445" s="147">
        <f>IF(ISERROR(SEARCH(AE$1,$O445)),0,1)</f>
        <v>0</v>
      </c>
      <c r="AF445" s="147">
        <f>IF(ISERROR(SEARCH(AF$1,$O445)),0,1)</f>
        <v>0</v>
      </c>
      <c r="AG445" t="s">
        <v>1075</v>
      </c>
      <c r="AH445" t="s">
        <v>1236</v>
      </c>
      <c r="AI445" t="s">
        <v>140</v>
      </c>
      <c r="AJ445" s="42" t="s">
        <v>140</v>
      </c>
      <c r="AK445" s="219">
        <f>_xlfn.XLOOKUP(AJ445,sortorder!$I$15:$I$20,sortorder!$J$15:$J$20)</f>
        <v>3</v>
      </c>
      <c r="AL445" t="s">
        <v>1805</v>
      </c>
      <c r="AM445" t="s">
        <v>1805</v>
      </c>
      <c r="AN445" t="s">
        <v>1806</v>
      </c>
      <c r="AO445" s="32">
        <v>3</v>
      </c>
      <c r="AP445" t="s">
        <v>1800</v>
      </c>
      <c r="AQ445" t="s">
        <v>1111</v>
      </c>
      <c r="AR445" t="s">
        <v>1102</v>
      </c>
      <c r="AS445" t="s">
        <v>1111</v>
      </c>
      <c r="AU445" s="40" t="str">
        <f>IFERROR(_xlfn.XLOOKUP(O445,wtd!$B:$B,wtd!$C:$C),"")</f>
        <v/>
      </c>
      <c r="AV445" s="147" t="b">
        <f>IFERROR(O445=_xlfn.XLOOKUP(O445,wtd!$B:$B,wtd!$B:$B),FALSE)</f>
        <v>0</v>
      </c>
      <c r="AW445" t="s">
        <v>1103</v>
      </c>
      <c r="AX445">
        <v>2</v>
      </c>
      <c r="AY445">
        <v>0</v>
      </c>
      <c r="BA445" t="b">
        <v>0</v>
      </c>
      <c r="BB445" t="b">
        <v>0</v>
      </c>
      <c r="BC445" t="b">
        <v>0</v>
      </c>
      <c r="BD445" t="s">
        <v>5208</v>
      </c>
      <c r="BE445" t="s">
        <v>1922</v>
      </c>
      <c r="BF445" t="s">
        <v>1922</v>
      </c>
      <c r="BG445" t="s">
        <v>1923</v>
      </c>
      <c r="BI445" t="s">
        <v>1924</v>
      </c>
      <c r="BJ445" t="s">
        <v>5481</v>
      </c>
      <c r="BL445" s="232">
        <v>129</v>
      </c>
      <c r="BN445" t="s">
        <v>1596</v>
      </c>
      <c r="BO445" t="s">
        <v>1119</v>
      </c>
      <c r="BP445" t="s">
        <v>1921</v>
      </c>
      <c r="BQ445" t="s">
        <v>411</v>
      </c>
    </row>
    <row r="446" spans="1:70" x14ac:dyDescent="0.35">
      <c r="A446">
        <v>445</v>
      </c>
      <c r="B446" s="164" t="str">
        <f>IFERROR(TEXT(AK446,"00"),"99")&amp;IFERROR(TEXT(V446,"00"),"99")&amp;IFERROR(TEXT(R446,"00"),"99")&amp;IFERROR(TEXT(BL446,"000"),"999")</f>
        <v>033807128</v>
      </c>
      <c r="C446" s="164" t="str">
        <f>IFERROR(TEXT(AK446,"00"),"99")&amp;IFERROR(TEXT(U446,"00"),"99")&amp;IFERROR(TEXT(Q446,"000"),"999")</f>
        <v>0338102</v>
      </c>
      <c r="D446" s="29">
        <v>1</v>
      </c>
      <c r="E446" s="29">
        <v>1</v>
      </c>
      <c r="F446" s="29">
        <v>0</v>
      </c>
      <c r="G446" s="29"/>
      <c r="H446" t="s">
        <v>2014</v>
      </c>
      <c r="I446" t="s">
        <v>2014</v>
      </c>
      <c r="J446" t="s">
        <v>2014</v>
      </c>
      <c r="M446" t="s">
        <v>2015</v>
      </c>
      <c r="N446" t="s">
        <v>2015</v>
      </c>
      <c r="O446" s="65" t="s">
        <v>2013</v>
      </c>
      <c r="P446" t="s">
        <v>2013</v>
      </c>
      <c r="Q446" s="153">
        <f>IFERROR(_xlfn.XLOOKUP(S446,sortorder!$E$62:$E$138,sortorder!$F$62:$F$138),999)</f>
        <v>102</v>
      </c>
      <c r="R446" s="153">
        <f>IFERROR(_xlfn.XLOOKUP(S446,sortorder!$E$62:$E$138,sortorder!$D$62:$D$138),99)</f>
        <v>7</v>
      </c>
      <c r="S446" s="131" t="s">
        <v>307</v>
      </c>
      <c r="T446" s="60" t="s">
        <v>307</v>
      </c>
      <c r="U446" s="158">
        <f>IFERROR(_xlfn.XLOOKUP(W446,sortorder!$E$4:$E$55,sortorder!$D$4:$D$55),99)</f>
        <v>38</v>
      </c>
      <c r="V446" s="158">
        <f>IFERROR(_xlfn.XLOOKUP(W446,sortorder!$E$4:$E$55,sortorder!$D$4:$D$55),99)</f>
        <v>38</v>
      </c>
      <c r="W446" s="22" t="s">
        <v>1901</v>
      </c>
      <c r="X446" s="147">
        <f>IF(ISERROR(SEARCH(X$1,$O446)),0,1)</f>
        <v>0</v>
      </c>
      <c r="Y446" s="147">
        <f>IF(ISERROR(SEARCH(Y$1,$O446)),0,1)</f>
        <v>1</v>
      </c>
      <c r="Z446" s="147">
        <f>IF(ISERROR(SEARCH(Z$1,$O446)),0,1)</f>
        <v>1</v>
      </c>
      <c r="AA446" s="147">
        <f>IF(ISERROR(SEARCH(AA$1,$O446)),0,1)</f>
        <v>0</v>
      </c>
      <c r="AB446" s="147">
        <f>IF(ISERROR(SEARCH(AB$1,$O446)),0,1)</f>
        <v>0</v>
      </c>
      <c r="AC446" s="147">
        <f>IF(ISERROR(SEARCH(AC$1,$O446)),0,1)</f>
        <v>0</v>
      </c>
      <c r="AD446" s="147">
        <f>IF(ISERROR(SEARCH(AD$1,$O446)),0,1)</f>
        <v>0</v>
      </c>
      <c r="AE446" s="147">
        <f>IF(ISERROR(SEARCH(AE$1,$O446)),0,1)</f>
        <v>0</v>
      </c>
      <c r="AF446" s="147">
        <f>IF(ISERROR(SEARCH(AF$1,$O446)),0,1)</f>
        <v>0</v>
      </c>
      <c r="AG446" t="s">
        <v>1075</v>
      </c>
      <c r="AH446" t="s">
        <v>1236</v>
      </c>
      <c r="AI446" t="s">
        <v>140</v>
      </c>
      <c r="AJ446" s="42" t="s">
        <v>140</v>
      </c>
      <c r="AK446" s="219">
        <f>_xlfn.XLOOKUP(AJ446,sortorder!$I$15:$I$20,sortorder!$J$15:$J$20)</f>
        <v>3</v>
      </c>
      <c r="AL446" t="s">
        <v>1805</v>
      </c>
      <c r="AM446" t="s">
        <v>1805</v>
      </c>
      <c r="AN446" t="s">
        <v>1806</v>
      </c>
      <c r="AO446" s="32">
        <v>3</v>
      </c>
      <c r="AP446" t="s">
        <v>1800</v>
      </c>
      <c r="AQ446" t="s">
        <v>1111</v>
      </c>
      <c r="AR446" t="s">
        <v>1102</v>
      </c>
      <c r="AS446" t="s">
        <v>1111</v>
      </c>
      <c r="AU446" s="40" t="str">
        <f>IFERROR(_xlfn.XLOOKUP(O446,wtd!$B:$B,wtd!$C:$C),"")</f>
        <v/>
      </c>
      <c r="AV446" s="147" t="b">
        <f>IFERROR(O446=_xlfn.XLOOKUP(O446,wtd!$B:$B,wtd!$B:$B),FALSE)</f>
        <v>0</v>
      </c>
      <c r="AW446" t="s">
        <v>1103</v>
      </c>
      <c r="AX446">
        <v>2</v>
      </c>
      <c r="AY446">
        <v>0</v>
      </c>
      <c r="BA446" t="b">
        <v>0</v>
      </c>
      <c r="BB446" t="b">
        <v>0</v>
      </c>
      <c r="BC446" t="b">
        <v>0</v>
      </c>
      <c r="BD446" t="s">
        <v>2016</v>
      </c>
      <c r="BE446" t="s">
        <v>2017</v>
      </c>
      <c r="BF446" t="s">
        <v>2017</v>
      </c>
      <c r="BG446" t="s">
        <v>2018</v>
      </c>
      <c r="BI446" t="s">
        <v>2019</v>
      </c>
      <c r="BJ446" t="s">
        <v>5482</v>
      </c>
      <c r="BL446" s="232">
        <v>128</v>
      </c>
      <c r="BN446" t="s">
        <v>143</v>
      </c>
      <c r="BO446" t="s">
        <v>1375</v>
      </c>
      <c r="BP446" t="s">
        <v>2015</v>
      </c>
      <c r="BQ446" t="s">
        <v>411</v>
      </c>
      <c r="BR446" t="s">
        <v>55</v>
      </c>
    </row>
    <row r="447" spans="1:70" x14ac:dyDescent="0.35">
      <c r="A447">
        <v>446</v>
      </c>
      <c r="B447" s="164" t="str">
        <f>IFERROR(TEXT(AK447,"00"),"99")&amp;IFERROR(TEXT(V447,"00"),"99")&amp;IFERROR(TEXT(R447,"00"),"99")&amp;IFERROR(TEXT(BL447,"000"),"999")</f>
        <v>033808130</v>
      </c>
      <c r="C447" s="164" t="str">
        <f>IFERROR(TEXT(AK447,"00"),"99")&amp;IFERROR(TEXT(U447,"00"),"99")&amp;IFERROR(TEXT(Q447,"000"),"999")</f>
        <v>0338104</v>
      </c>
      <c r="D447" s="29">
        <v>1</v>
      </c>
      <c r="E447" s="29">
        <v>1</v>
      </c>
      <c r="F447" s="29">
        <v>0</v>
      </c>
      <c r="G447" s="29"/>
      <c r="H447" t="s">
        <v>1945</v>
      </c>
      <c r="I447" t="s">
        <v>1945</v>
      </c>
      <c r="J447" t="s">
        <v>1945</v>
      </c>
      <c r="M447" t="s">
        <v>1946</v>
      </c>
      <c r="N447" t="s">
        <v>1946</v>
      </c>
      <c r="O447" s="65" t="s">
        <v>1944</v>
      </c>
      <c r="P447" t="s">
        <v>1944</v>
      </c>
      <c r="Q447" s="153">
        <f>IFERROR(_xlfn.XLOOKUP(S447,sortorder!$E$62:$E$138,sortorder!$F$62:$F$138),999)</f>
        <v>104</v>
      </c>
      <c r="R447" s="153">
        <f>IFERROR(_xlfn.XLOOKUP(S447,sortorder!$E$62:$E$138,sortorder!$D$62:$D$138),99)</f>
        <v>8</v>
      </c>
      <c r="S447" s="131" t="s">
        <v>255</v>
      </c>
      <c r="T447" s="60" t="s">
        <v>255</v>
      </c>
      <c r="U447" s="158">
        <f>IFERROR(_xlfn.XLOOKUP(W447,sortorder!$E$4:$E$55,sortorder!$D$4:$D$55),99)</f>
        <v>38</v>
      </c>
      <c r="V447" s="158">
        <f>IFERROR(_xlfn.XLOOKUP(W447,sortorder!$E$4:$E$55,sortorder!$D$4:$D$55),99)</f>
        <v>38</v>
      </c>
      <c r="W447" s="22" t="s">
        <v>1901</v>
      </c>
      <c r="X447" s="147">
        <f>IF(ISERROR(SEARCH(X$1,$O447)),0,1)</f>
        <v>0</v>
      </c>
      <c r="Y447" s="147">
        <f>IF(ISERROR(SEARCH(Y$1,$O447)),0,1)</f>
        <v>1</v>
      </c>
      <c r="Z447" s="147">
        <f>IF(ISERROR(SEARCH(Z$1,$O447)),0,1)</f>
        <v>1</v>
      </c>
      <c r="AA447" s="147">
        <f>IF(ISERROR(SEARCH(AA$1,$O447)),0,1)</f>
        <v>0</v>
      </c>
      <c r="AB447" s="147">
        <f>IF(ISERROR(SEARCH(AB$1,$O447)),0,1)</f>
        <v>0</v>
      </c>
      <c r="AC447" s="147">
        <f>IF(ISERROR(SEARCH(AC$1,$O447)),0,1)</f>
        <v>0</v>
      </c>
      <c r="AD447" s="147">
        <f>IF(ISERROR(SEARCH(AD$1,$O447)),0,1)</f>
        <v>0</v>
      </c>
      <c r="AE447" s="147">
        <f>IF(ISERROR(SEARCH(AE$1,$O447)),0,1)</f>
        <v>0</v>
      </c>
      <c r="AF447" s="147">
        <f>IF(ISERROR(SEARCH(AF$1,$O447)),0,1)</f>
        <v>0</v>
      </c>
      <c r="AG447" t="s">
        <v>1075</v>
      </c>
      <c r="AH447" t="s">
        <v>1236</v>
      </c>
      <c r="AI447" t="s">
        <v>140</v>
      </c>
      <c r="AJ447" s="42" t="s">
        <v>140</v>
      </c>
      <c r="AK447" s="219">
        <f>_xlfn.XLOOKUP(AJ447,sortorder!$I$15:$I$20,sortorder!$J$15:$J$20)</f>
        <v>3</v>
      </c>
      <c r="AL447" t="s">
        <v>1805</v>
      </c>
      <c r="AM447" t="s">
        <v>1805</v>
      </c>
      <c r="AN447" t="s">
        <v>1806</v>
      </c>
      <c r="AO447" s="32">
        <v>3</v>
      </c>
      <c r="AP447" t="s">
        <v>1800</v>
      </c>
      <c r="AQ447" t="s">
        <v>1111</v>
      </c>
      <c r="AR447" t="s">
        <v>1102</v>
      </c>
      <c r="AS447" t="s">
        <v>1111</v>
      </c>
      <c r="AU447" s="40" t="str">
        <f>IFERROR(_xlfn.XLOOKUP(O447,wtd!$B:$B,wtd!$C:$C),"")</f>
        <v/>
      </c>
      <c r="AV447" s="147" t="b">
        <f>IFERROR(O447=_xlfn.XLOOKUP(O447,wtd!$B:$B,wtd!$B:$B),FALSE)</f>
        <v>0</v>
      </c>
      <c r="AW447" t="s">
        <v>1103</v>
      </c>
      <c r="AX447">
        <v>2</v>
      </c>
      <c r="AY447">
        <v>0</v>
      </c>
      <c r="BA447" t="b">
        <v>0</v>
      </c>
      <c r="BB447" t="b">
        <v>0</v>
      </c>
      <c r="BC447" t="b">
        <v>0</v>
      </c>
      <c r="BD447" t="s">
        <v>1947</v>
      </c>
      <c r="BE447" t="s">
        <v>1948</v>
      </c>
      <c r="BF447" t="s">
        <v>1948</v>
      </c>
      <c r="BG447" t="s">
        <v>1949</v>
      </c>
      <c r="BI447" t="s">
        <v>1950</v>
      </c>
      <c r="BJ447" t="s">
        <v>1735</v>
      </c>
      <c r="BL447" s="232">
        <v>130</v>
      </c>
      <c r="BN447" t="s">
        <v>1258</v>
      </c>
      <c r="BO447" t="s">
        <v>1297</v>
      </c>
      <c r="BP447" t="s">
        <v>1946</v>
      </c>
      <c r="BQ447" t="s">
        <v>411</v>
      </c>
    </row>
    <row r="448" spans="1:70" x14ac:dyDescent="0.35">
      <c r="A448">
        <v>447</v>
      </c>
      <c r="B448" s="164" t="str">
        <f>IFERROR(TEXT(AK448,"00"),"99")&amp;IFERROR(TEXT(V448,"00"),"99")&amp;IFERROR(TEXT(R448,"00"),"99")&amp;IFERROR(TEXT(BL448,"000"),"999")</f>
        <v>033809131</v>
      </c>
      <c r="C448" s="164" t="str">
        <f>IFERROR(TEXT(AK448,"00"),"99")&amp;IFERROR(TEXT(U448,"00"),"99")&amp;IFERROR(TEXT(Q448,"000"),"999")</f>
        <v>0338105</v>
      </c>
      <c r="D448" s="29">
        <v>1</v>
      </c>
      <c r="E448" s="29">
        <v>1</v>
      </c>
      <c r="F448" s="29">
        <v>0</v>
      </c>
      <c r="G448" s="29"/>
      <c r="H448" t="s">
        <v>1993</v>
      </c>
      <c r="I448" t="s">
        <v>1993</v>
      </c>
      <c r="J448" t="s">
        <v>1993</v>
      </c>
      <c r="M448" t="s">
        <v>1994</v>
      </c>
      <c r="N448" t="s">
        <v>1994</v>
      </c>
      <c r="O448" s="65" t="s">
        <v>1992</v>
      </c>
      <c r="P448" t="s">
        <v>1992</v>
      </c>
      <c r="Q448" s="153">
        <f>IFERROR(_xlfn.XLOOKUP(S448,sortorder!$E$62:$E$138,sortorder!$F$62:$F$138),999)</f>
        <v>105</v>
      </c>
      <c r="R448" s="153">
        <f>IFERROR(_xlfn.XLOOKUP(S448,sortorder!$E$62:$E$138,sortorder!$D$62:$D$138),99)</f>
        <v>9</v>
      </c>
      <c r="S448" s="131" t="s">
        <v>265</v>
      </c>
      <c r="T448" s="60" t="s">
        <v>265</v>
      </c>
      <c r="U448" s="158">
        <f>IFERROR(_xlfn.XLOOKUP(W448,sortorder!$E$4:$E$55,sortorder!$D$4:$D$55),99)</f>
        <v>38</v>
      </c>
      <c r="V448" s="158">
        <f>IFERROR(_xlfn.XLOOKUP(W448,sortorder!$E$4:$E$55,sortorder!$D$4:$D$55),99)</f>
        <v>38</v>
      </c>
      <c r="W448" s="22" t="s">
        <v>1901</v>
      </c>
      <c r="X448" s="147">
        <f>IF(ISERROR(SEARCH(X$1,$O448)),0,1)</f>
        <v>0</v>
      </c>
      <c r="Y448" s="147">
        <f>IF(ISERROR(SEARCH(Y$1,$O448)),0,1)</f>
        <v>1</v>
      </c>
      <c r="Z448" s="147">
        <f>IF(ISERROR(SEARCH(Z$1,$O448)),0,1)</f>
        <v>1</v>
      </c>
      <c r="AA448" s="147">
        <f>IF(ISERROR(SEARCH(AA$1,$O448)),0,1)</f>
        <v>0</v>
      </c>
      <c r="AB448" s="147">
        <f>IF(ISERROR(SEARCH(AB$1,$O448)),0,1)</f>
        <v>0</v>
      </c>
      <c r="AC448" s="147">
        <f>IF(ISERROR(SEARCH(AC$1,$O448)),0,1)</f>
        <v>0</v>
      </c>
      <c r="AD448" s="147">
        <f>IF(ISERROR(SEARCH(AD$1,$O448)),0,1)</f>
        <v>0</v>
      </c>
      <c r="AE448" s="147">
        <f>IF(ISERROR(SEARCH(AE$1,$O448)),0,1)</f>
        <v>0</v>
      </c>
      <c r="AF448" s="147">
        <f>IF(ISERROR(SEARCH(AF$1,$O448)),0,1)</f>
        <v>0</v>
      </c>
      <c r="AG448" t="s">
        <v>1075</v>
      </c>
      <c r="AH448" t="s">
        <v>1236</v>
      </c>
      <c r="AI448" t="s">
        <v>140</v>
      </c>
      <c r="AJ448" s="42" t="s">
        <v>140</v>
      </c>
      <c r="AK448" s="219">
        <f>_xlfn.XLOOKUP(AJ448,sortorder!$I$15:$I$20,sortorder!$J$15:$J$20)</f>
        <v>3</v>
      </c>
      <c r="AL448" t="s">
        <v>1805</v>
      </c>
      <c r="AM448" t="s">
        <v>1805</v>
      </c>
      <c r="AN448" t="s">
        <v>1806</v>
      </c>
      <c r="AO448" s="32">
        <v>3</v>
      </c>
      <c r="AP448" t="s">
        <v>1800</v>
      </c>
      <c r="AQ448" t="s">
        <v>1111</v>
      </c>
      <c r="AR448" t="s">
        <v>1102</v>
      </c>
      <c r="AS448" t="s">
        <v>1111</v>
      </c>
      <c r="AU448" s="40" t="str">
        <f>IFERROR(_xlfn.XLOOKUP(O448,wtd!$B:$B,wtd!$C:$C),"")</f>
        <v/>
      </c>
      <c r="AV448" s="147" t="b">
        <f>IFERROR(O448=_xlfn.XLOOKUP(O448,wtd!$B:$B,wtd!$B:$B),FALSE)</f>
        <v>0</v>
      </c>
      <c r="AW448" t="s">
        <v>1103</v>
      </c>
      <c r="AX448">
        <v>2</v>
      </c>
      <c r="AY448">
        <v>0</v>
      </c>
      <c r="BA448" t="b">
        <v>0</v>
      </c>
      <c r="BB448" t="b">
        <v>0</v>
      </c>
      <c r="BC448" t="b">
        <v>0</v>
      </c>
      <c r="BD448" t="s">
        <v>1995</v>
      </c>
      <c r="BE448" t="s">
        <v>1996</v>
      </c>
      <c r="BF448" t="s">
        <v>1996</v>
      </c>
      <c r="BG448" t="s">
        <v>1997</v>
      </c>
      <c r="BI448" t="s">
        <v>1998</v>
      </c>
      <c r="BJ448" t="s">
        <v>5483</v>
      </c>
      <c r="BL448" s="232">
        <v>131</v>
      </c>
      <c r="BN448" t="s">
        <v>1653</v>
      </c>
      <c r="BO448" t="s">
        <v>1204</v>
      </c>
      <c r="BP448" t="s">
        <v>1994</v>
      </c>
      <c r="BQ448" t="s">
        <v>411</v>
      </c>
    </row>
    <row r="449" spans="1:70" x14ac:dyDescent="0.35">
      <c r="A449">
        <v>448</v>
      </c>
      <c r="B449" s="164" t="str">
        <f>IFERROR(TEXT(AK449,"00"),"99")&amp;IFERROR(TEXT(V449,"00"),"99")&amp;IFERROR(TEXT(R449,"00"),"99")&amp;IFERROR(TEXT(BL449,"000"),"999")</f>
        <v>033810132</v>
      </c>
      <c r="C449" s="164" t="str">
        <f>IFERROR(TEXT(AK449,"00"),"99")&amp;IFERROR(TEXT(U449,"00"),"99")&amp;IFERROR(TEXT(Q449,"000"),"999")</f>
        <v>0338106</v>
      </c>
      <c r="D449" s="29">
        <v>1</v>
      </c>
      <c r="E449" s="29">
        <v>1</v>
      </c>
      <c r="F449" s="29">
        <v>0</v>
      </c>
      <c r="G449" s="29"/>
      <c r="H449" t="s">
        <v>2026</v>
      </c>
      <c r="I449" t="s">
        <v>2026</v>
      </c>
      <c r="J449" t="s">
        <v>2026</v>
      </c>
      <c r="M449" t="s">
        <v>2027</v>
      </c>
      <c r="N449" t="s">
        <v>2027</v>
      </c>
      <c r="O449" s="65" t="s">
        <v>2025</v>
      </c>
      <c r="P449" t="s">
        <v>2025</v>
      </c>
      <c r="Q449" s="153">
        <f>IFERROR(_xlfn.XLOOKUP(S449,sortorder!$E$62:$E$138,sortorder!$F$62:$F$138),999)</f>
        <v>106</v>
      </c>
      <c r="R449" s="153">
        <f>IFERROR(_xlfn.XLOOKUP(S449,sortorder!$E$62:$E$138,sortorder!$D$62:$D$138),99)</f>
        <v>10</v>
      </c>
      <c r="S449" s="131" t="s">
        <v>95</v>
      </c>
      <c r="T449" s="60" t="s">
        <v>95</v>
      </c>
      <c r="U449" s="158">
        <f>IFERROR(_xlfn.XLOOKUP(W449,sortorder!$E$4:$E$55,sortorder!$D$4:$D$55),99)</f>
        <v>38</v>
      </c>
      <c r="V449" s="158">
        <f>IFERROR(_xlfn.XLOOKUP(W449,sortorder!$E$4:$E$55,sortorder!$D$4:$D$55),99)</f>
        <v>38</v>
      </c>
      <c r="W449" s="22" t="s">
        <v>1901</v>
      </c>
      <c r="X449" s="147">
        <f>IF(ISERROR(SEARCH(X$1,$O449)),0,1)</f>
        <v>0</v>
      </c>
      <c r="Y449" s="147">
        <f>IF(ISERROR(SEARCH(Y$1,$O449)),0,1)</f>
        <v>1</v>
      </c>
      <c r="Z449" s="147">
        <f>IF(ISERROR(SEARCH(Z$1,$O449)),0,1)</f>
        <v>1</v>
      </c>
      <c r="AA449" s="147">
        <f>IF(ISERROR(SEARCH(AA$1,$O449)),0,1)</f>
        <v>0</v>
      </c>
      <c r="AB449" s="147">
        <f>IF(ISERROR(SEARCH(AB$1,$O449)),0,1)</f>
        <v>0</v>
      </c>
      <c r="AC449" s="147">
        <f>IF(ISERROR(SEARCH(AC$1,$O449)),0,1)</f>
        <v>0</v>
      </c>
      <c r="AD449" s="147">
        <f>IF(ISERROR(SEARCH(AD$1,$O449)),0,1)</f>
        <v>0</v>
      </c>
      <c r="AE449" s="147">
        <f>IF(ISERROR(SEARCH(AE$1,$O449)),0,1)</f>
        <v>0</v>
      </c>
      <c r="AF449" s="147">
        <f>IF(ISERROR(SEARCH(AF$1,$O449)),0,1)</f>
        <v>0</v>
      </c>
      <c r="AG449" t="s">
        <v>1075</v>
      </c>
      <c r="AH449" t="s">
        <v>1236</v>
      </c>
      <c r="AI449" t="s">
        <v>140</v>
      </c>
      <c r="AJ449" s="42" t="s">
        <v>140</v>
      </c>
      <c r="AK449" s="219">
        <f>_xlfn.XLOOKUP(AJ449,sortorder!$I$15:$I$20,sortorder!$J$15:$J$20)</f>
        <v>3</v>
      </c>
      <c r="AL449" t="s">
        <v>1805</v>
      </c>
      <c r="AM449" t="s">
        <v>1805</v>
      </c>
      <c r="AN449" t="s">
        <v>1806</v>
      </c>
      <c r="AO449" s="32">
        <v>3</v>
      </c>
      <c r="AP449" t="s">
        <v>1800</v>
      </c>
      <c r="AQ449" t="s">
        <v>1111</v>
      </c>
      <c r="AR449" t="s">
        <v>1102</v>
      </c>
      <c r="AS449" t="s">
        <v>1111</v>
      </c>
      <c r="AU449" s="40" t="str">
        <f>IFERROR(_xlfn.XLOOKUP(O449,wtd!$B:$B,wtd!$C:$C),"")</f>
        <v/>
      </c>
      <c r="AV449" s="147" t="b">
        <f>IFERROR(O449=_xlfn.XLOOKUP(O449,wtd!$B:$B,wtd!$B:$B),FALSE)</f>
        <v>0</v>
      </c>
      <c r="AW449" t="s">
        <v>1103</v>
      </c>
      <c r="AX449">
        <v>2</v>
      </c>
      <c r="AY449">
        <v>0</v>
      </c>
      <c r="BA449" t="b">
        <v>0</v>
      </c>
      <c r="BB449" t="b">
        <v>0</v>
      </c>
      <c r="BC449" t="b">
        <v>0</v>
      </c>
      <c r="BD449" t="s">
        <v>2028</v>
      </c>
      <c r="BE449" t="s">
        <v>2029</v>
      </c>
      <c r="BF449" t="s">
        <v>2029</v>
      </c>
      <c r="BG449" t="s">
        <v>2030</v>
      </c>
      <c r="BI449" t="s">
        <v>2031</v>
      </c>
      <c r="BJ449" t="s">
        <v>5484</v>
      </c>
      <c r="BL449" s="232">
        <v>132</v>
      </c>
      <c r="BN449" t="s">
        <v>53</v>
      </c>
      <c r="BO449" t="s">
        <v>1389</v>
      </c>
      <c r="BP449" t="s">
        <v>2027</v>
      </c>
      <c r="BQ449" t="s">
        <v>411</v>
      </c>
    </row>
    <row r="450" spans="1:70" x14ac:dyDescent="0.35">
      <c r="A450">
        <v>449</v>
      </c>
      <c r="B450" s="164" t="str">
        <f>IFERROR(TEXT(AK450,"00"),"99")&amp;IFERROR(TEXT(V450,"00"),"99")&amp;IFERROR(TEXT(R450,"00"),"99")&amp;IFERROR(TEXT(BL450,"000"),"999")</f>
        <v>033811134</v>
      </c>
      <c r="C450" s="164" t="str">
        <f>IFERROR(TEXT(AK450,"00"),"99")&amp;IFERROR(TEXT(U450,"00"),"99")&amp;IFERROR(TEXT(Q450,"000"),"999")</f>
        <v>0338108</v>
      </c>
      <c r="D450" s="29">
        <v>1</v>
      </c>
      <c r="E450" s="29">
        <v>1</v>
      </c>
      <c r="F450" s="29">
        <v>0</v>
      </c>
      <c r="G450" s="29"/>
      <c r="H450" t="s">
        <v>1932</v>
      </c>
      <c r="I450" t="s">
        <v>1932</v>
      </c>
      <c r="J450" t="s">
        <v>1932</v>
      </c>
      <c r="M450" t="s">
        <v>1933</v>
      </c>
      <c r="N450" t="s">
        <v>1933</v>
      </c>
      <c r="O450" s="65" t="s">
        <v>1931</v>
      </c>
      <c r="P450" t="s">
        <v>1931</v>
      </c>
      <c r="Q450" s="153">
        <f>IFERROR(_xlfn.XLOOKUP(S450,sortorder!$E$62:$E$138,sortorder!$F$62:$F$138),999)</f>
        <v>108</v>
      </c>
      <c r="R450" s="153">
        <f>IFERROR(_xlfn.XLOOKUP(S450,sortorder!$E$62:$E$138,sortorder!$D$62:$D$138),99)</f>
        <v>11</v>
      </c>
      <c r="S450" s="131" t="s">
        <v>244</v>
      </c>
      <c r="T450" s="60" t="s">
        <v>244</v>
      </c>
      <c r="U450" s="158">
        <f>IFERROR(_xlfn.XLOOKUP(W450,sortorder!$E$4:$E$55,sortorder!$D$4:$D$55),99)</f>
        <v>38</v>
      </c>
      <c r="V450" s="158">
        <f>IFERROR(_xlfn.XLOOKUP(W450,sortorder!$E$4:$E$55,sortorder!$D$4:$D$55),99)</f>
        <v>38</v>
      </c>
      <c r="W450" s="22" t="s">
        <v>1901</v>
      </c>
      <c r="X450" s="147">
        <f>IF(ISERROR(SEARCH(X$1,$O450)),0,1)</f>
        <v>0</v>
      </c>
      <c r="Y450" s="147">
        <f>IF(ISERROR(SEARCH(Y$1,$O450)),0,1)</f>
        <v>1</v>
      </c>
      <c r="Z450" s="147">
        <f>IF(ISERROR(SEARCH(Z$1,$O450)),0,1)</f>
        <v>1</v>
      </c>
      <c r="AA450" s="147">
        <f>IF(ISERROR(SEARCH(AA$1,$O450)),0,1)</f>
        <v>0</v>
      </c>
      <c r="AB450" s="147">
        <f>IF(ISERROR(SEARCH(AB$1,$O450)),0,1)</f>
        <v>0</v>
      </c>
      <c r="AC450" s="147">
        <f>IF(ISERROR(SEARCH(AC$1,$O450)),0,1)</f>
        <v>0</v>
      </c>
      <c r="AD450" s="147">
        <f>IF(ISERROR(SEARCH(AD$1,$O450)),0,1)</f>
        <v>0</v>
      </c>
      <c r="AE450" s="147">
        <f>IF(ISERROR(SEARCH(AE$1,$O450)),0,1)</f>
        <v>0</v>
      </c>
      <c r="AF450" s="147">
        <f>IF(ISERROR(SEARCH(AF$1,$O450)),0,1)</f>
        <v>0</v>
      </c>
      <c r="AG450" t="s">
        <v>1075</v>
      </c>
      <c r="AH450" t="s">
        <v>1236</v>
      </c>
      <c r="AI450" t="s">
        <v>140</v>
      </c>
      <c r="AJ450" s="42" t="s">
        <v>140</v>
      </c>
      <c r="AK450" s="219">
        <f>_xlfn.XLOOKUP(AJ450,sortorder!$I$15:$I$20,sortorder!$J$15:$J$20)</f>
        <v>3</v>
      </c>
      <c r="AL450" t="s">
        <v>1805</v>
      </c>
      <c r="AM450" t="s">
        <v>1805</v>
      </c>
      <c r="AN450" t="s">
        <v>1806</v>
      </c>
      <c r="AO450" s="32">
        <v>3</v>
      </c>
      <c r="AP450" t="s">
        <v>1800</v>
      </c>
      <c r="AQ450" t="s">
        <v>1111</v>
      </c>
      <c r="AR450" t="s">
        <v>1102</v>
      </c>
      <c r="AS450" t="s">
        <v>1111</v>
      </c>
      <c r="AU450" s="40" t="str">
        <f>IFERROR(_xlfn.XLOOKUP(O450,wtd!$B:$B,wtd!$C:$C),"")</f>
        <v/>
      </c>
      <c r="AV450" s="147" t="b">
        <f>IFERROR(O450=_xlfn.XLOOKUP(O450,wtd!$B:$B,wtd!$B:$B),FALSE)</f>
        <v>0</v>
      </c>
      <c r="AW450" t="s">
        <v>1103</v>
      </c>
      <c r="AX450">
        <v>2</v>
      </c>
      <c r="AY450">
        <v>0</v>
      </c>
      <c r="BA450" t="b">
        <v>0</v>
      </c>
      <c r="BB450" t="b">
        <v>0</v>
      </c>
      <c r="BC450" t="b">
        <v>0</v>
      </c>
      <c r="BD450" t="s">
        <v>1934</v>
      </c>
      <c r="BE450" t="s">
        <v>1935</v>
      </c>
      <c r="BF450" t="s">
        <v>1935</v>
      </c>
      <c r="BG450" t="s">
        <v>1936</v>
      </c>
      <c r="BI450" t="s">
        <v>1937</v>
      </c>
      <c r="BJ450" t="s">
        <v>5485</v>
      </c>
      <c r="BL450" s="232">
        <v>134</v>
      </c>
      <c r="BN450" t="s">
        <v>1147</v>
      </c>
      <c r="BO450" t="s">
        <v>1155</v>
      </c>
      <c r="BP450" t="s">
        <v>1933</v>
      </c>
      <c r="BQ450" t="s">
        <v>411</v>
      </c>
    </row>
    <row r="451" spans="1:70" x14ac:dyDescent="0.35">
      <c r="A451">
        <v>450</v>
      </c>
      <c r="B451" s="164" t="str">
        <f>IFERROR(TEXT(AK451,"00"),"99")&amp;IFERROR(TEXT(V451,"00"),"99")&amp;IFERROR(TEXT(R451,"00"),"99")&amp;IFERROR(TEXT(BL451,"000"),"999")</f>
        <v>033812133</v>
      </c>
      <c r="C451" s="164" t="str">
        <f>IFERROR(TEXT(AK451,"00"),"99")&amp;IFERROR(TEXT(U451,"00"),"99")&amp;IFERROR(TEXT(Q451,"000"),"999")</f>
        <v>0338107</v>
      </c>
      <c r="D451" s="29">
        <v>1</v>
      </c>
      <c r="E451" s="29">
        <v>1</v>
      </c>
      <c r="F451" s="29">
        <v>0</v>
      </c>
      <c r="G451" s="29"/>
      <c r="H451" t="s">
        <v>2039</v>
      </c>
      <c r="I451" t="s">
        <v>2039</v>
      </c>
      <c r="J451" t="s">
        <v>2039</v>
      </c>
      <c r="M451" t="s">
        <v>2040</v>
      </c>
      <c r="N451" t="s">
        <v>2040</v>
      </c>
      <c r="O451" s="65" t="s">
        <v>2038</v>
      </c>
      <c r="P451" t="s">
        <v>2038</v>
      </c>
      <c r="Q451" s="153">
        <f>IFERROR(_xlfn.XLOOKUP(S451,sortorder!$E$62:$E$138,sortorder!$F$62:$F$138),999)</f>
        <v>107</v>
      </c>
      <c r="R451" s="153">
        <f>IFERROR(_xlfn.XLOOKUP(S451,sortorder!$E$62:$E$138,sortorder!$D$62:$D$138),99)</f>
        <v>12</v>
      </c>
      <c r="S451" s="131" t="s">
        <v>134</v>
      </c>
      <c r="T451" s="60" t="s">
        <v>134</v>
      </c>
      <c r="U451" s="158">
        <f>IFERROR(_xlfn.XLOOKUP(W451,sortorder!$E$4:$E$55,sortorder!$D$4:$D$55),99)</f>
        <v>38</v>
      </c>
      <c r="V451" s="158">
        <f>IFERROR(_xlfn.XLOOKUP(W451,sortorder!$E$4:$E$55,sortorder!$D$4:$D$55),99)</f>
        <v>38</v>
      </c>
      <c r="W451" s="22" t="s">
        <v>1901</v>
      </c>
      <c r="X451" s="147">
        <f>IF(ISERROR(SEARCH(X$1,$O451)),0,1)</f>
        <v>0</v>
      </c>
      <c r="Y451" s="147">
        <f>IF(ISERROR(SEARCH(Y$1,$O451)),0,1)</f>
        <v>1</v>
      </c>
      <c r="Z451" s="147">
        <f>IF(ISERROR(SEARCH(Z$1,$O451)),0,1)</f>
        <v>1</v>
      </c>
      <c r="AA451" s="147">
        <f>IF(ISERROR(SEARCH(AA$1,$O451)),0,1)</f>
        <v>0</v>
      </c>
      <c r="AB451" s="147">
        <f>IF(ISERROR(SEARCH(AB$1,$O451)),0,1)</f>
        <v>0</v>
      </c>
      <c r="AC451" s="147">
        <f>IF(ISERROR(SEARCH(AC$1,$O451)),0,1)</f>
        <v>0</v>
      </c>
      <c r="AD451" s="147">
        <f>IF(ISERROR(SEARCH(AD$1,$O451)),0,1)</f>
        <v>0</v>
      </c>
      <c r="AE451" s="147">
        <f>IF(ISERROR(SEARCH(AE$1,$O451)),0,1)</f>
        <v>0</v>
      </c>
      <c r="AF451" s="147">
        <f>IF(ISERROR(SEARCH(AF$1,$O451)),0,1)</f>
        <v>0</v>
      </c>
      <c r="AG451" t="s">
        <v>1075</v>
      </c>
      <c r="AH451" t="s">
        <v>1236</v>
      </c>
      <c r="AI451" t="s">
        <v>140</v>
      </c>
      <c r="AJ451" s="42" t="s">
        <v>140</v>
      </c>
      <c r="AK451" s="219">
        <f>_xlfn.XLOOKUP(AJ451,sortorder!$I$15:$I$20,sortorder!$J$15:$J$20)</f>
        <v>3</v>
      </c>
      <c r="AL451" t="s">
        <v>1805</v>
      </c>
      <c r="AM451" t="s">
        <v>1805</v>
      </c>
      <c r="AN451" t="s">
        <v>1806</v>
      </c>
      <c r="AO451" s="32">
        <v>3</v>
      </c>
      <c r="AP451" t="s">
        <v>1800</v>
      </c>
      <c r="AQ451" t="s">
        <v>1111</v>
      </c>
      <c r="AR451" t="s">
        <v>1102</v>
      </c>
      <c r="AS451" t="s">
        <v>1111</v>
      </c>
      <c r="AU451" s="40" t="str">
        <f>IFERROR(_xlfn.XLOOKUP(O451,wtd!$B:$B,wtd!$C:$C),"")</f>
        <v/>
      </c>
      <c r="AV451" s="147" t="b">
        <f>IFERROR(O451=_xlfn.XLOOKUP(O451,wtd!$B:$B,wtd!$B:$B),FALSE)</f>
        <v>0</v>
      </c>
      <c r="AW451" t="s">
        <v>1103</v>
      </c>
      <c r="AX451">
        <v>2</v>
      </c>
      <c r="AY451">
        <v>0</v>
      </c>
      <c r="BA451" t="b">
        <v>0</v>
      </c>
      <c r="BB451" t="b">
        <v>0</v>
      </c>
      <c r="BC451" t="b">
        <v>0</v>
      </c>
      <c r="BD451" t="s">
        <v>2041</v>
      </c>
      <c r="BE451" t="s">
        <v>2042</v>
      </c>
      <c r="BF451" t="s">
        <v>2042</v>
      </c>
      <c r="BG451" t="s">
        <v>2043</v>
      </c>
      <c r="BI451" t="s">
        <v>2044</v>
      </c>
      <c r="BJ451" t="s">
        <v>5486</v>
      </c>
      <c r="BL451" s="232">
        <v>133</v>
      </c>
      <c r="BN451" t="s">
        <v>55</v>
      </c>
      <c r="BO451" t="s">
        <v>1007</v>
      </c>
      <c r="BP451" t="s">
        <v>2040</v>
      </c>
      <c r="BQ451" t="s">
        <v>411</v>
      </c>
    </row>
    <row r="452" spans="1:70" x14ac:dyDescent="0.35">
      <c r="A452">
        <v>451</v>
      </c>
      <c r="B452" s="164" t="str">
        <f>IFERROR(TEXT(AK452,"00"),"99")&amp;IFERROR(TEXT(V452,"00"),"99")&amp;IFERROR(TEXT(R452,"00"),"99")&amp;IFERROR(TEXT(BL452,"000"),"999")</f>
        <v>033813127</v>
      </c>
      <c r="C452" s="164" t="str">
        <f>IFERROR(TEXT(AK452,"00"),"99")&amp;IFERROR(TEXT(U452,"00"),"99")&amp;IFERROR(TEXT(Q452,"000"),"999")</f>
        <v>0338101</v>
      </c>
      <c r="D452" s="29">
        <v>1</v>
      </c>
      <c r="E452" s="29">
        <v>1</v>
      </c>
      <c r="F452" s="29">
        <v>0</v>
      </c>
      <c r="G452" s="29"/>
      <c r="H452" t="s">
        <v>2004</v>
      </c>
      <c r="I452" t="s">
        <v>2004</v>
      </c>
      <c r="J452" t="s">
        <v>2004</v>
      </c>
      <c r="M452" t="s">
        <v>2005</v>
      </c>
      <c r="N452" t="s">
        <v>2005</v>
      </c>
      <c r="O452" s="65" t="s">
        <v>2003</v>
      </c>
      <c r="P452" t="s">
        <v>2003</v>
      </c>
      <c r="Q452" s="153">
        <f>IFERROR(_xlfn.XLOOKUP(S452,sortorder!$E$62:$E$138,sortorder!$F$62:$F$138),999)</f>
        <v>101</v>
      </c>
      <c r="R452" s="153">
        <f>IFERROR(_xlfn.XLOOKUP(S452,sortorder!$E$62:$E$138,sortorder!$D$62:$D$138),99)</f>
        <v>13</v>
      </c>
      <c r="S452" s="131" t="s">
        <v>1769</v>
      </c>
      <c r="T452" s="60" t="s">
        <v>1769</v>
      </c>
      <c r="U452" s="158">
        <f>IFERROR(_xlfn.XLOOKUP(W452,sortorder!$E$4:$E$55,sortorder!$D$4:$D$55),99)</f>
        <v>38</v>
      </c>
      <c r="V452" s="158">
        <f>IFERROR(_xlfn.XLOOKUP(W452,sortorder!$E$4:$E$55,sortorder!$D$4:$D$55),99)</f>
        <v>38</v>
      </c>
      <c r="W452" s="22" t="s">
        <v>1901</v>
      </c>
      <c r="X452" s="147">
        <f>IF(ISERROR(SEARCH(X$1,$O452)),0,1)</f>
        <v>0</v>
      </c>
      <c r="Y452" s="147">
        <f>IF(ISERROR(SEARCH(Y$1,$O452)),0,1)</f>
        <v>1</v>
      </c>
      <c r="Z452" s="147">
        <f>IF(ISERROR(SEARCH(Z$1,$O452)),0,1)</f>
        <v>1</v>
      </c>
      <c r="AA452" s="147">
        <f>IF(ISERROR(SEARCH(AA$1,$O452)),0,1)</f>
        <v>0</v>
      </c>
      <c r="AB452" s="147">
        <f>IF(ISERROR(SEARCH(AB$1,$O452)),0,1)</f>
        <v>0</v>
      </c>
      <c r="AC452" s="147">
        <f>IF(ISERROR(SEARCH(AC$1,$O452)),0,1)</f>
        <v>0</v>
      </c>
      <c r="AD452" s="147">
        <f>IF(ISERROR(SEARCH(AD$1,$O452)),0,1)</f>
        <v>0</v>
      </c>
      <c r="AE452" s="147">
        <f>IF(ISERROR(SEARCH(AE$1,$O452)),0,1)</f>
        <v>0</v>
      </c>
      <c r="AF452" s="147">
        <f>IF(ISERROR(SEARCH(AF$1,$O452)),0,1)</f>
        <v>0</v>
      </c>
      <c r="AG452" t="s">
        <v>1075</v>
      </c>
      <c r="AH452" t="s">
        <v>1236</v>
      </c>
      <c r="AI452" t="s">
        <v>140</v>
      </c>
      <c r="AJ452" s="42" t="s">
        <v>140</v>
      </c>
      <c r="AK452" s="219">
        <f>_xlfn.XLOOKUP(AJ452,sortorder!$I$15:$I$20,sortorder!$J$15:$J$20)</f>
        <v>3</v>
      </c>
      <c r="AL452" t="s">
        <v>1805</v>
      </c>
      <c r="AM452" t="s">
        <v>1805</v>
      </c>
      <c r="AN452" t="s">
        <v>1806</v>
      </c>
      <c r="AO452" s="32">
        <v>3</v>
      </c>
      <c r="AP452" t="s">
        <v>1800</v>
      </c>
      <c r="AQ452" t="s">
        <v>1111</v>
      </c>
      <c r="AR452" t="s">
        <v>1102</v>
      </c>
      <c r="AS452" t="s">
        <v>1111</v>
      </c>
      <c r="AU452" s="40" t="str">
        <f>IFERROR(_xlfn.XLOOKUP(O452,wtd!$B:$B,wtd!$C:$C),"")</f>
        <v/>
      </c>
      <c r="AV452" s="147" t="b">
        <f>IFERROR(O452=_xlfn.XLOOKUP(O452,wtd!$B:$B,wtd!$B:$B),FALSE)</f>
        <v>0</v>
      </c>
      <c r="AW452" t="s">
        <v>1103</v>
      </c>
      <c r="AX452">
        <v>2</v>
      </c>
      <c r="AY452">
        <v>0</v>
      </c>
      <c r="BA452" t="b">
        <v>0</v>
      </c>
      <c r="BB452" t="b">
        <v>0</v>
      </c>
      <c r="BC452" t="b">
        <v>0</v>
      </c>
      <c r="BD452" t="s">
        <v>4909</v>
      </c>
      <c r="BE452" t="s">
        <v>5555</v>
      </c>
      <c r="BF452" t="s">
        <v>5555</v>
      </c>
      <c r="BG452" t="s">
        <v>2006</v>
      </c>
      <c r="BI452" t="s">
        <v>2007</v>
      </c>
      <c r="BJ452" t="s">
        <v>1354</v>
      </c>
      <c r="BL452" s="232">
        <v>127</v>
      </c>
      <c r="BN452" t="s">
        <v>109</v>
      </c>
      <c r="BO452" t="s">
        <v>1361</v>
      </c>
      <c r="BP452" t="s">
        <v>2005</v>
      </c>
    </row>
    <row r="453" spans="1:70" x14ac:dyDescent="0.35">
      <c r="A453">
        <v>452</v>
      </c>
      <c r="B453" s="164" t="str">
        <f>IFERROR(TEXT(AK453,"00"),"99")&amp;IFERROR(TEXT(V453,"00"),"99")&amp;IFERROR(TEXT(R453,"00"),"99")&amp;IFERROR(TEXT(BL453,"000"),"999")</f>
        <v>033901135</v>
      </c>
      <c r="C453" s="164" t="str">
        <f>IFERROR(TEXT(AK453,"00"),"99")&amp;IFERROR(TEXT(U453,"00"),"99")&amp;IFERROR(TEXT(Q453,"000"),"999")</f>
        <v>0339096</v>
      </c>
      <c r="D453" s="29">
        <v>1</v>
      </c>
      <c r="E453" s="29">
        <v>0</v>
      </c>
      <c r="F453" s="29">
        <v>0</v>
      </c>
      <c r="G453" s="29"/>
      <c r="H453" t="s">
        <v>1313</v>
      </c>
      <c r="I453" t="s">
        <v>1313</v>
      </c>
      <c r="J453" t="s">
        <v>1313</v>
      </c>
      <c r="O453" s="65" t="s">
        <v>1312</v>
      </c>
      <c r="P453" t="s">
        <v>1312</v>
      </c>
      <c r="Q453" s="153">
        <f>IFERROR(_xlfn.XLOOKUP(S453,sortorder!$E$62:$E$138,sortorder!$F$62:$F$138),999)</f>
        <v>96</v>
      </c>
      <c r="R453" s="153">
        <f>IFERROR(_xlfn.XLOOKUP(S453,sortorder!$E$62:$E$138,sortorder!$D$62:$D$138),99)</f>
        <v>1</v>
      </c>
      <c r="S453" s="131" t="s">
        <v>181</v>
      </c>
      <c r="T453" s="60" t="s">
        <v>181</v>
      </c>
      <c r="U453" s="158">
        <f>IFERROR(_xlfn.XLOOKUP(W453,sortorder!$E$4:$E$55,sortorder!$D$4:$D$55),99)</f>
        <v>39</v>
      </c>
      <c r="V453" s="158">
        <f>IFERROR(_xlfn.XLOOKUP(W453,sortorder!$E$4:$E$55,sortorder!$D$4:$D$55),99)</f>
        <v>39</v>
      </c>
      <c r="W453" s="22" t="s">
        <v>1235</v>
      </c>
      <c r="X453" s="147">
        <f>IF(ISERROR(SEARCH(X$1,$O453)),0,1)</f>
        <v>0</v>
      </c>
      <c r="Y453" s="147">
        <f>IF(ISERROR(SEARCH(Y$1,$O453)),0,1)</f>
        <v>0</v>
      </c>
      <c r="Z453" s="147">
        <f>IF(ISERROR(SEARCH(Z$1,$O453)),0,1)</f>
        <v>0</v>
      </c>
      <c r="AA453" s="147">
        <f>IF(ISERROR(SEARCH(AA$1,$O453)),0,1)</f>
        <v>0</v>
      </c>
      <c r="AB453" s="147">
        <f>IF(ISERROR(SEARCH(AB$1,$O453)),0,1)</f>
        <v>1</v>
      </c>
      <c r="AC453" s="147">
        <f>IF(ISERROR(SEARCH(AC$1,$O453)),0,1)</f>
        <v>0</v>
      </c>
      <c r="AD453" s="147">
        <f>IF(ISERROR(SEARCH(AD$1,$O453)),0,1)</f>
        <v>0</v>
      </c>
      <c r="AE453" s="147">
        <f>IF(ISERROR(SEARCH(AE$1,$O453)),0,1)</f>
        <v>0</v>
      </c>
      <c r="AF453" s="147">
        <f>IF(ISERROR(SEARCH(AF$1,$O453)),0,1)</f>
        <v>0</v>
      </c>
      <c r="AG453" t="s">
        <v>1075</v>
      </c>
      <c r="AH453" t="s">
        <v>1236</v>
      </c>
      <c r="AI453" t="s">
        <v>140</v>
      </c>
      <c r="AJ453" s="42" t="s">
        <v>140</v>
      </c>
      <c r="AK453" s="219">
        <f>_xlfn.XLOOKUP(AJ453,sortorder!$I$15:$I$20,sortorder!$J$15:$J$20)</f>
        <v>3</v>
      </c>
      <c r="AL453" t="s">
        <v>423</v>
      </c>
      <c r="AM453" t="s">
        <v>423</v>
      </c>
      <c r="AN453" t="s">
        <v>424</v>
      </c>
      <c r="AO453" s="32">
        <v>1</v>
      </c>
      <c r="AP453" t="s">
        <v>1125</v>
      </c>
      <c r="AQ453" t="s">
        <v>1132</v>
      </c>
      <c r="AR453" t="s">
        <v>1126</v>
      </c>
      <c r="AS453" t="s">
        <v>1132</v>
      </c>
      <c r="AU453" s="40" t="str">
        <f>IFERROR(_xlfn.XLOOKUP(O453,wtd!$B:$B,wtd!$C:$C),"")</f>
        <v/>
      </c>
      <c r="AV453" s="147" t="b">
        <f>IFERROR(O453=_xlfn.XLOOKUP(O453,wtd!$B:$B,wtd!$B:$B),FALSE)</f>
        <v>0</v>
      </c>
      <c r="AW453" t="s">
        <v>2831</v>
      </c>
      <c r="AX453" s="11">
        <v>3</v>
      </c>
      <c r="AY453">
        <v>2</v>
      </c>
      <c r="BA453" t="b">
        <v>0</v>
      </c>
      <c r="BB453" t="b">
        <v>0</v>
      </c>
      <c r="BC453" t="b">
        <v>0</v>
      </c>
      <c r="BD453" t="s">
        <v>1314</v>
      </c>
      <c r="BE453" t="s">
        <v>1315</v>
      </c>
      <c r="BF453" t="s">
        <v>1315</v>
      </c>
      <c r="BI453" t="s">
        <v>1316</v>
      </c>
      <c r="BJ453" t="s">
        <v>5479</v>
      </c>
      <c r="BL453" s="232">
        <v>135</v>
      </c>
      <c r="BN453" t="s">
        <v>1317</v>
      </c>
      <c r="BQ453" t="s">
        <v>411</v>
      </c>
    </row>
    <row r="454" spans="1:70" x14ac:dyDescent="0.35">
      <c r="A454">
        <v>453</v>
      </c>
      <c r="B454" s="164" t="str">
        <f>IFERROR(TEXT(AK454,"00"),"99")&amp;IFERROR(TEXT(V454,"00"),"99")&amp;IFERROR(TEXT(R454,"00"),"99")&amp;IFERROR(TEXT(BL454,"000"),"999")</f>
        <v>033902136</v>
      </c>
      <c r="C454" s="164" t="str">
        <f>IFERROR(TEXT(AK454,"00"),"99")&amp;IFERROR(TEXT(U454,"00"),"99")&amp;IFERROR(TEXT(Q454,"000"),"999")</f>
        <v>0339097</v>
      </c>
      <c r="D454" s="29">
        <v>1</v>
      </c>
      <c r="E454" s="29">
        <v>0</v>
      </c>
      <c r="F454" s="29">
        <v>0</v>
      </c>
      <c r="G454" s="29"/>
      <c r="H454" t="s">
        <v>1299</v>
      </c>
      <c r="I454" t="s">
        <v>1299</v>
      </c>
      <c r="J454" t="s">
        <v>1299</v>
      </c>
      <c r="O454" s="65" t="s">
        <v>1298</v>
      </c>
      <c r="P454" t="s">
        <v>1298</v>
      </c>
      <c r="Q454" s="153">
        <f>IFERROR(_xlfn.XLOOKUP(S454,sortorder!$E$62:$E$138,sortorder!$F$62:$F$138),999)</f>
        <v>97</v>
      </c>
      <c r="R454" s="153">
        <f>IFERROR(_xlfn.XLOOKUP(S454,sortorder!$E$62:$E$138,sortorder!$D$62:$D$138),99)</f>
        <v>2</v>
      </c>
      <c r="S454" s="131" t="s">
        <v>144</v>
      </c>
      <c r="T454" s="60" t="s">
        <v>144</v>
      </c>
      <c r="U454" s="158">
        <f>IFERROR(_xlfn.XLOOKUP(W454,sortorder!$E$4:$E$55,sortorder!$D$4:$D$55),99)</f>
        <v>39</v>
      </c>
      <c r="V454" s="158">
        <f>IFERROR(_xlfn.XLOOKUP(W454,sortorder!$E$4:$E$55,sortorder!$D$4:$D$55),99)</f>
        <v>39</v>
      </c>
      <c r="W454" s="22" t="s">
        <v>1235</v>
      </c>
      <c r="X454" s="147">
        <f>IF(ISERROR(SEARCH(X$1,$O454)),0,1)</f>
        <v>0</v>
      </c>
      <c r="Y454" s="147">
        <f>IF(ISERROR(SEARCH(Y$1,$O454)),0,1)</f>
        <v>0</v>
      </c>
      <c r="Z454" s="147">
        <f>IF(ISERROR(SEARCH(Z$1,$O454)),0,1)</f>
        <v>0</v>
      </c>
      <c r="AA454" s="147">
        <f>IF(ISERROR(SEARCH(AA$1,$O454)),0,1)</f>
        <v>0</v>
      </c>
      <c r="AB454" s="147">
        <f>IF(ISERROR(SEARCH(AB$1,$O454)),0,1)</f>
        <v>1</v>
      </c>
      <c r="AC454" s="147">
        <f>IF(ISERROR(SEARCH(AC$1,$O454)),0,1)</f>
        <v>0</v>
      </c>
      <c r="AD454" s="147">
        <f>IF(ISERROR(SEARCH(AD$1,$O454)),0,1)</f>
        <v>0</v>
      </c>
      <c r="AE454" s="147">
        <f>IF(ISERROR(SEARCH(AE$1,$O454)),0,1)</f>
        <v>0</v>
      </c>
      <c r="AF454" s="147">
        <f>IF(ISERROR(SEARCH(AF$1,$O454)),0,1)</f>
        <v>0</v>
      </c>
      <c r="AG454" t="s">
        <v>1075</v>
      </c>
      <c r="AH454" t="s">
        <v>1236</v>
      </c>
      <c r="AI454" t="s">
        <v>140</v>
      </c>
      <c r="AJ454" s="42" t="s">
        <v>140</v>
      </c>
      <c r="AK454" s="219">
        <f>_xlfn.XLOOKUP(AJ454,sortorder!$I$15:$I$20,sortorder!$J$15:$J$20)</f>
        <v>3</v>
      </c>
      <c r="AL454" t="s">
        <v>423</v>
      </c>
      <c r="AM454" t="s">
        <v>423</v>
      </c>
      <c r="AN454" t="s">
        <v>424</v>
      </c>
      <c r="AO454" s="32">
        <v>1</v>
      </c>
      <c r="AP454" t="s">
        <v>1125</v>
      </c>
      <c r="AQ454" t="s">
        <v>1132</v>
      </c>
      <c r="AR454" t="s">
        <v>1126</v>
      </c>
      <c r="AS454" t="s">
        <v>1132</v>
      </c>
      <c r="AU454" s="40" t="str">
        <f>IFERROR(_xlfn.XLOOKUP(O454,wtd!$B:$B,wtd!$C:$C),"")</f>
        <v/>
      </c>
      <c r="AV454" s="147" t="b">
        <f>IFERROR(O454=_xlfn.XLOOKUP(O454,wtd!$B:$B,wtd!$B:$B),FALSE)</f>
        <v>0</v>
      </c>
      <c r="AW454" t="s">
        <v>2831</v>
      </c>
      <c r="AX454" s="11">
        <v>3</v>
      </c>
      <c r="AY454">
        <v>1</v>
      </c>
      <c r="BA454" t="b">
        <v>0</v>
      </c>
      <c r="BB454" t="b">
        <v>0</v>
      </c>
      <c r="BC454" t="b">
        <v>0</v>
      </c>
      <c r="BD454" t="s">
        <v>1300</v>
      </c>
      <c r="BE454" t="s">
        <v>1301</v>
      </c>
      <c r="BF454" t="s">
        <v>1301</v>
      </c>
      <c r="BI454" t="s">
        <v>1302</v>
      </c>
      <c r="BJ454" t="s">
        <v>1742</v>
      </c>
      <c r="BL454" s="232">
        <v>136</v>
      </c>
      <c r="BN454" t="s">
        <v>1303</v>
      </c>
      <c r="BQ454" t="s">
        <v>411</v>
      </c>
      <c r="BR454" t="s">
        <v>55</v>
      </c>
    </row>
    <row r="455" spans="1:70" x14ac:dyDescent="0.35">
      <c r="A455">
        <v>454</v>
      </c>
      <c r="B455" s="164" t="str">
        <f>IFERROR(TEXT(AK455,"00"),"99")&amp;IFERROR(TEXT(V455,"00"),"99")&amp;IFERROR(TEXT(R455,"00"),"99")&amp;IFERROR(TEXT(BL455,"000"),"999")</f>
        <v>033903138</v>
      </c>
      <c r="C455" s="164" t="str">
        <f>IFERROR(TEXT(AK455,"00"),"99")&amp;IFERROR(TEXT(U455,"00"),"99")&amp;IFERROR(TEXT(Q455,"000"),"999")</f>
        <v>0339099</v>
      </c>
      <c r="D455" s="29">
        <v>1</v>
      </c>
      <c r="E455" s="29">
        <v>0</v>
      </c>
      <c r="F455" s="29">
        <v>0</v>
      </c>
      <c r="G455" s="29"/>
      <c r="H455" t="s">
        <v>1234</v>
      </c>
      <c r="I455" t="s">
        <v>1234</v>
      </c>
      <c r="J455" t="s">
        <v>1234</v>
      </c>
      <c r="O455" s="65" t="s">
        <v>1233</v>
      </c>
      <c r="P455" t="s">
        <v>1233</v>
      </c>
      <c r="Q455" s="153">
        <f>IFERROR(_xlfn.XLOOKUP(S455,sortorder!$E$62:$E$138,sortorder!$F$62:$F$138),999)</f>
        <v>99</v>
      </c>
      <c r="R455" s="153">
        <f>IFERROR(_xlfn.XLOOKUP(S455,sortorder!$E$62:$E$138,sortorder!$D$62:$D$138),99)</f>
        <v>3</v>
      </c>
      <c r="S455" s="131" t="s">
        <v>185</v>
      </c>
      <c r="T455" s="60" t="s">
        <v>185</v>
      </c>
      <c r="U455" s="158">
        <f>IFERROR(_xlfn.XLOOKUP(W455,sortorder!$E$4:$E$55,sortorder!$D$4:$D$55),99)</f>
        <v>39</v>
      </c>
      <c r="V455" s="158">
        <f>IFERROR(_xlfn.XLOOKUP(W455,sortorder!$E$4:$E$55,sortorder!$D$4:$D$55),99)</f>
        <v>39</v>
      </c>
      <c r="W455" s="22" t="s">
        <v>1235</v>
      </c>
      <c r="X455" s="147">
        <f>IF(ISERROR(SEARCH(X$1,$O455)),0,1)</f>
        <v>0</v>
      </c>
      <c r="Y455" s="147">
        <f>IF(ISERROR(SEARCH(Y$1,$O455)),0,1)</f>
        <v>0</v>
      </c>
      <c r="Z455" s="147">
        <f>IF(ISERROR(SEARCH(Z$1,$O455)),0,1)</f>
        <v>0</v>
      </c>
      <c r="AA455" s="147">
        <f>IF(ISERROR(SEARCH(AA$1,$O455)),0,1)</f>
        <v>0</v>
      </c>
      <c r="AB455" s="147">
        <f>IF(ISERROR(SEARCH(AB$1,$O455)),0,1)</f>
        <v>1</v>
      </c>
      <c r="AC455" s="147">
        <f>IF(ISERROR(SEARCH(AC$1,$O455)),0,1)</f>
        <v>0</v>
      </c>
      <c r="AD455" s="147">
        <f>IF(ISERROR(SEARCH(AD$1,$O455)),0,1)</f>
        <v>0</v>
      </c>
      <c r="AE455" s="147">
        <f>IF(ISERROR(SEARCH(AE$1,$O455)),0,1)</f>
        <v>0</v>
      </c>
      <c r="AF455" s="147">
        <f>IF(ISERROR(SEARCH(AF$1,$O455)),0,1)</f>
        <v>0</v>
      </c>
      <c r="AG455" t="s">
        <v>1075</v>
      </c>
      <c r="AH455" t="s">
        <v>1236</v>
      </c>
      <c r="AI455" t="s">
        <v>140</v>
      </c>
      <c r="AJ455" s="42" t="s">
        <v>140</v>
      </c>
      <c r="AK455" s="219">
        <f>_xlfn.XLOOKUP(AJ455,sortorder!$I$15:$I$20,sortorder!$J$15:$J$20)</f>
        <v>3</v>
      </c>
      <c r="AL455" t="s">
        <v>423</v>
      </c>
      <c r="AM455" t="s">
        <v>423</v>
      </c>
      <c r="AN455" t="s">
        <v>424</v>
      </c>
      <c r="AO455" s="32">
        <v>1</v>
      </c>
      <c r="AP455" t="s">
        <v>1125</v>
      </c>
      <c r="AQ455" t="s">
        <v>1132</v>
      </c>
      <c r="AR455" t="s">
        <v>1126</v>
      </c>
      <c r="AS455" t="s">
        <v>1132</v>
      </c>
      <c r="AU455" s="40" t="str">
        <f>IFERROR(_xlfn.XLOOKUP(O455,wtd!$B:$B,wtd!$C:$C),"")</f>
        <v/>
      </c>
      <c r="AV455" s="147" t="b">
        <f>IFERROR(O455=_xlfn.XLOOKUP(O455,wtd!$B:$B,wtd!$B:$B),FALSE)</f>
        <v>0</v>
      </c>
      <c r="AW455" t="s">
        <v>2831</v>
      </c>
      <c r="AX455" s="11">
        <v>2</v>
      </c>
      <c r="AY455">
        <v>0</v>
      </c>
      <c r="BA455" t="b">
        <v>0</v>
      </c>
      <c r="BB455" t="b">
        <v>0</v>
      </c>
      <c r="BC455" t="b">
        <v>0</v>
      </c>
      <c r="BD455" t="s">
        <v>1237</v>
      </c>
      <c r="BE455" t="s">
        <v>5023</v>
      </c>
      <c r="BF455" t="s">
        <v>5023</v>
      </c>
      <c r="BI455" t="s">
        <v>1238</v>
      </c>
      <c r="BJ455" t="s">
        <v>1239</v>
      </c>
      <c r="BL455" s="232">
        <v>138</v>
      </c>
      <c r="BN455" t="s">
        <v>1240</v>
      </c>
      <c r="BQ455" t="s">
        <v>411</v>
      </c>
      <c r="BR455" t="s">
        <v>55</v>
      </c>
    </row>
    <row r="456" spans="1:70" x14ac:dyDescent="0.35">
      <c r="A456">
        <v>455</v>
      </c>
      <c r="B456" s="164" t="str">
        <f>IFERROR(TEXT(AK456,"00"),"99")&amp;IFERROR(TEXT(V456,"00"),"99")&amp;IFERROR(TEXT(R456,"00"),"99")&amp;IFERROR(TEXT(BL456,"000"),"999")</f>
        <v>033904139</v>
      </c>
      <c r="C456" s="164" t="str">
        <f>IFERROR(TEXT(AK456,"00"),"99")&amp;IFERROR(TEXT(U456,"00"),"99")&amp;IFERROR(TEXT(Q456,"000"),"999")</f>
        <v>0339100</v>
      </c>
      <c r="D456" s="29">
        <v>1</v>
      </c>
      <c r="E456" s="29">
        <v>0</v>
      </c>
      <c r="F456" s="29">
        <v>0</v>
      </c>
      <c r="G456" s="29"/>
      <c r="H456" t="s">
        <v>1327</v>
      </c>
      <c r="I456" t="s">
        <v>1327</v>
      </c>
      <c r="J456" t="s">
        <v>1327</v>
      </c>
      <c r="O456" s="65" t="s">
        <v>1326</v>
      </c>
      <c r="P456" t="s">
        <v>1326</v>
      </c>
      <c r="Q456" s="153">
        <f>IFERROR(_xlfn.XLOOKUP(S456,sortorder!$E$62:$E$138,sortorder!$F$62:$F$138),999)</f>
        <v>100</v>
      </c>
      <c r="R456" s="153">
        <f>IFERROR(_xlfn.XLOOKUP(S456,sortorder!$E$62:$E$138,sortorder!$D$62:$D$138),99)</f>
        <v>4</v>
      </c>
      <c r="S456" s="131" t="s">
        <v>108</v>
      </c>
      <c r="T456" s="60" t="s">
        <v>108</v>
      </c>
      <c r="U456" s="158">
        <f>IFERROR(_xlfn.XLOOKUP(W456,sortorder!$E$4:$E$55,sortorder!$D$4:$D$55),99)</f>
        <v>39</v>
      </c>
      <c r="V456" s="158">
        <f>IFERROR(_xlfn.XLOOKUP(W456,sortorder!$E$4:$E$55,sortorder!$D$4:$D$55),99)</f>
        <v>39</v>
      </c>
      <c r="W456" s="22" t="s">
        <v>1235</v>
      </c>
      <c r="X456" s="147">
        <f>IF(ISERROR(SEARCH(X$1,$O456)),0,1)</f>
        <v>0</v>
      </c>
      <c r="Y456" s="147">
        <f>IF(ISERROR(SEARCH(Y$1,$O456)),0,1)</f>
        <v>0</v>
      </c>
      <c r="Z456" s="147">
        <f>IF(ISERROR(SEARCH(Z$1,$O456)),0,1)</f>
        <v>0</v>
      </c>
      <c r="AA456" s="147">
        <f>IF(ISERROR(SEARCH(AA$1,$O456)),0,1)</f>
        <v>0</v>
      </c>
      <c r="AB456" s="147">
        <f>IF(ISERROR(SEARCH(AB$1,$O456)),0,1)</f>
        <v>1</v>
      </c>
      <c r="AC456" s="147">
        <f>IF(ISERROR(SEARCH(AC$1,$O456)),0,1)</f>
        <v>0</v>
      </c>
      <c r="AD456" s="147">
        <f>IF(ISERROR(SEARCH(AD$1,$O456)),0,1)</f>
        <v>0</v>
      </c>
      <c r="AE456" s="147">
        <f>IF(ISERROR(SEARCH(AE$1,$O456)),0,1)</f>
        <v>0</v>
      </c>
      <c r="AF456" s="147">
        <f>IF(ISERROR(SEARCH(AF$1,$O456)),0,1)</f>
        <v>0</v>
      </c>
      <c r="AG456" t="s">
        <v>1075</v>
      </c>
      <c r="AH456" t="s">
        <v>1236</v>
      </c>
      <c r="AI456" t="s">
        <v>140</v>
      </c>
      <c r="AJ456" s="42" t="s">
        <v>140</v>
      </c>
      <c r="AK456" s="219">
        <f>_xlfn.XLOOKUP(AJ456,sortorder!$I$15:$I$20,sortorder!$J$15:$J$20)</f>
        <v>3</v>
      </c>
      <c r="AL456" t="s">
        <v>423</v>
      </c>
      <c r="AM456" t="s">
        <v>423</v>
      </c>
      <c r="AN456" t="s">
        <v>424</v>
      </c>
      <c r="AO456" s="32">
        <v>1</v>
      </c>
      <c r="AP456" t="s">
        <v>1125</v>
      </c>
      <c r="AQ456" t="s">
        <v>1132</v>
      </c>
      <c r="AR456" t="s">
        <v>1126</v>
      </c>
      <c r="AS456" t="s">
        <v>1132</v>
      </c>
      <c r="AU456" s="40" t="str">
        <f>IFERROR(_xlfn.XLOOKUP(O456,wtd!$B:$B,wtd!$C:$C),"")</f>
        <v/>
      </c>
      <c r="AV456" s="147" t="b">
        <f>IFERROR(O456=_xlfn.XLOOKUP(O456,wtd!$B:$B,wtd!$B:$B),FALSE)</f>
        <v>0</v>
      </c>
      <c r="AW456" t="s">
        <v>2831</v>
      </c>
      <c r="AX456" s="11">
        <v>2</v>
      </c>
      <c r="AY456">
        <v>2</v>
      </c>
      <c r="BA456" t="b">
        <v>0</v>
      </c>
      <c r="BB456" t="b">
        <v>0</v>
      </c>
      <c r="BC456" t="b">
        <v>0</v>
      </c>
      <c r="BD456" t="s">
        <v>1328</v>
      </c>
      <c r="BE456" t="s">
        <v>5030</v>
      </c>
      <c r="BF456" t="s">
        <v>5030</v>
      </c>
      <c r="BI456" t="s">
        <v>1329</v>
      </c>
      <c r="BJ456" t="s">
        <v>1330</v>
      </c>
      <c r="BL456" s="232">
        <v>139</v>
      </c>
      <c r="BN456" t="s">
        <v>1331</v>
      </c>
      <c r="BQ456" t="s">
        <v>411</v>
      </c>
      <c r="BR456" t="s">
        <v>55</v>
      </c>
    </row>
    <row r="457" spans="1:70" x14ac:dyDescent="0.35">
      <c r="A457">
        <v>456</v>
      </c>
      <c r="B457" s="164" t="str">
        <f>IFERROR(TEXT(AK457,"00"),"99")&amp;IFERROR(TEXT(V457,"00"),"99")&amp;IFERROR(TEXT(R457,"00"),"99")&amp;IFERROR(TEXT(BL457,"000"),"999")</f>
        <v>033905137</v>
      </c>
      <c r="C457" s="164" t="str">
        <f>IFERROR(TEXT(AK457,"00"),"99")&amp;IFERROR(TEXT(U457,"00"),"99")&amp;IFERROR(TEXT(Q457,"000"),"999")</f>
        <v>0339098</v>
      </c>
      <c r="D457" s="29">
        <v>1</v>
      </c>
      <c r="E457" s="29">
        <v>0</v>
      </c>
      <c r="F457" s="29">
        <v>0</v>
      </c>
      <c r="G457" s="29"/>
      <c r="H457" t="s">
        <v>1249</v>
      </c>
      <c r="I457" t="s">
        <v>1249</v>
      </c>
      <c r="J457" t="s">
        <v>1249</v>
      </c>
      <c r="O457" s="65" t="s">
        <v>1248</v>
      </c>
      <c r="P457" t="s">
        <v>1248</v>
      </c>
      <c r="Q457" s="153">
        <f>IFERROR(_xlfn.XLOOKUP(S457,sortorder!$E$62:$E$138,sortorder!$F$62:$F$138),999)</f>
        <v>98</v>
      </c>
      <c r="R457" s="153">
        <f>IFERROR(_xlfn.XLOOKUP(S457,sortorder!$E$62:$E$138,sortorder!$D$62:$D$138),99)</f>
        <v>5</v>
      </c>
      <c r="S457" s="131" t="s">
        <v>196</v>
      </c>
      <c r="T457" s="60" t="s">
        <v>196</v>
      </c>
      <c r="U457" s="158">
        <f>IFERROR(_xlfn.XLOOKUP(W457,sortorder!$E$4:$E$55,sortorder!$D$4:$D$55),99)</f>
        <v>39</v>
      </c>
      <c r="V457" s="158">
        <f>IFERROR(_xlfn.XLOOKUP(W457,sortorder!$E$4:$E$55,sortorder!$D$4:$D$55),99)</f>
        <v>39</v>
      </c>
      <c r="W457" s="22" t="s">
        <v>1235</v>
      </c>
      <c r="X457" s="147">
        <f>IF(ISERROR(SEARCH(X$1,$O457)),0,1)</f>
        <v>0</v>
      </c>
      <c r="Y457" s="147">
        <f>IF(ISERROR(SEARCH(Y$1,$O457)),0,1)</f>
        <v>0</v>
      </c>
      <c r="Z457" s="147">
        <f>IF(ISERROR(SEARCH(Z$1,$O457)),0,1)</f>
        <v>0</v>
      </c>
      <c r="AA457" s="147">
        <f>IF(ISERROR(SEARCH(AA$1,$O457)),0,1)</f>
        <v>0</v>
      </c>
      <c r="AB457" s="147">
        <f>IF(ISERROR(SEARCH(AB$1,$O457)),0,1)</f>
        <v>1</v>
      </c>
      <c r="AC457" s="147">
        <f>IF(ISERROR(SEARCH(AC$1,$O457)),0,1)</f>
        <v>0</v>
      </c>
      <c r="AD457" s="147">
        <f>IF(ISERROR(SEARCH(AD$1,$O457)),0,1)</f>
        <v>0</v>
      </c>
      <c r="AE457" s="147">
        <f>IF(ISERROR(SEARCH(AE$1,$O457)),0,1)</f>
        <v>0</v>
      </c>
      <c r="AF457" s="147">
        <f>IF(ISERROR(SEARCH(AF$1,$O457)),0,1)</f>
        <v>0</v>
      </c>
      <c r="AG457" t="s">
        <v>1075</v>
      </c>
      <c r="AH457" t="s">
        <v>1236</v>
      </c>
      <c r="AI457" t="s">
        <v>140</v>
      </c>
      <c r="AJ457" s="42" t="s">
        <v>140</v>
      </c>
      <c r="AK457" s="219">
        <f>_xlfn.XLOOKUP(AJ457,sortorder!$I$15:$I$20,sortorder!$J$15:$J$20)</f>
        <v>3</v>
      </c>
      <c r="AL457" t="s">
        <v>423</v>
      </c>
      <c r="AM457" t="s">
        <v>423</v>
      </c>
      <c r="AN457" t="s">
        <v>424</v>
      </c>
      <c r="AO457" s="32">
        <v>1</v>
      </c>
      <c r="AP457" t="s">
        <v>1125</v>
      </c>
      <c r="AQ457" t="s">
        <v>1132</v>
      </c>
      <c r="AR457" t="s">
        <v>1126</v>
      </c>
      <c r="AS457" t="s">
        <v>1132</v>
      </c>
      <c r="AU457" s="40" t="str">
        <f>IFERROR(_xlfn.XLOOKUP(O457,wtd!$B:$B,wtd!$C:$C),"")</f>
        <v/>
      </c>
      <c r="AV457" s="147" t="b">
        <f>IFERROR(O457=_xlfn.XLOOKUP(O457,wtd!$B:$B,wtd!$B:$B),FALSE)</f>
        <v>0</v>
      </c>
      <c r="AW457" t="s">
        <v>2831</v>
      </c>
      <c r="AX457" s="11">
        <v>3</v>
      </c>
      <c r="AY457">
        <v>2</v>
      </c>
      <c r="BA457" t="b">
        <v>0</v>
      </c>
      <c r="BB457" t="b">
        <v>0</v>
      </c>
      <c r="BC457" t="b">
        <v>0</v>
      </c>
      <c r="BD457" t="s">
        <v>1250</v>
      </c>
      <c r="BE457" t="s">
        <v>5495</v>
      </c>
      <c r="BF457" t="s">
        <v>5495</v>
      </c>
      <c r="BI457" t="s">
        <v>1251</v>
      </c>
      <c r="BJ457" t="s">
        <v>5480</v>
      </c>
      <c r="BL457" s="232">
        <v>137</v>
      </c>
      <c r="BN457" t="s">
        <v>1252</v>
      </c>
      <c r="BQ457" t="s">
        <v>411</v>
      </c>
    </row>
    <row r="458" spans="1:70" x14ac:dyDescent="0.35">
      <c r="A458">
        <v>457</v>
      </c>
      <c r="B458" s="164" t="str">
        <f>IFERROR(TEXT(AK458,"00"),"99")&amp;IFERROR(TEXT(V458,"00"),"99")&amp;IFERROR(TEXT(R458,"00"),"99")&amp;IFERROR(TEXT(BL458,"000"),"999")</f>
        <v>033906142</v>
      </c>
      <c r="C458" s="164" t="str">
        <f>IFERROR(TEXT(AK458,"00"),"99")&amp;IFERROR(TEXT(U458,"00"),"99")&amp;IFERROR(TEXT(Q458,"000"),"999")</f>
        <v>0339103</v>
      </c>
      <c r="D458" s="29">
        <v>1</v>
      </c>
      <c r="E458" s="29">
        <v>0</v>
      </c>
      <c r="F458" s="29">
        <v>0</v>
      </c>
      <c r="G458" s="29"/>
      <c r="H458" t="s">
        <v>1260</v>
      </c>
      <c r="I458" t="s">
        <v>1260</v>
      </c>
      <c r="J458" t="s">
        <v>1260</v>
      </c>
      <c r="O458" s="65" t="s">
        <v>1259</v>
      </c>
      <c r="P458" t="s">
        <v>1259</v>
      </c>
      <c r="Q458" s="153">
        <f>IFERROR(_xlfn.XLOOKUP(S458,sortorder!$E$62:$E$138,sortorder!$F$62:$F$138),999)</f>
        <v>103</v>
      </c>
      <c r="R458" s="153">
        <f>IFERROR(_xlfn.XLOOKUP(S458,sortorder!$E$62:$E$138,sortorder!$D$62:$D$138),99)</f>
        <v>6</v>
      </c>
      <c r="S458" s="131" t="s">
        <v>80</v>
      </c>
      <c r="T458" s="60" t="s">
        <v>80</v>
      </c>
      <c r="U458" s="158">
        <f>IFERROR(_xlfn.XLOOKUP(W458,sortorder!$E$4:$E$55,sortorder!$D$4:$D$55),99)</f>
        <v>39</v>
      </c>
      <c r="V458" s="158">
        <f>IFERROR(_xlfn.XLOOKUP(W458,sortorder!$E$4:$E$55,sortorder!$D$4:$D$55),99)</f>
        <v>39</v>
      </c>
      <c r="W458" s="22" t="s">
        <v>1235</v>
      </c>
      <c r="X458" s="147">
        <f>IF(ISERROR(SEARCH(X$1,$O458)),0,1)</f>
        <v>0</v>
      </c>
      <c r="Y458" s="147">
        <f>IF(ISERROR(SEARCH(Y$1,$O458)),0,1)</f>
        <v>0</v>
      </c>
      <c r="Z458" s="147">
        <f>IF(ISERROR(SEARCH(Z$1,$O458)),0,1)</f>
        <v>0</v>
      </c>
      <c r="AA458" s="147">
        <f>IF(ISERROR(SEARCH(AA$1,$O458)),0,1)</f>
        <v>0</v>
      </c>
      <c r="AB458" s="147">
        <f>IF(ISERROR(SEARCH(AB$1,$O458)),0,1)</f>
        <v>1</v>
      </c>
      <c r="AC458" s="147">
        <f>IF(ISERROR(SEARCH(AC$1,$O458)),0,1)</f>
        <v>0</v>
      </c>
      <c r="AD458" s="147">
        <f>IF(ISERROR(SEARCH(AD$1,$O458)),0,1)</f>
        <v>0</v>
      </c>
      <c r="AE458" s="147">
        <f>IF(ISERROR(SEARCH(AE$1,$O458)),0,1)</f>
        <v>0</v>
      </c>
      <c r="AF458" s="147">
        <f>IF(ISERROR(SEARCH(AF$1,$O458)),0,1)</f>
        <v>0</v>
      </c>
      <c r="AG458" t="s">
        <v>1075</v>
      </c>
      <c r="AH458" t="s">
        <v>1236</v>
      </c>
      <c r="AI458" t="s">
        <v>140</v>
      </c>
      <c r="AJ458" s="42" t="s">
        <v>140</v>
      </c>
      <c r="AK458" s="219">
        <f>_xlfn.XLOOKUP(AJ458,sortorder!$I$15:$I$20,sortorder!$J$15:$J$20)</f>
        <v>3</v>
      </c>
      <c r="AL458" t="s">
        <v>423</v>
      </c>
      <c r="AM458" t="s">
        <v>423</v>
      </c>
      <c r="AN458" t="s">
        <v>424</v>
      </c>
      <c r="AO458" s="32">
        <v>1</v>
      </c>
      <c r="AP458" t="s">
        <v>1125</v>
      </c>
      <c r="AQ458" t="s">
        <v>1132</v>
      </c>
      <c r="AR458" t="s">
        <v>1126</v>
      </c>
      <c r="AS458" t="s">
        <v>1132</v>
      </c>
      <c r="AT458">
        <v>1</v>
      </c>
      <c r="AU458" s="40" t="str">
        <f>IFERROR(_xlfn.XLOOKUP(O458,wtd!$B:$B,wtd!$C:$C),"")</f>
        <v/>
      </c>
      <c r="AV458" s="147" t="b">
        <f>IFERROR(O458=_xlfn.XLOOKUP(O458,wtd!$B:$B,wtd!$B:$B),FALSE)</f>
        <v>0</v>
      </c>
      <c r="AW458" t="s">
        <v>2831</v>
      </c>
      <c r="AX458" s="11">
        <v>3</v>
      </c>
      <c r="AY458">
        <v>1</v>
      </c>
      <c r="BA458" t="b">
        <v>1</v>
      </c>
      <c r="BB458" t="b">
        <v>0</v>
      </c>
      <c r="BC458" t="b">
        <v>0</v>
      </c>
      <c r="BD458" t="s">
        <v>5209</v>
      </c>
      <c r="BE458" t="s">
        <v>1261</v>
      </c>
      <c r="BF458" t="s">
        <v>1261</v>
      </c>
      <c r="BI458" t="s">
        <v>1262</v>
      </c>
      <c r="BJ458" t="s">
        <v>5481</v>
      </c>
      <c r="BL458" s="232">
        <v>142</v>
      </c>
      <c r="BN458" t="s">
        <v>1263</v>
      </c>
      <c r="BQ458" t="s">
        <v>411</v>
      </c>
    </row>
    <row r="459" spans="1:70" x14ac:dyDescent="0.35">
      <c r="A459">
        <v>458</v>
      </c>
      <c r="B459" s="164" t="str">
        <f>IFERROR(TEXT(AK459,"00"),"99")&amp;IFERROR(TEXT(V459,"00"),"99")&amp;IFERROR(TEXT(R459,"00"),"99")&amp;IFERROR(TEXT(BL459,"000"),"999")</f>
        <v>033907141</v>
      </c>
      <c r="C459" s="164" t="str">
        <f>IFERROR(TEXT(AK459,"00"),"99")&amp;IFERROR(TEXT(U459,"00"),"99")&amp;IFERROR(TEXT(Q459,"000"),"999")</f>
        <v>0339102</v>
      </c>
      <c r="D459" s="29">
        <v>1</v>
      </c>
      <c r="E459" s="29">
        <v>0</v>
      </c>
      <c r="F459" s="29">
        <v>0</v>
      </c>
      <c r="G459" s="29"/>
      <c r="H459" t="s">
        <v>1363</v>
      </c>
      <c r="I459" t="s">
        <v>1363</v>
      </c>
      <c r="J459" t="s">
        <v>1363</v>
      </c>
      <c r="O459" s="65" t="s">
        <v>1362</v>
      </c>
      <c r="P459" t="s">
        <v>1362</v>
      </c>
      <c r="Q459" s="153">
        <f>IFERROR(_xlfn.XLOOKUP(S459,sortorder!$E$62:$E$138,sortorder!$F$62:$F$138),999)</f>
        <v>102</v>
      </c>
      <c r="R459" s="153">
        <f>IFERROR(_xlfn.XLOOKUP(S459,sortorder!$E$62:$E$138,sortorder!$D$62:$D$138),99)</f>
        <v>7</v>
      </c>
      <c r="S459" s="131" t="s">
        <v>307</v>
      </c>
      <c r="T459" s="60" t="s">
        <v>307</v>
      </c>
      <c r="U459" s="158">
        <f>IFERROR(_xlfn.XLOOKUP(W459,sortorder!$E$4:$E$55,sortorder!$D$4:$D$55),99)</f>
        <v>39</v>
      </c>
      <c r="V459" s="158">
        <f>IFERROR(_xlfn.XLOOKUP(W459,sortorder!$E$4:$E$55,sortorder!$D$4:$D$55),99)</f>
        <v>39</v>
      </c>
      <c r="W459" s="22" t="s">
        <v>1235</v>
      </c>
      <c r="X459" s="147">
        <f>IF(ISERROR(SEARCH(X$1,$O459)),0,1)</f>
        <v>0</v>
      </c>
      <c r="Y459" s="147">
        <f>IF(ISERROR(SEARCH(Y$1,$O459)),0,1)</f>
        <v>0</v>
      </c>
      <c r="Z459" s="147">
        <f>IF(ISERROR(SEARCH(Z$1,$O459)),0,1)</f>
        <v>0</v>
      </c>
      <c r="AA459" s="147">
        <f>IF(ISERROR(SEARCH(AA$1,$O459)),0,1)</f>
        <v>0</v>
      </c>
      <c r="AB459" s="147">
        <f>IF(ISERROR(SEARCH(AB$1,$O459)),0,1)</f>
        <v>1</v>
      </c>
      <c r="AC459" s="147">
        <f>IF(ISERROR(SEARCH(AC$1,$O459)),0,1)</f>
        <v>0</v>
      </c>
      <c r="AD459" s="147">
        <f>IF(ISERROR(SEARCH(AD$1,$O459)),0,1)</f>
        <v>0</v>
      </c>
      <c r="AE459" s="147">
        <f>IF(ISERROR(SEARCH(AE$1,$O459)),0,1)</f>
        <v>0</v>
      </c>
      <c r="AF459" s="147">
        <f>IF(ISERROR(SEARCH(AF$1,$O459)),0,1)</f>
        <v>0</v>
      </c>
      <c r="AG459" t="s">
        <v>1075</v>
      </c>
      <c r="AH459" t="s">
        <v>1236</v>
      </c>
      <c r="AI459" t="s">
        <v>140</v>
      </c>
      <c r="AJ459" s="42" t="s">
        <v>140</v>
      </c>
      <c r="AK459" s="219">
        <f>_xlfn.XLOOKUP(AJ459,sortorder!$I$15:$I$20,sortorder!$J$15:$J$20)</f>
        <v>3</v>
      </c>
      <c r="AL459" t="s">
        <v>423</v>
      </c>
      <c r="AM459" t="s">
        <v>423</v>
      </c>
      <c r="AN459" t="s">
        <v>424</v>
      </c>
      <c r="AO459" s="32">
        <v>1</v>
      </c>
      <c r="AP459" t="s">
        <v>1125</v>
      </c>
      <c r="AQ459" t="s">
        <v>1132</v>
      </c>
      <c r="AR459" t="s">
        <v>1126</v>
      </c>
      <c r="AS459" t="s">
        <v>1132</v>
      </c>
      <c r="AU459" s="40" t="str">
        <f>IFERROR(_xlfn.XLOOKUP(O459,wtd!$B:$B,wtd!$C:$C),"")</f>
        <v/>
      </c>
      <c r="AV459" s="147" t="b">
        <f>IFERROR(O459=_xlfn.XLOOKUP(O459,wtd!$B:$B,wtd!$B:$B),FALSE)</f>
        <v>0</v>
      </c>
      <c r="AW459" t="s">
        <v>2831</v>
      </c>
      <c r="AX459" s="11">
        <v>2</v>
      </c>
      <c r="AY459">
        <v>0</v>
      </c>
      <c r="BA459" t="b">
        <v>0</v>
      </c>
      <c r="BB459" t="b">
        <v>0</v>
      </c>
      <c r="BC459" t="b">
        <v>0</v>
      </c>
      <c r="BD459" t="s">
        <v>1364</v>
      </c>
      <c r="BE459" t="s">
        <v>1365</v>
      </c>
      <c r="BF459" t="s">
        <v>1365</v>
      </c>
      <c r="BI459" t="s">
        <v>1366</v>
      </c>
      <c r="BJ459" t="s">
        <v>5482</v>
      </c>
      <c r="BL459" s="232">
        <v>141</v>
      </c>
      <c r="BN459" t="s">
        <v>1367</v>
      </c>
      <c r="BQ459" t="s">
        <v>411</v>
      </c>
      <c r="BR459" t="s">
        <v>55</v>
      </c>
    </row>
    <row r="460" spans="1:70" x14ac:dyDescent="0.35">
      <c r="A460">
        <v>459</v>
      </c>
      <c r="B460" s="164" t="str">
        <f>IFERROR(TEXT(AK460,"00"),"99")&amp;IFERROR(TEXT(V460,"00"),"99")&amp;IFERROR(TEXT(R460,"00"),"99")&amp;IFERROR(TEXT(BL460,"000"),"999")</f>
        <v>033908143</v>
      </c>
      <c r="C460" s="164" t="str">
        <f>IFERROR(TEXT(AK460,"00"),"99")&amp;IFERROR(TEXT(U460,"00"),"99")&amp;IFERROR(TEXT(Q460,"000"),"999")</f>
        <v>0339104</v>
      </c>
      <c r="D460" s="29">
        <v>1</v>
      </c>
      <c r="E460" s="29">
        <v>0</v>
      </c>
      <c r="F460" s="29">
        <v>0</v>
      </c>
      <c r="G460" s="29"/>
      <c r="H460" t="s">
        <v>1285</v>
      </c>
      <c r="I460" t="s">
        <v>1285</v>
      </c>
      <c r="J460" t="s">
        <v>1285</v>
      </c>
      <c r="O460" s="65" t="s">
        <v>1284</v>
      </c>
      <c r="P460" t="s">
        <v>1284</v>
      </c>
      <c r="Q460" s="153">
        <f>IFERROR(_xlfn.XLOOKUP(S460,sortorder!$E$62:$E$138,sortorder!$F$62:$F$138),999)</f>
        <v>104</v>
      </c>
      <c r="R460" s="153">
        <f>IFERROR(_xlfn.XLOOKUP(S460,sortorder!$E$62:$E$138,sortorder!$D$62:$D$138),99)</f>
        <v>8</v>
      </c>
      <c r="S460" s="131" t="s">
        <v>255</v>
      </c>
      <c r="T460" s="60" t="s">
        <v>255</v>
      </c>
      <c r="U460" s="158">
        <f>IFERROR(_xlfn.XLOOKUP(W460,sortorder!$E$4:$E$55,sortorder!$D$4:$D$55),99)</f>
        <v>39</v>
      </c>
      <c r="V460" s="158">
        <f>IFERROR(_xlfn.XLOOKUP(W460,sortorder!$E$4:$E$55,sortorder!$D$4:$D$55),99)</f>
        <v>39</v>
      </c>
      <c r="W460" s="22" t="s">
        <v>1235</v>
      </c>
      <c r="X460" s="147">
        <f>IF(ISERROR(SEARCH(X$1,$O460)),0,1)</f>
        <v>0</v>
      </c>
      <c r="Y460" s="147">
        <f>IF(ISERROR(SEARCH(Y$1,$O460)),0,1)</f>
        <v>0</v>
      </c>
      <c r="Z460" s="147">
        <f>IF(ISERROR(SEARCH(Z$1,$O460)),0,1)</f>
        <v>0</v>
      </c>
      <c r="AA460" s="147">
        <f>IF(ISERROR(SEARCH(AA$1,$O460)),0,1)</f>
        <v>0</v>
      </c>
      <c r="AB460" s="147">
        <f>IF(ISERROR(SEARCH(AB$1,$O460)),0,1)</f>
        <v>1</v>
      </c>
      <c r="AC460" s="147">
        <f>IF(ISERROR(SEARCH(AC$1,$O460)),0,1)</f>
        <v>0</v>
      </c>
      <c r="AD460" s="147">
        <f>IF(ISERROR(SEARCH(AD$1,$O460)),0,1)</f>
        <v>0</v>
      </c>
      <c r="AE460" s="147">
        <f>IF(ISERROR(SEARCH(AE$1,$O460)),0,1)</f>
        <v>0</v>
      </c>
      <c r="AF460" s="147">
        <f>IF(ISERROR(SEARCH(AF$1,$O460)),0,1)</f>
        <v>0</v>
      </c>
      <c r="AG460" t="s">
        <v>1075</v>
      </c>
      <c r="AH460" t="s">
        <v>1236</v>
      </c>
      <c r="AI460" t="s">
        <v>140</v>
      </c>
      <c r="AJ460" s="42" t="s">
        <v>140</v>
      </c>
      <c r="AK460" s="219">
        <f>_xlfn.XLOOKUP(AJ460,sortorder!$I$15:$I$20,sortorder!$J$15:$J$20)</f>
        <v>3</v>
      </c>
      <c r="AL460" t="s">
        <v>423</v>
      </c>
      <c r="AM460" t="s">
        <v>423</v>
      </c>
      <c r="AN460" t="s">
        <v>424</v>
      </c>
      <c r="AO460" s="32">
        <v>1</v>
      </c>
      <c r="AP460" t="s">
        <v>1125</v>
      </c>
      <c r="AQ460" t="s">
        <v>1132</v>
      </c>
      <c r="AR460" t="s">
        <v>1126</v>
      </c>
      <c r="AS460" t="s">
        <v>1132</v>
      </c>
      <c r="AU460" s="40" t="str">
        <f>IFERROR(_xlfn.XLOOKUP(O460,wtd!$B:$B,wtd!$C:$C),"")</f>
        <v/>
      </c>
      <c r="AV460" s="147" t="b">
        <f>IFERROR(O460=_xlfn.XLOOKUP(O460,wtd!$B:$B,wtd!$B:$B),FALSE)</f>
        <v>0</v>
      </c>
      <c r="AW460" t="s">
        <v>2831</v>
      </c>
      <c r="AX460" s="11">
        <v>2</v>
      </c>
      <c r="AY460">
        <v>2</v>
      </c>
      <c r="BA460" t="b">
        <v>0</v>
      </c>
      <c r="BB460" t="b">
        <v>0</v>
      </c>
      <c r="BC460" t="b">
        <v>0</v>
      </c>
      <c r="BD460" t="s">
        <v>1286</v>
      </c>
      <c r="BE460" t="s">
        <v>1287</v>
      </c>
      <c r="BF460" t="s">
        <v>1287</v>
      </c>
      <c r="BI460" t="s">
        <v>1288</v>
      </c>
      <c r="BJ460" t="s">
        <v>1735</v>
      </c>
      <c r="BL460" s="232">
        <v>143</v>
      </c>
      <c r="BN460" t="s">
        <v>1289</v>
      </c>
      <c r="BQ460" t="s">
        <v>411</v>
      </c>
    </row>
    <row r="461" spans="1:70" x14ac:dyDescent="0.35">
      <c r="A461">
        <v>460</v>
      </c>
      <c r="B461" s="164" t="str">
        <f>IFERROR(TEXT(AK461,"00"),"99")&amp;IFERROR(TEXT(V461,"00"),"99")&amp;IFERROR(TEXT(R461,"00"),"99")&amp;IFERROR(TEXT(BL461,"000"),"999")</f>
        <v>033909144</v>
      </c>
      <c r="C461" s="164" t="str">
        <f>IFERROR(TEXT(AK461,"00"),"99")&amp;IFERROR(TEXT(U461,"00"),"99")&amp;IFERROR(TEXT(Q461,"000"),"999")</f>
        <v>0339105</v>
      </c>
      <c r="D461" s="29">
        <v>1</v>
      </c>
      <c r="E461" s="29">
        <v>0</v>
      </c>
      <c r="F461" s="29">
        <v>0</v>
      </c>
      <c r="G461" s="29"/>
      <c r="H461" t="s">
        <v>1339</v>
      </c>
      <c r="I461" t="s">
        <v>1339</v>
      </c>
      <c r="J461" t="s">
        <v>1339</v>
      </c>
      <c r="O461" s="65" t="s">
        <v>1338</v>
      </c>
      <c r="P461" t="s">
        <v>1338</v>
      </c>
      <c r="Q461" s="153">
        <f>IFERROR(_xlfn.XLOOKUP(S461,sortorder!$E$62:$E$138,sortorder!$F$62:$F$138),999)</f>
        <v>105</v>
      </c>
      <c r="R461" s="153">
        <f>IFERROR(_xlfn.XLOOKUP(S461,sortorder!$E$62:$E$138,sortorder!$D$62:$D$138),99)</f>
        <v>9</v>
      </c>
      <c r="S461" s="131" t="s">
        <v>265</v>
      </c>
      <c r="T461" s="60" t="s">
        <v>265</v>
      </c>
      <c r="U461" s="158">
        <f>IFERROR(_xlfn.XLOOKUP(W461,sortorder!$E$4:$E$55,sortorder!$D$4:$D$55),99)</f>
        <v>39</v>
      </c>
      <c r="V461" s="158">
        <f>IFERROR(_xlfn.XLOOKUP(W461,sortorder!$E$4:$E$55,sortorder!$D$4:$D$55),99)</f>
        <v>39</v>
      </c>
      <c r="W461" s="22" t="s">
        <v>1235</v>
      </c>
      <c r="X461" s="147">
        <f>IF(ISERROR(SEARCH(X$1,$O461)),0,1)</f>
        <v>0</v>
      </c>
      <c r="Y461" s="147">
        <f>IF(ISERROR(SEARCH(Y$1,$O461)),0,1)</f>
        <v>0</v>
      </c>
      <c r="Z461" s="147">
        <f>IF(ISERROR(SEARCH(Z$1,$O461)),0,1)</f>
        <v>0</v>
      </c>
      <c r="AA461" s="147">
        <f>IF(ISERROR(SEARCH(AA$1,$O461)),0,1)</f>
        <v>0</v>
      </c>
      <c r="AB461" s="147">
        <f>IF(ISERROR(SEARCH(AB$1,$O461)),0,1)</f>
        <v>1</v>
      </c>
      <c r="AC461" s="147">
        <f>IF(ISERROR(SEARCH(AC$1,$O461)),0,1)</f>
        <v>0</v>
      </c>
      <c r="AD461" s="147">
        <f>IF(ISERROR(SEARCH(AD$1,$O461)),0,1)</f>
        <v>0</v>
      </c>
      <c r="AE461" s="147">
        <f>IF(ISERROR(SEARCH(AE$1,$O461)),0,1)</f>
        <v>0</v>
      </c>
      <c r="AF461" s="147">
        <f>IF(ISERROR(SEARCH(AF$1,$O461)),0,1)</f>
        <v>0</v>
      </c>
      <c r="AG461" t="s">
        <v>1075</v>
      </c>
      <c r="AH461" t="s">
        <v>1236</v>
      </c>
      <c r="AI461" t="s">
        <v>140</v>
      </c>
      <c r="AJ461" s="42" t="s">
        <v>140</v>
      </c>
      <c r="AK461" s="219">
        <f>_xlfn.XLOOKUP(AJ461,sortorder!$I$15:$I$20,sortorder!$J$15:$J$20)</f>
        <v>3</v>
      </c>
      <c r="AL461" t="s">
        <v>423</v>
      </c>
      <c r="AM461" t="s">
        <v>423</v>
      </c>
      <c r="AN461" t="s">
        <v>424</v>
      </c>
      <c r="AO461" s="32">
        <v>1</v>
      </c>
      <c r="AP461" t="s">
        <v>1125</v>
      </c>
      <c r="AQ461" t="s">
        <v>1132</v>
      </c>
      <c r="AR461" t="s">
        <v>1126</v>
      </c>
      <c r="AS461" t="s">
        <v>1132</v>
      </c>
      <c r="AU461" s="40" t="str">
        <f>IFERROR(_xlfn.XLOOKUP(O461,wtd!$B:$B,wtd!$C:$C),"")</f>
        <v/>
      </c>
      <c r="AV461" s="147" t="b">
        <f>IFERROR(O461=_xlfn.XLOOKUP(O461,wtd!$B:$B,wtd!$B:$B),FALSE)</f>
        <v>0</v>
      </c>
      <c r="AW461" t="s">
        <v>2831</v>
      </c>
      <c r="AX461" s="11">
        <v>2</v>
      </c>
      <c r="AY461">
        <v>2</v>
      </c>
      <c r="BA461" t="b">
        <v>0</v>
      </c>
      <c r="BB461" t="b">
        <v>0</v>
      </c>
      <c r="BC461" t="b">
        <v>0</v>
      </c>
      <c r="BD461" t="s">
        <v>1340</v>
      </c>
      <c r="BE461" t="s">
        <v>1341</v>
      </c>
      <c r="BF461" t="s">
        <v>1341</v>
      </c>
      <c r="BI461" t="s">
        <v>1342</v>
      </c>
      <c r="BJ461" t="s">
        <v>5483</v>
      </c>
      <c r="BL461" s="232">
        <v>144</v>
      </c>
      <c r="BN461" t="s">
        <v>1343</v>
      </c>
      <c r="BQ461" t="s">
        <v>411</v>
      </c>
    </row>
    <row r="462" spans="1:70" x14ac:dyDescent="0.35">
      <c r="A462">
        <v>461</v>
      </c>
      <c r="B462" s="164" t="str">
        <f>IFERROR(TEXT(AK462,"00"),"99")&amp;IFERROR(TEXT(V462,"00"),"99")&amp;IFERROR(TEXT(R462,"00"),"99")&amp;IFERROR(TEXT(BL462,"000"),"999")</f>
        <v>033910145</v>
      </c>
      <c r="C462" s="164" t="str">
        <f>IFERROR(TEXT(AK462,"00"),"99")&amp;IFERROR(TEXT(U462,"00"),"99")&amp;IFERROR(TEXT(Q462,"000"),"999")</f>
        <v>0339106</v>
      </c>
      <c r="D462" s="29">
        <v>1</v>
      </c>
      <c r="E462" s="29">
        <v>0</v>
      </c>
      <c r="F462" s="29">
        <v>0</v>
      </c>
      <c r="G462" s="29"/>
      <c r="H462" t="s">
        <v>1377</v>
      </c>
      <c r="I462" t="s">
        <v>1377</v>
      </c>
      <c r="J462" t="s">
        <v>1377</v>
      </c>
      <c r="O462" s="65" t="s">
        <v>1376</v>
      </c>
      <c r="P462" t="s">
        <v>1376</v>
      </c>
      <c r="Q462" s="153">
        <f>IFERROR(_xlfn.XLOOKUP(S462,sortorder!$E$62:$E$138,sortorder!$F$62:$F$138),999)</f>
        <v>106</v>
      </c>
      <c r="R462" s="153">
        <f>IFERROR(_xlfn.XLOOKUP(S462,sortorder!$E$62:$E$138,sortorder!$D$62:$D$138),99)</f>
        <v>10</v>
      </c>
      <c r="S462" s="131" t="s">
        <v>95</v>
      </c>
      <c r="T462" s="60" t="s">
        <v>95</v>
      </c>
      <c r="U462" s="158">
        <f>IFERROR(_xlfn.XLOOKUP(W462,sortorder!$E$4:$E$55,sortorder!$D$4:$D$55),99)</f>
        <v>39</v>
      </c>
      <c r="V462" s="158">
        <f>IFERROR(_xlfn.XLOOKUP(W462,sortorder!$E$4:$E$55,sortorder!$D$4:$D$55),99)</f>
        <v>39</v>
      </c>
      <c r="W462" s="22" t="s">
        <v>1235</v>
      </c>
      <c r="X462" s="147">
        <f>IF(ISERROR(SEARCH(X$1,$O462)),0,1)</f>
        <v>0</v>
      </c>
      <c r="Y462" s="147">
        <f>IF(ISERROR(SEARCH(Y$1,$O462)),0,1)</f>
        <v>0</v>
      </c>
      <c r="Z462" s="147">
        <f>IF(ISERROR(SEARCH(Z$1,$O462)),0,1)</f>
        <v>0</v>
      </c>
      <c r="AA462" s="147">
        <f>IF(ISERROR(SEARCH(AA$1,$O462)),0,1)</f>
        <v>0</v>
      </c>
      <c r="AB462" s="147">
        <f>IF(ISERROR(SEARCH(AB$1,$O462)),0,1)</f>
        <v>1</v>
      </c>
      <c r="AC462" s="147">
        <f>IF(ISERROR(SEARCH(AC$1,$O462)),0,1)</f>
        <v>0</v>
      </c>
      <c r="AD462" s="147">
        <f>IF(ISERROR(SEARCH(AD$1,$O462)),0,1)</f>
        <v>0</v>
      </c>
      <c r="AE462" s="147">
        <f>IF(ISERROR(SEARCH(AE$1,$O462)),0,1)</f>
        <v>0</v>
      </c>
      <c r="AF462" s="147">
        <f>IF(ISERROR(SEARCH(AF$1,$O462)),0,1)</f>
        <v>0</v>
      </c>
      <c r="AG462" t="s">
        <v>1075</v>
      </c>
      <c r="AH462" t="s">
        <v>1236</v>
      </c>
      <c r="AI462" t="s">
        <v>140</v>
      </c>
      <c r="AJ462" s="42" t="s">
        <v>140</v>
      </c>
      <c r="AK462" s="219">
        <f>_xlfn.XLOOKUP(AJ462,sortorder!$I$15:$I$20,sortorder!$J$15:$J$20)</f>
        <v>3</v>
      </c>
      <c r="AL462" t="s">
        <v>423</v>
      </c>
      <c r="AM462" t="s">
        <v>423</v>
      </c>
      <c r="AN462" t="s">
        <v>424</v>
      </c>
      <c r="AO462" s="32">
        <v>1</v>
      </c>
      <c r="AP462" t="s">
        <v>1125</v>
      </c>
      <c r="AQ462" t="s">
        <v>1132</v>
      </c>
      <c r="AR462" t="s">
        <v>1126</v>
      </c>
      <c r="AS462" t="s">
        <v>1132</v>
      </c>
      <c r="AU462" s="40" t="str">
        <f>IFERROR(_xlfn.XLOOKUP(O462,wtd!$B:$B,wtd!$C:$C),"")</f>
        <v/>
      </c>
      <c r="AV462" s="147" t="b">
        <f>IFERROR(O462=_xlfn.XLOOKUP(O462,wtd!$B:$B,wtd!$B:$B),FALSE)</f>
        <v>0</v>
      </c>
      <c r="AW462" t="s">
        <v>2831</v>
      </c>
      <c r="AX462" s="11">
        <v>2</v>
      </c>
      <c r="AY462">
        <v>1</v>
      </c>
      <c r="BA462" t="b">
        <v>0</v>
      </c>
      <c r="BB462" t="b">
        <v>0</v>
      </c>
      <c r="BC462" t="b">
        <v>0</v>
      </c>
      <c r="BD462" t="s">
        <v>1378</v>
      </c>
      <c r="BE462" t="s">
        <v>1379</v>
      </c>
      <c r="BF462" t="s">
        <v>1379</v>
      </c>
      <c r="BI462" t="s">
        <v>1380</v>
      </c>
      <c r="BJ462" t="s">
        <v>5484</v>
      </c>
      <c r="BL462" s="232">
        <v>145</v>
      </c>
      <c r="BN462" t="s">
        <v>1381</v>
      </c>
      <c r="BQ462" t="s">
        <v>411</v>
      </c>
    </row>
    <row r="463" spans="1:70" x14ac:dyDescent="0.35">
      <c r="A463">
        <v>462</v>
      </c>
      <c r="B463" s="164" t="str">
        <f>IFERROR(TEXT(AK463,"00"),"99")&amp;IFERROR(TEXT(V463,"00"),"99")&amp;IFERROR(TEXT(R463,"00"),"99")&amp;IFERROR(TEXT(BL463,"000"),"999")</f>
        <v>033911147</v>
      </c>
      <c r="C463" s="164" t="str">
        <f>IFERROR(TEXT(AK463,"00"),"99")&amp;IFERROR(TEXT(U463,"00"),"99")&amp;IFERROR(TEXT(Q463,"000"),"999")</f>
        <v>0339108</v>
      </c>
      <c r="D463" s="29">
        <v>1</v>
      </c>
      <c r="E463" s="29">
        <v>0</v>
      </c>
      <c r="F463" s="29">
        <v>0</v>
      </c>
      <c r="G463" s="29"/>
      <c r="H463" t="s">
        <v>1271</v>
      </c>
      <c r="I463" t="s">
        <v>1271</v>
      </c>
      <c r="J463" t="s">
        <v>1271</v>
      </c>
      <c r="O463" s="65" t="s">
        <v>1270</v>
      </c>
      <c r="P463" t="s">
        <v>1270</v>
      </c>
      <c r="Q463" s="153">
        <f>IFERROR(_xlfn.XLOOKUP(S463,sortorder!$E$62:$E$138,sortorder!$F$62:$F$138),999)</f>
        <v>108</v>
      </c>
      <c r="R463" s="153">
        <f>IFERROR(_xlfn.XLOOKUP(S463,sortorder!$E$62:$E$138,sortorder!$D$62:$D$138),99)</f>
        <v>11</v>
      </c>
      <c r="S463" s="131" t="s">
        <v>244</v>
      </c>
      <c r="T463" s="60" t="s">
        <v>244</v>
      </c>
      <c r="U463" s="158">
        <f>IFERROR(_xlfn.XLOOKUP(W463,sortorder!$E$4:$E$55,sortorder!$D$4:$D$55),99)</f>
        <v>39</v>
      </c>
      <c r="V463" s="158">
        <f>IFERROR(_xlfn.XLOOKUP(W463,sortorder!$E$4:$E$55,sortorder!$D$4:$D$55),99)</f>
        <v>39</v>
      </c>
      <c r="W463" s="22" t="s">
        <v>1235</v>
      </c>
      <c r="X463" s="147">
        <f>IF(ISERROR(SEARCH(X$1,$O463)),0,1)</f>
        <v>0</v>
      </c>
      <c r="Y463" s="147">
        <f>IF(ISERROR(SEARCH(Y$1,$O463)),0,1)</f>
        <v>0</v>
      </c>
      <c r="Z463" s="147">
        <f>IF(ISERROR(SEARCH(Z$1,$O463)),0,1)</f>
        <v>0</v>
      </c>
      <c r="AA463" s="147">
        <f>IF(ISERROR(SEARCH(AA$1,$O463)),0,1)</f>
        <v>0</v>
      </c>
      <c r="AB463" s="147">
        <f>IF(ISERROR(SEARCH(AB$1,$O463)),0,1)</f>
        <v>1</v>
      </c>
      <c r="AC463" s="147">
        <f>IF(ISERROR(SEARCH(AC$1,$O463)),0,1)</f>
        <v>0</v>
      </c>
      <c r="AD463" s="147">
        <f>IF(ISERROR(SEARCH(AD$1,$O463)),0,1)</f>
        <v>0</v>
      </c>
      <c r="AE463" s="147">
        <f>IF(ISERROR(SEARCH(AE$1,$O463)),0,1)</f>
        <v>0</v>
      </c>
      <c r="AF463" s="147">
        <f>IF(ISERROR(SEARCH(AF$1,$O463)),0,1)</f>
        <v>0</v>
      </c>
      <c r="AG463" t="s">
        <v>1075</v>
      </c>
      <c r="AH463" t="s">
        <v>1236</v>
      </c>
      <c r="AI463" t="s">
        <v>140</v>
      </c>
      <c r="AJ463" s="42" t="s">
        <v>140</v>
      </c>
      <c r="AK463" s="219">
        <f>_xlfn.XLOOKUP(AJ463,sortorder!$I$15:$I$20,sortorder!$J$15:$J$20)</f>
        <v>3</v>
      </c>
      <c r="AL463" t="s">
        <v>423</v>
      </c>
      <c r="AM463" t="s">
        <v>423</v>
      </c>
      <c r="AN463" t="s">
        <v>424</v>
      </c>
      <c r="AO463" s="32">
        <v>1</v>
      </c>
      <c r="AP463" t="s">
        <v>1125</v>
      </c>
      <c r="AQ463" t="s">
        <v>1132</v>
      </c>
      <c r="AR463" t="s">
        <v>1126</v>
      </c>
      <c r="AS463" t="s">
        <v>1132</v>
      </c>
      <c r="AU463" s="40" t="str">
        <f>IFERROR(_xlfn.XLOOKUP(O463,wtd!$B:$B,wtd!$C:$C),"")</f>
        <v/>
      </c>
      <c r="AV463" s="147" t="b">
        <f>IFERROR(O463=_xlfn.XLOOKUP(O463,wtd!$B:$B,wtd!$B:$B),FALSE)</f>
        <v>0</v>
      </c>
      <c r="AW463" t="s">
        <v>2831</v>
      </c>
      <c r="AX463" s="11">
        <v>2</v>
      </c>
      <c r="AY463">
        <v>0</v>
      </c>
      <c r="BA463" t="b">
        <v>0</v>
      </c>
      <c r="BB463" t="b">
        <v>0</v>
      </c>
      <c r="BC463" t="b">
        <v>0</v>
      </c>
      <c r="BD463" t="s">
        <v>1272</v>
      </c>
      <c r="BE463" t="s">
        <v>1273</v>
      </c>
      <c r="BF463" t="s">
        <v>1273</v>
      </c>
      <c r="BI463" t="s">
        <v>1274</v>
      </c>
      <c r="BJ463" t="s">
        <v>5485</v>
      </c>
      <c r="BL463" s="232">
        <v>147</v>
      </c>
      <c r="BN463" t="s">
        <v>1275</v>
      </c>
      <c r="BQ463" t="s">
        <v>411</v>
      </c>
    </row>
    <row r="464" spans="1:70" x14ac:dyDescent="0.35">
      <c r="A464">
        <v>463</v>
      </c>
      <c r="B464" s="164" t="str">
        <f>IFERROR(TEXT(AK464,"00"),"99")&amp;IFERROR(TEXT(V464,"00"),"99")&amp;IFERROR(TEXT(R464,"00"),"99")&amp;IFERROR(TEXT(BL464,"000"),"999")</f>
        <v>033912146</v>
      </c>
      <c r="C464" s="164" t="str">
        <f>IFERROR(TEXT(AK464,"00"),"99")&amp;IFERROR(TEXT(U464,"00"),"99")&amp;IFERROR(TEXT(Q464,"000"),"999")</f>
        <v>0339107</v>
      </c>
      <c r="D464" s="29">
        <v>1</v>
      </c>
      <c r="E464" s="29">
        <v>0</v>
      </c>
      <c r="F464" s="29">
        <v>0</v>
      </c>
      <c r="G464" s="29"/>
      <c r="H464" t="s">
        <v>1391</v>
      </c>
      <c r="I464" t="s">
        <v>1391</v>
      </c>
      <c r="J464" t="s">
        <v>1391</v>
      </c>
      <c r="O464" s="65" t="s">
        <v>1390</v>
      </c>
      <c r="P464" t="s">
        <v>1390</v>
      </c>
      <c r="Q464" s="153">
        <f>IFERROR(_xlfn.XLOOKUP(S464,sortorder!$E$62:$E$138,sortorder!$F$62:$F$138),999)</f>
        <v>107</v>
      </c>
      <c r="R464" s="153">
        <f>IFERROR(_xlfn.XLOOKUP(S464,sortorder!$E$62:$E$138,sortorder!$D$62:$D$138),99)</f>
        <v>12</v>
      </c>
      <c r="S464" s="131" t="s">
        <v>134</v>
      </c>
      <c r="T464" s="60" t="s">
        <v>134</v>
      </c>
      <c r="U464" s="158">
        <f>IFERROR(_xlfn.XLOOKUP(W464,sortorder!$E$4:$E$55,sortorder!$D$4:$D$55),99)</f>
        <v>39</v>
      </c>
      <c r="V464" s="158">
        <f>IFERROR(_xlfn.XLOOKUP(W464,sortorder!$E$4:$E$55,sortorder!$D$4:$D$55),99)</f>
        <v>39</v>
      </c>
      <c r="W464" s="22" t="s">
        <v>1235</v>
      </c>
      <c r="X464" s="147">
        <f>IF(ISERROR(SEARCH(X$1,$O464)),0,1)</f>
        <v>0</v>
      </c>
      <c r="Y464" s="147">
        <f>IF(ISERROR(SEARCH(Y$1,$O464)),0,1)</f>
        <v>0</v>
      </c>
      <c r="Z464" s="147">
        <f>IF(ISERROR(SEARCH(Z$1,$O464)),0,1)</f>
        <v>0</v>
      </c>
      <c r="AA464" s="147">
        <f>IF(ISERROR(SEARCH(AA$1,$O464)),0,1)</f>
        <v>0</v>
      </c>
      <c r="AB464" s="147">
        <f>IF(ISERROR(SEARCH(AB$1,$O464)),0,1)</f>
        <v>1</v>
      </c>
      <c r="AC464" s="147">
        <f>IF(ISERROR(SEARCH(AC$1,$O464)),0,1)</f>
        <v>0</v>
      </c>
      <c r="AD464" s="147">
        <f>IF(ISERROR(SEARCH(AD$1,$O464)),0,1)</f>
        <v>0</v>
      </c>
      <c r="AE464" s="147">
        <f>IF(ISERROR(SEARCH(AE$1,$O464)),0,1)</f>
        <v>0</v>
      </c>
      <c r="AF464" s="147">
        <f>IF(ISERROR(SEARCH(AF$1,$O464)),0,1)</f>
        <v>0</v>
      </c>
      <c r="AG464" t="s">
        <v>1075</v>
      </c>
      <c r="AH464" t="s">
        <v>1236</v>
      </c>
      <c r="AI464" t="s">
        <v>140</v>
      </c>
      <c r="AJ464" s="42" t="s">
        <v>140</v>
      </c>
      <c r="AK464" s="219">
        <f>_xlfn.XLOOKUP(AJ464,sortorder!$I$15:$I$20,sortorder!$J$15:$J$20)</f>
        <v>3</v>
      </c>
      <c r="AL464" t="s">
        <v>423</v>
      </c>
      <c r="AM464" t="s">
        <v>423</v>
      </c>
      <c r="AN464" t="s">
        <v>424</v>
      </c>
      <c r="AO464" s="32">
        <v>1</v>
      </c>
      <c r="AP464" t="s">
        <v>1125</v>
      </c>
      <c r="AQ464" t="s">
        <v>1132</v>
      </c>
      <c r="AR464" t="s">
        <v>1126</v>
      </c>
      <c r="AS464" t="s">
        <v>1132</v>
      </c>
      <c r="AU464" s="40" t="str">
        <f>IFERROR(_xlfn.XLOOKUP(O464,wtd!$B:$B,wtd!$C:$C),"")</f>
        <v/>
      </c>
      <c r="AV464" s="147" t="b">
        <f>IFERROR(O464=_xlfn.XLOOKUP(O464,wtd!$B:$B,wtd!$B:$B),FALSE)</f>
        <v>0</v>
      </c>
      <c r="AW464" t="s">
        <v>2831</v>
      </c>
      <c r="AX464" s="11">
        <v>2</v>
      </c>
      <c r="AY464">
        <v>1</v>
      </c>
      <c r="BA464" t="b">
        <v>0</v>
      </c>
      <c r="BB464" t="b">
        <v>0</v>
      </c>
      <c r="BC464" t="b">
        <v>0</v>
      </c>
      <c r="BD464" t="s">
        <v>1392</v>
      </c>
      <c r="BE464" t="s">
        <v>1393</v>
      </c>
      <c r="BF464" t="s">
        <v>1393</v>
      </c>
      <c r="BI464" t="s">
        <v>1394</v>
      </c>
      <c r="BJ464" t="s">
        <v>5486</v>
      </c>
      <c r="BL464" s="232">
        <v>146</v>
      </c>
      <c r="BN464" t="s">
        <v>1395</v>
      </c>
      <c r="BQ464" t="s">
        <v>411</v>
      </c>
    </row>
    <row r="465" spans="1:70" x14ac:dyDescent="0.35">
      <c r="A465">
        <v>464</v>
      </c>
      <c r="B465" s="164" t="str">
        <f>IFERROR(TEXT(AK465,"00"),"99")&amp;IFERROR(TEXT(V465,"00"),"99")&amp;IFERROR(TEXT(R465,"00"),"99")&amp;IFERROR(TEXT(BL465,"000"),"999")</f>
        <v>033913140</v>
      </c>
      <c r="C465" s="164" t="str">
        <f>IFERROR(TEXT(AK465,"00"),"99")&amp;IFERROR(TEXT(U465,"00"),"99")&amp;IFERROR(TEXT(Q465,"000"),"999")</f>
        <v>0339101</v>
      </c>
      <c r="D465" s="29">
        <v>1</v>
      </c>
      <c r="E465" s="29">
        <v>0</v>
      </c>
      <c r="F465" s="29">
        <v>0</v>
      </c>
      <c r="G465" s="29"/>
      <c r="H465" t="s">
        <v>1352</v>
      </c>
      <c r="I465" t="s">
        <v>1352</v>
      </c>
      <c r="J465" t="s">
        <v>1352</v>
      </c>
      <c r="O465" s="65" t="s">
        <v>1351</v>
      </c>
      <c r="P465" t="s">
        <v>1351</v>
      </c>
      <c r="Q465" s="153">
        <f>IFERROR(_xlfn.XLOOKUP(S465,sortorder!$E$62:$E$138,sortorder!$F$62:$F$138),999)</f>
        <v>101</v>
      </c>
      <c r="R465" s="153">
        <f>IFERROR(_xlfn.XLOOKUP(S465,sortorder!$E$62:$E$138,sortorder!$D$62:$D$138),99)</f>
        <v>13</v>
      </c>
      <c r="S465" s="131" t="s">
        <v>1769</v>
      </c>
      <c r="T465" s="60" t="s">
        <v>1769</v>
      </c>
      <c r="U465" s="158">
        <f>IFERROR(_xlfn.XLOOKUP(W465,sortorder!$E$4:$E$55,sortorder!$D$4:$D$55),99)</f>
        <v>39</v>
      </c>
      <c r="V465" s="158">
        <f>IFERROR(_xlfn.XLOOKUP(W465,sortorder!$E$4:$E$55,sortorder!$D$4:$D$55),99)</f>
        <v>39</v>
      </c>
      <c r="W465" s="22" t="s">
        <v>1235</v>
      </c>
      <c r="X465" s="147">
        <f>IF(ISERROR(SEARCH(X$1,$O465)),0,1)</f>
        <v>0</v>
      </c>
      <c r="Y465" s="147">
        <f>IF(ISERROR(SEARCH(Y$1,$O465)),0,1)</f>
        <v>0</v>
      </c>
      <c r="Z465" s="147">
        <f>IF(ISERROR(SEARCH(Z$1,$O465)),0,1)</f>
        <v>0</v>
      </c>
      <c r="AA465" s="147">
        <f>IF(ISERROR(SEARCH(AA$1,$O465)),0,1)</f>
        <v>0</v>
      </c>
      <c r="AB465" s="147">
        <f>IF(ISERROR(SEARCH(AB$1,$O465)),0,1)</f>
        <v>1</v>
      </c>
      <c r="AC465" s="147">
        <f>IF(ISERROR(SEARCH(AC$1,$O465)),0,1)</f>
        <v>0</v>
      </c>
      <c r="AD465" s="147">
        <f>IF(ISERROR(SEARCH(AD$1,$O465)),0,1)</f>
        <v>0</v>
      </c>
      <c r="AE465" s="147">
        <f>IF(ISERROR(SEARCH(AE$1,$O465)),0,1)</f>
        <v>0</v>
      </c>
      <c r="AF465" s="147">
        <f>IF(ISERROR(SEARCH(AF$1,$O465)),0,1)</f>
        <v>0</v>
      </c>
      <c r="AG465" t="s">
        <v>1075</v>
      </c>
      <c r="AH465" t="s">
        <v>1236</v>
      </c>
      <c r="AI465" t="s">
        <v>140</v>
      </c>
      <c r="AJ465" s="42" t="s">
        <v>140</v>
      </c>
      <c r="AK465" s="219">
        <f>_xlfn.XLOOKUP(AJ465,sortorder!$I$15:$I$20,sortorder!$J$15:$J$20)</f>
        <v>3</v>
      </c>
      <c r="AL465" t="s">
        <v>423</v>
      </c>
      <c r="AM465" t="s">
        <v>423</v>
      </c>
      <c r="AN465" t="s">
        <v>424</v>
      </c>
      <c r="AO465" s="32">
        <v>1</v>
      </c>
      <c r="AP465" t="s">
        <v>1125</v>
      </c>
      <c r="AQ465" t="s">
        <v>1132</v>
      </c>
      <c r="AR465" t="s">
        <v>1126</v>
      </c>
      <c r="AS465" t="s">
        <v>1132</v>
      </c>
      <c r="AU465" s="40" t="str">
        <f>IFERROR(_xlfn.XLOOKUP(O465,wtd!$B:$B,wtd!$C:$C),"")</f>
        <v/>
      </c>
      <c r="AV465" s="147" t="b">
        <f>IFERROR(O465=_xlfn.XLOOKUP(O465,wtd!$B:$B,wtd!$B:$B),FALSE)</f>
        <v>0</v>
      </c>
      <c r="AW465" t="s">
        <v>2831</v>
      </c>
      <c r="AX465">
        <v>2</v>
      </c>
      <c r="AY465">
        <v>0</v>
      </c>
      <c r="BA465" t="b">
        <v>0</v>
      </c>
      <c r="BB465" t="b">
        <v>0</v>
      </c>
      <c r="BC465" t="b">
        <v>0</v>
      </c>
      <c r="BD465" t="s">
        <v>4902</v>
      </c>
      <c r="BE465" t="s">
        <v>4902</v>
      </c>
      <c r="BF465" t="s">
        <v>4902</v>
      </c>
      <c r="BI465" t="s">
        <v>1353</v>
      </c>
      <c r="BJ465" t="s">
        <v>1354</v>
      </c>
      <c r="BL465" s="232">
        <v>140</v>
      </c>
      <c r="BN465" t="s">
        <v>1355</v>
      </c>
    </row>
    <row r="466" spans="1:70" x14ac:dyDescent="0.35">
      <c r="A466">
        <v>465</v>
      </c>
      <c r="B466" s="164" t="str">
        <f>IFERROR(TEXT(AK466,"00"),"99")&amp;IFERROR(TEXT(V466,"00"),"99")&amp;IFERROR(TEXT(R466,"00"),"99")&amp;IFERROR(TEXT(BL466,"000"),"999")</f>
        <v>034001109</v>
      </c>
      <c r="C466" s="164" t="str">
        <f>IFERROR(TEXT(AK466,"00"),"99")&amp;IFERROR(TEXT(U466,"00"),"99")&amp;IFERROR(TEXT(Q466,"000"),"999")</f>
        <v>0340096</v>
      </c>
      <c r="D466" s="29">
        <v>1</v>
      </c>
      <c r="E466" s="29">
        <v>0</v>
      </c>
      <c r="F466" s="29">
        <v>0</v>
      </c>
      <c r="G466" s="29"/>
      <c r="H466" t="s">
        <v>1965</v>
      </c>
      <c r="I466" t="s">
        <v>1965</v>
      </c>
      <c r="J466" t="s">
        <v>1965</v>
      </c>
      <c r="O466" s="65" t="s">
        <v>1964</v>
      </c>
      <c r="P466" t="s">
        <v>1964</v>
      </c>
      <c r="Q466" s="153">
        <f>IFERROR(_xlfn.XLOOKUP(S466,sortorder!$E$62:$E$138,sortorder!$F$62:$F$138),999)</f>
        <v>96</v>
      </c>
      <c r="R466" s="153">
        <f>IFERROR(_xlfn.XLOOKUP(S466,sortorder!$E$62:$E$138,sortorder!$D$62:$D$138),99)</f>
        <v>1</v>
      </c>
      <c r="S466" s="131" t="s">
        <v>181</v>
      </c>
      <c r="T466" s="60" t="s">
        <v>181</v>
      </c>
      <c r="U466" s="158">
        <f>IFERROR(_xlfn.XLOOKUP(W466,sortorder!$E$4:$E$55,sortorder!$D$4:$D$55),99)</f>
        <v>40</v>
      </c>
      <c r="V466" s="158">
        <f>IFERROR(_xlfn.XLOOKUP(W466,sortorder!$E$4:$E$55,sortorder!$D$4:$D$55),99)</f>
        <v>40</v>
      </c>
      <c r="W466" s="22" t="s">
        <v>1895</v>
      </c>
      <c r="X466" s="147">
        <f>IF(ISERROR(SEARCH(X$1,$O466)),0,1)</f>
        <v>0</v>
      </c>
      <c r="Y466" s="147">
        <f>IF(ISERROR(SEARCH(Y$1,$O466)),0,1)</f>
        <v>1</v>
      </c>
      <c r="Z466" s="147">
        <f>IF(ISERROR(SEARCH(Z$1,$O466)),0,1)</f>
        <v>0</v>
      </c>
      <c r="AA466" s="147">
        <f>IF(ISERROR(SEARCH(AA$1,$O466)),0,1)</f>
        <v>0</v>
      </c>
      <c r="AB466" s="147">
        <f>IF(ISERROR(SEARCH(AB$1,$O466)),0,1)</f>
        <v>1</v>
      </c>
      <c r="AC466" s="147">
        <f>IF(ISERROR(SEARCH(AC$1,$O466)),0,1)</f>
        <v>0</v>
      </c>
      <c r="AD466" s="147">
        <f>IF(ISERROR(SEARCH(AD$1,$O466)),0,1)</f>
        <v>0</v>
      </c>
      <c r="AE466" s="147">
        <f>IF(ISERROR(SEARCH(AE$1,$O466)),0,1)</f>
        <v>0</v>
      </c>
      <c r="AF466" s="147">
        <f>IF(ISERROR(SEARCH(AF$1,$O466)),0,1)</f>
        <v>0</v>
      </c>
      <c r="AG466" t="s">
        <v>1075</v>
      </c>
      <c r="AH466" t="s">
        <v>1236</v>
      </c>
      <c r="AI466" t="s">
        <v>140</v>
      </c>
      <c r="AJ466" s="42" t="s">
        <v>140</v>
      </c>
      <c r="AK466" s="219">
        <f>_xlfn.XLOOKUP(AJ466,sortorder!$I$15:$I$20,sortorder!$J$15:$J$20)</f>
        <v>3</v>
      </c>
      <c r="AL466" t="s">
        <v>1805</v>
      </c>
      <c r="AM466" t="s">
        <v>1805</v>
      </c>
      <c r="AN466" t="s">
        <v>1806</v>
      </c>
      <c r="AO466" s="32">
        <v>3</v>
      </c>
      <c r="AP466" t="s">
        <v>1816</v>
      </c>
      <c r="AQ466" t="s">
        <v>1132</v>
      </c>
      <c r="AR466" t="s">
        <v>1126</v>
      </c>
      <c r="AS466" t="s">
        <v>1132</v>
      </c>
      <c r="AU466" s="40" t="str">
        <f>IFERROR(_xlfn.XLOOKUP(O466,wtd!$B:$B,wtd!$C:$C),"")</f>
        <v/>
      </c>
      <c r="AV466" s="147" t="b">
        <f>IFERROR(O466=_xlfn.XLOOKUP(O466,wtd!$B:$B,wtd!$B:$B),FALSE)</f>
        <v>0</v>
      </c>
      <c r="AW466" t="s">
        <v>2831</v>
      </c>
      <c r="AX466" s="11">
        <v>3</v>
      </c>
      <c r="AY466">
        <v>2</v>
      </c>
      <c r="BA466" t="b">
        <v>0</v>
      </c>
      <c r="BB466" t="b">
        <v>0</v>
      </c>
      <c r="BC466" t="b">
        <v>0</v>
      </c>
      <c r="BD466" t="s">
        <v>1966</v>
      </c>
      <c r="BE466" t="s">
        <v>1967</v>
      </c>
      <c r="BF466" t="s">
        <v>1967</v>
      </c>
      <c r="BI466" t="s">
        <v>1968</v>
      </c>
      <c r="BJ466" t="s">
        <v>5479</v>
      </c>
      <c r="BL466" s="232">
        <v>109</v>
      </c>
      <c r="BN466" t="s">
        <v>1969</v>
      </c>
      <c r="BQ466" t="s">
        <v>411</v>
      </c>
      <c r="BR466" t="s">
        <v>55</v>
      </c>
    </row>
    <row r="467" spans="1:70" x14ac:dyDescent="0.35">
      <c r="A467">
        <v>466</v>
      </c>
      <c r="B467" s="164" t="str">
        <f>IFERROR(TEXT(AK467,"00"),"99")&amp;IFERROR(TEXT(V467,"00"),"99")&amp;IFERROR(TEXT(R467,"00"),"99")&amp;IFERROR(TEXT(BL467,"000"),"999")</f>
        <v>034002110</v>
      </c>
      <c r="C467" s="164" t="str">
        <f>IFERROR(TEXT(AK467,"00"),"99")&amp;IFERROR(TEXT(U467,"00"),"99")&amp;IFERROR(TEXT(Q467,"000"),"999")</f>
        <v>0340097</v>
      </c>
      <c r="D467" s="29">
        <v>1</v>
      </c>
      <c r="E467" s="29">
        <v>0</v>
      </c>
      <c r="F467" s="29">
        <v>0</v>
      </c>
      <c r="G467" s="29"/>
      <c r="H467" t="s">
        <v>1952</v>
      </c>
      <c r="I467" t="s">
        <v>1952</v>
      </c>
      <c r="J467" t="s">
        <v>1952</v>
      </c>
      <c r="O467" s="65" t="s">
        <v>1951</v>
      </c>
      <c r="P467" t="s">
        <v>1951</v>
      </c>
      <c r="Q467" s="153">
        <f>IFERROR(_xlfn.XLOOKUP(S467,sortorder!$E$62:$E$138,sortorder!$F$62:$F$138),999)</f>
        <v>97</v>
      </c>
      <c r="R467" s="153">
        <f>IFERROR(_xlfn.XLOOKUP(S467,sortorder!$E$62:$E$138,sortorder!$D$62:$D$138),99)</f>
        <v>2</v>
      </c>
      <c r="S467" s="131" t="s">
        <v>144</v>
      </c>
      <c r="T467" s="60" t="s">
        <v>144</v>
      </c>
      <c r="U467" s="158">
        <f>IFERROR(_xlfn.XLOOKUP(W467,sortorder!$E$4:$E$55,sortorder!$D$4:$D$55),99)</f>
        <v>40</v>
      </c>
      <c r="V467" s="158">
        <f>IFERROR(_xlfn.XLOOKUP(W467,sortorder!$E$4:$E$55,sortorder!$D$4:$D$55),99)</f>
        <v>40</v>
      </c>
      <c r="W467" s="22" t="s">
        <v>1895</v>
      </c>
      <c r="X467" s="147">
        <f>IF(ISERROR(SEARCH(X$1,$O467)),0,1)</f>
        <v>0</v>
      </c>
      <c r="Y467" s="147">
        <f>IF(ISERROR(SEARCH(Y$1,$O467)),0,1)</f>
        <v>1</v>
      </c>
      <c r="Z467" s="147">
        <f>IF(ISERROR(SEARCH(Z$1,$O467)),0,1)</f>
        <v>0</v>
      </c>
      <c r="AA467" s="147">
        <f>IF(ISERROR(SEARCH(AA$1,$O467)),0,1)</f>
        <v>0</v>
      </c>
      <c r="AB467" s="147">
        <f>IF(ISERROR(SEARCH(AB$1,$O467)),0,1)</f>
        <v>1</v>
      </c>
      <c r="AC467" s="147">
        <f>IF(ISERROR(SEARCH(AC$1,$O467)),0,1)</f>
        <v>0</v>
      </c>
      <c r="AD467" s="147">
        <f>IF(ISERROR(SEARCH(AD$1,$O467)),0,1)</f>
        <v>0</v>
      </c>
      <c r="AE467" s="147">
        <f>IF(ISERROR(SEARCH(AE$1,$O467)),0,1)</f>
        <v>0</v>
      </c>
      <c r="AF467" s="147">
        <f>IF(ISERROR(SEARCH(AF$1,$O467)),0,1)</f>
        <v>0</v>
      </c>
      <c r="AG467" t="s">
        <v>1075</v>
      </c>
      <c r="AH467" t="s">
        <v>1236</v>
      </c>
      <c r="AI467" t="s">
        <v>140</v>
      </c>
      <c r="AJ467" s="42" t="s">
        <v>140</v>
      </c>
      <c r="AK467" s="219">
        <f>_xlfn.XLOOKUP(AJ467,sortorder!$I$15:$I$20,sortorder!$J$15:$J$20)</f>
        <v>3</v>
      </c>
      <c r="AL467" t="s">
        <v>1805</v>
      </c>
      <c r="AM467" t="s">
        <v>1805</v>
      </c>
      <c r="AN467" t="s">
        <v>1806</v>
      </c>
      <c r="AO467" s="32">
        <v>3</v>
      </c>
      <c r="AP467" t="s">
        <v>1816</v>
      </c>
      <c r="AQ467" t="s">
        <v>1132</v>
      </c>
      <c r="AR467" t="s">
        <v>1126</v>
      </c>
      <c r="AS467" t="s">
        <v>1132</v>
      </c>
      <c r="AU467" s="40" t="str">
        <f>IFERROR(_xlfn.XLOOKUP(O467,wtd!$B:$B,wtd!$C:$C),"")</f>
        <v/>
      </c>
      <c r="AV467" s="147" t="b">
        <f>IFERROR(O467=_xlfn.XLOOKUP(O467,wtd!$B:$B,wtd!$B:$B),FALSE)</f>
        <v>0</v>
      </c>
      <c r="AW467" t="s">
        <v>2831</v>
      </c>
      <c r="AX467" s="11">
        <v>3</v>
      </c>
      <c r="AY467">
        <v>1</v>
      </c>
      <c r="BA467" t="b">
        <v>0</v>
      </c>
      <c r="BB467" t="b">
        <v>0</v>
      </c>
      <c r="BC467" t="b">
        <v>0</v>
      </c>
      <c r="BD467" t="s">
        <v>1953</v>
      </c>
      <c r="BE467" t="s">
        <v>1954</v>
      </c>
      <c r="BF467" t="s">
        <v>1954</v>
      </c>
      <c r="BI467" t="s">
        <v>1955</v>
      </c>
      <c r="BJ467" t="s">
        <v>1742</v>
      </c>
      <c r="BL467" s="232">
        <v>110</v>
      </c>
      <c r="BN467" t="s">
        <v>1956</v>
      </c>
      <c r="BQ467" t="s">
        <v>411</v>
      </c>
      <c r="BR467" t="s">
        <v>55</v>
      </c>
    </row>
    <row r="468" spans="1:70" x14ac:dyDescent="0.35">
      <c r="A468">
        <v>467</v>
      </c>
      <c r="B468" s="164" t="str">
        <f>IFERROR(TEXT(AK468,"00"),"99")&amp;IFERROR(TEXT(V468,"00"),"99")&amp;IFERROR(TEXT(R468,"00"),"99")&amp;IFERROR(TEXT(BL468,"000"),"999")</f>
        <v>034003112</v>
      </c>
      <c r="C468" s="164" t="str">
        <f>IFERROR(TEXT(AK468,"00"),"99")&amp;IFERROR(TEXT(U468,"00"),"99")&amp;IFERROR(TEXT(Q468,"000"),"999")</f>
        <v>0340099</v>
      </c>
      <c r="D468" s="29">
        <v>1</v>
      </c>
      <c r="E468" s="29">
        <v>0</v>
      </c>
      <c r="F468" s="29">
        <v>0</v>
      </c>
      <c r="G468" s="29"/>
      <c r="H468" t="s">
        <v>1894</v>
      </c>
      <c r="I468" t="s">
        <v>1894</v>
      </c>
      <c r="J468" t="s">
        <v>1894</v>
      </c>
      <c r="O468" s="65" t="s">
        <v>1893</v>
      </c>
      <c r="P468" t="s">
        <v>1893</v>
      </c>
      <c r="Q468" s="153">
        <f>IFERROR(_xlfn.XLOOKUP(S468,sortorder!$E$62:$E$138,sortorder!$F$62:$F$138),999)</f>
        <v>99</v>
      </c>
      <c r="R468" s="153">
        <f>IFERROR(_xlfn.XLOOKUP(S468,sortorder!$E$62:$E$138,sortorder!$D$62:$D$138),99)</f>
        <v>3</v>
      </c>
      <c r="S468" s="131" t="s">
        <v>185</v>
      </c>
      <c r="T468" s="60" t="s">
        <v>185</v>
      </c>
      <c r="U468" s="158">
        <f>IFERROR(_xlfn.XLOOKUP(W468,sortorder!$E$4:$E$55,sortorder!$D$4:$D$55),99)</f>
        <v>40</v>
      </c>
      <c r="V468" s="158">
        <f>IFERROR(_xlfn.XLOOKUP(W468,sortorder!$E$4:$E$55,sortorder!$D$4:$D$55),99)</f>
        <v>40</v>
      </c>
      <c r="W468" s="22" t="s">
        <v>1895</v>
      </c>
      <c r="X468" s="147">
        <f>IF(ISERROR(SEARCH(X$1,$O468)),0,1)</f>
        <v>0</v>
      </c>
      <c r="Y468" s="147">
        <f>IF(ISERROR(SEARCH(Y$1,$O468)),0,1)</f>
        <v>1</v>
      </c>
      <c r="Z468" s="147">
        <f>IF(ISERROR(SEARCH(Z$1,$O468)),0,1)</f>
        <v>0</v>
      </c>
      <c r="AA468" s="147">
        <f>IF(ISERROR(SEARCH(AA$1,$O468)),0,1)</f>
        <v>0</v>
      </c>
      <c r="AB468" s="147">
        <f>IF(ISERROR(SEARCH(AB$1,$O468)),0,1)</f>
        <v>1</v>
      </c>
      <c r="AC468" s="147">
        <f>IF(ISERROR(SEARCH(AC$1,$O468)),0,1)</f>
        <v>0</v>
      </c>
      <c r="AD468" s="147">
        <f>IF(ISERROR(SEARCH(AD$1,$O468)),0,1)</f>
        <v>0</v>
      </c>
      <c r="AE468" s="147">
        <f>IF(ISERROR(SEARCH(AE$1,$O468)),0,1)</f>
        <v>0</v>
      </c>
      <c r="AF468" s="147">
        <f>IF(ISERROR(SEARCH(AF$1,$O468)),0,1)</f>
        <v>0</v>
      </c>
      <c r="AG468" t="s">
        <v>1075</v>
      </c>
      <c r="AH468" t="s">
        <v>1236</v>
      </c>
      <c r="AI468" t="s">
        <v>140</v>
      </c>
      <c r="AJ468" s="42" t="s">
        <v>140</v>
      </c>
      <c r="AK468" s="219">
        <f>_xlfn.XLOOKUP(AJ468,sortorder!$I$15:$I$20,sortorder!$J$15:$J$20)</f>
        <v>3</v>
      </c>
      <c r="AL468" t="s">
        <v>1805</v>
      </c>
      <c r="AM468" t="s">
        <v>1805</v>
      </c>
      <c r="AN468" t="s">
        <v>1806</v>
      </c>
      <c r="AO468" s="32">
        <v>3</v>
      </c>
      <c r="AP468" t="s">
        <v>1816</v>
      </c>
      <c r="AQ468" t="s">
        <v>1132</v>
      </c>
      <c r="AR468" t="s">
        <v>1126</v>
      </c>
      <c r="AS468" t="s">
        <v>1132</v>
      </c>
      <c r="AU468" s="40" t="str">
        <f>IFERROR(_xlfn.XLOOKUP(O468,wtd!$B:$B,wtd!$C:$C),"")</f>
        <v/>
      </c>
      <c r="AV468" s="147" t="b">
        <f>IFERROR(O468=_xlfn.XLOOKUP(O468,wtd!$B:$B,wtd!$B:$B),FALSE)</f>
        <v>0</v>
      </c>
      <c r="AW468" t="s">
        <v>2831</v>
      </c>
      <c r="AX468" s="11">
        <v>2</v>
      </c>
      <c r="AY468">
        <v>0</v>
      </c>
      <c r="BA468" t="b">
        <v>0</v>
      </c>
      <c r="BB468" t="b">
        <v>0</v>
      </c>
      <c r="BC468" t="b">
        <v>0</v>
      </c>
      <c r="BD468" t="s">
        <v>1896</v>
      </c>
      <c r="BE468" t="s">
        <v>5024</v>
      </c>
      <c r="BF468" t="s">
        <v>5024</v>
      </c>
      <c r="BI468" t="s">
        <v>1897</v>
      </c>
      <c r="BJ468" t="s">
        <v>1239</v>
      </c>
      <c r="BL468" s="232">
        <v>112</v>
      </c>
      <c r="BN468" t="s">
        <v>1139</v>
      </c>
      <c r="BQ468" t="s">
        <v>411</v>
      </c>
    </row>
    <row r="469" spans="1:70" x14ac:dyDescent="0.35">
      <c r="A469">
        <v>468</v>
      </c>
      <c r="B469" s="164" t="str">
        <f>IFERROR(TEXT(AK469,"00"),"99")&amp;IFERROR(TEXT(V469,"00"),"99")&amp;IFERROR(TEXT(R469,"00"),"99")&amp;IFERROR(TEXT(BL469,"000"),"999")</f>
        <v>034004113</v>
      </c>
      <c r="C469" s="164" t="str">
        <f>IFERROR(TEXT(AK469,"00"),"99")&amp;IFERROR(TEXT(U469,"00"),"99")&amp;IFERROR(TEXT(Q469,"000"),"999")</f>
        <v>0340100</v>
      </c>
      <c r="D469" s="29">
        <v>1</v>
      </c>
      <c r="E469" s="29">
        <v>0</v>
      </c>
      <c r="F469" s="29">
        <v>0</v>
      </c>
      <c r="G469" s="29"/>
      <c r="H469" t="s">
        <v>1978</v>
      </c>
      <c r="I469" t="s">
        <v>1978</v>
      </c>
      <c r="J469" t="s">
        <v>1978</v>
      </c>
      <c r="O469" s="65" t="s">
        <v>1977</v>
      </c>
      <c r="P469" t="s">
        <v>1977</v>
      </c>
      <c r="Q469" s="153">
        <f>IFERROR(_xlfn.XLOOKUP(S469,sortorder!$E$62:$E$138,sortorder!$F$62:$F$138),999)</f>
        <v>100</v>
      </c>
      <c r="R469" s="153">
        <f>IFERROR(_xlfn.XLOOKUP(S469,sortorder!$E$62:$E$138,sortorder!$D$62:$D$138),99)</f>
        <v>4</v>
      </c>
      <c r="S469" s="131" t="s">
        <v>108</v>
      </c>
      <c r="T469" s="60" t="s">
        <v>108</v>
      </c>
      <c r="U469" s="158">
        <f>IFERROR(_xlfn.XLOOKUP(W469,sortorder!$E$4:$E$55,sortorder!$D$4:$D$55),99)</f>
        <v>40</v>
      </c>
      <c r="V469" s="158">
        <f>IFERROR(_xlfn.XLOOKUP(W469,sortorder!$E$4:$E$55,sortorder!$D$4:$D$55),99)</f>
        <v>40</v>
      </c>
      <c r="W469" s="22" t="s">
        <v>1895</v>
      </c>
      <c r="X469" s="147">
        <f>IF(ISERROR(SEARCH(X$1,$O469)),0,1)</f>
        <v>0</v>
      </c>
      <c r="Y469" s="147">
        <f>IF(ISERROR(SEARCH(Y$1,$O469)),0,1)</f>
        <v>1</v>
      </c>
      <c r="Z469" s="147">
        <f>IF(ISERROR(SEARCH(Z$1,$O469)),0,1)</f>
        <v>0</v>
      </c>
      <c r="AA469" s="147">
        <f>IF(ISERROR(SEARCH(AA$1,$O469)),0,1)</f>
        <v>0</v>
      </c>
      <c r="AB469" s="147">
        <f>IF(ISERROR(SEARCH(AB$1,$O469)),0,1)</f>
        <v>1</v>
      </c>
      <c r="AC469" s="147">
        <f>IF(ISERROR(SEARCH(AC$1,$O469)),0,1)</f>
        <v>0</v>
      </c>
      <c r="AD469" s="147">
        <f>IF(ISERROR(SEARCH(AD$1,$O469)),0,1)</f>
        <v>0</v>
      </c>
      <c r="AE469" s="147">
        <f>IF(ISERROR(SEARCH(AE$1,$O469)),0,1)</f>
        <v>0</v>
      </c>
      <c r="AF469" s="147">
        <f>IF(ISERROR(SEARCH(AF$1,$O469)),0,1)</f>
        <v>0</v>
      </c>
      <c r="AG469" t="s">
        <v>1075</v>
      </c>
      <c r="AH469" t="s">
        <v>1236</v>
      </c>
      <c r="AI469" t="s">
        <v>140</v>
      </c>
      <c r="AJ469" s="42" t="s">
        <v>140</v>
      </c>
      <c r="AK469" s="219">
        <f>_xlfn.XLOOKUP(AJ469,sortorder!$I$15:$I$20,sortorder!$J$15:$J$20)</f>
        <v>3</v>
      </c>
      <c r="AL469" t="s">
        <v>1805</v>
      </c>
      <c r="AM469" t="s">
        <v>1805</v>
      </c>
      <c r="AN469" t="s">
        <v>1806</v>
      </c>
      <c r="AO469" s="32">
        <v>3</v>
      </c>
      <c r="AP469" t="s">
        <v>1816</v>
      </c>
      <c r="AQ469" t="s">
        <v>1132</v>
      </c>
      <c r="AR469" t="s">
        <v>1126</v>
      </c>
      <c r="AS469" t="s">
        <v>1132</v>
      </c>
      <c r="AU469" s="40" t="str">
        <f>IFERROR(_xlfn.XLOOKUP(O469,wtd!$B:$B,wtd!$C:$C),"")</f>
        <v/>
      </c>
      <c r="AV469" s="147" t="b">
        <f>IFERROR(O469=_xlfn.XLOOKUP(O469,wtd!$B:$B,wtd!$B:$B),FALSE)</f>
        <v>0</v>
      </c>
      <c r="AW469" t="s">
        <v>2831</v>
      </c>
      <c r="AX469" s="11">
        <v>2</v>
      </c>
      <c r="AY469">
        <v>2</v>
      </c>
      <c r="BA469" t="b">
        <v>0</v>
      </c>
      <c r="BB469" t="b">
        <v>0</v>
      </c>
      <c r="BC469" t="b">
        <v>0</v>
      </c>
      <c r="BD469" t="s">
        <v>1979</v>
      </c>
      <c r="BE469" t="s">
        <v>5031</v>
      </c>
      <c r="BF469" t="s">
        <v>5031</v>
      </c>
      <c r="BI469" t="s">
        <v>1980</v>
      </c>
      <c r="BJ469" t="s">
        <v>1330</v>
      </c>
      <c r="BL469" s="232">
        <v>113</v>
      </c>
      <c r="BN469" t="s">
        <v>1263</v>
      </c>
      <c r="BQ469" t="s">
        <v>411</v>
      </c>
      <c r="BR469" t="s">
        <v>55</v>
      </c>
    </row>
    <row r="470" spans="1:70" x14ac:dyDescent="0.35">
      <c r="A470">
        <v>469</v>
      </c>
      <c r="B470" s="164" t="str">
        <f>IFERROR(TEXT(AK470,"00"),"99")&amp;IFERROR(TEXT(V470,"00"),"99")&amp;IFERROR(TEXT(R470,"00"),"99")&amp;IFERROR(TEXT(BL470,"000"),"999")</f>
        <v>034005111</v>
      </c>
      <c r="C470" s="164" t="str">
        <f>IFERROR(TEXT(AK470,"00"),"99")&amp;IFERROR(TEXT(U470,"00"),"99")&amp;IFERROR(TEXT(Q470,"000"),"999")</f>
        <v>0340098</v>
      </c>
      <c r="D470" s="29">
        <v>1</v>
      </c>
      <c r="E470" s="29">
        <v>0</v>
      </c>
      <c r="F470" s="29">
        <v>0</v>
      </c>
      <c r="G470" s="29"/>
      <c r="H470" t="s">
        <v>1905</v>
      </c>
      <c r="I470" t="s">
        <v>1905</v>
      </c>
      <c r="J470" t="s">
        <v>1905</v>
      </c>
      <c r="O470" s="65" t="s">
        <v>1904</v>
      </c>
      <c r="P470" t="s">
        <v>1904</v>
      </c>
      <c r="Q470" s="153">
        <f>IFERROR(_xlfn.XLOOKUP(S470,sortorder!$E$62:$E$138,sortorder!$F$62:$F$138),999)</f>
        <v>98</v>
      </c>
      <c r="R470" s="153">
        <f>IFERROR(_xlfn.XLOOKUP(S470,sortorder!$E$62:$E$138,sortorder!$D$62:$D$138),99)</f>
        <v>5</v>
      </c>
      <c r="S470" s="131" t="s">
        <v>196</v>
      </c>
      <c r="T470" s="60" t="s">
        <v>196</v>
      </c>
      <c r="U470" s="158">
        <f>IFERROR(_xlfn.XLOOKUP(W470,sortorder!$E$4:$E$55,sortorder!$D$4:$D$55),99)</f>
        <v>40</v>
      </c>
      <c r="V470" s="158">
        <f>IFERROR(_xlfn.XLOOKUP(W470,sortorder!$E$4:$E$55,sortorder!$D$4:$D$55),99)</f>
        <v>40</v>
      </c>
      <c r="W470" s="22" t="s">
        <v>1895</v>
      </c>
      <c r="X470" s="147">
        <f>IF(ISERROR(SEARCH(X$1,$O470)),0,1)</f>
        <v>0</v>
      </c>
      <c r="Y470" s="147">
        <f>IF(ISERROR(SEARCH(Y$1,$O470)),0,1)</f>
        <v>1</v>
      </c>
      <c r="Z470" s="147">
        <f>IF(ISERROR(SEARCH(Z$1,$O470)),0,1)</f>
        <v>0</v>
      </c>
      <c r="AA470" s="147">
        <f>IF(ISERROR(SEARCH(AA$1,$O470)),0,1)</f>
        <v>0</v>
      </c>
      <c r="AB470" s="147">
        <f>IF(ISERROR(SEARCH(AB$1,$O470)),0,1)</f>
        <v>1</v>
      </c>
      <c r="AC470" s="147">
        <f>IF(ISERROR(SEARCH(AC$1,$O470)),0,1)</f>
        <v>0</v>
      </c>
      <c r="AD470" s="147">
        <f>IF(ISERROR(SEARCH(AD$1,$O470)),0,1)</f>
        <v>0</v>
      </c>
      <c r="AE470" s="147">
        <f>IF(ISERROR(SEARCH(AE$1,$O470)),0,1)</f>
        <v>0</v>
      </c>
      <c r="AF470" s="147">
        <f>IF(ISERROR(SEARCH(AF$1,$O470)),0,1)</f>
        <v>0</v>
      </c>
      <c r="AG470" t="s">
        <v>1075</v>
      </c>
      <c r="AH470" t="s">
        <v>1236</v>
      </c>
      <c r="AI470" t="s">
        <v>140</v>
      </c>
      <c r="AJ470" s="42" t="s">
        <v>140</v>
      </c>
      <c r="AK470" s="219">
        <f>_xlfn.XLOOKUP(AJ470,sortorder!$I$15:$I$20,sortorder!$J$15:$J$20)</f>
        <v>3</v>
      </c>
      <c r="AL470" t="s">
        <v>1805</v>
      </c>
      <c r="AM470" t="s">
        <v>1805</v>
      </c>
      <c r="AN470" t="s">
        <v>1806</v>
      </c>
      <c r="AO470" s="32">
        <v>3</v>
      </c>
      <c r="AP470" t="s">
        <v>1816</v>
      </c>
      <c r="AQ470" t="s">
        <v>1132</v>
      </c>
      <c r="AR470" t="s">
        <v>1126</v>
      </c>
      <c r="AS470" t="s">
        <v>1132</v>
      </c>
      <c r="AU470" s="40" t="str">
        <f>IFERROR(_xlfn.XLOOKUP(O470,wtd!$B:$B,wtd!$C:$C),"")</f>
        <v/>
      </c>
      <c r="AV470" s="147" t="b">
        <f>IFERROR(O470=_xlfn.XLOOKUP(O470,wtd!$B:$B,wtd!$B:$B),FALSE)</f>
        <v>0</v>
      </c>
      <c r="AW470" t="s">
        <v>2831</v>
      </c>
      <c r="AX470" s="11">
        <v>3</v>
      </c>
      <c r="AY470">
        <v>2</v>
      </c>
      <c r="BA470" t="b">
        <v>0</v>
      </c>
      <c r="BB470" t="b">
        <v>0</v>
      </c>
      <c r="BC470" t="b">
        <v>0</v>
      </c>
      <c r="BD470" t="s">
        <v>1906</v>
      </c>
      <c r="BE470" t="s">
        <v>5496</v>
      </c>
      <c r="BF470" t="s">
        <v>5496</v>
      </c>
      <c r="BI470" t="s">
        <v>1907</v>
      </c>
      <c r="BJ470" t="s">
        <v>5480</v>
      </c>
      <c r="BL470" s="232">
        <v>111</v>
      </c>
      <c r="BN470" t="s">
        <v>1908</v>
      </c>
      <c r="BQ470" t="s">
        <v>411</v>
      </c>
    </row>
    <row r="471" spans="1:70" x14ac:dyDescent="0.35">
      <c r="A471">
        <v>470</v>
      </c>
      <c r="B471" s="164" t="str">
        <f>IFERROR(TEXT(AK471,"00"),"99")&amp;IFERROR(TEXT(V471,"00"),"99")&amp;IFERROR(TEXT(R471,"00"),"99")&amp;IFERROR(TEXT(BL471,"000"),"999")</f>
        <v>034006116</v>
      </c>
      <c r="C471" s="164" t="str">
        <f>IFERROR(TEXT(AK471,"00"),"99")&amp;IFERROR(TEXT(U471,"00"),"99")&amp;IFERROR(TEXT(Q471,"000"),"999")</f>
        <v>0340103</v>
      </c>
      <c r="D471" s="29">
        <v>1</v>
      </c>
      <c r="E471" s="29">
        <v>0</v>
      </c>
      <c r="F471" s="29">
        <v>0</v>
      </c>
      <c r="G471" s="29"/>
      <c r="H471" t="s">
        <v>1915</v>
      </c>
      <c r="I471" t="s">
        <v>1915</v>
      </c>
      <c r="J471" t="s">
        <v>1915</v>
      </c>
      <c r="O471" s="65" t="s">
        <v>1914</v>
      </c>
      <c r="P471" t="s">
        <v>1914</v>
      </c>
      <c r="Q471" s="153">
        <f>IFERROR(_xlfn.XLOOKUP(S471,sortorder!$E$62:$E$138,sortorder!$F$62:$F$138),999)</f>
        <v>103</v>
      </c>
      <c r="R471" s="153">
        <f>IFERROR(_xlfn.XLOOKUP(S471,sortorder!$E$62:$E$138,sortorder!$D$62:$D$138),99)</f>
        <v>6</v>
      </c>
      <c r="S471" s="131" t="s">
        <v>80</v>
      </c>
      <c r="T471" s="60" t="s">
        <v>80</v>
      </c>
      <c r="U471" s="158">
        <f>IFERROR(_xlfn.XLOOKUP(W471,sortorder!$E$4:$E$55,sortorder!$D$4:$D$55),99)</f>
        <v>40</v>
      </c>
      <c r="V471" s="158">
        <f>IFERROR(_xlfn.XLOOKUP(W471,sortorder!$E$4:$E$55,sortorder!$D$4:$D$55),99)</f>
        <v>40</v>
      </c>
      <c r="W471" s="22" t="s">
        <v>1895</v>
      </c>
      <c r="X471" s="147">
        <f>IF(ISERROR(SEARCH(X$1,$O471)),0,1)</f>
        <v>0</v>
      </c>
      <c r="Y471" s="147">
        <f>IF(ISERROR(SEARCH(Y$1,$O471)),0,1)</f>
        <v>1</v>
      </c>
      <c r="Z471" s="147">
        <f>IF(ISERROR(SEARCH(Z$1,$O471)),0,1)</f>
        <v>0</v>
      </c>
      <c r="AA471" s="147">
        <f>IF(ISERROR(SEARCH(AA$1,$O471)),0,1)</f>
        <v>0</v>
      </c>
      <c r="AB471" s="147">
        <f>IF(ISERROR(SEARCH(AB$1,$O471)),0,1)</f>
        <v>1</v>
      </c>
      <c r="AC471" s="147">
        <f>IF(ISERROR(SEARCH(AC$1,$O471)),0,1)</f>
        <v>0</v>
      </c>
      <c r="AD471" s="147">
        <f>IF(ISERROR(SEARCH(AD$1,$O471)),0,1)</f>
        <v>0</v>
      </c>
      <c r="AE471" s="147">
        <f>IF(ISERROR(SEARCH(AE$1,$O471)),0,1)</f>
        <v>0</v>
      </c>
      <c r="AF471" s="147">
        <f>IF(ISERROR(SEARCH(AF$1,$O471)),0,1)</f>
        <v>0</v>
      </c>
      <c r="AG471" t="s">
        <v>1075</v>
      </c>
      <c r="AH471" t="s">
        <v>1236</v>
      </c>
      <c r="AI471" t="s">
        <v>140</v>
      </c>
      <c r="AJ471" s="42" t="s">
        <v>140</v>
      </c>
      <c r="AK471" s="219">
        <f>_xlfn.XLOOKUP(AJ471,sortorder!$I$15:$I$20,sortorder!$J$15:$J$20)</f>
        <v>3</v>
      </c>
      <c r="AL471" t="s">
        <v>1805</v>
      </c>
      <c r="AM471" t="s">
        <v>1805</v>
      </c>
      <c r="AN471" t="s">
        <v>1806</v>
      </c>
      <c r="AO471" s="32">
        <v>3</v>
      </c>
      <c r="AP471" t="s">
        <v>1816</v>
      </c>
      <c r="AQ471" t="s">
        <v>1132</v>
      </c>
      <c r="AR471" t="s">
        <v>1126</v>
      </c>
      <c r="AS471" t="s">
        <v>1132</v>
      </c>
      <c r="AT471">
        <v>1</v>
      </c>
      <c r="AU471" s="40" t="str">
        <f>IFERROR(_xlfn.XLOOKUP(O471,wtd!$B:$B,wtd!$C:$C),"")</f>
        <v/>
      </c>
      <c r="AV471" s="147" t="b">
        <f>IFERROR(O471=_xlfn.XLOOKUP(O471,wtd!$B:$B,wtd!$B:$B),FALSE)</f>
        <v>0</v>
      </c>
      <c r="AW471" t="s">
        <v>2831</v>
      </c>
      <c r="AX471" s="11">
        <v>3</v>
      </c>
      <c r="AY471" s="9">
        <v>2</v>
      </c>
      <c r="BA471" s="9" t="b">
        <v>1</v>
      </c>
      <c r="BB471" t="b">
        <v>0</v>
      </c>
      <c r="BC471" t="b">
        <v>0</v>
      </c>
      <c r="BD471" t="s">
        <v>5210</v>
      </c>
      <c r="BE471" t="s">
        <v>1916</v>
      </c>
      <c r="BF471" t="s">
        <v>1916</v>
      </c>
      <c r="BI471" t="s">
        <v>1917</v>
      </c>
      <c r="BJ471" t="s">
        <v>5481</v>
      </c>
      <c r="BL471" s="232">
        <v>116</v>
      </c>
      <c r="BN471" s="9" t="s">
        <v>1918</v>
      </c>
      <c r="BQ471" t="s">
        <v>411</v>
      </c>
    </row>
    <row r="472" spans="1:70" x14ac:dyDescent="0.35">
      <c r="A472">
        <v>471</v>
      </c>
      <c r="B472" s="164" t="str">
        <f>IFERROR(TEXT(AK472,"00"),"99")&amp;IFERROR(TEXT(V472,"00"),"99")&amp;IFERROR(TEXT(R472,"00"),"99")&amp;IFERROR(TEXT(BL472,"000"),"999")</f>
        <v>034007115</v>
      </c>
      <c r="C472" s="164" t="str">
        <f>IFERROR(TEXT(AK472,"00"),"99")&amp;IFERROR(TEXT(U472,"00"),"99")&amp;IFERROR(TEXT(Q472,"000"),"999")</f>
        <v>0340102</v>
      </c>
      <c r="D472" s="29">
        <v>1</v>
      </c>
      <c r="E472" s="29">
        <v>0</v>
      </c>
      <c r="F472" s="29">
        <v>0</v>
      </c>
      <c r="G472" s="29"/>
      <c r="H472" t="s">
        <v>2009</v>
      </c>
      <c r="I472" t="s">
        <v>2009</v>
      </c>
      <c r="J472" t="s">
        <v>2009</v>
      </c>
      <c r="O472" s="65" t="s">
        <v>2008</v>
      </c>
      <c r="P472" t="s">
        <v>2008</v>
      </c>
      <c r="Q472" s="153">
        <f>IFERROR(_xlfn.XLOOKUP(S472,sortorder!$E$62:$E$138,sortorder!$F$62:$F$138),999)</f>
        <v>102</v>
      </c>
      <c r="R472" s="153">
        <f>IFERROR(_xlfn.XLOOKUP(S472,sortorder!$E$62:$E$138,sortorder!$D$62:$D$138),99)</f>
        <v>7</v>
      </c>
      <c r="S472" s="131" t="s">
        <v>307</v>
      </c>
      <c r="T472" s="60" t="s">
        <v>307</v>
      </c>
      <c r="U472" s="158">
        <f>IFERROR(_xlfn.XLOOKUP(W472,sortorder!$E$4:$E$55,sortorder!$D$4:$D$55),99)</f>
        <v>40</v>
      </c>
      <c r="V472" s="158">
        <f>IFERROR(_xlfn.XLOOKUP(W472,sortorder!$E$4:$E$55,sortorder!$D$4:$D$55),99)</f>
        <v>40</v>
      </c>
      <c r="W472" s="22" t="s">
        <v>1895</v>
      </c>
      <c r="X472" s="147">
        <f>IF(ISERROR(SEARCH(X$1,$O472)),0,1)</f>
        <v>0</v>
      </c>
      <c r="Y472" s="147">
        <f>IF(ISERROR(SEARCH(Y$1,$O472)),0,1)</f>
        <v>1</v>
      </c>
      <c r="Z472" s="147">
        <f>IF(ISERROR(SEARCH(Z$1,$O472)),0,1)</f>
        <v>0</v>
      </c>
      <c r="AA472" s="147">
        <f>IF(ISERROR(SEARCH(AA$1,$O472)),0,1)</f>
        <v>0</v>
      </c>
      <c r="AB472" s="147">
        <f>IF(ISERROR(SEARCH(AB$1,$O472)),0,1)</f>
        <v>1</v>
      </c>
      <c r="AC472" s="147">
        <f>IF(ISERROR(SEARCH(AC$1,$O472)),0,1)</f>
        <v>0</v>
      </c>
      <c r="AD472" s="147">
        <f>IF(ISERROR(SEARCH(AD$1,$O472)),0,1)</f>
        <v>0</v>
      </c>
      <c r="AE472" s="147">
        <f>IF(ISERROR(SEARCH(AE$1,$O472)),0,1)</f>
        <v>0</v>
      </c>
      <c r="AF472" s="147">
        <f>IF(ISERROR(SEARCH(AF$1,$O472)),0,1)</f>
        <v>0</v>
      </c>
      <c r="AG472" t="s">
        <v>1075</v>
      </c>
      <c r="AH472" t="s">
        <v>1236</v>
      </c>
      <c r="AI472" t="s">
        <v>140</v>
      </c>
      <c r="AJ472" s="42" t="s">
        <v>140</v>
      </c>
      <c r="AK472" s="219">
        <f>_xlfn.XLOOKUP(AJ472,sortorder!$I$15:$I$20,sortorder!$J$15:$J$20)</f>
        <v>3</v>
      </c>
      <c r="AL472" t="s">
        <v>1805</v>
      </c>
      <c r="AM472" t="s">
        <v>1805</v>
      </c>
      <c r="AN472" t="s">
        <v>1806</v>
      </c>
      <c r="AO472" s="32">
        <v>3</v>
      </c>
      <c r="AP472" t="s">
        <v>1816</v>
      </c>
      <c r="AQ472" t="s">
        <v>1132</v>
      </c>
      <c r="AR472" t="s">
        <v>1126</v>
      </c>
      <c r="AS472" t="s">
        <v>1132</v>
      </c>
      <c r="AU472" s="40" t="str">
        <f>IFERROR(_xlfn.XLOOKUP(O472,wtd!$B:$B,wtd!$C:$C),"")</f>
        <v/>
      </c>
      <c r="AV472" s="147" t="b">
        <f>IFERROR(O472=_xlfn.XLOOKUP(O472,wtd!$B:$B,wtd!$B:$B),FALSE)</f>
        <v>0</v>
      </c>
      <c r="AW472" t="s">
        <v>2831</v>
      </c>
      <c r="AX472" s="11">
        <v>2</v>
      </c>
      <c r="AY472">
        <v>0</v>
      </c>
      <c r="BA472" t="b">
        <v>0</v>
      </c>
      <c r="BB472" t="b">
        <v>0</v>
      </c>
      <c r="BC472" t="b">
        <v>0</v>
      </c>
      <c r="BD472" t="s">
        <v>2010</v>
      </c>
      <c r="BE472" t="s">
        <v>2011</v>
      </c>
      <c r="BF472" t="s">
        <v>2011</v>
      </c>
      <c r="BI472" t="s">
        <v>2012</v>
      </c>
      <c r="BJ472" t="s">
        <v>5482</v>
      </c>
      <c r="BL472" s="232">
        <v>115</v>
      </c>
      <c r="BN472" t="s">
        <v>1154</v>
      </c>
      <c r="BQ472" t="s">
        <v>411</v>
      </c>
      <c r="BR472" t="s">
        <v>55</v>
      </c>
    </row>
    <row r="473" spans="1:70" x14ac:dyDescent="0.35">
      <c r="A473">
        <v>472</v>
      </c>
      <c r="B473" s="164" t="str">
        <f>IFERROR(TEXT(AK473,"00"),"99")&amp;IFERROR(TEXT(V473,"00"),"99")&amp;IFERROR(TEXT(R473,"00"),"99")&amp;IFERROR(TEXT(BL473,"000"),"999")</f>
        <v>034008117</v>
      </c>
      <c r="C473" s="164" t="str">
        <f>IFERROR(TEXT(AK473,"00"),"99")&amp;IFERROR(TEXT(U473,"00"),"99")&amp;IFERROR(TEXT(Q473,"000"),"999")</f>
        <v>0340104</v>
      </c>
      <c r="D473" s="29">
        <v>1</v>
      </c>
      <c r="E473" s="29">
        <v>0</v>
      </c>
      <c r="F473" s="29">
        <v>0</v>
      </c>
      <c r="G473" s="29"/>
      <c r="H473" t="s">
        <v>1939</v>
      </c>
      <c r="I473" t="s">
        <v>1939</v>
      </c>
      <c r="J473" t="s">
        <v>1939</v>
      </c>
      <c r="O473" s="65" t="s">
        <v>1938</v>
      </c>
      <c r="P473" t="s">
        <v>1938</v>
      </c>
      <c r="Q473" s="153">
        <f>IFERROR(_xlfn.XLOOKUP(S473,sortorder!$E$62:$E$138,sortorder!$F$62:$F$138),999)</f>
        <v>104</v>
      </c>
      <c r="R473" s="153">
        <f>IFERROR(_xlfn.XLOOKUP(S473,sortorder!$E$62:$E$138,sortorder!$D$62:$D$138),99)</f>
        <v>8</v>
      </c>
      <c r="S473" s="131" t="s">
        <v>255</v>
      </c>
      <c r="T473" s="60" t="s">
        <v>255</v>
      </c>
      <c r="U473" s="158">
        <f>IFERROR(_xlfn.XLOOKUP(W473,sortorder!$E$4:$E$55,sortorder!$D$4:$D$55),99)</f>
        <v>40</v>
      </c>
      <c r="V473" s="158">
        <f>IFERROR(_xlfn.XLOOKUP(W473,sortorder!$E$4:$E$55,sortorder!$D$4:$D$55),99)</f>
        <v>40</v>
      </c>
      <c r="W473" s="22" t="s">
        <v>1895</v>
      </c>
      <c r="X473" s="147">
        <f>IF(ISERROR(SEARCH(X$1,$O473)),0,1)</f>
        <v>0</v>
      </c>
      <c r="Y473" s="147">
        <f>IF(ISERROR(SEARCH(Y$1,$O473)),0,1)</f>
        <v>1</v>
      </c>
      <c r="Z473" s="147">
        <f>IF(ISERROR(SEARCH(Z$1,$O473)),0,1)</f>
        <v>0</v>
      </c>
      <c r="AA473" s="147">
        <f>IF(ISERROR(SEARCH(AA$1,$O473)),0,1)</f>
        <v>0</v>
      </c>
      <c r="AB473" s="147">
        <f>IF(ISERROR(SEARCH(AB$1,$O473)),0,1)</f>
        <v>1</v>
      </c>
      <c r="AC473" s="147">
        <f>IF(ISERROR(SEARCH(AC$1,$O473)),0,1)</f>
        <v>0</v>
      </c>
      <c r="AD473" s="147">
        <f>IF(ISERROR(SEARCH(AD$1,$O473)),0,1)</f>
        <v>0</v>
      </c>
      <c r="AE473" s="147">
        <f>IF(ISERROR(SEARCH(AE$1,$O473)),0,1)</f>
        <v>0</v>
      </c>
      <c r="AF473" s="147">
        <f>IF(ISERROR(SEARCH(AF$1,$O473)),0,1)</f>
        <v>0</v>
      </c>
      <c r="AG473" t="s">
        <v>1075</v>
      </c>
      <c r="AH473" t="s">
        <v>1236</v>
      </c>
      <c r="AI473" t="s">
        <v>140</v>
      </c>
      <c r="AJ473" s="42" t="s">
        <v>140</v>
      </c>
      <c r="AK473" s="219">
        <f>_xlfn.XLOOKUP(AJ473,sortorder!$I$15:$I$20,sortorder!$J$15:$J$20)</f>
        <v>3</v>
      </c>
      <c r="AL473" t="s">
        <v>1805</v>
      </c>
      <c r="AM473" t="s">
        <v>1805</v>
      </c>
      <c r="AN473" t="s">
        <v>1806</v>
      </c>
      <c r="AO473" s="32">
        <v>3</v>
      </c>
      <c r="AP473" t="s">
        <v>1816</v>
      </c>
      <c r="AQ473" t="s">
        <v>1132</v>
      </c>
      <c r="AR473" t="s">
        <v>1126</v>
      </c>
      <c r="AS473" t="s">
        <v>1132</v>
      </c>
      <c r="AU473" s="40" t="str">
        <f>IFERROR(_xlfn.XLOOKUP(O473,wtd!$B:$B,wtd!$C:$C),"")</f>
        <v/>
      </c>
      <c r="AV473" s="147" t="b">
        <f>IFERROR(O473=_xlfn.XLOOKUP(O473,wtd!$B:$B,wtd!$B:$B),FALSE)</f>
        <v>0</v>
      </c>
      <c r="AW473" t="s">
        <v>2831</v>
      </c>
      <c r="AX473" s="11">
        <v>2</v>
      </c>
      <c r="AY473">
        <v>2</v>
      </c>
      <c r="BA473" t="b">
        <v>0</v>
      </c>
      <c r="BB473" t="b">
        <v>0</v>
      </c>
      <c r="BC473" t="b">
        <v>0</v>
      </c>
      <c r="BD473" t="s">
        <v>1940</v>
      </c>
      <c r="BE473" t="s">
        <v>1941</v>
      </c>
      <c r="BF473" t="s">
        <v>1941</v>
      </c>
      <c r="BI473" t="s">
        <v>1942</v>
      </c>
      <c r="BJ473" t="s">
        <v>1735</v>
      </c>
      <c r="BL473" s="232">
        <v>117</v>
      </c>
      <c r="BN473" t="s">
        <v>1943</v>
      </c>
      <c r="BQ473" t="s">
        <v>411</v>
      </c>
    </row>
    <row r="474" spans="1:70" x14ac:dyDescent="0.35">
      <c r="A474">
        <v>473</v>
      </c>
      <c r="B474" s="164" t="str">
        <f>IFERROR(TEXT(AK474,"00"),"99")&amp;IFERROR(TEXT(V474,"00"),"99")&amp;IFERROR(TEXT(R474,"00"),"99")&amp;IFERROR(TEXT(BL474,"000"),"999")</f>
        <v>034009118</v>
      </c>
      <c r="C474" s="164" t="str">
        <f>IFERROR(TEXT(AK474,"00"),"99")&amp;IFERROR(TEXT(U474,"00"),"99")&amp;IFERROR(TEXT(Q474,"000"),"999")</f>
        <v>0340105</v>
      </c>
      <c r="D474" s="29">
        <v>1</v>
      </c>
      <c r="E474" s="29">
        <v>0</v>
      </c>
      <c r="F474" s="29">
        <v>0</v>
      </c>
      <c r="G474" s="29"/>
      <c r="H474" t="s">
        <v>1987</v>
      </c>
      <c r="I474" t="s">
        <v>1987</v>
      </c>
      <c r="J474" t="s">
        <v>1987</v>
      </c>
      <c r="O474" s="65" t="s">
        <v>1986</v>
      </c>
      <c r="P474" t="s">
        <v>1986</v>
      </c>
      <c r="Q474" s="153">
        <f>IFERROR(_xlfn.XLOOKUP(S474,sortorder!$E$62:$E$138,sortorder!$F$62:$F$138),999)</f>
        <v>105</v>
      </c>
      <c r="R474" s="153">
        <f>IFERROR(_xlfn.XLOOKUP(S474,sortorder!$E$62:$E$138,sortorder!$D$62:$D$138),99)</f>
        <v>9</v>
      </c>
      <c r="S474" s="131" t="s">
        <v>265</v>
      </c>
      <c r="T474" s="60" t="s">
        <v>265</v>
      </c>
      <c r="U474" s="158">
        <f>IFERROR(_xlfn.XLOOKUP(W474,sortorder!$E$4:$E$55,sortorder!$D$4:$D$55),99)</f>
        <v>40</v>
      </c>
      <c r="V474" s="158">
        <f>IFERROR(_xlfn.XLOOKUP(W474,sortorder!$E$4:$E$55,sortorder!$D$4:$D$55),99)</f>
        <v>40</v>
      </c>
      <c r="W474" s="22" t="s">
        <v>1895</v>
      </c>
      <c r="X474" s="147">
        <f>IF(ISERROR(SEARCH(X$1,$O474)),0,1)</f>
        <v>0</v>
      </c>
      <c r="Y474" s="147">
        <f>IF(ISERROR(SEARCH(Y$1,$O474)),0,1)</f>
        <v>1</v>
      </c>
      <c r="Z474" s="147">
        <f>IF(ISERROR(SEARCH(Z$1,$O474)),0,1)</f>
        <v>0</v>
      </c>
      <c r="AA474" s="147">
        <f>IF(ISERROR(SEARCH(AA$1,$O474)),0,1)</f>
        <v>0</v>
      </c>
      <c r="AB474" s="147">
        <f>IF(ISERROR(SEARCH(AB$1,$O474)),0,1)</f>
        <v>1</v>
      </c>
      <c r="AC474" s="147">
        <f>IF(ISERROR(SEARCH(AC$1,$O474)),0,1)</f>
        <v>0</v>
      </c>
      <c r="AD474" s="147">
        <f>IF(ISERROR(SEARCH(AD$1,$O474)),0,1)</f>
        <v>0</v>
      </c>
      <c r="AE474" s="147">
        <f>IF(ISERROR(SEARCH(AE$1,$O474)),0,1)</f>
        <v>0</v>
      </c>
      <c r="AF474" s="147">
        <f>IF(ISERROR(SEARCH(AF$1,$O474)),0,1)</f>
        <v>0</v>
      </c>
      <c r="AG474" t="s">
        <v>1075</v>
      </c>
      <c r="AH474" t="s">
        <v>1236</v>
      </c>
      <c r="AI474" t="s">
        <v>140</v>
      </c>
      <c r="AJ474" s="42" t="s">
        <v>140</v>
      </c>
      <c r="AK474" s="219">
        <f>_xlfn.XLOOKUP(AJ474,sortorder!$I$15:$I$20,sortorder!$J$15:$J$20)</f>
        <v>3</v>
      </c>
      <c r="AL474" t="s">
        <v>1805</v>
      </c>
      <c r="AM474" t="s">
        <v>1805</v>
      </c>
      <c r="AN474" t="s">
        <v>1806</v>
      </c>
      <c r="AO474" s="32">
        <v>3</v>
      </c>
      <c r="AP474" t="s">
        <v>1816</v>
      </c>
      <c r="AQ474" t="s">
        <v>1132</v>
      </c>
      <c r="AR474" t="s">
        <v>1126</v>
      </c>
      <c r="AS474" t="s">
        <v>1132</v>
      </c>
      <c r="AU474" s="40" t="str">
        <f>IFERROR(_xlfn.XLOOKUP(O474,wtd!$B:$B,wtd!$C:$C),"")</f>
        <v/>
      </c>
      <c r="AV474" s="147" t="b">
        <f>IFERROR(O474=_xlfn.XLOOKUP(O474,wtd!$B:$B,wtd!$B:$B),FALSE)</f>
        <v>0</v>
      </c>
      <c r="AW474" t="s">
        <v>2831</v>
      </c>
      <c r="AX474" s="11">
        <v>2</v>
      </c>
      <c r="AY474">
        <v>2</v>
      </c>
      <c r="BA474" t="b">
        <v>0</v>
      </c>
      <c r="BB474" t="b">
        <v>0</v>
      </c>
      <c r="BC474" t="b">
        <v>0</v>
      </c>
      <c r="BD474" t="s">
        <v>1988</v>
      </c>
      <c r="BE474" t="s">
        <v>1989</v>
      </c>
      <c r="BF474" t="s">
        <v>1989</v>
      </c>
      <c r="BI474" t="s">
        <v>1990</v>
      </c>
      <c r="BJ474" t="s">
        <v>5483</v>
      </c>
      <c r="BL474" s="232">
        <v>118</v>
      </c>
      <c r="BN474" t="s">
        <v>1991</v>
      </c>
      <c r="BQ474" t="s">
        <v>411</v>
      </c>
    </row>
    <row r="475" spans="1:70" x14ac:dyDescent="0.35">
      <c r="A475">
        <v>474</v>
      </c>
      <c r="B475" s="164" t="str">
        <f>IFERROR(TEXT(AK475,"00"),"99")&amp;IFERROR(TEXT(V475,"00"),"99")&amp;IFERROR(TEXT(R475,"00"),"99")&amp;IFERROR(TEXT(BL475,"000"),"999")</f>
        <v>034010119</v>
      </c>
      <c r="C475" s="164" t="str">
        <f>IFERROR(TEXT(AK475,"00"),"99")&amp;IFERROR(TEXT(U475,"00"),"99")&amp;IFERROR(TEXT(Q475,"000"),"999")</f>
        <v>0340106</v>
      </c>
      <c r="D475" s="29">
        <v>1</v>
      </c>
      <c r="E475" s="29">
        <v>0</v>
      </c>
      <c r="F475" s="29">
        <v>0</v>
      </c>
      <c r="G475" s="29"/>
      <c r="H475" t="s">
        <v>2021</v>
      </c>
      <c r="I475" t="s">
        <v>2021</v>
      </c>
      <c r="J475" t="s">
        <v>2021</v>
      </c>
      <c r="O475" s="65" t="s">
        <v>2020</v>
      </c>
      <c r="P475" t="s">
        <v>2020</v>
      </c>
      <c r="Q475" s="153">
        <f>IFERROR(_xlfn.XLOOKUP(S475,sortorder!$E$62:$E$138,sortorder!$F$62:$F$138),999)</f>
        <v>106</v>
      </c>
      <c r="R475" s="153">
        <f>IFERROR(_xlfn.XLOOKUP(S475,sortorder!$E$62:$E$138,sortorder!$D$62:$D$138),99)</f>
        <v>10</v>
      </c>
      <c r="S475" s="131" t="s">
        <v>95</v>
      </c>
      <c r="T475" s="60" t="s">
        <v>95</v>
      </c>
      <c r="U475" s="158">
        <f>IFERROR(_xlfn.XLOOKUP(W475,sortorder!$E$4:$E$55,sortorder!$D$4:$D$55),99)</f>
        <v>40</v>
      </c>
      <c r="V475" s="158">
        <f>IFERROR(_xlfn.XLOOKUP(W475,sortorder!$E$4:$E$55,sortorder!$D$4:$D$55),99)</f>
        <v>40</v>
      </c>
      <c r="W475" s="22" t="s">
        <v>1895</v>
      </c>
      <c r="X475" s="147">
        <f>IF(ISERROR(SEARCH(X$1,$O475)),0,1)</f>
        <v>0</v>
      </c>
      <c r="Y475" s="147">
        <f>IF(ISERROR(SEARCH(Y$1,$O475)),0,1)</f>
        <v>1</v>
      </c>
      <c r="Z475" s="147">
        <f>IF(ISERROR(SEARCH(Z$1,$O475)),0,1)</f>
        <v>0</v>
      </c>
      <c r="AA475" s="147">
        <f>IF(ISERROR(SEARCH(AA$1,$O475)),0,1)</f>
        <v>0</v>
      </c>
      <c r="AB475" s="147">
        <f>IF(ISERROR(SEARCH(AB$1,$O475)),0,1)</f>
        <v>1</v>
      </c>
      <c r="AC475" s="147">
        <f>IF(ISERROR(SEARCH(AC$1,$O475)),0,1)</f>
        <v>0</v>
      </c>
      <c r="AD475" s="147">
        <f>IF(ISERROR(SEARCH(AD$1,$O475)),0,1)</f>
        <v>0</v>
      </c>
      <c r="AE475" s="147">
        <f>IF(ISERROR(SEARCH(AE$1,$O475)),0,1)</f>
        <v>0</v>
      </c>
      <c r="AF475" s="147">
        <f>IF(ISERROR(SEARCH(AF$1,$O475)),0,1)</f>
        <v>0</v>
      </c>
      <c r="AG475" t="s">
        <v>1075</v>
      </c>
      <c r="AH475" t="s">
        <v>1236</v>
      </c>
      <c r="AI475" t="s">
        <v>140</v>
      </c>
      <c r="AJ475" s="42" t="s">
        <v>140</v>
      </c>
      <c r="AK475" s="219">
        <f>_xlfn.XLOOKUP(AJ475,sortorder!$I$15:$I$20,sortorder!$J$15:$J$20)</f>
        <v>3</v>
      </c>
      <c r="AL475" t="s">
        <v>1805</v>
      </c>
      <c r="AM475" t="s">
        <v>1805</v>
      </c>
      <c r="AN475" t="s">
        <v>1806</v>
      </c>
      <c r="AO475" s="32">
        <v>3</v>
      </c>
      <c r="AP475" t="s">
        <v>1816</v>
      </c>
      <c r="AQ475" t="s">
        <v>1132</v>
      </c>
      <c r="AR475" t="s">
        <v>1126</v>
      </c>
      <c r="AS475" t="s">
        <v>1132</v>
      </c>
      <c r="AU475" s="40" t="str">
        <f>IFERROR(_xlfn.XLOOKUP(O475,wtd!$B:$B,wtd!$C:$C),"")</f>
        <v/>
      </c>
      <c r="AV475" s="147" t="b">
        <f>IFERROR(O475=_xlfn.XLOOKUP(O475,wtd!$B:$B,wtd!$B:$B),FALSE)</f>
        <v>0</v>
      </c>
      <c r="AW475" t="s">
        <v>2831</v>
      </c>
      <c r="AX475" s="11">
        <v>2</v>
      </c>
      <c r="AY475">
        <v>1</v>
      </c>
      <c r="BA475" t="b">
        <v>0</v>
      </c>
      <c r="BB475" t="b">
        <v>0</v>
      </c>
      <c r="BC475" t="b">
        <v>0</v>
      </c>
      <c r="BD475" t="s">
        <v>2022</v>
      </c>
      <c r="BE475" t="s">
        <v>2023</v>
      </c>
      <c r="BF475" t="s">
        <v>2023</v>
      </c>
      <c r="BI475" t="s">
        <v>2024</v>
      </c>
      <c r="BJ475" t="s">
        <v>5484</v>
      </c>
      <c r="BL475" s="232">
        <v>119</v>
      </c>
      <c r="BN475" t="s">
        <v>1343</v>
      </c>
      <c r="BQ475" t="s">
        <v>411</v>
      </c>
    </row>
    <row r="476" spans="1:70" x14ac:dyDescent="0.35">
      <c r="A476">
        <v>475</v>
      </c>
      <c r="B476" s="164" t="str">
        <f>IFERROR(TEXT(AK476,"00"),"99")&amp;IFERROR(TEXT(V476,"00"),"99")&amp;IFERROR(TEXT(R476,"00"),"99")&amp;IFERROR(TEXT(BL476,"000"),"999")</f>
        <v>034011121</v>
      </c>
      <c r="C476" s="164" t="str">
        <f>IFERROR(TEXT(AK476,"00"),"99")&amp;IFERROR(TEXT(U476,"00"),"99")&amp;IFERROR(TEXT(Q476,"000"),"999")</f>
        <v>0340108</v>
      </c>
      <c r="D476" s="29">
        <v>1</v>
      </c>
      <c r="E476" s="29">
        <v>0</v>
      </c>
      <c r="F476" s="29">
        <v>0</v>
      </c>
      <c r="G476" s="29"/>
      <c r="H476" t="s">
        <v>1926</v>
      </c>
      <c r="I476" t="s">
        <v>1926</v>
      </c>
      <c r="J476" t="s">
        <v>1926</v>
      </c>
      <c r="O476" s="65" t="s">
        <v>1925</v>
      </c>
      <c r="P476" t="s">
        <v>1925</v>
      </c>
      <c r="Q476" s="153">
        <f>IFERROR(_xlfn.XLOOKUP(S476,sortorder!$E$62:$E$138,sortorder!$F$62:$F$138),999)</f>
        <v>108</v>
      </c>
      <c r="R476" s="153">
        <f>IFERROR(_xlfn.XLOOKUP(S476,sortorder!$E$62:$E$138,sortorder!$D$62:$D$138),99)</f>
        <v>11</v>
      </c>
      <c r="S476" s="131" t="s">
        <v>244</v>
      </c>
      <c r="T476" s="60" t="s">
        <v>244</v>
      </c>
      <c r="U476" s="158">
        <f>IFERROR(_xlfn.XLOOKUP(W476,sortorder!$E$4:$E$55,sortorder!$D$4:$D$55),99)</f>
        <v>40</v>
      </c>
      <c r="V476" s="158">
        <f>IFERROR(_xlfn.XLOOKUP(W476,sortorder!$E$4:$E$55,sortorder!$D$4:$D$55),99)</f>
        <v>40</v>
      </c>
      <c r="W476" s="22" t="s">
        <v>1895</v>
      </c>
      <c r="X476" s="147">
        <f>IF(ISERROR(SEARCH(X$1,$O476)),0,1)</f>
        <v>0</v>
      </c>
      <c r="Y476" s="147">
        <f>IF(ISERROR(SEARCH(Y$1,$O476)),0,1)</f>
        <v>1</v>
      </c>
      <c r="Z476" s="147">
        <f>IF(ISERROR(SEARCH(Z$1,$O476)),0,1)</f>
        <v>0</v>
      </c>
      <c r="AA476" s="147">
        <f>IF(ISERROR(SEARCH(AA$1,$O476)),0,1)</f>
        <v>0</v>
      </c>
      <c r="AB476" s="147">
        <f>IF(ISERROR(SEARCH(AB$1,$O476)),0,1)</f>
        <v>1</v>
      </c>
      <c r="AC476" s="147">
        <f>IF(ISERROR(SEARCH(AC$1,$O476)),0,1)</f>
        <v>0</v>
      </c>
      <c r="AD476" s="147">
        <f>IF(ISERROR(SEARCH(AD$1,$O476)),0,1)</f>
        <v>0</v>
      </c>
      <c r="AE476" s="147">
        <f>IF(ISERROR(SEARCH(AE$1,$O476)),0,1)</f>
        <v>0</v>
      </c>
      <c r="AF476" s="147">
        <f>IF(ISERROR(SEARCH(AF$1,$O476)),0,1)</f>
        <v>0</v>
      </c>
      <c r="AG476" t="s">
        <v>1075</v>
      </c>
      <c r="AH476" t="s">
        <v>1236</v>
      </c>
      <c r="AI476" t="s">
        <v>140</v>
      </c>
      <c r="AJ476" s="42" t="s">
        <v>140</v>
      </c>
      <c r="AK476" s="219">
        <f>_xlfn.XLOOKUP(AJ476,sortorder!$I$15:$I$20,sortorder!$J$15:$J$20)</f>
        <v>3</v>
      </c>
      <c r="AL476" t="s">
        <v>1805</v>
      </c>
      <c r="AM476" t="s">
        <v>1805</v>
      </c>
      <c r="AN476" t="s">
        <v>1806</v>
      </c>
      <c r="AO476" s="32">
        <v>3</v>
      </c>
      <c r="AP476" t="s">
        <v>1816</v>
      </c>
      <c r="AQ476" t="s">
        <v>1132</v>
      </c>
      <c r="AR476" t="s">
        <v>1126</v>
      </c>
      <c r="AS476" t="s">
        <v>1132</v>
      </c>
      <c r="AU476" s="40" t="str">
        <f>IFERROR(_xlfn.XLOOKUP(O476,wtd!$B:$B,wtd!$C:$C),"")</f>
        <v/>
      </c>
      <c r="AV476" s="147" t="b">
        <f>IFERROR(O476=_xlfn.XLOOKUP(O476,wtd!$B:$B,wtd!$B:$B),FALSE)</f>
        <v>0</v>
      </c>
      <c r="AW476" t="s">
        <v>2831</v>
      </c>
      <c r="AX476" s="11">
        <v>2</v>
      </c>
      <c r="AY476">
        <v>0</v>
      </c>
      <c r="BA476" t="b">
        <v>0</v>
      </c>
      <c r="BB476" t="b">
        <v>0</v>
      </c>
      <c r="BC476" t="b">
        <v>0</v>
      </c>
      <c r="BD476" t="s">
        <v>1927</v>
      </c>
      <c r="BE476" t="s">
        <v>1928</v>
      </c>
      <c r="BF476" t="s">
        <v>1928</v>
      </c>
      <c r="BI476" t="s">
        <v>1929</v>
      </c>
      <c r="BJ476" t="s">
        <v>5485</v>
      </c>
      <c r="BL476" s="232">
        <v>121</v>
      </c>
      <c r="BN476" t="s">
        <v>1930</v>
      </c>
      <c r="BQ476" t="s">
        <v>411</v>
      </c>
    </row>
    <row r="477" spans="1:70" x14ac:dyDescent="0.35">
      <c r="A477">
        <v>476</v>
      </c>
      <c r="B477" s="164" t="str">
        <f>IFERROR(TEXT(AK477,"00"),"99")&amp;IFERROR(TEXT(V477,"00"),"99")&amp;IFERROR(TEXT(R477,"00"),"99")&amp;IFERROR(TEXT(BL477,"000"),"999")</f>
        <v>034012120</v>
      </c>
      <c r="C477" s="164" t="str">
        <f>IFERROR(TEXT(AK477,"00"),"99")&amp;IFERROR(TEXT(U477,"00"),"99")&amp;IFERROR(TEXT(Q477,"000"),"999")</f>
        <v>0340107</v>
      </c>
      <c r="D477" s="29">
        <v>1</v>
      </c>
      <c r="E477" s="29">
        <v>0</v>
      </c>
      <c r="F477" s="29">
        <v>0</v>
      </c>
      <c r="G477" s="29"/>
      <c r="H477" t="s">
        <v>2033</v>
      </c>
      <c r="I477" t="s">
        <v>2033</v>
      </c>
      <c r="J477" t="s">
        <v>2033</v>
      </c>
      <c r="O477" s="65" t="s">
        <v>2032</v>
      </c>
      <c r="P477" t="s">
        <v>2032</v>
      </c>
      <c r="Q477" s="153">
        <f>IFERROR(_xlfn.XLOOKUP(S477,sortorder!$E$62:$E$138,sortorder!$F$62:$F$138),999)</f>
        <v>107</v>
      </c>
      <c r="R477" s="153">
        <f>IFERROR(_xlfn.XLOOKUP(S477,sortorder!$E$62:$E$138,sortorder!$D$62:$D$138),99)</f>
        <v>12</v>
      </c>
      <c r="S477" s="131" t="s">
        <v>134</v>
      </c>
      <c r="T477" s="60" t="s">
        <v>134</v>
      </c>
      <c r="U477" s="158">
        <f>IFERROR(_xlfn.XLOOKUP(W477,sortorder!$E$4:$E$55,sortorder!$D$4:$D$55),99)</f>
        <v>40</v>
      </c>
      <c r="V477" s="158">
        <f>IFERROR(_xlfn.XLOOKUP(W477,sortorder!$E$4:$E$55,sortorder!$D$4:$D$55),99)</f>
        <v>40</v>
      </c>
      <c r="W477" s="22" t="s">
        <v>1895</v>
      </c>
      <c r="X477" s="147">
        <f>IF(ISERROR(SEARCH(X$1,$O477)),0,1)</f>
        <v>0</v>
      </c>
      <c r="Y477" s="147">
        <f>IF(ISERROR(SEARCH(Y$1,$O477)),0,1)</f>
        <v>1</v>
      </c>
      <c r="Z477" s="147">
        <f>IF(ISERROR(SEARCH(Z$1,$O477)),0,1)</f>
        <v>0</v>
      </c>
      <c r="AA477" s="147">
        <f>IF(ISERROR(SEARCH(AA$1,$O477)),0,1)</f>
        <v>0</v>
      </c>
      <c r="AB477" s="147">
        <f>IF(ISERROR(SEARCH(AB$1,$O477)),0,1)</f>
        <v>1</v>
      </c>
      <c r="AC477" s="147">
        <f>IF(ISERROR(SEARCH(AC$1,$O477)),0,1)</f>
        <v>0</v>
      </c>
      <c r="AD477" s="147">
        <f>IF(ISERROR(SEARCH(AD$1,$O477)),0,1)</f>
        <v>0</v>
      </c>
      <c r="AE477" s="147">
        <f>IF(ISERROR(SEARCH(AE$1,$O477)),0,1)</f>
        <v>0</v>
      </c>
      <c r="AF477" s="147">
        <f>IF(ISERROR(SEARCH(AF$1,$O477)),0,1)</f>
        <v>0</v>
      </c>
      <c r="AG477" t="s">
        <v>1075</v>
      </c>
      <c r="AH477" t="s">
        <v>1236</v>
      </c>
      <c r="AI477" t="s">
        <v>140</v>
      </c>
      <c r="AJ477" s="42" t="s">
        <v>140</v>
      </c>
      <c r="AK477" s="219">
        <f>_xlfn.XLOOKUP(AJ477,sortorder!$I$15:$I$20,sortorder!$J$15:$J$20)</f>
        <v>3</v>
      </c>
      <c r="AL477" t="s">
        <v>1805</v>
      </c>
      <c r="AM477" t="s">
        <v>1805</v>
      </c>
      <c r="AN477" t="s">
        <v>1806</v>
      </c>
      <c r="AO477" s="32">
        <v>3</v>
      </c>
      <c r="AP477" t="s">
        <v>1816</v>
      </c>
      <c r="AQ477" t="s">
        <v>1132</v>
      </c>
      <c r="AR477" t="s">
        <v>1126</v>
      </c>
      <c r="AS477" t="s">
        <v>1132</v>
      </c>
      <c r="AU477" s="40" t="str">
        <f>IFERROR(_xlfn.XLOOKUP(O477,wtd!$B:$B,wtd!$C:$C),"")</f>
        <v/>
      </c>
      <c r="AV477" s="147" t="b">
        <f>IFERROR(O477=_xlfn.XLOOKUP(O477,wtd!$B:$B,wtd!$B:$B),FALSE)</f>
        <v>0</v>
      </c>
      <c r="AW477" t="s">
        <v>2831</v>
      </c>
      <c r="AX477" s="11">
        <v>2</v>
      </c>
      <c r="AY477">
        <v>1</v>
      </c>
      <c r="BA477" t="b">
        <v>0</v>
      </c>
      <c r="BB477" t="b">
        <v>0</v>
      </c>
      <c r="BC477" t="b">
        <v>0</v>
      </c>
      <c r="BD477" t="s">
        <v>2034</v>
      </c>
      <c r="BE477" t="s">
        <v>2035</v>
      </c>
      <c r="BF477" t="s">
        <v>2035</v>
      </c>
      <c r="BI477" t="s">
        <v>2036</v>
      </c>
      <c r="BJ477" t="s">
        <v>5486</v>
      </c>
      <c r="BL477" s="232">
        <v>120</v>
      </c>
      <c r="BN477" t="s">
        <v>2037</v>
      </c>
      <c r="BQ477" t="s">
        <v>411</v>
      </c>
    </row>
    <row r="478" spans="1:70" x14ac:dyDescent="0.35">
      <c r="A478">
        <v>477</v>
      </c>
      <c r="B478" s="164" t="str">
        <f>IFERROR(TEXT(AK478,"00"),"99")&amp;IFERROR(TEXT(V478,"00"),"99")&amp;IFERROR(TEXT(R478,"00"),"99")&amp;IFERROR(TEXT(BL478,"000"),"999")</f>
        <v>034013114</v>
      </c>
      <c r="C478" s="164" t="str">
        <f>IFERROR(TEXT(AK478,"00"),"99")&amp;IFERROR(TEXT(U478,"00"),"99")&amp;IFERROR(TEXT(Q478,"000"),"999")</f>
        <v>0340101</v>
      </c>
      <c r="D478" s="29">
        <v>1</v>
      </c>
      <c r="E478" s="29">
        <v>0</v>
      </c>
      <c r="F478" s="29">
        <v>0</v>
      </c>
      <c r="G478" s="29"/>
      <c r="H478" t="s">
        <v>2000</v>
      </c>
      <c r="I478" t="s">
        <v>2000</v>
      </c>
      <c r="J478" t="s">
        <v>2000</v>
      </c>
      <c r="O478" s="65" t="s">
        <v>1999</v>
      </c>
      <c r="P478" t="s">
        <v>1999</v>
      </c>
      <c r="Q478" s="153">
        <f>IFERROR(_xlfn.XLOOKUP(S478,sortorder!$E$62:$E$138,sortorder!$F$62:$F$138),999)</f>
        <v>101</v>
      </c>
      <c r="R478" s="153">
        <f>IFERROR(_xlfn.XLOOKUP(S478,sortorder!$E$62:$E$138,sortorder!$D$62:$D$138),99)</f>
        <v>13</v>
      </c>
      <c r="S478" s="131" t="s">
        <v>1769</v>
      </c>
      <c r="T478" s="60" t="s">
        <v>1769</v>
      </c>
      <c r="U478" s="158">
        <f>IFERROR(_xlfn.XLOOKUP(W478,sortorder!$E$4:$E$55,sortorder!$D$4:$D$55),99)</f>
        <v>40</v>
      </c>
      <c r="V478" s="158">
        <f>IFERROR(_xlfn.XLOOKUP(W478,sortorder!$E$4:$E$55,sortorder!$D$4:$D$55),99)</f>
        <v>40</v>
      </c>
      <c r="W478" s="22" t="s">
        <v>1895</v>
      </c>
      <c r="X478" s="147">
        <f>IF(ISERROR(SEARCH(X$1,$O478)),0,1)</f>
        <v>0</v>
      </c>
      <c r="Y478" s="147">
        <f>IF(ISERROR(SEARCH(Y$1,$O478)),0,1)</f>
        <v>1</v>
      </c>
      <c r="Z478" s="147">
        <f>IF(ISERROR(SEARCH(Z$1,$O478)),0,1)</f>
        <v>0</v>
      </c>
      <c r="AA478" s="147">
        <f>IF(ISERROR(SEARCH(AA$1,$O478)),0,1)</f>
        <v>0</v>
      </c>
      <c r="AB478" s="147">
        <f>IF(ISERROR(SEARCH(AB$1,$O478)),0,1)</f>
        <v>1</v>
      </c>
      <c r="AC478" s="147">
        <f>IF(ISERROR(SEARCH(AC$1,$O478)),0,1)</f>
        <v>0</v>
      </c>
      <c r="AD478" s="147">
        <f>IF(ISERROR(SEARCH(AD$1,$O478)),0,1)</f>
        <v>0</v>
      </c>
      <c r="AE478" s="147">
        <f>IF(ISERROR(SEARCH(AE$1,$O478)),0,1)</f>
        <v>0</v>
      </c>
      <c r="AF478" s="147">
        <f>IF(ISERROR(SEARCH(AF$1,$O478)),0,1)</f>
        <v>0</v>
      </c>
      <c r="AG478" t="s">
        <v>1075</v>
      </c>
      <c r="AH478" t="s">
        <v>1236</v>
      </c>
      <c r="AI478" t="s">
        <v>140</v>
      </c>
      <c r="AJ478" s="42" t="s">
        <v>140</v>
      </c>
      <c r="AK478" s="219">
        <f>_xlfn.XLOOKUP(AJ478,sortorder!$I$15:$I$20,sortorder!$J$15:$J$20)</f>
        <v>3</v>
      </c>
      <c r="AL478" t="s">
        <v>1805</v>
      </c>
      <c r="AM478" t="s">
        <v>1805</v>
      </c>
      <c r="AN478" t="s">
        <v>1806</v>
      </c>
      <c r="AO478" s="32">
        <v>3</v>
      </c>
      <c r="AP478" t="s">
        <v>1816</v>
      </c>
      <c r="AQ478" t="s">
        <v>1132</v>
      </c>
      <c r="AR478" t="s">
        <v>1126</v>
      </c>
      <c r="AS478" t="s">
        <v>1132</v>
      </c>
      <c r="AU478" s="40" t="str">
        <f>IFERROR(_xlfn.XLOOKUP(O478,wtd!$B:$B,wtd!$C:$C),"")</f>
        <v/>
      </c>
      <c r="AV478" s="147" t="b">
        <f>IFERROR(O478=_xlfn.XLOOKUP(O478,wtd!$B:$B,wtd!$B:$B),FALSE)</f>
        <v>0</v>
      </c>
      <c r="AW478" t="s">
        <v>2831</v>
      </c>
      <c r="AX478">
        <v>2</v>
      </c>
      <c r="AY478">
        <v>0</v>
      </c>
      <c r="BA478" t="b">
        <v>0</v>
      </c>
      <c r="BB478" t="b">
        <v>0</v>
      </c>
      <c r="BC478" t="b">
        <v>0</v>
      </c>
      <c r="BD478" t="s">
        <v>4904</v>
      </c>
      <c r="BE478" t="s">
        <v>4904</v>
      </c>
      <c r="BF478" t="s">
        <v>4904</v>
      </c>
      <c r="BI478" t="s">
        <v>2001</v>
      </c>
      <c r="BJ478" t="s">
        <v>1354</v>
      </c>
      <c r="BL478" s="232">
        <v>114</v>
      </c>
      <c r="BN478" t="s">
        <v>2002</v>
      </c>
    </row>
    <row r="479" spans="1:70" x14ac:dyDescent="0.35">
      <c r="A479">
        <v>478</v>
      </c>
      <c r="B479" s="164" t="str">
        <f>IFERROR(TEXT(AK479,"00"),"99")&amp;IFERROR(TEXT(V479,"00"),"99")&amp;IFERROR(TEXT(R479,"00"),"99")&amp;IFERROR(TEXT(BL479,"000"),"999")</f>
        <v>038001999</v>
      </c>
      <c r="C479" s="164" t="str">
        <f>IFERROR(TEXT(AK479,"00"),"99")&amp;IFERROR(TEXT(U479,"00"),"99")&amp;IFERROR(TEXT(Q479,"000"),"999")</f>
        <v>0380096</v>
      </c>
      <c r="D479" s="29">
        <v>0</v>
      </c>
      <c r="E479" s="29">
        <v>1</v>
      </c>
      <c r="F479" s="29">
        <v>0</v>
      </c>
      <c r="G479" s="29"/>
      <c r="H479" t="s">
        <v>178</v>
      </c>
      <c r="M479" t="s">
        <v>178</v>
      </c>
      <c r="N479" t="s">
        <v>178</v>
      </c>
      <c r="O479" s="65" t="s">
        <v>177</v>
      </c>
      <c r="P479" t="s">
        <v>177</v>
      </c>
      <c r="Q479" s="153">
        <f>IFERROR(_xlfn.XLOOKUP(S479,sortorder!$E$62:$E$138,sortorder!$F$62:$F$138),999)</f>
        <v>96</v>
      </c>
      <c r="R479" s="153">
        <f>IFERROR(_xlfn.XLOOKUP(S479,sortorder!$E$62:$E$138,sortorder!$D$62:$D$138),99)</f>
        <v>1</v>
      </c>
      <c r="S479" s="131" t="s">
        <v>181</v>
      </c>
      <c r="T479" s="60" t="s">
        <v>181</v>
      </c>
      <c r="U479" s="158">
        <f>IFERROR(_xlfn.XLOOKUP(W479,sortorder!$E$4:$E$55,sortorder!$D$4:$D$55),99)</f>
        <v>80</v>
      </c>
      <c r="V479" s="158">
        <f>IFERROR(_xlfn.XLOOKUP(W479,sortorder!$E$4:$E$55,sortorder!$D$4:$D$55),99)</f>
        <v>80</v>
      </c>
      <c r="W479" s="22" t="s">
        <v>2887</v>
      </c>
      <c r="X479" s="147">
        <f>IF(ISERROR(SEARCH(X$1,$O479)),0,1)</f>
        <v>0</v>
      </c>
      <c r="Y479" s="147">
        <f>IF(ISERROR(SEARCH(Y$1,$O479)),0,1)</f>
        <v>0</v>
      </c>
      <c r="Z479" s="147">
        <f>IF(ISERROR(SEARCH(Z$1,$O479)),0,1)</f>
        <v>0</v>
      </c>
      <c r="AA479" s="147">
        <f>IF(ISERROR(SEARCH(AA$1,$O479)),0,1)</f>
        <v>0</v>
      </c>
      <c r="AB479" s="147">
        <f>IF(ISERROR(SEARCH(AB$1,$O479)),0,1)</f>
        <v>0</v>
      </c>
      <c r="AC479" s="147">
        <f>IF(ISERROR(SEARCH(AC$1,$O479)),0,1)</f>
        <v>1</v>
      </c>
      <c r="AD479" s="147">
        <f>IF(ISERROR(SEARCH(AD$1,$O479)),0,1)</f>
        <v>0</v>
      </c>
      <c r="AE479" s="147">
        <f>IF(ISERROR(SEARCH(AE$1,$O479)),0,1)</f>
        <v>0</v>
      </c>
      <c r="AF479" s="147">
        <f>IF(ISERROR(SEARCH(AF$1,$O479)),0,1)</f>
        <v>0</v>
      </c>
      <c r="AI479" t="s">
        <v>140</v>
      </c>
      <c r="AJ479" s="42" t="s">
        <v>140</v>
      </c>
      <c r="AK479" s="219">
        <f>_xlfn.XLOOKUP(AJ479,sortorder!$I$15:$I$20,sortorder!$J$15:$J$20)</f>
        <v>3</v>
      </c>
      <c r="AL479" t="s">
        <v>423</v>
      </c>
      <c r="AM479" t="s">
        <v>423</v>
      </c>
      <c r="AN479" t="s">
        <v>424</v>
      </c>
      <c r="AO479" s="32">
        <v>1</v>
      </c>
      <c r="AP479" t="s">
        <v>83</v>
      </c>
      <c r="AQ479" t="s">
        <v>97</v>
      </c>
      <c r="AR479" t="s">
        <v>96</v>
      </c>
      <c r="AS479" t="s">
        <v>97</v>
      </c>
      <c r="AU479" s="40" t="str">
        <f>IFERROR(_xlfn.XLOOKUP(O479,wtd!$B:$B,wtd!$C:$C),"")</f>
        <v/>
      </c>
      <c r="AV479" s="147" t="b">
        <f>IFERROR(O479=_xlfn.XLOOKUP(O479,wtd!$B:$B,wtd!$B:$B),FALSE)</f>
        <v>0</v>
      </c>
      <c r="AW479" t="s">
        <v>89</v>
      </c>
      <c r="BA479" t="b">
        <v>0</v>
      </c>
      <c r="BB479" t="b">
        <v>0</v>
      </c>
      <c r="BC479" t="b">
        <v>0</v>
      </c>
      <c r="BD479" t="s">
        <v>179</v>
      </c>
      <c r="BE479" t="s">
        <v>179</v>
      </c>
      <c r="BF479" t="s">
        <v>179</v>
      </c>
      <c r="BG479" t="s">
        <v>180</v>
      </c>
      <c r="BH479" t="s">
        <v>180</v>
      </c>
      <c r="BL479" s="235">
        <v>999</v>
      </c>
      <c r="BO479" t="s">
        <v>103</v>
      </c>
      <c r="BP479" t="s">
        <v>178</v>
      </c>
    </row>
    <row r="480" spans="1:70" x14ac:dyDescent="0.35">
      <c r="A480">
        <v>479</v>
      </c>
      <c r="B480" s="164" t="str">
        <f>IFERROR(TEXT(AK480,"00"),"99")&amp;IFERROR(TEXT(V480,"00"),"99")&amp;IFERROR(TEXT(R480,"00"),"99")&amp;IFERROR(TEXT(BL480,"000"),"999")</f>
        <v>038001999</v>
      </c>
      <c r="C480" s="164" t="str">
        <f>IFERROR(TEXT(AK480,"00"),"99")&amp;IFERROR(TEXT(U480,"00"),"99")&amp;IFERROR(TEXT(Q480,"000"),"999")</f>
        <v>0380096</v>
      </c>
      <c r="D480" s="29">
        <v>0</v>
      </c>
      <c r="E480" s="29">
        <v>1</v>
      </c>
      <c r="F480" s="29">
        <v>0</v>
      </c>
      <c r="G480" s="29"/>
      <c r="H480" t="s">
        <v>682</v>
      </c>
      <c r="M480" t="s">
        <v>682</v>
      </c>
      <c r="N480" t="s">
        <v>682</v>
      </c>
      <c r="O480" s="65" t="s">
        <v>681</v>
      </c>
      <c r="P480" t="s">
        <v>681</v>
      </c>
      <c r="Q480" s="153">
        <f>IFERROR(_xlfn.XLOOKUP(S480,sortorder!$E$62:$E$138,sortorder!$F$62:$F$138),999)</f>
        <v>96</v>
      </c>
      <c r="R480" s="153">
        <f>IFERROR(_xlfn.XLOOKUP(S480,sortorder!$E$62:$E$138,sortorder!$D$62:$D$138),99)</f>
        <v>1</v>
      </c>
      <c r="S480" s="131" t="s">
        <v>181</v>
      </c>
      <c r="T480" s="60" t="s">
        <v>181</v>
      </c>
      <c r="U480" s="158">
        <f>IFERROR(_xlfn.XLOOKUP(W480,sortorder!$E$4:$E$55,sortorder!$D$4:$D$55),99)</f>
        <v>80</v>
      </c>
      <c r="V480" s="158">
        <f>IFERROR(_xlfn.XLOOKUP(W480,sortorder!$E$4:$E$55,sortorder!$D$4:$D$55),99)</f>
        <v>80</v>
      </c>
      <c r="W480" s="22" t="s">
        <v>2888</v>
      </c>
      <c r="X480" s="147">
        <f>IF(ISERROR(SEARCH(X$1,$O480)),0,1)</f>
        <v>0</v>
      </c>
      <c r="Y480" s="147">
        <f>IF(ISERROR(SEARCH(Y$1,$O480)),0,1)</f>
        <v>0</v>
      </c>
      <c r="Z480" s="147">
        <f>IF(ISERROR(SEARCH(Z$1,$O480)),0,1)</f>
        <v>1</v>
      </c>
      <c r="AA480" s="147">
        <f>IF(ISERROR(SEARCH(AA$1,$O480)),0,1)</f>
        <v>1</v>
      </c>
      <c r="AB480" s="147">
        <f>IF(ISERROR(SEARCH(AB$1,$O480)),0,1)</f>
        <v>0</v>
      </c>
      <c r="AC480" s="147">
        <f>IF(ISERROR(SEARCH(AC$1,$O480)),0,1)</f>
        <v>0</v>
      </c>
      <c r="AD480" s="147">
        <f>IF(ISERROR(SEARCH(AD$1,$O480)),0,1)</f>
        <v>0</v>
      </c>
      <c r="AE480" s="147">
        <f>IF(ISERROR(SEARCH(AE$1,$O480)),0,1)</f>
        <v>0</v>
      </c>
      <c r="AF480" s="147">
        <f>IF(ISERROR(SEARCH(AF$1,$O480)),0,1)</f>
        <v>0</v>
      </c>
      <c r="AI480" t="s">
        <v>140</v>
      </c>
      <c r="AJ480" s="42" t="s">
        <v>140</v>
      </c>
      <c r="AK480" s="219">
        <f>_xlfn.XLOOKUP(AJ480,sortorder!$I$15:$I$20,sortorder!$J$15:$J$20)</f>
        <v>3</v>
      </c>
      <c r="AL480" t="s">
        <v>423</v>
      </c>
      <c r="AM480" t="s">
        <v>423</v>
      </c>
      <c r="AN480" t="s">
        <v>424</v>
      </c>
      <c r="AO480" s="32">
        <v>1</v>
      </c>
      <c r="AP480" t="s">
        <v>268</v>
      </c>
      <c r="AQ480" t="s">
        <v>2834</v>
      </c>
      <c r="AR480" t="s">
        <v>515</v>
      </c>
      <c r="AS480" t="s">
        <v>516</v>
      </c>
      <c r="AU480" s="40" t="str">
        <f>IFERROR(_xlfn.XLOOKUP(O480,wtd!$B:$B,wtd!$C:$C),"")</f>
        <v/>
      </c>
      <c r="AV480" s="147" t="b">
        <f>IFERROR(O480=_xlfn.XLOOKUP(O480,wtd!$B:$B,wtd!$B:$B),FALSE)</f>
        <v>0</v>
      </c>
      <c r="AW480" t="s">
        <v>1103</v>
      </c>
      <c r="BA480" t="b">
        <v>0</v>
      </c>
      <c r="BB480" t="b">
        <v>0</v>
      </c>
      <c r="BC480" t="b">
        <v>0</v>
      </c>
      <c r="BD480" t="s">
        <v>683</v>
      </c>
      <c r="BE480" t="s">
        <v>683</v>
      </c>
      <c r="BF480" t="s">
        <v>683</v>
      </c>
      <c r="BG480" t="s">
        <v>684</v>
      </c>
      <c r="BH480" t="s">
        <v>684</v>
      </c>
      <c r="BL480" s="235">
        <v>999</v>
      </c>
      <c r="BO480" t="s">
        <v>685</v>
      </c>
      <c r="BP480" t="s">
        <v>682</v>
      </c>
    </row>
    <row r="481" spans="1:68" x14ac:dyDescent="0.35">
      <c r="A481">
        <v>480</v>
      </c>
      <c r="B481" s="164" t="str">
        <f>IFERROR(TEXT(AK481,"00"),"99")&amp;IFERROR(TEXT(V481,"00"),"99")&amp;IFERROR(TEXT(R481,"00"),"99")&amp;IFERROR(TEXT(BL481,"000"),"999")</f>
        <v>038001999</v>
      </c>
      <c r="C481" s="164" t="str">
        <f>IFERROR(TEXT(AK481,"00"),"99")&amp;IFERROR(TEXT(U481,"00"),"99")&amp;IFERROR(TEXT(Q481,"000"),"999")</f>
        <v>0380096</v>
      </c>
      <c r="D481" s="29">
        <v>0</v>
      </c>
      <c r="E481" s="29">
        <v>1</v>
      </c>
      <c r="F481" s="29">
        <v>0</v>
      </c>
      <c r="G481" s="29"/>
      <c r="H481" t="s">
        <v>932</v>
      </c>
      <c r="M481" t="s">
        <v>932</v>
      </c>
      <c r="N481" t="s">
        <v>932</v>
      </c>
      <c r="O481" s="65" t="s">
        <v>931</v>
      </c>
      <c r="P481" t="s">
        <v>931</v>
      </c>
      <c r="Q481" s="153">
        <f>IFERROR(_xlfn.XLOOKUP(S481,sortorder!$E$62:$E$138,sortorder!$F$62:$F$138),999)</f>
        <v>96</v>
      </c>
      <c r="R481" s="153">
        <f>IFERROR(_xlfn.XLOOKUP(S481,sortorder!$E$62:$E$138,sortorder!$D$62:$D$138),99)</f>
        <v>1</v>
      </c>
      <c r="S481" s="131" t="str">
        <f>SUBSTITUTE(O481,"state.bin.","")</f>
        <v>pm</v>
      </c>
      <c r="U481" s="158">
        <f>IFERROR(_xlfn.XLOOKUP(W481,sortorder!$E$4:$E$55,sortorder!$D$4:$D$55),99)</f>
        <v>80</v>
      </c>
      <c r="V481" s="158">
        <f>IFERROR(_xlfn.XLOOKUP(W481,sortorder!$E$4:$E$55,sortorder!$D$4:$D$55),99)</f>
        <v>80</v>
      </c>
      <c r="W481" s="22" t="s">
        <v>2887</v>
      </c>
      <c r="X481" s="147">
        <f>IF(ISERROR(SEARCH(X$1,$O481)),0,1)</f>
        <v>0</v>
      </c>
      <c r="Y481" s="147">
        <f>IF(ISERROR(SEARCH(Y$1,$O481)),0,1)</f>
        <v>1</v>
      </c>
      <c r="Z481" s="147">
        <f>IF(ISERROR(SEARCH(Z$1,$O481)),0,1)</f>
        <v>0</v>
      </c>
      <c r="AA481" s="147">
        <f>IF(ISERROR(SEARCH(AA$1,$O481)),0,1)</f>
        <v>0</v>
      </c>
      <c r="AB481" s="147">
        <f>IF(ISERROR(SEARCH(AB$1,$O481)),0,1)</f>
        <v>0</v>
      </c>
      <c r="AC481" s="147">
        <f>IF(ISERROR(SEARCH(AC$1,$O481)),0,1)</f>
        <v>1</v>
      </c>
      <c r="AD481" s="147">
        <f>IF(ISERROR(SEARCH(AD$1,$O481)),0,1)</f>
        <v>0</v>
      </c>
      <c r="AE481" s="147">
        <f>IF(ISERROR(SEARCH(AE$1,$O481)),0,1)</f>
        <v>0</v>
      </c>
      <c r="AF481" s="147">
        <f>IF(ISERROR(SEARCH(AF$1,$O481)),0,1)</f>
        <v>0</v>
      </c>
      <c r="AI481" t="s">
        <v>140</v>
      </c>
      <c r="AJ481" s="42" t="s">
        <v>140</v>
      </c>
      <c r="AK481" s="219">
        <f>_xlfn.XLOOKUP(AJ481,sortorder!$I$15:$I$20,sortorder!$J$15:$J$20)</f>
        <v>3</v>
      </c>
      <c r="AL481" t="s">
        <v>1805</v>
      </c>
      <c r="AM481" t="s">
        <v>1805</v>
      </c>
      <c r="AN481" t="s">
        <v>1806</v>
      </c>
      <c r="AO481" s="32">
        <v>3</v>
      </c>
      <c r="AP481" t="s">
        <v>456</v>
      </c>
      <c r="AQ481" t="s">
        <v>97</v>
      </c>
      <c r="AR481" t="s">
        <v>96</v>
      </c>
      <c r="AS481" t="s">
        <v>97</v>
      </c>
      <c r="AU481" s="40" t="str">
        <f>IFERROR(_xlfn.XLOOKUP(O481,wtd!$B:$B,wtd!$C:$C),"")</f>
        <v/>
      </c>
      <c r="AV481" s="147" t="b">
        <f>IFERROR(O481=_xlfn.XLOOKUP(O481,wtd!$B:$B,wtd!$B:$B),FALSE)</f>
        <v>0</v>
      </c>
      <c r="AW481" t="s">
        <v>89</v>
      </c>
      <c r="BA481" t="b">
        <v>0</v>
      </c>
      <c r="BB481" t="b">
        <v>0</v>
      </c>
      <c r="BC481" t="b">
        <v>0</v>
      </c>
      <c r="BD481" t="s">
        <v>5343</v>
      </c>
      <c r="BE481" t="s">
        <v>933</v>
      </c>
      <c r="BF481" t="s">
        <v>933</v>
      </c>
      <c r="BG481" t="s">
        <v>933</v>
      </c>
      <c r="BL481" s="235">
        <v>999</v>
      </c>
      <c r="BO481" t="s">
        <v>103</v>
      </c>
      <c r="BP481" t="s">
        <v>932</v>
      </c>
    </row>
    <row r="482" spans="1:68" x14ac:dyDescent="0.35">
      <c r="A482">
        <v>481</v>
      </c>
      <c r="B482" s="164" t="str">
        <f>IFERROR(TEXT(AK482,"00"),"99")&amp;IFERROR(TEXT(V482,"00"),"99")&amp;IFERROR(TEXT(R482,"00"),"99")&amp;IFERROR(TEXT(BL482,"000"),"999")</f>
        <v>038001999</v>
      </c>
      <c r="C482" s="164" t="str">
        <f>IFERROR(TEXT(AK482,"00"),"99")&amp;IFERROR(TEXT(U482,"00"),"99")&amp;IFERROR(TEXT(Q482,"000"),"999")</f>
        <v>0380096</v>
      </c>
      <c r="D482" s="29">
        <v>0</v>
      </c>
      <c r="E482" s="29">
        <v>1</v>
      </c>
      <c r="F482" s="29">
        <v>0</v>
      </c>
      <c r="G482" s="29"/>
      <c r="H482" t="s">
        <v>1033</v>
      </c>
      <c r="M482" t="s">
        <v>1033</v>
      </c>
      <c r="N482" t="s">
        <v>1033</v>
      </c>
      <c r="O482" s="65" t="s">
        <v>1032</v>
      </c>
      <c r="P482" t="s">
        <v>1032</v>
      </c>
      <c r="Q482" s="153">
        <f>IFERROR(_xlfn.XLOOKUP(S482,sortorder!$E$62:$E$138,sortorder!$F$62:$F$138),999)</f>
        <v>96</v>
      </c>
      <c r="R482" s="153">
        <f>IFERROR(_xlfn.XLOOKUP(S482,sortorder!$E$62:$E$138,sortorder!$D$62:$D$138),99)</f>
        <v>1</v>
      </c>
      <c r="S482" s="131" t="str">
        <f>SUBSTITUTE(O482,"state.pctile.text.","")</f>
        <v>pm</v>
      </c>
      <c r="U482" s="158">
        <f>IFERROR(_xlfn.XLOOKUP(W482,sortorder!$E$4:$E$55,sortorder!$D$4:$D$55),99)</f>
        <v>80</v>
      </c>
      <c r="V482" s="158">
        <f>IFERROR(_xlfn.XLOOKUP(W482,sortorder!$E$4:$E$55,sortorder!$D$4:$D$55),99)</f>
        <v>80</v>
      </c>
      <c r="W482" s="22" t="s">
        <v>2888</v>
      </c>
      <c r="X482" s="147">
        <f>IF(ISERROR(SEARCH(X$1,$O482)),0,1)</f>
        <v>0</v>
      </c>
      <c r="Y482" s="147">
        <f>IF(ISERROR(SEARCH(Y$1,$O482)),0,1)</f>
        <v>1</v>
      </c>
      <c r="Z482" s="147">
        <f>IF(ISERROR(SEARCH(Z$1,$O482)),0,1)</f>
        <v>1</v>
      </c>
      <c r="AA482" s="147">
        <f>IF(ISERROR(SEARCH(AA$1,$O482)),0,1)</f>
        <v>1</v>
      </c>
      <c r="AB482" s="147">
        <f>IF(ISERROR(SEARCH(AB$1,$O482)),0,1)</f>
        <v>0</v>
      </c>
      <c r="AC482" s="147">
        <f>IF(ISERROR(SEARCH(AC$1,$O482)),0,1)</f>
        <v>0</v>
      </c>
      <c r="AD482" s="147">
        <f>IF(ISERROR(SEARCH(AD$1,$O482)),0,1)</f>
        <v>0</v>
      </c>
      <c r="AE482" s="147">
        <f>IF(ISERROR(SEARCH(AE$1,$O482)),0,1)</f>
        <v>0</v>
      </c>
      <c r="AF482" s="147">
        <f>IF(ISERROR(SEARCH(AF$1,$O482)),0,1)</f>
        <v>0</v>
      </c>
      <c r="AI482" t="s">
        <v>140</v>
      </c>
      <c r="AJ482" s="42" t="s">
        <v>140</v>
      </c>
      <c r="AK482" s="219">
        <f>_xlfn.XLOOKUP(AJ482,sortorder!$I$15:$I$20,sortorder!$J$15:$J$20)</f>
        <v>3</v>
      </c>
      <c r="AL482" t="s">
        <v>1805</v>
      </c>
      <c r="AM482" t="s">
        <v>1805</v>
      </c>
      <c r="AN482" t="s">
        <v>1806</v>
      </c>
      <c r="AO482" s="32">
        <v>3</v>
      </c>
      <c r="AP482" t="s">
        <v>757</v>
      </c>
      <c r="AQ482" t="s">
        <v>2834</v>
      </c>
      <c r="AR482" t="s">
        <v>515</v>
      </c>
      <c r="AS482" t="s">
        <v>516</v>
      </c>
      <c r="AU482" s="40" t="str">
        <f>IFERROR(_xlfn.XLOOKUP(O482,wtd!$B:$B,wtd!$C:$C),"")</f>
        <v/>
      </c>
      <c r="AV482" s="147" t="b">
        <f>IFERROR(O482=_xlfn.XLOOKUP(O482,wtd!$B:$B,wtd!$B:$B),FALSE)</f>
        <v>0</v>
      </c>
      <c r="AW482" t="s">
        <v>1103</v>
      </c>
      <c r="BA482" t="b">
        <v>0</v>
      </c>
      <c r="BB482" t="b">
        <v>0</v>
      </c>
      <c r="BC482" t="b">
        <v>0</v>
      </c>
      <c r="BD482" t="s">
        <v>5344</v>
      </c>
      <c r="BE482" t="s">
        <v>1034</v>
      </c>
      <c r="BF482" t="s">
        <v>1034</v>
      </c>
      <c r="BG482" t="s">
        <v>1034</v>
      </c>
      <c r="BL482" s="235">
        <v>999</v>
      </c>
      <c r="BO482" t="s">
        <v>685</v>
      </c>
      <c r="BP482" t="s">
        <v>1033</v>
      </c>
    </row>
    <row r="483" spans="1:68" x14ac:dyDescent="0.35">
      <c r="A483">
        <v>482</v>
      </c>
      <c r="B483" s="164" t="str">
        <f>IFERROR(TEXT(AK483,"00"),"99")&amp;IFERROR(TEXT(V483,"00"),"99")&amp;IFERROR(TEXT(R483,"00"),"99")&amp;IFERROR(TEXT(BL483,"000"),"999")</f>
        <v>038002999</v>
      </c>
      <c r="C483" s="164" t="str">
        <f>IFERROR(TEXT(AK483,"00"),"99")&amp;IFERROR(TEXT(U483,"00"),"99")&amp;IFERROR(TEXT(Q483,"000"),"999")</f>
        <v>0380097</v>
      </c>
      <c r="D483" s="29">
        <v>0</v>
      </c>
      <c r="E483" s="29">
        <v>1</v>
      </c>
      <c r="F483" s="29">
        <v>0</v>
      </c>
      <c r="G483" s="29"/>
      <c r="H483" t="s">
        <v>139</v>
      </c>
      <c r="M483" t="s">
        <v>139</v>
      </c>
      <c r="N483" t="s">
        <v>139</v>
      </c>
      <c r="O483" s="65" t="s">
        <v>138</v>
      </c>
      <c r="P483" t="s">
        <v>138</v>
      </c>
      <c r="Q483" s="153">
        <f>IFERROR(_xlfn.XLOOKUP(S483,sortorder!$E$62:$E$138,sortorder!$F$62:$F$138),999)</f>
        <v>97</v>
      </c>
      <c r="R483" s="153">
        <f>IFERROR(_xlfn.XLOOKUP(S483,sortorder!$E$62:$E$138,sortorder!$D$62:$D$138),99)</f>
        <v>2</v>
      </c>
      <c r="S483" s="131" t="s">
        <v>144</v>
      </c>
      <c r="T483" s="60" t="s">
        <v>144</v>
      </c>
      <c r="U483" s="158">
        <f>IFERROR(_xlfn.XLOOKUP(W483,sortorder!$E$4:$E$55,sortorder!$D$4:$D$55),99)</f>
        <v>80</v>
      </c>
      <c r="V483" s="158">
        <f>IFERROR(_xlfn.XLOOKUP(W483,sortorder!$E$4:$E$55,sortorder!$D$4:$D$55),99)</f>
        <v>80</v>
      </c>
      <c r="W483" s="22" t="s">
        <v>2887</v>
      </c>
      <c r="X483" s="147">
        <f>IF(ISERROR(SEARCH(X$1,$O483)),0,1)</f>
        <v>0</v>
      </c>
      <c r="Y483" s="147">
        <f>IF(ISERROR(SEARCH(Y$1,$O483)),0,1)</f>
        <v>0</v>
      </c>
      <c r="Z483" s="147">
        <f>IF(ISERROR(SEARCH(Z$1,$O483)),0,1)</f>
        <v>0</v>
      </c>
      <c r="AA483" s="147">
        <f>IF(ISERROR(SEARCH(AA$1,$O483)),0,1)</f>
        <v>0</v>
      </c>
      <c r="AB483" s="147">
        <f>IF(ISERROR(SEARCH(AB$1,$O483)),0,1)</f>
        <v>0</v>
      </c>
      <c r="AC483" s="147">
        <f>IF(ISERROR(SEARCH(AC$1,$O483)),0,1)</f>
        <v>1</v>
      </c>
      <c r="AD483" s="147">
        <f>IF(ISERROR(SEARCH(AD$1,$O483)),0,1)</f>
        <v>0</v>
      </c>
      <c r="AE483" s="147">
        <f>IF(ISERROR(SEARCH(AE$1,$O483)),0,1)</f>
        <v>0</v>
      </c>
      <c r="AF483" s="147">
        <f>IF(ISERROR(SEARCH(AF$1,$O483)),0,1)</f>
        <v>0</v>
      </c>
      <c r="AI483" t="s">
        <v>140</v>
      </c>
      <c r="AJ483" s="42" t="s">
        <v>140</v>
      </c>
      <c r="AK483" s="219">
        <f>_xlfn.XLOOKUP(AJ483,sortorder!$I$15:$I$20,sortorder!$J$15:$J$20)</f>
        <v>3</v>
      </c>
      <c r="AL483" t="s">
        <v>423</v>
      </c>
      <c r="AM483" t="s">
        <v>423</v>
      </c>
      <c r="AN483" t="s">
        <v>424</v>
      </c>
      <c r="AO483" s="32">
        <v>1</v>
      </c>
      <c r="AP483" t="s">
        <v>83</v>
      </c>
      <c r="AQ483" t="s">
        <v>97</v>
      </c>
      <c r="AR483" t="s">
        <v>96</v>
      </c>
      <c r="AS483" t="s">
        <v>97</v>
      </c>
      <c r="AU483" s="40" t="str">
        <f>IFERROR(_xlfn.XLOOKUP(O483,wtd!$B:$B,wtd!$C:$C),"")</f>
        <v/>
      </c>
      <c r="AV483" s="147" t="b">
        <f>IFERROR(O483=_xlfn.XLOOKUP(O483,wtd!$B:$B,wtd!$B:$B),FALSE)</f>
        <v>0</v>
      </c>
      <c r="AW483" t="s">
        <v>89</v>
      </c>
      <c r="BA483" t="b">
        <v>0</v>
      </c>
      <c r="BB483" t="b">
        <v>0</v>
      </c>
      <c r="BC483" t="b">
        <v>0</v>
      </c>
      <c r="BD483" t="s">
        <v>141</v>
      </c>
      <c r="BE483" t="s">
        <v>141</v>
      </c>
      <c r="BF483" t="s">
        <v>141</v>
      </c>
      <c r="BG483" t="s">
        <v>142</v>
      </c>
      <c r="BH483" t="s">
        <v>142</v>
      </c>
      <c r="BL483" s="235">
        <v>999</v>
      </c>
      <c r="BO483" t="s">
        <v>143</v>
      </c>
      <c r="BP483" t="s">
        <v>139</v>
      </c>
    </row>
    <row r="484" spans="1:68" x14ac:dyDescent="0.35">
      <c r="A484">
        <v>483</v>
      </c>
      <c r="B484" s="164" t="str">
        <f>IFERROR(TEXT(AK484,"00"),"99")&amp;IFERROR(TEXT(V484,"00"),"99")&amp;IFERROR(TEXT(R484,"00"),"99")&amp;IFERROR(TEXT(BL484,"000"),"999")</f>
        <v>038002999</v>
      </c>
      <c r="C484" s="164" t="str">
        <f>IFERROR(TEXT(AK484,"00"),"99")&amp;IFERROR(TEXT(U484,"00"),"99")&amp;IFERROR(TEXT(Q484,"000"),"999")</f>
        <v>0380097</v>
      </c>
      <c r="D484" s="29">
        <v>0</v>
      </c>
      <c r="E484" s="29">
        <v>1</v>
      </c>
      <c r="F484" s="29">
        <v>0</v>
      </c>
      <c r="G484" s="29"/>
      <c r="H484" t="s">
        <v>643</v>
      </c>
      <c r="M484" t="s">
        <v>643</v>
      </c>
      <c r="N484" t="s">
        <v>643</v>
      </c>
      <c r="O484" s="65" t="s">
        <v>642</v>
      </c>
      <c r="P484" t="s">
        <v>642</v>
      </c>
      <c r="Q484" s="153">
        <f>IFERROR(_xlfn.XLOOKUP(S484,sortorder!$E$62:$E$138,sortorder!$F$62:$F$138),999)</f>
        <v>97</v>
      </c>
      <c r="R484" s="153">
        <f>IFERROR(_xlfn.XLOOKUP(S484,sortorder!$E$62:$E$138,sortorder!$D$62:$D$138),99)</f>
        <v>2</v>
      </c>
      <c r="S484" s="131" t="s">
        <v>144</v>
      </c>
      <c r="T484" s="60" t="s">
        <v>144</v>
      </c>
      <c r="U484" s="158">
        <f>IFERROR(_xlfn.XLOOKUP(W484,sortorder!$E$4:$E$55,sortorder!$D$4:$D$55),99)</f>
        <v>80</v>
      </c>
      <c r="V484" s="158">
        <f>IFERROR(_xlfn.XLOOKUP(W484,sortorder!$E$4:$E$55,sortorder!$D$4:$D$55),99)</f>
        <v>80</v>
      </c>
      <c r="W484" s="22" t="s">
        <v>2888</v>
      </c>
      <c r="X484" s="147">
        <f>IF(ISERROR(SEARCH(X$1,$O484)),0,1)</f>
        <v>0</v>
      </c>
      <c r="Y484" s="147">
        <f>IF(ISERROR(SEARCH(Y$1,$O484)),0,1)</f>
        <v>0</v>
      </c>
      <c r="Z484" s="147">
        <f>IF(ISERROR(SEARCH(Z$1,$O484)),0,1)</f>
        <v>1</v>
      </c>
      <c r="AA484" s="147">
        <f>IF(ISERROR(SEARCH(AA$1,$O484)),0,1)</f>
        <v>1</v>
      </c>
      <c r="AB484" s="147">
        <f>IF(ISERROR(SEARCH(AB$1,$O484)),0,1)</f>
        <v>0</v>
      </c>
      <c r="AC484" s="147">
        <f>IF(ISERROR(SEARCH(AC$1,$O484)),0,1)</f>
        <v>0</v>
      </c>
      <c r="AD484" s="147">
        <f>IF(ISERROR(SEARCH(AD$1,$O484)),0,1)</f>
        <v>0</v>
      </c>
      <c r="AE484" s="147">
        <f>IF(ISERROR(SEARCH(AE$1,$O484)),0,1)</f>
        <v>0</v>
      </c>
      <c r="AF484" s="147">
        <f>IF(ISERROR(SEARCH(AF$1,$O484)),0,1)</f>
        <v>0</v>
      </c>
      <c r="AI484" t="s">
        <v>140</v>
      </c>
      <c r="AJ484" s="42" t="s">
        <v>140</v>
      </c>
      <c r="AK484" s="219">
        <f>_xlfn.XLOOKUP(AJ484,sortorder!$I$15:$I$20,sortorder!$J$15:$J$20)</f>
        <v>3</v>
      </c>
      <c r="AL484" t="s">
        <v>423</v>
      </c>
      <c r="AM484" t="s">
        <v>423</v>
      </c>
      <c r="AN484" t="s">
        <v>424</v>
      </c>
      <c r="AO484" s="32">
        <v>1</v>
      </c>
      <c r="AP484" t="s">
        <v>268</v>
      </c>
      <c r="AQ484" t="s">
        <v>2834</v>
      </c>
      <c r="AR484" t="s">
        <v>515</v>
      </c>
      <c r="AS484" t="s">
        <v>516</v>
      </c>
      <c r="AU484" s="40" t="str">
        <f>IFERROR(_xlfn.XLOOKUP(O484,wtd!$B:$B,wtd!$C:$C),"")</f>
        <v/>
      </c>
      <c r="AV484" s="147" t="b">
        <f>IFERROR(O484=_xlfn.XLOOKUP(O484,wtd!$B:$B,wtd!$B:$B),FALSE)</f>
        <v>0</v>
      </c>
      <c r="AW484" t="s">
        <v>1103</v>
      </c>
      <c r="BA484" t="b">
        <v>0</v>
      </c>
      <c r="BB484" t="b">
        <v>0</v>
      </c>
      <c r="BC484" t="b">
        <v>0</v>
      </c>
      <c r="BD484" t="s">
        <v>644</v>
      </c>
      <c r="BE484" t="s">
        <v>644</v>
      </c>
      <c r="BF484" t="s">
        <v>644</v>
      </c>
      <c r="BG484" t="s">
        <v>645</v>
      </c>
      <c r="BH484" t="s">
        <v>645</v>
      </c>
      <c r="BL484" s="235">
        <v>999</v>
      </c>
      <c r="BO484" t="s">
        <v>646</v>
      </c>
      <c r="BP484" t="s">
        <v>643</v>
      </c>
    </row>
    <row r="485" spans="1:68" x14ac:dyDescent="0.35">
      <c r="A485">
        <v>484</v>
      </c>
      <c r="B485" s="164" t="str">
        <f>IFERROR(TEXT(AK485,"00"),"99")&amp;IFERROR(TEXT(V485,"00"),"99")&amp;IFERROR(TEXT(R485,"00"),"99")&amp;IFERROR(TEXT(BL485,"000"),"999")</f>
        <v>038002999</v>
      </c>
      <c r="C485" s="164" t="str">
        <f>IFERROR(TEXT(AK485,"00"),"99")&amp;IFERROR(TEXT(U485,"00"),"99")&amp;IFERROR(TEXT(Q485,"000"),"999")</f>
        <v>0380097</v>
      </c>
      <c r="D485" s="29">
        <v>0</v>
      </c>
      <c r="E485" s="29">
        <v>1</v>
      </c>
      <c r="F485" s="29">
        <v>0</v>
      </c>
      <c r="G485" s="29"/>
      <c r="H485" t="s">
        <v>946</v>
      </c>
      <c r="M485" t="s">
        <v>946</v>
      </c>
      <c r="N485" t="s">
        <v>946</v>
      </c>
      <c r="O485" s="65" t="s">
        <v>945</v>
      </c>
      <c r="P485" t="s">
        <v>945</v>
      </c>
      <c r="Q485" s="153">
        <f>IFERROR(_xlfn.XLOOKUP(S485,sortorder!$E$62:$E$138,sortorder!$F$62:$F$138),999)</f>
        <v>97</v>
      </c>
      <c r="R485" s="153">
        <f>IFERROR(_xlfn.XLOOKUP(S485,sortorder!$E$62:$E$138,sortorder!$D$62:$D$138),99)</f>
        <v>2</v>
      </c>
      <c r="S485" s="131" t="str">
        <f>SUBSTITUTE(O485,"state.bin.","")</f>
        <v>o3</v>
      </c>
      <c r="U485" s="158">
        <f>IFERROR(_xlfn.XLOOKUP(W485,sortorder!$E$4:$E$55,sortorder!$D$4:$D$55),99)</f>
        <v>80</v>
      </c>
      <c r="V485" s="158">
        <f>IFERROR(_xlfn.XLOOKUP(W485,sortorder!$E$4:$E$55,sortorder!$D$4:$D$55),99)</f>
        <v>80</v>
      </c>
      <c r="W485" s="22" t="s">
        <v>2887</v>
      </c>
      <c r="X485" s="147">
        <f>IF(ISERROR(SEARCH(X$1,$O485)),0,1)</f>
        <v>0</v>
      </c>
      <c r="Y485" s="147">
        <f>IF(ISERROR(SEARCH(Y$1,$O485)),0,1)</f>
        <v>1</v>
      </c>
      <c r="Z485" s="147">
        <f>IF(ISERROR(SEARCH(Z$1,$O485)),0,1)</f>
        <v>0</v>
      </c>
      <c r="AA485" s="147">
        <f>IF(ISERROR(SEARCH(AA$1,$O485)),0,1)</f>
        <v>0</v>
      </c>
      <c r="AB485" s="147">
        <f>IF(ISERROR(SEARCH(AB$1,$O485)),0,1)</f>
        <v>0</v>
      </c>
      <c r="AC485" s="147">
        <f>IF(ISERROR(SEARCH(AC$1,$O485)),0,1)</f>
        <v>1</v>
      </c>
      <c r="AD485" s="147">
        <f>IF(ISERROR(SEARCH(AD$1,$O485)),0,1)</f>
        <v>0</v>
      </c>
      <c r="AE485" s="147">
        <f>IF(ISERROR(SEARCH(AE$1,$O485)),0,1)</f>
        <v>0</v>
      </c>
      <c r="AF485" s="147">
        <f>IF(ISERROR(SEARCH(AF$1,$O485)),0,1)</f>
        <v>0</v>
      </c>
      <c r="AI485" t="s">
        <v>140</v>
      </c>
      <c r="AJ485" s="42" t="s">
        <v>140</v>
      </c>
      <c r="AK485" s="219">
        <f>_xlfn.XLOOKUP(AJ485,sortorder!$I$15:$I$20,sortorder!$J$15:$J$20)</f>
        <v>3</v>
      </c>
      <c r="AL485" t="s">
        <v>1805</v>
      </c>
      <c r="AM485" t="s">
        <v>1805</v>
      </c>
      <c r="AN485" t="s">
        <v>1806</v>
      </c>
      <c r="AO485" s="32">
        <v>3</v>
      </c>
      <c r="AP485" t="s">
        <v>456</v>
      </c>
      <c r="AQ485" t="s">
        <v>97</v>
      </c>
      <c r="AR485" t="s">
        <v>96</v>
      </c>
      <c r="AS485" t="s">
        <v>97</v>
      </c>
      <c r="AU485" s="40" t="str">
        <f>IFERROR(_xlfn.XLOOKUP(O485,wtd!$B:$B,wtd!$C:$C),"")</f>
        <v/>
      </c>
      <c r="AV485" s="147" t="b">
        <f>IFERROR(O485=_xlfn.XLOOKUP(O485,wtd!$B:$B,wtd!$B:$B),FALSE)</f>
        <v>0</v>
      </c>
      <c r="AW485" t="s">
        <v>89</v>
      </c>
      <c r="BA485" t="b">
        <v>0</v>
      </c>
      <c r="BB485" t="b">
        <v>0</v>
      </c>
      <c r="BC485" t="b">
        <v>0</v>
      </c>
      <c r="BD485" t="s">
        <v>947</v>
      </c>
      <c r="BE485" t="s">
        <v>947</v>
      </c>
      <c r="BF485" t="s">
        <v>947</v>
      </c>
      <c r="BG485" t="s">
        <v>947</v>
      </c>
      <c r="BL485" s="235">
        <v>999</v>
      </c>
      <c r="BO485" t="s">
        <v>143</v>
      </c>
      <c r="BP485" t="s">
        <v>946</v>
      </c>
    </row>
    <row r="486" spans="1:68" x14ac:dyDescent="0.35">
      <c r="A486">
        <v>485</v>
      </c>
      <c r="B486" s="164" t="str">
        <f>IFERROR(TEXT(AK486,"00"),"99")&amp;IFERROR(TEXT(V486,"00"),"99")&amp;IFERROR(TEXT(R486,"00"),"99")&amp;IFERROR(TEXT(BL486,"000"),"999")</f>
        <v>038002999</v>
      </c>
      <c r="C486" s="164" t="str">
        <f>IFERROR(TEXT(AK486,"00"),"99")&amp;IFERROR(TEXT(U486,"00"),"99")&amp;IFERROR(TEXT(Q486,"000"),"999")</f>
        <v>0380097</v>
      </c>
      <c r="D486" s="29">
        <v>0</v>
      </c>
      <c r="E486" s="29">
        <v>1</v>
      </c>
      <c r="F486" s="29">
        <v>0</v>
      </c>
      <c r="G486" s="29"/>
      <c r="H486" t="s">
        <v>1049</v>
      </c>
      <c r="M486" t="s">
        <v>1049</v>
      </c>
      <c r="N486" t="s">
        <v>1049</v>
      </c>
      <c r="O486" s="65" t="s">
        <v>1048</v>
      </c>
      <c r="P486" t="s">
        <v>1048</v>
      </c>
      <c r="Q486" s="153">
        <f>IFERROR(_xlfn.XLOOKUP(S486,sortorder!$E$62:$E$138,sortorder!$F$62:$F$138),999)</f>
        <v>97</v>
      </c>
      <c r="R486" s="153">
        <f>IFERROR(_xlfn.XLOOKUP(S486,sortorder!$E$62:$E$138,sortorder!$D$62:$D$138),99)</f>
        <v>2</v>
      </c>
      <c r="S486" s="131" t="str">
        <f>SUBSTITUTE(O486,"state.pctile.text.","")</f>
        <v>o3</v>
      </c>
      <c r="U486" s="158">
        <f>IFERROR(_xlfn.XLOOKUP(W486,sortorder!$E$4:$E$55,sortorder!$D$4:$D$55),99)</f>
        <v>80</v>
      </c>
      <c r="V486" s="158">
        <f>IFERROR(_xlfn.XLOOKUP(W486,sortorder!$E$4:$E$55,sortorder!$D$4:$D$55),99)</f>
        <v>80</v>
      </c>
      <c r="W486" s="22" t="s">
        <v>2888</v>
      </c>
      <c r="X486" s="147">
        <f>IF(ISERROR(SEARCH(X$1,$O486)),0,1)</f>
        <v>0</v>
      </c>
      <c r="Y486" s="147">
        <f>IF(ISERROR(SEARCH(Y$1,$O486)),0,1)</f>
        <v>1</v>
      </c>
      <c r="Z486" s="147">
        <f>IF(ISERROR(SEARCH(Z$1,$O486)),0,1)</f>
        <v>1</v>
      </c>
      <c r="AA486" s="147">
        <f>IF(ISERROR(SEARCH(AA$1,$O486)),0,1)</f>
        <v>1</v>
      </c>
      <c r="AB486" s="147">
        <f>IF(ISERROR(SEARCH(AB$1,$O486)),0,1)</f>
        <v>0</v>
      </c>
      <c r="AC486" s="147">
        <f>IF(ISERROR(SEARCH(AC$1,$O486)),0,1)</f>
        <v>0</v>
      </c>
      <c r="AD486" s="147">
        <f>IF(ISERROR(SEARCH(AD$1,$O486)),0,1)</f>
        <v>0</v>
      </c>
      <c r="AE486" s="147">
        <f>IF(ISERROR(SEARCH(AE$1,$O486)),0,1)</f>
        <v>0</v>
      </c>
      <c r="AF486" s="147">
        <f>IF(ISERROR(SEARCH(AF$1,$O486)),0,1)</f>
        <v>0</v>
      </c>
      <c r="AI486" t="s">
        <v>140</v>
      </c>
      <c r="AJ486" s="42" t="s">
        <v>140</v>
      </c>
      <c r="AK486" s="219">
        <f>_xlfn.XLOOKUP(AJ486,sortorder!$I$15:$I$20,sortorder!$J$15:$J$20)</f>
        <v>3</v>
      </c>
      <c r="AL486" t="s">
        <v>1805</v>
      </c>
      <c r="AM486" t="s">
        <v>1805</v>
      </c>
      <c r="AN486" t="s">
        <v>1806</v>
      </c>
      <c r="AO486" s="32">
        <v>3</v>
      </c>
      <c r="AP486" t="s">
        <v>757</v>
      </c>
      <c r="AQ486" t="s">
        <v>2834</v>
      </c>
      <c r="AR486" t="s">
        <v>515</v>
      </c>
      <c r="AS486" t="s">
        <v>516</v>
      </c>
      <c r="AU486" s="40" t="str">
        <f>IFERROR(_xlfn.XLOOKUP(O486,wtd!$B:$B,wtd!$C:$C),"")</f>
        <v/>
      </c>
      <c r="AV486" s="147" t="b">
        <f>IFERROR(O486=_xlfn.XLOOKUP(O486,wtd!$B:$B,wtd!$B:$B),FALSE)</f>
        <v>0</v>
      </c>
      <c r="AW486" t="s">
        <v>1103</v>
      </c>
      <c r="BA486" t="b">
        <v>0</v>
      </c>
      <c r="BB486" t="b">
        <v>0</v>
      </c>
      <c r="BC486" t="b">
        <v>0</v>
      </c>
      <c r="BD486" t="s">
        <v>1050</v>
      </c>
      <c r="BE486" t="s">
        <v>1050</v>
      </c>
      <c r="BF486" t="s">
        <v>1050</v>
      </c>
      <c r="BG486" t="s">
        <v>1050</v>
      </c>
      <c r="BL486" s="235">
        <v>999</v>
      </c>
      <c r="BO486" t="s">
        <v>646</v>
      </c>
      <c r="BP486" t="s">
        <v>1049</v>
      </c>
    </row>
    <row r="487" spans="1:68" x14ac:dyDescent="0.35">
      <c r="A487">
        <v>486</v>
      </c>
      <c r="B487" s="164" t="str">
        <f>IFERROR(TEXT(AK487,"00"),"99")&amp;IFERROR(TEXT(V487,"00"),"99")&amp;IFERROR(TEXT(R487,"00"),"99")&amp;IFERROR(TEXT(BL487,"000"),"999")</f>
        <v>038003999</v>
      </c>
      <c r="C487" s="164" t="str">
        <f>IFERROR(TEXT(AK487,"00"),"99")&amp;IFERROR(TEXT(U487,"00"),"99")&amp;IFERROR(TEXT(Q487,"000"),"999")</f>
        <v>0380099</v>
      </c>
      <c r="D487" s="29">
        <v>0</v>
      </c>
      <c r="E487" s="29">
        <v>1</v>
      </c>
      <c r="F487" s="29">
        <v>0</v>
      </c>
      <c r="G487" s="29"/>
      <c r="H487" t="s">
        <v>183</v>
      </c>
      <c r="M487" t="s">
        <v>183</v>
      </c>
      <c r="N487" t="s">
        <v>183</v>
      </c>
      <c r="O487" s="65" t="s">
        <v>182</v>
      </c>
      <c r="P487" t="s">
        <v>182</v>
      </c>
      <c r="Q487" s="153">
        <f>IFERROR(_xlfn.XLOOKUP(S487,sortorder!$E$62:$E$138,sortorder!$F$62:$F$138),999)</f>
        <v>99</v>
      </c>
      <c r="R487" s="153">
        <f>IFERROR(_xlfn.XLOOKUP(S487,sortorder!$E$62:$E$138,sortorder!$D$62:$D$138),99)</f>
        <v>3</v>
      </c>
      <c r="S487" s="131" t="s">
        <v>185</v>
      </c>
      <c r="T487" s="60" t="s">
        <v>185</v>
      </c>
      <c r="U487" s="158">
        <f>IFERROR(_xlfn.XLOOKUP(W487,sortorder!$E$4:$E$55,sortorder!$D$4:$D$55),99)</f>
        <v>80</v>
      </c>
      <c r="V487" s="158">
        <f>IFERROR(_xlfn.XLOOKUP(W487,sortorder!$E$4:$E$55,sortorder!$D$4:$D$55),99)</f>
        <v>80</v>
      </c>
      <c r="W487" s="22" t="s">
        <v>2887</v>
      </c>
      <c r="X487" s="147">
        <f>IF(ISERROR(SEARCH(X$1,$O487)),0,1)</f>
        <v>0</v>
      </c>
      <c r="Y487" s="147">
        <f>IF(ISERROR(SEARCH(Y$1,$O487)),0,1)</f>
        <v>0</v>
      </c>
      <c r="Z487" s="147">
        <f>IF(ISERROR(SEARCH(Z$1,$O487)),0,1)</f>
        <v>0</v>
      </c>
      <c r="AA487" s="147">
        <f>IF(ISERROR(SEARCH(AA$1,$O487)),0,1)</f>
        <v>0</v>
      </c>
      <c r="AB487" s="147">
        <f>IF(ISERROR(SEARCH(AB$1,$O487)),0,1)</f>
        <v>0</v>
      </c>
      <c r="AC487" s="147">
        <f>IF(ISERROR(SEARCH(AC$1,$O487)),0,1)</f>
        <v>1</v>
      </c>
      <c r="AD487" s="147">
        <f>IF(ISERROR(SEARCH(AD$1,$O487)),0,1)</f>
        <v>0</v>
      </c>
      <c r="AE487" s="147">
        <f>IF(ISERROR(SEARCH(AE$1,$O487)),0,1)</f>
        <v>0</v>
      </c>
      <c r="AF487" s="147">
        <f>IF(ISERROR(SEARCH(AF$1,$O487)),0,1)</f>
        <v>0</v>
      </c>
      <c r="AI487" t="s">
        <v>140</v>
      </c>
      <c r="AJ487" s="42" t="s">
        <v>140</v>
      </c>
      <c r="AK487" s="219">
        <f>_xlfn.XLOOKUP(AJ487,sortorder!$I$15:$I$20,sortorder!$J$15:$J$20)</f>
        <v>3</v>
      </c>
      <c r="AL487" t="s">
        <v>423</v>
      </c>
      <c r="AM487" t="s">
        <v>423</v>
      </c>
      <c r="AN487" t="s">
        <v>424</v>
      </c>
      <c r="AO487" s="32">
        <v>1</v>
      </c>
      <c r="AP487" t="s">
        <v>83</v>
      </c>
      <c r="AQ487" t="s">
        <v>97</v>
      </c>
      <c r="AR487" t="s">
        <v>96</v>
      </c>
      <c r="AS487" t="s">
        <v>97</v>
      </c>
      <c r="AU487" s="40" t="str">
        <f>IFERROR(_xlfn.XLOOKUP(O487,wtd!$B:$B,wtd!$C:$C),"")</f>
        <v/>
      </c>
      <c r="AV487" s="147" t="b">
        <f>IFERROR(O487=_xlfn.XLOOKUP(O487,wtd!$B:$B,wtd!$B:$B),FALSE)</f>
        <v>0</v>
      </c>
      <c r="AW487" t="s">
        <v>89</v>
      </c>
      <c r="BA487" t="b">
        <v>0</v>
      </c>
      <c r="BB487" t="b">
        <v>0</v>
      </c>
      <c r="BC487" t="b">
        <v>0</v>
      </c>
      <c r="BD487" t="s">
        <v>184</v>
      </c>
      <c r="BE487" t="s">
        <v>184</v>
      </c>
      <c r="BF487" t="s">
        <v>184</v>
      </c>
      <c r="BG487" t="s">
        <v>184</v>
      </c>
      <c r="BH487" t="s">
        <v>184</v>
      </c>
      <c r="BL487" s="235">
        <v>999</v>
      </c>
      <c r="BO487" t="s">
        <v>103</v>
      </c>
      <c r="BP487" t="s">
        <v>183</v>
      </c>
    </row>
    <row r="488" spans="1:68" x14ac:dyDescent="0.35">
      <c r="A488">
        <v>487</v>
      </c>
      <c r="B488" s="164" t="str">
        <f>IFERROR(TEXT(AK488,"00"),"99")&amp;IFERROR(TEXT(V488,"00"),"99")&amp;IFERROR(TEXT(R488,"00"),"99")&amp;IFERROR(TEXT(BL488,"000"),"999")</f>
        <v>038003999</v>
      </c>
      <c r="C488" s="164" t="str">
        <f>IFERROR(TEXT(AK488,"00"),"99")&amp;IFERROR(TEXT(U488,"00"),"99")&amp;IFERROR(TEXT(Q488,"000"),"999")</f>
        <v>0380099</v>
      </c>
      <c r="D488" s="29">
        <v>0</v>
      </c>
      <c r="E488" s="29">
        <v>1</v>
      </c>
      <c r="F488" s="29">
        <v>0</v>
      </c>
      <c r="G488" s="29"/>
      <c r="H488" t="s">
        <v>512</v>
      </c>
      <c r="M488" t="s">
        <v>512</v>
      </c>
      <c r="N488" t="s">
        <v>512</v>
      </c>
      <c r="O488" s="65" t="s">
        <v>511</v>
      </c>
      <c r="P488" t="s">
        <v>511</v>
      </c>
      <c r="Q488" s="153">
        <f>IFERROR(_xlfn.XLOOKUP(S488,sortorder!$E$62:$E$138,sortorder!$F$62:$F$138),999)</f>
        <v>99</v>
      </c>
      <c r="R488" s="153">
        <f>IFERROR(_xlfn.XLOOKUP(S488,sortorder!$E$62:$E$138,sortorder!$D$62:$D$138),99)</f>
        <v>3</v>
      </c>
      <c r="S488" s="131" t="s">
        <v>185</v>
      </c>
      <c r="T488" s="60" t="s">
        <v>185</v>
      </c>
      <c r="U488" s="158">
        <f>IFERROR(_xlfn.XLOOKUP(W488,sortorder!$E$4:$E$55,sortorder!$D$4:$D$55),99)</f>
        <v>80</v>
      </c>
      <c r="V488" s="158">
        <f>IFERROR(_xlfn.XLOOKUP(W488,sortorder!$E$4:$E$55,sortorder!$D$4:$D$55),99)</f>
        <v>80</v>
      </c>
      <c r="W488" s="22" t="s">
        <v>2888</v>
      </c>
      <c r="X488" s="147">
        <f>IF(ISERROR(SEARCH(X$1,$O488)),0,1)</f>
        <v>0</v>
      </c>
      <c r="Y488" s="147">
        <f>IF(ISERROR(SEARCH(Y$1,$O488)),0,1)</f>
        <v>0</v>
      </c>
      <c r="Z488" s="147">
        <f>IF(ISERROR(SEARCH(Z$1,$O488)),0,1)</f>
        <v>1</v>
      </c>
      <c r="AA488" s="147">
        <f>IF(ISERROR(SEARCH(AA$1,$O488)),0,1)</f>
        <v>1</v>
      </c>
      <c r="AB488" s="147">
        <f>IF(ISERROR(SEARCH(AB$1,$O488)),0,1)</f>
        <v>0</v>
      </c>
      <c r="AC488" s="147">
        <f>IF(ISERROR(SEARCH(AC$1,$O488)),0,1)</f>
        <v>0</v>
      </c>
      <c r="AD488" s="147">
        <f>IF(ISERROR(SEARCH(AD$1,$O488)),0,1)</f>
        <v>0</v>
      </c>
      <c r="AE488" s="147">
        <f>IF(ISERROR(SEARCH(AE$1,$O488)),0,1)</f>
        <v>0</v>
      </c>
      <c r="AF488" s="147">
        <f>IF(ISERROR(SEARCH(AF$1,$O488)),0,1)</f>
        <v>0</v>
      </c>
      <c r="AI488" t="s">
        <v>140</v>
      </c>
      <c r="AJ488" s="42" t="s">
        <v>140</v>
      </c>
      <c r="AK488" s="219">
        <f>_xlfn.XLOOKUP(AJ488,sortorder!$I$15:$I$20,sortorder!$J$15:$J$20)</f>
        <v>3</v>
      </c>
      <c r="AL488" t="s">
        <v>423</v>
      </c>
      <c r="AM488" t="s">
        <v>423</v>
      </c>
      <c r="AN488" t="s">
        <v>424</v>
      </c>
      <c r="AO488" s="32">
        <v>1</v>
      </c>
      <c r="AP488" t="s">
        <v>268</v>
      </c>
      <c r="AQ488" t="s">
        <v>2834</v>
      </c>
      <c r="AR488" t="s">
        <v>515</v>
      </c>
      <c r="AS488" t="s">
        <v>516</v>
      </c>
      <c r="AU488" s="40" t="str">
        <f>IFERROR(_xlfn.XLOOKUP(O488,wtd!$B:$B,wtd!$C:$C),"")</f>
        <v/>
      </c>
      <c r="AV488" s="147" t="b">
        <f>IFERROR(O488=_xlfn.XLOOKUP(O488,wtd!$B:$B,wtd!$B:$B),FALSE)</f>
        <v>0</v>
      </c>
      <c r="AW488" t="s">
        <v>1103</v>
      </c>
      <c r="BA488" t="b">
        <v>0</v>
      </c>
      <c r="BB488" t="b">
        <v>0</v>
      </c>
      <c r="BC488" t="b">
        <v>0</v>
      </c>
      <c r="BD488" t="s">
        <v>513</v>
      </c>
      <c r="BE488" t="s">
        <v>513</v>
      </c>
      <c r="BF488" t="s">
        <v>513</v>
      </c>
      <c r="BG488" t="s">
        <v>513</v>
      </c>
      <c r="BH488" t="s">
        <v>513</v>
      </c>
      <c r="BL488" s="235">
        <v>999</v>
      </c>
      <c r="BO488" t="s">
        <v>514</v>
      </c>
      <c r="BP488" t="s">
        <v>512</v>
      </c>
    </row>
    <row r="489" spans="1:68" x14ac:dyDescent="0.35">
      <c r="A489">
        <v>488</v>
      </c>
      <c r="B489" s="164" t="str">
        <f>IFERROR(TEXT(AK489,"00"),"99")&amp;IFERROR(TEXT(V489,"00"),"99")&amp;IFERROR(TEXT(R489,"00"),"99")&amp;IFERROR(TEXT(BL489,"000"),"999")</f>
        <v>038003999</v>
      </c>
      <c r="C489" s="164" t="str">
        <f>IFERROR(TEXT(AK489,"00"),"99")&amp;IFERROR(TEXT(U489,"00"),"99")&amp;IFERROR(TEXT(Q489,"000"),"999")</f>
        <v>0380099</v>
      </c>
      <c r="D489" s="29">
        <v>0</v>
      </c>
      <c r="E489" s="29">
        <v>1</v>
      </c>
      <c r="F489" s="29">
        <v>0</v>
      </c>
      <c r="G489" s="29"/>
      <c r="H489" t="s">
        <v>726</v>
      </c>
      <c r="M489" t="s">
        <v>726</v>
      </c>
      <c r="N489" t="s">
        <v>726</v>
      </c>
      <c r="O489" s="65" t="s">
        <v>725</v>
      </c>
      <c r="P489" t="s">
        <v>725</v>
      </c>
      <c r="Q489" s="153">
        <f>IFERROR(_xlfn.XLOOKUP(S489,sortorder!$E$62:$E$138,sortorder!$F$62:$F$138),999)</f>
        <v>99</v>
      </c>
      <c r="R489" s="153">
        <f>IFERROR(_xlfn.XLOOKUP(S489,sortorder!$E$62:$E$138,sortorder!$D$62:$D$138),99)</f>
        <v>3</v>
      </c>
      <c r="S489" s="131" t="str">
        <f>SUBSTITUTE(O489,"state.bin.","")</f>
        <v>cancer</v>
      </c>
      <c r="U489" s="158">
        <f>IFERROR(_xlfn.XLOOKUP(W489,sortorder!$E$4:$E$55,sortorder!$D$4:$D$55),99)</f>
        <v>80</v>
      </c>
      <c r="V489" s="158">
        <f>IFERROR(_xlfn.XLOOKUP(W489,sortorder!$E$4:$E$55,sortorder!$D$4:$D$55),99)</f>
        <v>80</v>
      </c>
      <c r="W489" s="22" t="s">
        <v>2887</v>
      </c>
      <c r="X489" s="147">
        <f>IF(ISERROR(SEARCH(X$1,$O489)),0,1)</f>
        <v>0</v>
      </c>
      <c r="Y489" s="147">
        <f>IF(ISERROR(SEARCH(Y$1,$O489)),0,1)</f>
        <v>1</v>
      </c>
      <c r="Z489" s="147">
        <f>IF(ISERROR(SEARCH(Z$1,$O489)),0,1)</f>
        <v>0</v>
      </c>
      <c r="AA489" s="147">
        <f>IF(ISERROR(SEARCH(AA$1,$O489)),0,1)</f>
        <v>0</v>
      </c>
      <c r="AB489" s="147">
        <f>IF(ISERROR(SEARCH(AB$1,$O489)),0,1)</f>
        <v>0</v>
      </c>
      <c r="AC489" s="147">
        <f>IF(ISERROR(SEARCH(AC$1,$O489)),0,1)</f>
        <v>1</v>
      </c>
      <c r="AD489" s="147">
        <f>IF(ISERROR(SEARCH(AD$1,$O489)),0,1)</f>
        <v>0</v>
      </c>
      <c r="AE489" s="147">
        <f>IF(ISERROR(SEARCH(AE$1,$O489)),0,1)</f>
        <v>0</v>
      </c>
      <c r="AF489" s="147">
        <f>IF(ISERROR(SEARCH(AF$1,$O489)),0,1)</f>
        <v>0</v>
      </c>
      <c r="AI489" t="s">
        <v>140</v>
      </c>
      <c r="AJ489" s="42" t="s">
        <v>140</v>
      </c>
      <c r="AK489" s="219">
        <f>_xlfn.XLOOKUP(AJ489,sortorder!$I$15:$I$20,sortorder!$J$15:$J$20)</f>
        <v>3</v>
      </c>
      <c r="AL489" t="s">
        <v>1805</v>
      </c>
      <c r="AM489" t="s">
        <v>1805</v>
      </c>
      <c r="AN489" t="s">
        <v>1806</v>
      </c>
      <c r="AO489" s="32">
        <v>3</v>
      </c>
      <c r="AP489" t="s">
        <v>456</v>
      </c>
      <c r="AQ489" t="s">
        <v>97</v>
      </c>
      <c r="AR489" t="s">
        <v>96</v>
      </c>
      <c r="AS489" t="s">
        <v>97</v>
      </c>
      <c r="AU489" s="40" t="str">
        <f>IFERROR(_xlfn.XLOOKUP(O489,wtd!$B:$B,wtd!$C:$C),"")</f>
        <v/>
      </c>
      <c r="AV489" s="147" t="b">
        <f>IFERROR(O489=_xlfn.XLOOKUP(O489,wtd!$B:$B,wtd!$B:$B),FALSE)</f>
        <v>0</v>
      </c>
      <c r="AW489" t="s">
        <v>89</v>
      </c>
      <c r="BA489" t="b">
        <v>0</v>
      </c>
      <c r="BB489" t="b">
        <v>0</v>
      </c>
      <c r="BC489" t="b">
        <v>0</v>
      </c>
      <c r="BD489" t="s">
        <v>4905</v>
      </c>
      <c r="BE489" t="s">
        <v>4905</v>
      </c>
      <c r="BF489" t="s">
        <v>4905</v>
      </c>
      <c r="BG489" t="s">
        <v>4905</v>
      </c>
      <c r="BL489" s="235">
        <v>999</v>
      </c>
      <c r="BO489" t="s">
        <v>103</v>
      </c>
      <c r="BP489" t="s">
        <v>726</v>
      </c>
    </row>
    <row r="490" spans="1:68" x14ac:dyDescent="0.35">
      <c r="A490">
        <v>489</v>
      </c>
      <c r="B490" s="164" t="str">
        <f>IFERROR(TEXT(AK490,"00"),"99")&amp;IFERROR(TEXT(V490,"00"),"99")&amp;IFERROR(TEXT(R490,"00"),"99")&amp;IFERROR(TEXT(BL490,"000"),"999")</f>
        <v>038003999</v>
      </c>
      <c r="C490" s="164" t="str">
        <f>IFERROR(TEXT(AK490,"00"),"99")&amp;IFERROR(TEXT(U490,"00"),"99")&amp;IFERROR(TEXT(Q490,"000"),"999")</f>
        <v>0380099</v>
      </c>
      <c r="D490" s="29">
        <v>0</v>
      </c>
      <c r="E490" s="29">
        <v>1</v>
      </c>
      <c r="F490" s="29">
        <v>0</v>
      </c>
      <c r="G490" s="29"/>
      <c r="H490" t="s">
        <v>964</v>
      </c>
      <c r="M490" t="s">
        <v>964</v>
      </c>
      <c r="N490" t="s">
        <v>964</v>
      </c>
      <c r="O490" s="65" t="s">
        <v>963</v>
      </c>
      <c r="P490" t="s">
        <v>963</v>
      </c>
      <c r="Q490" s="153">
        <f>IFERROR(_xlfn.XLOOKUP(S490,sortorder!$E$62:$E$138,sortorder!$F$62:$F$138),999)</f>
        <v>99</v>
      </c>
      <c r="R490" s="153">
        <f>IFERROR(_xlfn.XLOOKUP(S490,sortorder!$E$62:$E$138,sortorder!$D$62:$D$138),99)</f>
        <v>3</v>
      </c>
      <c r="S490" s="131" t="str">
        <f>SUBSTITUTE(O490,"state.pctile.text.","")</f>
        <v>cancer</v>
      </c>
      <c r="U490" s="158">
        <f>IFERROR(_xlfn.XLOOKUP(W490,sortorder!$E$4:$E$55,sortorder!$D$4:$D$55),99)</f>
        <v>80</v>
      </c>
      <c r="V490" s="158">
        <f>IFERROR(_xlfn.XLOOKUP(W490,sortorder!$E$4:$E$55,sortorder!$D$4:$D$55),99)</f>
        <v>80</v>
      </c>
      <c r="W490" s="22" t="s">
        <v>2888</v>
      </c>
      <c r="X490" s="147">
        <f>IF(ISERROR(SEARCH(X$1,$O490)),0,1)</f>
        <v>0</v>
      </c>
      <c r="Y490" s="147">
        <f>IF(ISERROR(SEARCH(Y$1,$O490)),0,1)</f>
        <v>1</v>
      </c>
      <c r="Z490" s="147">
        <f>IF(ISERROR(SEARCH(Z$1,$O490)),0,1)</f>
        <v>1</v>
      </c>
      <c r="AA490" s="147">
        <f>IF(ISERROR(SEARCH(AA$1,$O490)),0,1)</f>
        <v>1</v>
      </c>
      <c r="AB490" s="147">
        <f>IF(ISERROR(SEARCH(AB$1,$O490)),0,1)</f>
        <v>0</v>
      </c>
      <c r="AC490" s="147">
        <f>IF(ISERROR(SEARCH(AC$1,$O490)),0,1)</f>
        <v>0</v>
      </c>
      <c r="AD490" s="147">
        <f>IF(ISERROR(SEARCH(AD$1,$O490)),0,1)</f>
        <v>0</v>
      </c>
      <c r="AE490" s="147">
        <f>IF(ISERROR(SEARCH(AE$1,$O490)),0,1)</f>
        <v>0</v>
      </c>
      <c r="AF490" s="147">
        <f>IF(ISERROR(SEARCH(AF$1,$O490)),0,1)</f>
        <v>0</v>
      </c>
      <c r="AI490" t="s">
        <v>140</v>
      </c>
      <c r="AJ490" s="42" t="s">
        <v>140</v>
      </c>
      <c r="AK490" s="219">
        <f>_xlfn.XLOOKUP(AJ490,sortorder!$I$15:$I$20,sortorder!$J$15:$J$20)</f>
        <v>3</v>
      </c>
      <c r="AL490" t="s">
        <v>1805</v>
      </c>
      <c r="AM490" t="s">
        <v>1805</v>
      </c>
      <c r="AN490" t="s">
        <v>1806</v>
      </c>
      <c r="AO490" s="32">
        <v>3</v>
      </c>
      <c r="AP490" t="s">
        <v>757</v>
      </c>
      <c r="AQ490" t="s">
        <v>2834</v>
      </c>
      <c r="AR490" t="s">
        <v>515</v>
      </c>
      <c r="AS490" t="s">
        <v>516</v>
      </c>
      <c r="AU490" s="40" t="str">
        <f>IFERROR(_xlfn.XLOOKUP(O490,wtd!$B:$B,wtd!$C:$C),"")</f>
        <v/>
      </c>
      <c r="AV490" s="147" t="b">
        <f>IFERROR(O490=_xlfn.XLOOKUP(O490,wtd!$B:$B,wtd!$B:$B),FALSE)</f>
        <v>0</v>
      </c>
      <c r="AW490" t="s">
        <v>1103</v>
      </c>
      <c r="BA490" t="b">
        <v>0</v>
      </c>
      <c r="BB490" t="b">
        <v>0</v>
      </c>
      <c r="BC490" t="b">
        <v>0</v>
      </c>
      <c r="BD490" t="s">
        <v>4907</v>
      </c>
      <c r="BE490" t="s">
        <v>4907</v>
      </c>
      <c r="BF490" t="s">
        <v>4907</v>
      </c>
      <c r="BG490" t="s">
        <v>4907</v>
      </c>
      <c r="BL490" s="235">
        <v>999</v>
      </c>
      <c r="BO490" t="s">
        <v>514</v>
      </c>
      <c r="BP490" t="s">
        <v>964</v>
      </c>
    </row>
    <row r="491" spans="1:68" x14ac:dyDescent="0.35">
      <c r="A491">
        <v>490</v>
      </c>
      <c r="B491" s="164" t="str">
        <f>IFERROR(TEXT(AK491,"00"),"99")&amp;IFERROR(TEXT(V491,"00"),"99")&amp;IFERROR(TEXT(R491,"00"),"99")&amp;IFERROR(TEXT(BL491,"000"),"999")</f>
        <v>038004999</v>
      </c>
      <c r="C491" s="164" t="str">
        <f>IFERROR(TEXT(AK491,"00"),"99")&amp;IFERROR(TEXT(U491,"00"),"99")&amp;IFERROR(TEXT(Q491,"000"),"999")</f>
        <v>0380100</v>
      </c>
      <c r="D491" s="29">
        <v>0</v>
      </c>
      <c r="E491" s="29">
        <v>1</v>
      </c>
      <c r="F491" s="29">
        <v>0</v>
      </c>
      <c r="G491" s="29"/>
      <c r="H491" t="s">
        <v>381</v>
      </c>
      <c r="M491" t="s">
        <v>381</v>
      </c>
      <c r="N491" t="s">
        <v>381</v>
      </c>
      <c r="O491" s="65" t="s">
        <v>380</v>
      </c>
      <c r="P491" t="s">
        <v>380</v>
      </c>
      <c r="Q491" s="153">
        <f>IFERROR(_xlfn.XLOOKUP(S491,sortorder!$E$62:$E$138,sortorder!$F$62:$F$138),999)</f>
        <v>100</v>
      </c>
      <c r="R491" s="153">
        <f>IFERROR(_xlfn.XLOOKUP(S491,sortorder!$E$62:$E$138,sortorder!$D$62:$D$138),99)</f>
        <v>4</v>
      </c>
      <c r="S491" s="131" t="s">
        <v>108</v>
      </c>
      <c r="T491" s="60" t="s">
        <v>108</v>
      </c>
      <c r="U491" s="158">
        <f>IFERROR(_xlfn.XLOOKUP(W491,sortorder!$E$4:$E$55,sortorder!$D$4:$D$55),99)</f>
        <v>80</v>
      </c>
      <c r="V491" s="158">
        <f>IFERROR(_xlfn.XLOOKUP(W491,sortorder!$E$4:$E$55,sortorder!$D$4:$D$55),99)</f>
        <v>80</v>
      </c>
      <c r="W491" s="22" t="s">
        <v>2887</v>
      </c>
      <c r="X491" s="147">
        <f>IF(ISERROR(SEARCH(X$1,$O491)),0,1)</f>
        <v>0</v>
      </c>
      <c r="Y491" s="147">
        <f>IF(ISERROR(SEARCH(Y$1,$O491)),0,1)</f>
        <v>0</v>
      </c>
      <c r="Z491" s="147">
        <f>IF(ISERROR(SEARCH(Z$1,$O491)),0,1)</f>
        <v>0</v>
      </c>
      <c r="AA491" s="147">
        <f>IF(ISERROR(SEARCH(AA$1,$O491)),0,1)</f>
        <v>0</v>
      </c>
      <c r="AB491" s="147">
        <f>IF(ISERROR(SEARCH(AB$1,$O491)),0,1)</f>
        <v>0</v>
      </c>
      <c r="AC491" s="147">
        <f>IF(ISERROR(SEARCH(AC$1,$O491)),0,1)</f>
        <v>1</v>
      </c>
      <c r="AD491" s="147">
        <f>IF(ISERROR(SEARCH(AD$1,$O491)),0,1)</f>
        <v>0</v>
      </c>
      <c r="AE491" s="147">
        <f>IF(ISERROR(SEARCH(AE$1,$O491)),0,1)</f>
        <v>0</v>
      </c>
      <c r="AF491" s="147">
        <f>IF(ISERROR(SEARCH(AF$1,$O491)),0,1)</f>
        <v>0</v>
      </c>
      <c r="AI491" t="s">
        <v>140</v>
      </c>
      <c r="AJ491" s="42" t="s">
        <v>140</v>
      </c>
      <c r="AK491" s="219">
        <f>_xlfn.XLOOKUP(AJ491,sortorder!$I$15:$I$20,sortorder!$J$15:$J$20)</f>
        <v>3</v>
      </c>
      <c r="AL491" t="s">
        <v>423</v>
      </c>
      <c r="AM491" t="s">
        <v>423</v>
      </c>
      <c r="AN491" t="s">
        <v>424</v>
      </c>
      <c r="AO491" s="32">
        <v>1</v>
      </c>
      <c r="AP491" t="s">
        <v>83</v>
      </c>
      <c r="AQ491" t="s">
        <v>97</v>
      </c>
      <c r="AR491" t="s">
        <v>96</v>
      </c>
      <c r="AS491" t="s">
        <v>97</v>
      </c>
      <c r="AU491" s="40" t="str">
        <f>IFERROR(_xlfn.XLOOKUP(O491,wtd!$B:$B,wtd!$C:$C),"")</f>
        <v/>
      </c>
      <c r="AV491" s="147" t="b">
        <f>IFERROR(O491=_xlfn.XLOOKUP(O491,wtd!$B:$B,wtd!$B:$B),FALSE)</f>
        <v>0</v>
      </c>
      <c r="AW491" t="s">
        <v>89</v>
      </c>
      <c r="BA491" t="b">
        <v>0</v>
      </c>
      <c r="BB491" t="b">
        <v>0</v>
      </c>
      <c r="BC491" t="b">
        <v>0</v>
      </c>
      <c r="BD491" t="s">
        <v>382</v>
      </c>
      <c r="BE491" t="s">
        <v>382</v>
      </c>
      <c r="BF491" t="s">
        <v>382</v>
      </c>
      <c r="BG491" t="s">
        <v>5497</v>
      </c>
      <c r="BH491" t="s">
        <v>5497</v>
      </c>
      <c r="BL491" s="235">
        <v>999</v>
      </c>
      <c r="BO491" t="s">
        <v>99</v>
      </c>
      <c r="BP491" t="s">
        <v>381</v>
      </c>
    </row>
    <row r="492" spans="1:68" x14ac:dyDescent="0.35">
      <c r="A492">
        <v>491</v>
      </c>
      <c r="B492" s="164" t="str">
        <f>IFERROR(TEXT(AK492,"00"),"99")&amp;IFERROR(TEXT(V492,"00"),"99")&amp;IFERROR(TEXT(R492,"00"),"99")&amp;IFERROR(TEXT(BL492,"000"),"999")</f>
        <v>038004999</v>
      </c>
      <c r="C492" s="164" t="str">
        <f>IFERROR(TEXT(AK492,"00"),"99")&amp;IFERROR(TEXT(U492,"00"),"99")&amp;IFERROR(TEXT(Q492,"000"),"999")</f>
        <v>0380100</v>
      </c>
      <c r="D492" s="29">
        <v>0</v>
      </c>
      <c r="E492" s="29">
        <v>1</v>
      </c>
      <c r="F492" s="29">
        <v>0</v>
      </c>
      <c r="G492" s="29"/>
      <c r="H492" t="s">
        <v>829</v>
      </c>
      <c r="M492" t="s">
        <v>829</v>
      </c>
      <c r="N492" t="s">
        <v>829</v>
      </c>
      <c r="O492" s="65" t="s">
        <v>828</v>
      </c>
      <c r="P492" t="s">
        <v>828</v>
      </c>
      <c r="Q492" s="153">
        <f>IFERROR(_xlfn.XLOOKUP(S492,sortorder!$E$62:$E$138,sortorder!$F$62:$F$138),999)</f>
        <v>100</v>
      </c>
      <c r="R492" s="153">
        <f>IFERROR(_xlfn.XLOOKUP(S492,sortorder!$E$62:$E$138,sortorder!$D$62:$D$138),99)</f>
        <v>4</v>
      </c>
      <c r="S492" s="131" t="s">
        <v>108</v>
      </c>
      <c r="T492" s="60" t="s">
        <v>108</v>
      </c>
      <c r="U492" s="158">
        <f>IFERROR(_xlfn.XLOOKUP(W492,sortorder!$E$4:$E$55,sortorder!$D$4:$D$55),99)</f>
        <v>80</v>
      </c>
      <c r="V492" s="158">
        <f>IFERROR(_xlfn.XLOOKUP(W492,sortorder!$E$4:$E$55,sortorder!$D$4:$D$55),99)</f>
        <v>80</v>
      </c>
      <c r="W492" s="22" t="s">
        <v>2888</v>
      </c>
      <c r="X492" s="147">
        <f>IF(ISERROR(SEARCH(X$1,$O492)),0,1)</f>
        <v>0</v>
      </c>
      <c r="Y492" s="147">
        <f>IF(ISERROR(SEARCH(Y$1,$O492)),0,1)</f>
        <v>0</v>
      </c>
      <c r="Z492" s="147">
        <f>IF(ISERROR(SEARCH(Z$1,$O492)),0,1)</f>
        <v>1</v>
      </c>
      <c r="AA492" s="147">
        <f>IF(ISERROR(SEARCH(AA$1,$O492)),0,1)</f>
        <v>1</v>
      </c>
      <c r="AB492" s="147">
        <f>IF(ISERROR(SEARCH(AB$1,$O492)),0,1)</f>
        <v>0</v>
      </c>
      <c r="AC492" s="147">
        <f>IF(ISERROR(SEARCH(AC$1,$O492)),0,1)</f>
        <v>0</v>
      </c>
      <c r="AD492" s="147">
        <f>IF(ISERROR(SEARCH(AD$1,$O492)),0,1)</f>
        <v>0</v>
      </c>
      <c r="AE492" s="147">
        <f>IF(ISERROR(SEARCH(AE$1,$O492)),0,1)</f>
        <v>0</v>
      </c>
      <c r="AF492" s="147">
        <f>IF(ISERROR(SEARCH(AF$1,$O492)),0,1)</f>
        <v>0</v>
      </c>
      <c r="AI492" t="s">
        <v>140</v>
      </c>
      <c r="AJ492" s="42" t="s">
        <v>140</v>
      </c>
      <c r="AK492" s="219">
        <f>_xlfn.XLOOKUP(AJ492,sortorder!$I$15:$I$20,sortorder!$J$15:$J$20)</f>
        <v>3</v>
      </c>
      <c r="AL492" t="s">
        <v>423</v>
      </c>
      <c r="AM492" t="s">
        <v>423</v>
      </c>
      <c r="AN492" t="s">
        <v>424</v>
      </c>
      <c r="AO492" s="32">
        <v>1</v>
      </c>
      <c r="AP492" t="s">
        <v>268</v>
      </c>
      <c r="AQ492" t="s">
        <v>2834</v>
      </c>
      <c r="AR492" t="s">
        <v>515</v>
      </c>
      <c r="AS492" t="s">
        <v>516</v>
      </c>
      <c r="AU492" s="40" t="str">
        <f>IFERROR(_xlfn.XLOOKUP(O492,wtd!$B:$B,wtd!$C:$C),"")</f>
        <v/>
      </c>
      <c r="AV492" s="147" t="b">
        <f>IFERROR(O492=_xlfn.XLOOKUP(O492,wtd!$B:$B,wtd!$B:$B),FALSE)</f>
        <v>0</v>
      </c>
      <c r="AW492" t="s">
        <v>1103</v>
      </c>
      <c r="BA492" t="b">
        <v>0</v>
      </c>
      <c r="BB492" t="b">
        <v>0</v>
      </c>
      <c r="BC492" t="b">
        <v>0</v>
      </c>
      <c r="BD492" t="s">
        <v>830</v>
      </c>
      <c r="BE492" t="s">
        <v>830</v>
      </c>
      <c r="BF492" t="s">
        <v>830</v>
      </c>
      <c r="BG492" t="s">
        <v>5498</v>
      </c>
      <c r="BH492" t="s">
        <v>5498</v>
      </c>
      <c r="BL492" s="235">
        <v>999</v>
      </c>
      <c r="BO492" t="s">
        <v>270</v>
      </c>
      <c r="BP492" t="s">
        <v>829</v>
      </c>
    </row>
    <row r="493" spans="1:68" x14ac:dyDescent="0.35">
      <c r="A493">
        <v>492</v>
      </c>
      <c r="B493" s="164" t="str">
        <f>IFERROR(TEXT(AK493,"00"),"99")&amp;IFERROR(TEXT(V493,"00"),"99")&amp;IFERROR(TEXT(R493,"00"),"99")&amp;IFERROR(TEXT(BL493,"000"),"999")</f>
        <v>038004999</v>
      </c>
      <c r="C493" s="164" t="str">
        <f>IFERROR(TEXT(AK493,"00"),"99")&amp;IFERROR(TEXT(U493,"00"),"99")&amp;IFERROR(TEXT(Q493,"000"),"999")</f>
        <v>0380100</v>
      </c>
      <c r="D493" s="29">
        <v>0</v>
      </c>
      <c r="E493" s="29">
        <v>1</v>
      </c>
      <c r="F493" s="29">
        <v>0</v>
      </c>
      <c r="G493" s="29"/>
      <c r="H493" t="s">
        <v>1042</v>
      </c>
      <c r="M493" t="s">
        <v>1042</v>
      </c>
      <c r="N493" t="s">
        <v>1042</v>
      </c>
      <c r="O493" s="65" t="s">
        <v>1041</v>
      </c>
      <c r="P493" t="s">
        <v>1041</v>
      </c>
      <c r="Q493" s="153">
        <f>IFERROR(_xlfn.XLOOKUP(S493,sortorder!$E$62:$E$138,sortorder!$F$62:$F$138),999)</f>
        <v>100</v>
      </c>
      <c r="R493" s="153">
        <f>IFERROR(_xlfn.XLOOKUP(S493,sortorder!$E$62:$E$138,sortorder!$D$62:$D$138),99)</f>
        <v>4</v>
      </c>
      <c r="S493" s="131" t="str">
        <f>SUBSTITUTE(O493,"state.bin.","")</f>
        <v>resp</v>
      </c>
      <c r="U493" s="158">
        <f>IFERROR(_xlfn.XLOOKUP(W493,sortorder!$E$4:$E$55,sortorder!$D$4:$D$55),99)</f>
        <v>80</v>
      </c>
      <c r="V493" s="158">
        <f>IFERROR(_xlfn.XLOOKUP(W493,sortorder!$E$4:$E$55,sortorder!$D$4:$D$55),99)</f>
        <v>80</v>
      </c>
      <c r="W493" s="22" t="s">
        <v>2887</v>
      </c>
      <c r="X493" s="147">
        <f>IF(ISERROR(SEARCH(X$1,$O493)),0,1)</f>
        <v>0</v>
      </c>
      <c r="Y493" s="147">
        <f>IF(ISERROR(SEARCH(Y$1,$O493)),0,1)</f>
        <v>1</v>
      </c>
      <c r="Z493" s="147">
        <f>IF(ISERROR(SEARCH(Z$1,$O493)),0,1)</f>
        <v>0</v>
      </c>
      <c r="AA493" s="147">
        <f>IF(ISERROR(SEARCH(AA$1,$O493)),0,1)</f>
        <v>0</v>
      </c>
      <c r="AB493" s="147">
        <f>IF(ISERROR(SEARCH(AB$1,$O493)),0,1)</f>
        <v>0</v>
      </c>
      <c r="AC493" s="147">
        <f>IF(ISERROR(SEARCH(AC$1,$O493)),0,1)</f>
        <v>1</v>
      </c>
      <c r="AD493" s="147">
        <f>IF(ISERROR(SEARCH(AD$1,$O493)),0,1)</f>
        <v>0</v>
      </c>
      <c r="AE493" s="147">
        <f>IF(ISERROR(SEARCH(AE$1,$O493)),0,1)</f>
        <v>0</v>
      </c>
      <c r="AF493" s="147">
        <f>IF(ISERROR(SEARCH(AF$1,$O493)),0,1)</f>
        <v>0</v>
      </c>
      <c r="AI493" t="s">
        <v>140</v>
      </c>
      <c r="AJ493" s="42" t="s">
        <v>140</v>
      </c>
      <c r="AK493" s="219">
        <f>_xlfn.XLOOKUP(AJ493,sortorder!$I$15:$I$20,sortorder!$J$15:$J$20)</f>
        <v>3</v>
      </c>
      <c r="AL493" t="s">
        <v>1805</v>
      </c>
      <c r="AM493" t="s">
        <v>1805</v>
      </c>
      <c r="AN493" t="s">
        <v>1806</v>
      </c>
      <c r="AO493" s="32">
        <v>3</v>
      </c>
      <c r="AP493" t="s">
        <v>456</v>
      </c>
      <c r="AQ493" t="s">
        <v>97</v>
      </c>
      <c r="AR493" t="s">
        <v>96</v>
      </c>
      <c r="AS493" t="s">
        <v>97</v>
      </c>
      <c r="AU493" s="40" t="str">
        <f>IFERROR(_xlfn.XLOOKUP(O493,wtd!$B:$B,wtd!$C:$C),"")</f>
        <v/>
      </c>
      <c r="AV493" s="147" t="b">
        <f>IFERROR(O493=_xlfn.XLOOKUP(O493,wtd!$B:$B,wtd!$B:$B),FALSE)</f>
        <v>0</v>
      </c>
      <c r="AW493" t="s">
        <v>89</v>
      </c>
      <c r="BA493" t="b">
        <v>0</v>
      </c>
      <c r="BB493" t="b">
        <v>0</v>
      </c>
      <c r="BC493" t="b">
        <v>0</v>
      </c>
      <c r="BD493" t="s">
        <v>5499</v>
      </c>
      <c r="BE493" t="s">
        <v>5499</v>
      </c>
      <c r="BF493" t="s">
        <v>5499</v>
      </c>
      <c r="BG493" t="s">
        <v>5499</v>
      </c>
      <c r="BL493" s="235">
        <v>999</v>
      </c>
      <c r="BO493" t="s">
        <v>99</v>
      </c>
      <c r="BP493" t="s">
        <v>1042</v>
      </c>
    </row>
    <row r="494" spans="1:68" x14ac:dyDescent="0.35">
      <c r="A494">
        <v>493</v>
      </c>
      <c r="B494" s="164" t="str">
        <f>IFERROR(TEXT(AK494,"00"),"99")&amp;IFERROR(TEXT(V494,"00"),"99")&amp;IFERROR(TEXT(R494,"00"),"99")&amp;IFERROR(TEXT(BL494,"000"),"999")</f>
        <v>038004999</v>
      </c>
      <c r="C494" s="164" t="str">
        <f>IFERROR(TEXT(AK494,"00"),"99")&amp;IFERROR(TEXT(U494,"00"),"99")&amp;IFERROR(TEXT(Q494,"000"),"999")</f>
        <v>0380100</v>
      </c>
      <c r="D494" s="29">
        <v>0</v>
      </c>
      <c r="E494" s="29">
        <v>1</v>
      </c>
      <c r="F494" s="29">
        <v>0</v>
      </c>
      <c r="G494" s="29"/>
      <c r="H494" t="s">
        <v>1044</v>
      </c>
      <c r="M494" t="s">
        <v>1044</v>
      </c>
      <c r="N494" t="s">
        <v>1044</v>
      </c>
      <c r="O494" s="65" t="s">
        <v>1043</v>
      </c>
      <c r="P494" t="s">
        <v>1043</v>
      </c>
      <c r="Q494" s="153">
        <f>IFERROR(_xlfn.XLOOKUP(S494,sortorder!$E$62:$E$138,sortorder!$F$62:$F$138),999)</f>
        <v>100</v>
      </c>
      <c r="R494" s="153">
        <f>IFERROR(_xlfn.XLOOKUP(S494,sortorder!$E$62:$E$138,sortorder!$D$62:$D$138),99)</f>
        <v>4</v>
      </c>
      <c r="S494" s="131" t="str">
        <f>SUBSTITUTE(O494,"state.pctile.text.","")</f>
        <v>resp</v>
      </c>
      <c r="U494" s="158">
        <f>IFERROR(_xlfn.XLOOKUP(W494,sortorder!$E$4:$E$55,sortorder!$D$4:$D$55),99)</f>
        <v>80</v>
      </c>
      <c r="V494" s="158">
        <f>IFERROR(_xlfn.XLOOKUP(W494,sortorder!$E$4:$E$55,sortorder!$D$4:$D$55),99)</f>
        <v>80</v>
      </c>
      <c r="W494" s="22" t="s">
        <v>2888</v>
      </c>
      <c r="X494" s="147">
        <f>IF(ISERROR(SEARCH(X$1,$O494)),0,1)</f>
        <v>0</v>
      </c>
      <c r="Y494" s="147">
        <f>IF(ISERROR(SEARCH(Y$1,$O494)),0,1)</f>
        <v>1</v>
      </c>
      <c r="Z494" s="147">
        <f>IF(ISERROR(SEARCH(Z$1,$O494)),0,1)</f>
        <v>1</v>
      </c>
      <c r="AA494" s="147">
        <f>IF(ISERROR(SEARCH(AA$1,$O494)),0,1)</f>
        <v>1</v>
      </c>
      <c r="AB494" s="147">
        <f>IF(ISERROR(SEARCH(AB$1,$O494)),0,1)</f>
        <v>0</v>
      </c>
      <c r="AC494" s="147">
        <f>IF(ISERROR(SEARCH(AC$1,$O494)),0,1)</f>
        <v>0</v>
      </c>
      <c r="AD494" s="147">
        <f>IF(ISERROR(SEARCH(AD$1,$O494)),0,1)</f>
        <v>0</v>
      </c>
      <c r="AE494" s="147">
        <f>IF(ISERROR(SEARCH(AE$1,$O494)),0,1)</f>
        <v>0</v>
      </c>
      <c r="AF494" s="147">
        <f>IF(ISERROR(SEARCH(AF$1,$O494)),0,1)</f>
        <v>0</v>
      </c>
      <c r="AI494" t="s">
        <v>140</v>
      </c>
      <c r="AJ494" s="42" t="s">
        <v>140</v>
      </c>
      <c r="AK494" s="219">
        <f>_xlfn.XLOOKUP(AJ494,sortorder!$I$15:$I$20,sortorder!$J$15:$J$20)</f>
        <v>3</v>
      </c>
      <c r="AL494" t="s">
        <v>1805</v>
      </c>
      <c r="AM494" t="s">
        <v>1805</v>
      </c>
      <c r="AN494" t="s">
        <v>1806</v>
      </c>
      <c r="AO494" s="32">
        <v>3</v>
      </c>
      <c r="AP494" t="s">
        <v>757</v>
      </c>
      <c r="AQ494" t="s">
        <v>2834</v>
      </c>
      <c r="AR494" t="s">
        <v>515</v>
      </c>
      <c r="AS494" t="s">
        <v>516</v>
      </c>
      <c r="AU494" s="40" t="str">
        <f>IFERROR(_xlfn.XLOOKUP(O494,wtd!$B:$B,wtd!$C:$C),"")</f>
        <v/>
      </c>
      <c r="AV494" s="147" t="b">
        <f>IFERROR(O494=_xlfn.XLOOKUP(O494,wtd!$B:$B,wtd!$B:$B),FALSE)</f>
        <v>0</v>
      </c>
      <c r="AW494" t="s">
        <v>1103</v>
      </c>
      <c r="BA494" t="b">
        <v>0</v>
      </c>
      <c r="BB494" t="b">
        <v>0</v>
      </c>
      <c r="BC494" t="b">
        <v>0</v>
      </c>
      <c r="BD494" t="s">
        <v>5500</v>
      </c>
      <c r="BE494" t="s">
        <v>5500</v>
      </c>
      <c r="BF494" t="s">
        <v>5500</v>
      </c>
      <c r="BG494" t="s">
        <v>5500</v>
      </c>
      <c r="BL494" s="235">
        <v>999</v>
      </c>
      <c r="BO494" t="s">
        <v>270</v>
      </c>
      <c r="BP494" t="s">
        <v>1044</v>
      </c>
    </row>
    <row r="495" spans="1:68" x14ac:dyDescent="0.35">
      <c r="A495">
        <v>494</v>
      </c>
      <c r="B495" s="164" t="str">
        <f>IFERROR(TEXT(AK495,"00"),"99")&amp;IFERROR(TEXT(V495,"00"),"99")&amp;IFERROR(TEXT(R495,"00"),"99")&amp;IFERROR(TEXT(BL495,"000"),"999")</f>
        <v>038005999</v>
      </c>
      <c r="C495" s="164" t="str">
        <f>IFERROR(TEXT(AK495,"00"),"99")&amp;IFERROR(TEXT(U495,"00"),"99")&amp;IFERROR(TEXT(Q495,"000"),"999")</f>
        <v>0380098</v>
      </c>
      <c r="D495" s="29">
        <v>0</v>
      </c>
      <c r="E495" s="29">
        <v>1</v>
      </c>
      <c r="F495" s="29">
        <v>0</v>
      </c>
      <c r="G495" s="29"/>
      <c r="H495" t="s">
        <v>194</v>
      </c>
      <c r="M495" t="s">
        <v>194</v>
      </c>
      <c r="N495" t="s">
        <v>194</v>
      </c>
      <c r="O495" s="65" t="s">
        <v>193</v>
      </c>
      <c r="P495" t="s">
        <v>193</v>
      </c>
      <c r="Q495" s="153">
        <f>IFERROR(_xlfn.XLOOKUP(S495,sortorder!$E$62:$E$138,sortorder!$F$62:$F$138),999)</f>
        <v>98</v>
      </c>
      <c r="R495" s="153">
        <f>IFERROR(_xlfn.XLOOKUP(S495,sortorder!$E$62:$E$138,sortorder!$D$62:$D$138),99)</f>
        <v>5</v>
      </c>
      <c r="S495" s="131" t="s">
        <v>196</v>
      </c>
      <c r="T495" s="60" t="s">
        <v>196</v>
      </c>
      <c r="U495" s="158">
        <f>IFERROR(_xlfn.XLOOKUP(W495,sortorder!$E$4:$E$55,sortorder!$D$4:$D$55),99)</f>
        <v>80</v>
      </c>
      <c r="V495" s="158">
        <f>IFERROR(_xlfn.XLOOKUP(W495,sortorder!$E$4:$E$55,sortorder!$D$4:$D$55),99)</f>
        <v>80</v>
      </c>
      <c r="W495" s="22" t="s">
        <v>2887</v>
      </c>
      <c r="X495" s="147">
        <f>IF(ISERROR(SEARCH(X$1,$O495)),0,1)</f>
        <v>0</v>
      </c>
      <c r="Y495" s="147">
        <f>IF(ISERROR(SEARCH(Y$1,$O495)),0,1)</f>
        <v>0</v>
      </c>
      <c r="Z495" s="147">
        <f>IF(ISERROR(SEARCH(Z$1,$O495)),0,1)</f>
        <v>0</v>
      </c>
      <c r="AA495" s="147">
        <f>IF(ISERROR(SEARCH(AA$1,$O495)),0,1)</f>
        <v>0</v>
      </c>
      <c r="AB495" s="147">
        <f>IF(ISERROR(SEARCH(AB$1,$O495)),0,1)</f>
        <v>0</v>
      </c>
      <c r="AC495" s="147">
        <f>IF(ISERROR(SEARCH(AC$1,$O495)),0,1)</f>
        <v>1</v>
      </c>
      <c r="AD495" s="147">
        <f>IF(ISERROR(SEARCH(AD$1,$O495)),0,1)</f>
        <v>0</v>
      </c>
      <c r="AE495" s="147">
        <f>IF(ISERROR(SEARCH(AE$1,$O495)),0,1)</f>
        <v>0</v>
      </c>
      <c r="AF495" s="147">
        <f>IF(ISERROR(SEARCH(AF$1,$O495)),0,1)</f>
        <v>0</v>
      </c>
      <c r="AI495" t="s">
        <v>140</v>
      </c>
      <c r="AJ495" s="42" t="s">
        <v>140</v>
      </c>
      <c r="AK495" s="219">
        <f>_xlfn.XLOOKUP(AJ495,sortorder!$I$15:$I$20,sortorder!$J$15:$J$20)</f>
        <v>3</v>
      </c>
      <c r="AL495" t="s">
        <v>423</v>
      </c>
      <c r="AM495" t="s">
        <v>423</v>
      </c>
      <c r="AN495" t="s">
        <v>424</v>
      </c>
      <c r="AO495" s="32">
        <v>1</v>
      </c>
      <c r="AP495" t="s">
        <v>83</v>
      </c>
      <c r="AQ495" t="s">
        <v>97</v>
      </c>
      <c r="AR495" t="s">
        <v>96</v>
      </c>
      <c r="AS495" t="s">
        <v>97</v>
      </c>
      <c r="AU495" s="40" t="str">
        <f>IFERROR(_xlfn.XLOOKUP(O495,wtd!$B:$B,wtd!$C:$C),"")</f>
        <v/>
      </c>
      <c r="AV495" s="147" t="b">
        <f>IFERROR(O495=_xlfn.XLOOKUP(O495,wtd!$B:$B,wtd!$B:$B),FALSE)</f>
        <v>0</v>
      </c>
      <c r="AW495" t="s">
        <v>89</v>
      </c>
      <c r="BA495" t="b">
        <v>0</v>
      </c>
      <c r="BB495" t="b">
        <v>0</v>
      </c>
      <c r="BC495" t="b">
        <v>0</v>
      </c>
      <c r="BD495" t="s">
        <v>5399</v>
      </c>
      <c r="BE495" t="s">
        <v>195</v>
      </c>
      <c r="BF495" t="s">
        <v>195</v>
      </c>
      <c r="BG495" t="s">
        <v>5501</v>
      </c>
      <c r="BH495" t="s">
        <v>5501</v>
      </c>
      <c r="BL495" s="235">
        <v>999</v>
      </c>
      <c r="BO495" t="s">
        <v>109</v>
      </c>
      <c r="BP495" t="s">
        <v>194</v>
      </c>
    </row>
    <row r="496" spans="1:68" x14ac:dyDescent="0.35">
      <c r="A496">
        <v>495</v>
      </c>
      <c r="B496" s="164" t="str">
        <f>IFERROR(TEXT(AK496,"00"),"99")&amp;IFERROR(TEXT(V496,"00"),"99")&amp;IFERROR(TEXT(R496,"00"),"99")&amp;IFERROR(TEXT(BL496,"000"),"999")</f>
        <v>038005999</v>
      </c>
      <c r="C496" s="164" t="str">
        <f>IFERROR(TEXT(AK496,"00"),"99")&amp;IFERROR(TEXT(U496,"00"),"99")&amp;IFERROR(TEXT(Q496,"000"),"999")</f>
        <v>0380098</v>
      </c>
      <c r="D496" s="29">
        <v>0</v>
      </c>
      <c r="E496" s="29">
        <v>1</v>
      </c>
      <c r="F496" s="29">
        <v>0</v>
      </c>
      <c r="G496" s="29"/>
      <c r="H496" t="s">
        <v>700</v>
      </c>
      <c r="M496" t="s">
        <v>700</v>
      </c>
      <c r="N496" t="s">
        <v>700</v>
      </c>
      <c r="O496" s="65" t="s">
        <v>699</v>
      </c>
      <c r="P496" t="s">
        <v>699</v>
      </c>
      <c r="Q496" s="153">
        <f>IFERROR(_xlfn.XLOOKUP(S496,sortorder!$E$62:$E$138,sortorder!$F$62:$F$138),999)</f>
        <v>98</v>
      </c>
      <c r="R496" s="153">
        <f>IFERROR(_xlfn.XLOOKUP(S496,sortorder!$E$62:$E$138,sortorder!$D$62:$D$138),99)</f>
        <v>5</v>
      </c>
      <c r="S496" s="131" t="s">
        <v>196</v>
      </c>
      <c r="T496" s="60" t="s">
        <v>196</v>
      </c>
      <c r="U496" s="158">
        <f>IFERROR(_xlfn.XLOOKUP(W496,sortorder!$E$4:$E$55,sortorder!$D$4:$D$55),99)</f>
        <v>80</v>
      </c>
      <c r="V496" s="158">
        <f>IFERROR(_xlfn.XLOOKUP(W496,sortorder!$E$4:$E$55,sortorder!$D$4:$D$55),99)</f>
        <v>80</v>
      </c>
      <c r="W496" s="22" t="s">
        <v>2888</v>
      </c>
      <c r="X496" s="147">
        <f>IF(ISERROR(SEARCH(X$1,$O496)),0,1)</f>
        <v>0</v>
      </c>
      <c r="Y496" s="147">
        <f>IF(ISERROR(SEARCH(Y$1,$O496)),0,1)</f>
        <v>0</v>
      </c>
      <c r="Z496" s="147">
        <f>IF(ISERROR(SEARCH(Z$1,$O496)),0,1)</f>
        <v>1</v>
      </c>
      <c r="AA496" s="147">
        <f>IF(ISERROR(SEARCH(AA$1,$O496)),0,1)</f>
        <v>1</v>
      </c>
      <c r="AB496" s="147">
        <f>IF(ISERROR(SEARCH(AB$1,$O496)),0,1)</f>
        <v>0</v>
      </c>
      <c r="AC496" s="147">
        <f>IF(ISERROR(SEARCH(AC$1,$O496)),0,1)</f>
        <v>0</v>
      </c>
      <c r="AD496" s="147">
        <f>IF(ISERROR(SEARCH(AD$1,$O496)),0,1)</f>
        <v>0</v>
      </c>
      <c r="AE496" s="147">
        <f>IF(ISERROR(SEARCH(AE$1,$O496)),0,1)</f>
        <v>0</v>
      </c>
      <c r="AF496" s="147">
        <f>IF(ISERROR(SEARCH(AF$1,$O496)),0,1)</f>
        <v>0</v>
      </c>
      <c r="AI496" t="s">
        <v>140</v>
      </c>
      <c r="AJ496" s="42" t="s">
        <v>140</v>
      </c>
      <c r="AK496" s="219">
        <f>_xlfn.XLOOKUP(AJ496,sortorder!$I$15:$I$20,sortorder!$J$15:$J$20)</f>
        <v>3</v>
      </c>
      <c r="AL496" t="s">
        <v>423</v>
      </c>
      <c r="AM496" t="s">
        <v>423</v>
      </c>
      <c r="AN496" t="s">
        <v>424</v>
      </c>
      <c r="AO496" s="32">
        <v>1</v>
      </c>
      <c r="AP496" t="s">
        <v>268</v>
      </c>
      <c r="AQ496" t="s">
        <v>2834</v>
      </c>
      <c r="AR496" t="s">
        <v>515</v>
      </c>
      <c r="AS496" t="s">
        <v>516</v>
      </c>
      <c r="AU496" s="40" t="str">
        <f>IFERROR(_xlfn.XLOOKUP(O496,wtd!$B:$B,wtd!$C:$C),"")</f>
        <v/>
      </c>
      <c r="AV496" s="147" t="b">
        <f>IFERROR(O496=_xlfn.XLOOKUP(O496,wtd!$B:$B,wtd!$B:$B),FALSE)</f>
        <v>0</v>
      </c>
      <c r="AW496" t="s">
        <v>1103</v>
      </c>
      <c r="BA496" t="b">
        <v>0</v>
      </c>
      <c r="BB496" t="b">
        <v>0</v>
      </c>
      <c r="BC496" t="b">
        <v>0</v>
      </c>
      <c r="BD496" t="s">
        <v>5400</v>
      </c>
      <c r="BE496" t="s">
        <v>701</v>
      </c>
      <c r="BF496" t="s">
        <v>701</v>
      </c>
      <c r="BG496" t="s">
        <v>5502</v>
      </c>
      <c r="BH496" t="s">
        <v>5502</v>
      </c>
      <c r="BL496" s="235">
        <v>999</v>
      </c>
      <c r="BO496" t="s">
        <v>702</v>
      </c>
      <c r="BP496" t="s">
        <v>700</v>
      </c>
    </row>
    <row r="497" spans="1:68" x14ac:dyDescent="0.35">
      <c r="A497">
        <v>496</v>
      </c>
      <c r="B497" s="164" t="str">
        <f>IFERROR(TEXT(AK497,"00"),"99")&amp;IFERROR(TEXT(V497,"00"),"99")&amp;IFERROR(TEXT(R497,"00"),"99")&amp;IFERROR(TEXT(BL497,"000"),"999")</f>
        <v>038005999</v>
      </c>
      <c r="C497" s="164" t="str">
        <f>IFERROR(TEXT(AK497,"00"),"99")&amp;IFERROR(TEXT(U497,"00"),"99")&amp;IFERROR(TEXT(Q497,"000"),"999")</f>
        <v>0380098</v>
      </c>
      <c r="D497" s="29">
        <v>0</v>
      </c>
      <c r="E497" s="29">
        <v>1</v>
      </c>
      <c r="F497" s="29">
        <v>0</v>
      </c>
      <c r="G497" s="29"/>
      <c r="H497" t="s">
        <v>734</v>
      </c>
      <c r="M497" t="s">
        <v>734</v>
      </c>
      <c r="N497" t="s">
        <v>734</v>
      </c>
      <c r="O497" s="65" t="s">
        <v>733</v>
      </c>
      <c r="P497" t="s">
        <v>733</v>
      </c>
      <c r="Q497" s="153">
        <f>IFERROR(_xlfn.XLOOKUP(S497,sortorder!$E$62:$E$138,sortorder!$F$62:$F$138),999)</f>
        <v>98</v>
      </c>
      <c r="R497" s="153">
        <f>IFERROR(_xlfn.XLOOKUP(S497,sortorder!$E$62:$E$138,sortorder!$D$62:$D$138),99)</f>
        <v>5</v>
      </c>
      <c r="S497" s="131" t="str">
        <f>SUBSTITUTE(O497,"state.bin.","")</f>
        <v>dpm</v>
      </c>
      <c r="U497" s="158">
        <f>IFERROR(_xlfn.XLOOKUP(W497,sortorder!$E$4:$E$55,sortorder!$D$4:$D$55),99)</f>
        <v>80</v>
      </c>
      <c r="V497" s="158">
        <f>IFERROR(_xlfn.XLOOKUP(W497,sortorder!$E$4:$E$55,sortorder!$D$4:$D$55),99)</f>
        <v>80</v>
      </c>
      <c r="W497" s="22" t="s">
        <v>2887</v>
      </c>
      <c r="X497" s="147">
        <f>IF(ISERROR(SEARCH(X$1,$O497)),0,1)</f>
        <v>0</v>
      </c>
      <c r="Y497" s="147">
        <f>IF(ISERROR(SEARCH(Y$1,$O497)),0,1)</f>
        <v>1</v>
      </c>
      <c r="Z497" s="147">
        <f>IF(ISERROR(SEARCH(Z$1,$O497)),0,1)</f>
        <v>0</v>
      </c>
      <c r="AA497" s="147">
        <f>IF(ISERROR(SEARCH(AA$1,$O497)),0,1)</f>
        <v>0</v>
      </c>
      <c r="AB497" s="147">
        <f>IF(ISERROR(SEARCH(AB$1,$O497)),0,1)</f>
        <v>0</v>
      </c>
      <c r="AC497" s="147">
        <f>IF(ISERROR(SEARCH(AC$1,$O497)),0,1)</f>
        <v>1</v>
      </c>
      <c r="AD497" s="147">
        <f>IF(ISERROR(SEARCH(AD$1,$O497)),0,1)</f>
        <v>0</v>
      </c>
      <c r="AE497" s="147">
        <f>IF(ISERROR(SEARCH(AE$1,$O497)),0,1)</f>
        <v>0</v>
      </c>
      <c r="AF497" s="147">
        <f>IF(ISERROR(SEARCH(AF$1,$O497)),0,1)</f>
        <v>0</v>
      </c>
      <c r="AI497" t="s">
        <v>140</v>
      </c>
      <c r="AJ497" s="42" t="s">
        <v>140</v>
      </c>
      <c r="AK497" s="219">
        <f>_xlfn.XLOOKUP(AJ497,sortorder!$I$15:$I$20,sortorder!$J$15:$J$20)</f>
        <v>3</v>
      </c>
      <c r="AL497" t="s">
        <v>1805</v>
      </c>
      <c r="AM497" t="s">
        <v>1805</v>
      </c>
      <c r="AN497" t="s">
        <v>1806</v>
      </c>
      <c r="AO497" s="32">
        <v>3</v>
      </c>
      <c r="AP497" t="s">
        <v>456</v>
      </c>
      <c r="AQ497" t="s">
        <v>97</v>
      </c>
      <c r="AR497" t="s">
        <v>96</v>
      </c>
      <c r="AS497" t="s">
        <v>97</v>
      </c>
      <c r="AU497" s="40" t="str">
        <f>IFERROR(_xlfn.XLOOKUP(O497,wtd!$B:$B,wtd!$C:$C),"")</f>
        <v/>
      </c>
      <c r="AV497" s="147" t="b">
        <f>IFERROR(O497=_xlfn.XLOOKUP(O497,wtd!$B:$B,wtd!$B:$B),FALSE)</f>
        <v>0</v>
      </c>
      <c r="AW497" t="s">
        <v>89</v>
      </c>
      <c r="BA497" t="b">
        <v>0</v>
      </c>
      <c r="BB497" t="b">
        <v>0</v>
      </c>
      <c r="BC497" t="b">
        <v>0</v>
      </c>
      <c r="BD497" t="s">
        <v>5503</v>
      </c>
      <c r="BE497" t="s">
        <v>5504</v>
      </c>
      <c r="BF497" t="s">
        <v>5504</v>
      </c>
      <c r="BG497" t="s">
        <v>5504</v>
      </c>
      <c r="BL497" s="235">
        <v>999</v>
      </c>
      <c r="BO497" t="s">
        <v>109</v>
      </c>
      <c r="BP497" t="s">
        <v>734</v>
      </c>
    </row>
    <row r="498" spans="1:68" x14ac:dyDescent="0.35">
      <c r="A498">
        <v>497</v>
      </c>
      <c r="B498" s="164" t="str">
        <f>IFERROR(TEXT(AK498,"00"),"99")&amp;IFERROR(TEXT(V498,"00"),"99")&amp;IFERROR(TEXT(R498,"00"),"99")&amp;IFERROR(TEXT(BL498,"000"),"999")</f>
        <v>038005999</v>
      </c>
      <c r="C498" s="164" t="str">
        <f>IFERROR(TEXT(AK498,"00"),"99")&amp;IFERROR(TEXT(U498,"00"),"99")&amp;IFERROR(TEXT(Q498,"000"),"999")</f>
        <v>0380098</v>
      </c>
      <c r="D498" s="29">
        <v>0</v>
      </c>
      <c r="E498" s="29">
        <v>1</v>
      </c>
      <c r="F498" s="29">
        <v>0</v>
      </c>
      <c r="G498" s="29"/>
      <c r="H498" t="s">
        <v>982</v>
      </c>
      <c r="M498" t="s">
        <v>982</v>
      </c>
      <c r="N498" t="s">
        <v>982</v>
      </c>
      <c r="O498" s="65" t="s">
        <v>981</v>
      </c>
      <c r="P498" t="s">
        <v>981</v>
      </c>
      <c r="Q498" s="153">
        <f>IFERROR(_xlfn.XLOOKUP(S498,sortorder!$E$62:$E$138,sortorder!$F$62:$F$138),999)</f>
        <v>98</v>
      </c>
      <c r="R498" s="153">
        <f>IFERROR(_xlfn.XLOOKUP(S498,sortorder!$E$62:$E$138,sortorder!$D$62:$D$138),99)</f>
        <v>5</v>
      </c>
      <c r="S498" s="131" t="str">
        <f>SUBSTITUTE(O498,"state.pctile.text.","")</f>
        <v>dpm</v>
      </c>
      <c r="U498" s="158">
        <f>IFERROR(_xlfn.XLOOKUP(W498,sortorder!$E$4:$E$55,sortorder!$D$4:$D$55),99)</f>
        <v>80</v>
      </c>
      <c r="V498" s="158">
        <f>IFERROR(_xlfn.XLOOKUP(W498,sortorder!$E$4:$E$55,sortorder!$D$4:$D$55),99)</f>
        <v>80</v>
      </c>
      <c r="W498" s="22" t="s">
        <v>2888</v>
      </c>
      <c r="X498" s="147">
        <f>IF(ISERROR(SEARCH(X$1,$O498)),0,1)</f>
        <v>0</v>
      </c>
      <c r="Y498" s="147">
        <f>IF(ISERROR(SEARCH(Y$1,$O498)),0,1)</f>
        <v>1</v>
      </c>
      <c r="Z498" s="147">
        <f>IF(ISERROR(SEARCH(Z$1,$O498)),0,1)</f>
        <v>1</v>
      </c>
      <c r="AA498" s="147">
        <f>IF(ISERROR(SEARCH(AA$1,$O498)),0,1)</f>
        <v>1</v>
      </c>
      <c r="AB498" s="147">
        <f>IF(ISERROR(SEARCH(AB$1,$O498)),0,1)</f>
        <v>0</v>
      </c>
      <c r="AC498" s="147">
        <f>IF(ISERROR(SEARCH(AC$1,$O498)),0,1)</f>
        <v>0</v>
      </c>
      <c r="AD498" s="147">
        <f>IF(ISERROR(SEARCH(AD$1,$O498)),0,1)</f>
        <v>0</v>
      </c>
      <c r="AE498" s="147">
        <f>IF(ISERROR(SEARCH(AE$1,$O498)),0,1)</f>
        <v>0</v>
      </c>
      <c r="AF498" s="147">
        <f>IF(ISERROR(SEARCH(AF$1,$O498)),0,1)</f>
        <v>0</v>
      </c>
      <c r="AI498" t="s">
        <v>140</v>
      </c>
      <c r="AJ498" s="42" t="s">
        <v>140</v>
      </c>
      <c r="AK498" s="219">
        <f>_xlfn.XLOOKUP(AJ498,sortorder!$I$15:$I$20,sortorder!$J$15:$J$20)</f>
        <v>3</v>
      </c>
      <c r="AL498" t="s">
        <v>1805</v>
      </c>
      <c r="AM498" t="s">
        <v>1805</v>
      </c>
      <c r="AN498" t="s">
        <v>1806</v>
      </c>
      <c r="AO498" s="32">
        <v>3</v>
      </c>
      <c r="AP498" t="s">
        <v>757</v>
      </c>
      <c r="AQ498" t="s">
        <v>2834</v>
      </c>
      <c r="AR498" t="s">
        <v>515</v>
      </c>
      <c r="AS498" t="s">
        <v>516</v>
      </c>
      <c r="AU498" s="40" t="str">
        <f>IFERROR(_xlfn.XLOOKUP(O498,wtd!$B:$B,wtd!$C:$C),"")</f>
        <v/>
      </c>
      <c r="AV498" s="147" t="b">
        <f>IFERROR(O498=_xlfn.XLOOKUP(O498,wtd!$B:$B,wtd!$B:$B),FALSE)</f>
        <v>0</v>
      </c>
      <c r="AW498" t="s">
        <v>1103</v>
      </c>
      <c r="BA498" t="b">
        <v>0</v>
      </c>
      <c r="BB498" t="b">
        <v>0</v>
      </c>
      <c r="BC498" t="b">
        <v>0</v>
      </c>
      <c r="BD498" t="s">
        <v>5505</v>
      </c>
      <c r="BE498" t="s">
        <v>5506</v>
      </c>
      <c r="BF498" t="s">
        <v>5506</v>
      </c>
      <c r="BG498" t="s">
        <v>5506</v>
      </c>
      <c r="BL498" s="235">
        <v>999</v>
      </c>
      <c r="BO498" t="s">
        <v>702</v>
      </c>
      <c r="BP498" t="s">
        <v>982</v>
      </c>
    </row>
    <row r="499" spans="1:68" x14ac:dyDescent="0.35">
      <c r="A499">
        <v>498</v>
      </c>
      <c r="B499" s="164" t="str">
        <f>IFERROR(TEXT(AK499,"00"),"99")&amp;IFERROR(TEXT(V499,"00"),"99")&amp;IFERROR(TEXT(R499,"00"),"99")&amp;IFERROR(TEXT(BL499,"000"),"999")</f>
        <v>038006999</v>
      </c>
      <c r="C499" s="164" t="str">
        <f>IFERROR(TEXT(AK499,"00"),"99")&amp;IFERROR(TEXT(U499,"00"),"99")&amp;IFERROR(TEXT(Q499,"000"),"999")</f>
        <v>0380103</v>
      </c>
      <c r="D499" s="29">
        <v>0</v>
      </c>
      <c r="E499" s="29">
        <v>1</v>
      </c>
      <c r="F499" s="29">
        <v>0</v>
      </c>
      <c r="G499" s="29"/>
      <c r="H499" t="s">
        <v>170</v>
      </c>
      <c r="M499" t="s">
        <v>170</v>
      </c>
      <c r="N499" t="s">
        <v>170</v>
      </c>
      <c r="O499" s="65" t="s">
        <v>169</v>
      </c>
      <c r="P499" t="s">
        <v>169</v>
      </c>
      <c r="Q499" s="153">
        <f>IFERROR(_xlfn.XLOOKUP(S499,sortorder!$E$62:$E$138,sortorder!$F$62:$F$138),999)</f>
        <v>103</v>
      </c>
      <c r="R499" s="153">
        <f>IFERROR(_xlfn.XLOOKUP(S499,sortorder!$E$62:$E$138,sortorder!$D$62:$D$138),99)</f>
        <v>6</v>
      </c>
      <c r="S499" s="131" t="s">
        <v>80</v>
      </c>
      <c r="T499" s="60" t="s">
        <v>80</v>
      </c>
      <c r="U499" s="158">
        <f>IFERROR(_xlfn.XLOOKUP(W499,sortorder!$E$4:$E$55,sortorder!$D$4:$D$55),99)</f>
        <v>80</v>
      </c>
      <c r="V499" s="158">
        <f>IFERROR(_xlfn.XLOOKUP(W499,sortorder!$E$4:$E$55,sortorder!$D$4:$D$55),99)</f>
        <v>80</v>
      </c>
      <c r="W499" s="22" t="s">
        <v>2887</v>
      </c>
      <c r="X499" s="147">
        <f>IF(ISERROR(SEARCH(X$1,$O499)),0,1)</f>
        <v>0</v>
      </c>
      <c r="Y499" s="147">
        <f>IF(ISERROR(SEARCH(Y$1,$O499)),0,1)</f>
        <v>0</v>
      </c>
      <c r="Z499" s="147">
        <f>IF(ISERROR(SEARCH(Z$1,$O499)),0,1)</f>
        <v>0</v>
      </c>
      <c r="AA499" s="147">
        <f>IF(ISERROR(SEARCH(AA$1,$O499)),0,1)</f>
        <v>0</v>
      </c>
      <c r="AB499" s="147">
        <f>IF(ISERROR(SEARCH(AB$1,$O499)),0,1)</f>
        <v>0</v>
      </c>
      <c r="AC499" s="147">
        <f>IF(ISERROR(SEARCH(AC$1,$O499)),0,1)</f>
        <v>1</v>
      </c>
      <c r="AD499" s="147">
        <f>IF(ISERROR(SEARCH(AD$1,$O499)),0,1)</f>
        <v>0</v>
      </c>
      <c r="AE499" s="147">
        <f>IF(ISERROR(SEARCH(AE$1,$O499)),0,1)</f>
        <v>0</v>
      </c>
      <c r="AF499" s="147">
        <f>IF(ISERROR(SEARCH(AF$1,$O499)),0,1)</f>
        <v>0</v>
      </c>
      <c r="AI499" t="s">
        <v>140</v>
      </c>
      <c r="AJ499" s="42" t="s">
        <v>140</v>
      </c>
      <c r="AK499" s="219">
        <f>_xlfn.XLOOKUP(AJ499,sortorder!$I$15:$I$20,sortorder!$J$15:$J$20)</f>
        <v>3</v>
      </c>
      <c r="AL499" t="s">
        <v>423</v>
      </c>
      <c r="AM499" t="s">
        <v>423</v>
      </c>
      <c r="AN499" t="s">
        <v>424</v>
      </c>
      <c r="AO499" s="32">
        <v>1</v>
      </c>
      <c r="AP499" t="s">
        <v>83</v>
      </c>
      <c r="AQ499" t="s">
        <v>97</v>
      </c>
      <c r="AR499" t="s">
        <v>96</v>
      </c>
      <c r="AS499" t="s">
        <v>97</v>
      </c>
      <c r="AU499" s="40" t="str">
        <f>IFERROR(_xlfn.XLOOKUP(O499,wtd!$B:$B,wtd!$C:$C),"")</f>
        <v/>
      </c>
      <c r="AV499" s="147" t="b">
        <f>IFERROR(O499=_xlfn.XLOOKUP(O499,wtd!$B:$B,wtd!$B:$B),FALSE)</f>
        <v>0</v>
      </c>
      <c r="AW499" t="s">
        <v>89</v>
      </c>
      <c r="BA499" t="b">
        <v>0</v>
      </c>
      <c r="BB499" t="b">
        <v>0</v>
      </c>
      <c r="BC499" t="b">
        <v>0</v>
      </c>
      <c r="BD499" t="s">
        <v>5211</v>
      </c>
      <c r="BE499" t="s">
        <v>171</v>
      </c>
      <c r="BF499" t="s">
        <v>171</v>
      </c>
      <c r="BG499" t="s">
        <v>172</v>
      </c>
      <c r="BH499" t="s">
        <v>172</v>
      </c>
      <c r="BL499" s="235">
        <v>999</v>
      </c>
      <c r="BO499" t="s">
        <v>54</v>
      </c>
      <c r="BP499" t="s">
        <v>170</v>
      </c>
    </row>
    <row r="500" spans="1:68" x14ac:dyDescent="0.35">
      <c r="A500">
        <v>499</v>
      </c>
      <c r="B500" s="164" t="str">
        <f>IFERROR(TEXT(AK500,"00"),"99")&amp;IFERROR(TEXT(V500,"00"),"99")&amp;IFERROR(TEXT(R500,"00"),"99")&amp;IFERROR(TEXT(BL500,"000"),"999")</f>
        <v>038006999</v>
      </c>
      <c r="C500" s="164" t="str">
        <f>IFERROR(TEXT(AK500,"00"),"99")&amp;IFERROR(TEXT(U500,"00"),"99")&amp;IFERROR(TEXT(Q500,"000"),"999")</f>
        <v>0380103</v>
      </c>
      <c r="D500" s="29">
        <v>0</v>
      </c>
      <c r="E500" s="29">
        <v>1</v>
      </c>
      <c r="F500" s="29">
        <v>0</v>
      </c>
      <c r="G500" s="29"/>
      <c r="H500" t="s">
        <v>673</v>
      </c>
      <c r="M500" t="s">
        <v>673</v>
      </c>
      <c r="N500" t="s">
        <v>673</v>
      </c>
      <c r="O500" s="65" t="s">
        <v>672</v>
      </c>
      <c r="P500" t="s">
        <v>672</v>
      </c>
      <c r="Q500" s="153">
        <f>IFERROR(_xlfn.XLOOKUP(S500,sortorder!$E$62:$E$138,sortorder!$F$62:$F$138),999)</f>
        <v>103</v>
      </c>
      <c r="R500" s="153">
        <f>IFERROR(_xlfn.XLOOKUP(S500,sortorder!$E$62:$E$138,sortorder!$D$62:$D$138),99)</f>
        <v>6</v>
      </c>
      <c r="S500" s="131" t="s">
        <v>80</v>
      </c>
      <c r="T500" s="60" t="s">
        <v>80</v>
      </c>
      <c r="U500" s="158">
        <f>IFERROR(_xlfn.XLOOKUP(W500,sortorder!$E$4:$E$55,sortorder!$D$4:$D$55),99)</f>
        <v>80</v>
      </c>
      <c r="V500" s="158">
        <f>IFERROR(_xlfn.XLOOKUP(W500,sortorder!$E$4:$E$55,sortorder!$D$4:$D$55),99)</f>
        <v>80</v>
      </c>
      <c r="W500" s="22" t="s">
        <v>2888</v>
      </c>
      <c r="X500" s="147">
        <f>IF(ISERROR(SEARCH(X$1,$O500)),0,1)</f>
        <v>0</v>
      </c>
      <c r="Y500" s="147">
        <f>IF(ISERROR(SEARCH(Y$1,$O500)),0,1)</f>
        <v>0</v>
      </c>
      <c r="Z500" s="147">
        <f>IF(ISERROR(SEARCH(Z$1,$O500)),0,1)</f>
        <v>1</v>
      </c>
      <c r="AA500" s="147">
        <f>IF(ISERROR(SEARCH(AA$1,$O500)),0,1)</f>
        <v>1</v>
      </c>
      <c r="AB500" s="147">
        <f>IF(ISERROR(SEARCH(AB$1,$O500)),0,1)</f>
        <v>0</v>
      </c>
      <c r="AC500" s="147">
        <f>IF(ISERROR(SEARCH(AC$1,$O500)),0,1)</f>
        <v>0</v>
      </c>
      <c r="AD500" s="147">
        <f>IF(ISERROR(SEARCH(AD$1,$O500)),0,1)</f>
        <v>0</v>
      </c>
      <c r="AE500" s="147">
        <f>IF(ISERROR(SEARCH(AE$1,$O500)),0,1)</f>
        <v>0</v>
      </c>
      <c r="AF500" s="147">
        <f>IF(ISERROR(SEARCH(AF$1,$O500)),0,1)</f>
        <v>0</v>
      </c>
      <c r="AI500" t="s">
        <v>140</v>
      </c>
      <c r="AJ500" s="42" t="s">
        <v>140</v>
      </c>
      <c r="AK500" s="219">
        <f>_xlfn.XLOOKUP(AJ500,sortorder!$I$15:$I$20,sortorder!$J$15:$J$20)</f>
        <v>3</v>
      </c>
      <c r="AL500" t="s">
        <v>423</v>
      </c>
      <c r="AM500" t="s">
        <v>423</v>
      </c>
      <c r="AN500" t="s">
        <v>424</v>
      </c>
      <c r="AO500" s="32">
        <v>1</v>
      </c>
      <c r="AP500" t="s">
        <v>268</v>
      </c>
      <c r="AQ500" t="s">
        <v>2834</v>
      </c>
      <c r="AR500" t="s">
        <v>515</v>
      </c>
      <c r="AS500" t="s">
        <v>516</v>
      </c>
      <c r="AU500" s="40" t="str">
        <f>IFERROR(_xlfn.XLOOKUP(O500,wtd!$B:$B,wtd!$C:$C),"")</f>
        <v/>
      </c>
      <c r="AV500" s="147" t="b">
        <f>IFERROR(O500=_xlfn.XLOOKUP(O500,wtd!$B:$B,wtd!$B:$B),FALSE)</f>
        <v>0</v>
      </c>
      <c r="AW500" t="s">
        <v>1103</v>
      </c>
      <c r="BA500" t="b">
        <v>0</v>
      </c>
      <c r="BB500" t="b">
        <v>0</v>
      </c>
      <c r="BC500" t="b">
        <v>0</v>
      </c>
      <c r="BD500" t="s">
        <v>5212</v>
      </c>
      <c r="BE500" t="s">
        <v>674</v>
      </c>
      <c r="BF500" t="s">
        <v>674</v>
      </c>
      <c r="BG500" t="s">
        <v>675</v>
      </c>
      <c r="BH500" t="s">
        <v>675</v>
      </c>
      <c r="BL500" s="235">
        <v>999</v>
      </c>
      <c r="BO500" t="s">
        <v>676</v>
      </c>
      <c r="BP500" t="s">
        <v>673</v>
      </c>
    </row>
    <row r="501" spans="1:68" x14ac:dyDescent="0.35">
      <c r="A501">
        <v>500</v>
      </c>
      <c r="B501" s="164" t="str">
        <f>IFERROR(TEXT(AK501,"00"),"99")&amp;IFERROR(TEXT(V501,"00"),"99")&amp;IFERROR(TEXT(R501,"00"),"99")&amp;IFERROR(TEXT(BL501,"000"),"999")</f>
        <v>038006999</v>
      </c>
      <c r="C501" s="164" t="str">
        <f>IFERROR(TEXT(AK501,"00"),"99")&amp;IFERROR(TEXT(U501,"00"),"99")&amp;IFERROR(TEXT(Q501,"000"),"999")</f>
        <v>0380103</v>
      </c>
      <c r="D501" s="29">
        <v>0</v>
      </c>
      <c r="E501" s="29">
        <v>1</v>
      </c>
      <c r="F501" s="29">
        <v>0</v>
      </c>
      <c r="G501" s="29"/>
      <c r="H501" t="s">
        <v>852</v>
      </c>
      <c r="M501" t="s">
        <v>852</v>
      </c>
      <c r="N501" t="s">
        <v>852</v>
      </c>
      <c r="O501" s="65" t="s">
        <v>851</v>
      </c>
      <c r="P501" t="s">
        <v>851</v>
      </c>
      <c r="Q501" s="153">
        <f>IFERROR(_xlfn.XLOOKUP(S501,sortorder!$E$62:$E$138,sortorder!$F$62:$F$138),999)</f>
        <v>103</v>
      </c>
      <c r="R501" s="153">
        <f>IFERROR(_xlfn.XLOOKUP(S501,sortorder!$E$62:$E$138,sortorder!$D$62:$D$138),99)</f>
        <v>6</v>
      </c>
      <c r="S501" s="131" t="str">
        <f>SUBSTITUTE(O501,"state.bin.","")</f>
        <v>pctpre1960</v>
      </c>
      <c r="U501" s="158">
        <f>IFERROR(_xlfn.XLOOKUP(W501,sortorder!$E$4:$E$55,sortorder!$D$4:$D$55),99)</f>
        <v>80</v>
      </c>
      <c r="V501" s="158">
        <f>IFERROR(_xlfn.XLOOKUP(W501,sortorder!$E$4:$E$55,sortorder!$D$4:$D$55),99)</f>
        <v>80</v>
      </c>
      <c r="W501" s="22" t="s">
        <v>2887</v>
      </c>
      <c r="X501" s="147">
        <f>IF(ISERROR(SEARCH(X$1,$O501)),0,1)</f>
        <v>0</v>
      </c>
      <c r="Y501" s="147">
        <f>IF(ISERROR(SEARCH(Y$1,$O501)),0,1)</f>
        <v>1</v>
      </c>
      <c r="Z501" s="147">
        <f>IF(ISERROR(SEARCH(Z$1,$O501)),0,1)</f>
        <v>0</v>
      </c>
      <c r="AA501" s="147">
        <f>IF(ISERROR(SEARCH(AA$1,$O501)),0,1)</f>
        <v>0</v>
      </c>
      <c r="AB501" s="147">
        <f>IF(ISERROR(SEARCH(AB$1,$O501)),0,1)</f>
        <v>0</v>
      </c>
      <c r="AC501" s="147">
        <f>IF(ISERROR(SEARCH(AC$1,$O501)),0,1)</f>
        <v>1</v>
      </c>
      <c r="AD501" s="147">
        <f>IF(ISERROR(SEARCH(AD$1,$O501)),0,1)</f>
        <v>0</v>
      </c>
      <c r="AE501" s="147">
        <f>IF(ISERROR(SEARCH(AE$1,$O501)),0,1)</f>
        <v>0</v>
      </c>
      <c r="AF501" s="147">
        <f>IF(ISERROR(SEARCH(AF$1,$O501)),0,1)</f>
        <v>0</v>
      </c>
      <c r="AI501" t="s">
        <v>140</v>
      </c>
      <c r="AJ501" s="42" t="s">
        <v>140</v>
      </c>
      <c r="AK501" s="219">
        <f>_xlfn.XLOOKUP(AJ501,sortorder!$I$15:$I$20,sortorder!$J$15:$J$20)</f>
        <v>3</v>
      </c>
      <c r="AL501" t="s">
        <v>1805</v>
      </c>
      <c r="AM501" t="s">
        <v>1805</v>
      </c>
      <c r="AN501" t="s">
        <v>1806</v>
      </c>
      <c r="AO501" s="32">
        <v>3</v>
      </c>
      <c r="AP501" t="s">
        <v>456</v>
      </c>
      <c r="AQ501" t="s">
        <v>97</v>
      </c>
      <c r="AR501" t="s">
        <v>96</v>
      </c>
      <c r="AS501" t="s">
        <v>97</v>
      </c>
      <c r="AU501" s="40" t="str">
        <f>IFERROR(_xlfn.XLOOKUP(O501,wtd!$B:$B,wtd!$C:$C),"")</f>
        <v/>
      </c>
      <c r="AV501" s="147" t="b">
        <f>IFERROR(O501=_xlfn.XLOOKUP(O501,wtd!$B:$B,wtd!$B:$B),FALSE)</f>
        <v>0</v>
      </c>
      <c r="AW501" t="s">
        <v>89</v>
      </c>
      <c r="BA501" t="b">
        <v>0</v>
      </c>
      <c r="BB501" t="b">
        <v>0</v>
      </c>
      <c r="BC501" t="b">
        <v>0</v>
      </c>
      <c r="BD501" t="s">
        <v>853</v>
      </c>
      <c r="BE501" t="s">
        <v>853</v>
      </c>
      <c r="BF501" t="s">
        <v>853</v>
      </c>
      <c r="BG501" t="s">
        <v>853</v>
      </c>
      <c r="BL501" s="235">
        <v>999</v>
      </c>
      <c r="BO501" t="s">
        <v>54</v>
      </c>
      <c r="BP501" t="s">
        <v>852</v>
      </c>
    </row>
    <row r="502" spans="1:68" x14ac:dyDescent="0.35">
      <c r="A502">
        <v>501</v>
      </c>
      <c r="B502" s="164" t="str">
        <f>IFERROR(TEXT(AK502,"00"),"99")&amp;IFERROR(TEXT(V502,"00"),"99")&amp;IFERROR(TEXT(R502,"00"),"99")&amp;IFERROR(TEXT(BL502,"000"),"999")</f>
        <v>038006999</v>
      </c>
      <c r="C502" s="164" t="str">
        <f>IFERROR(TEXT(AK502,"00"),"99")&amp;IFERROR(TEXT(U502,"00"),"99")&amp;IFERROR(TEXT(Q502,"000"),"999")</f>
        <v>0380103</v>
      </c>
      <c r="D502" s="29">
        <v>0</v>
      </c>
      <c r="E502" s="29">
        <v>1</v>
      </c>
      <c r="F502" s="29">
        <v>0</v>
      </c>
      <c r="G502" s="29"/>
      <c r="H502" t="s">
        <v>995</v>
      </c>
      <c r="M502" t="s">
        <v>995</v>
      </c>
      <c r="N502" t="s">
        <v>995</v>
      </c>
      <c r="O502" s="65" t="s">
        <v>994</v>
      </c>
      <c r="P502" t="s">
        <v>994</v>
      </c>
      <c r="Q502" s="153">
        <f>IFERROR(_xlfn.XLOOKUP(S502,sortorder!$E$62:$E$138,sortorder!$F$62:$F$138),999)</f>
        <v>103</v>
      </c>
      <c r="R502" s="153">
        <f>IFERROR(_xlfn.XLOOKUP(S502,sortorder!$E$62:$E$138,sortorder!$D$62:$D$138),99)</f>
        <v>6</v>
      </c>
      <c r="S502" s="131" t="str">
        <f>SUBSTITUTE(O502,"state.pctile.text.","")</f>
        <v>pctpre1960</v>
      </c>
      <c r="U502" s="158">
        <f>IFERROR(_xlfn.XLOOKUP(W502,sortorder!$E$4:$E$55,sortorder!$D$4:$D$55),99)</f>
        <v>80</v>
      </c>
      <c r="V502" s="158">
        <f>IFERROR(_xlfn.XLOOKUP(W502,sortorder!$E$4:$E$55,sortorder!$D$4:$D$55),99)</f>
        <v>80</v>
      </c>
      <c r="W502" s="22" t="s">
        <v>2888</v>
      </c>
      <c r="X502" s="147">
        <f>IF(ISERROR(SEARCH(X$1,$O502)),0,1)</f>
        <v>0</v>
      </c>
      <c r="Y502" s="147">
        <f>IF(ISERROR(SEARCH(Y$1,$O502)),0,1)</f>
        <v>1</v>
      </c>
      <c r="Z502" s="147">
        <f>IF(ISERROR(SEARCH(Z$1,$O502)),0,1)</f>
        <v>1</v>
      </c>
      <c r="AA502" s="147">
        <f>IF(ISERROR(SEARCH(AA$1,$O502)),0,1)</f>
        <v>1</v>
      </c>
      <c r="AB502" s="147">
        <f>IF(ISERROR(SEARCH(AB$1,$O502)),0,1)</f>
        <v>0</v>
      </c>
      <c r="AC502" s="147">
        <f>IF(ISERROR(SEARCH(AC$1,$O502)),0,1)</f>
        <v>0</v>
      </c>
      <c r="AD502" s="147">
        <f>IF(ISERROR(SEARCH(AD$1,$O502)),0,1)</f>
        <v>0</v>
      </c>
      <c r="AE502" s="147">
        <f>IF(ISERROR(SEARCH(AE$1,$O502)),0,1)</f>
        <v>0</v>
      </c>
      <c r="AF502" s="147">
        <f>IF(ISERROR(SEARCH(AF$1,$O502)),0,1)</f>
        <v>0</v>
      </c>
      <c r="AI502" t="s">
        <v>140</v>
      </c>
      <c r="AJ502" s="42" t="s">
        <v>140</v>
      </c>
      <c r="AK502" s="219">
        <f>_xlfn.XLOOKUP(AJ502,sortorder!$I$15:$I$20,sortorder!$J$15:$J$20)</f>
        <v>3</v>
      </c>
      <c r="AL502" t="s">
        <v>1805</v>
      </c>
      <c r="AM502" t="s">
        <v>1805</v>
      </c>
      <c r="AN502" t="s">
        <v>1806</v>
      </c>
      <c r="AO502" s="32">
        <v>3</v>
      </c>
      <c r="AP502" t="s">
        <v>757</v>
      </c>
      <c r="AQ502" t="s">
        <v>2834</v>
      </c>
      <c r="AR502" t="s">
        <v>515</v>
      </c>
      <c r="AS502" t="s">
        <v>516</v>
      </c>
      <c r="AU502" s="40" t="str">
        <f>IFERROR(_xlfn.XLOOKUP(O502,wtd!$B:$B,wtd!$C:$C),"")</f>
        <v/>
      </c>
      <c r="AV502" s="147" t="b">
        <f>IFERROR(O502=_xlfn.XLOOKUP(O502,wtd!$B:$B,wtd!$B:$B),FALSE)</f>
        <v>0</v>
      </c>
      <c r="AW502" t="s">
        <v>1103</v>
      </c>
      <c r="BA502" t="b">
        <v>0</v>
      </c>
      <c r="BB502" t="b">
        <v>0</v>
      </c>
      <c r="BC502" t="b">
        <v>0</v>
      </c>
      <c r="BD502" t="s">
        <v>996</v>
      </c>
      <c r="BE502" t="s">
        <v>996</v>
      </c>
      <c r="BF502" t="s">
        <v>996</v>
      </c>
      <c r="BG502" t="s">
        <v>996</v>
      </c>
      <c r="BL502" s="235">
        <v>999</v>
      </c>
      <c r="BO502" t="s">
        <v>676</v>
      </c>
      <c r="BP502" t="s">
        <v>995</v>
      </c>
    </row>
    <row r="503" spans="1:68" x14ac:dyDescent="0.35">
      <c r="A503">
        <v>502</v>
      </c>
      <c r="B503" s="164" t="str">
        <f>IFERROR(TEXT(AK503,"00"),"99")&amp;IFERROR(TEXT(V503,"00"),"99")&amp;IFERROR(TEXT(R503,"00"),"99")&amp;IFERROR(TEXT(BL503,"000"),"999")</f>
        <v>038007999</v>
      </c>
      <c r="C503" s="164" t="str">
        <f>IFERROR(TEXT(AK503,"00"),"99")&amp;IFERROR(TEXT(U503,"00"),"99")&amp;IFERROR(TEXT(Q503,"000"),"999")</f>
        <v>0380102</v>
      </c>
      <c r="D503" s="29">
        <v>0</v>
      </c>
      <c r="E503" s="29">
        <v>1</v>
      </c>
      <c r="F503" s="29">
        <v>0</v>
      </c>
      <c r="G503" s="29"/>
      <c r="H503" t="s">
        <v>387</v>
      </c>
      <c r="M503" t="s">
        <v>387</v>
      </c>
      <c r="N503" t="s">
        <v>387</v>
      </c>
      <c r="O503" s="65" t="s">
        <v>386</v>
      </c>
      <c r="P503" t="s">
        <v>386</v>
      </c>
      <c r="Q503" s="153">
        <f>IFERROR(_xlfn.XLOOKUP(S503,sortorder!$E$62:$E$138,sortorder!$F$62:$F$138),999)</f>
        <v>102</v>
      </c>
      <c r="R503" s="153">
        <f>IFERROR(_xlfn.XLOOKUP(S503,sortorder!$E$62:$E$138,sortorder!$D$62:$D$138),99)</f>
        <v>7</v>
      </c>
      <c r="S503" s="131" t="s">
        <v>307</v>
      </c>
      <c r="T503" s="60" t="s">
        <v>307</v>
      </c>
      <c r="U503" s="158">
        <f>IFERROR(_xlfn.XLOOKUP(W503,sortorder!$E$4:$E$55,sortorder!$D$4:$D$55),99)</f>
        <v>80</v>
      </c>
      <c r="V503" s="158">
        <f>IFERROR(_xlfn.XLOOKUP(W503,sortorder!$E$4:$E$55,sortorder!$D$4:$D$55),99)</f>
        <v>80</v>
      </c>
      <c r="W503" s="22" t="s">
        <v>2887</v>
      </c>
      <c r="X503" s="147">
        <f>IF(ISERROR(SEARCH(X$1,$O503)),0,1)</f>
        <v>0</v>
      </c>
      <c r="Y503" s="147">
        <f>IF(ISERROR(SEARCH(Y$1,$O503)),0,1)</f>
        <v>0</v>
      </c>
      <c r="Z503" s="147">
        <f>IF(ISERROR(SEARCH(Z$1,$O503)),0,1)</f>
        <v>0</v>
      </c>
      <c r="AA503" s="147">
        <f>IF(ISERROR(SEARCH(AA$1,$O503)),0,1)</f>
        <v>0</v>
      </c>
      <c r="AB503" s="147">
        <f>IF(ISERROR(SEARCH(AB$1,$O503)),0,1)</f>
        <v>0</v>
      </c>
      <c r="AC503" s="147">
        <f>IF(ISERROR(SEARCH(AC$1,$O503)),0,1)</f>
        <v>1</v>
      </c>
      <c r="AD503" s="147">
        <f>IF(ISERROR(SEARCH(AD$1,$O503)),0,1)</f>
        <v>0</v>
      </c>
      <c r="AE503" s="147">
        <f>IF(ISERROR(SEARCH(AE$1,$O503)),0,1)</f>
        <v>0</v>
      </c>
      <c r="AF503" s="147">
        <f>IF(ISERROR(SEARCH(AF$1,$O503)),0,1)</f>
        <v>0</v>
      </c>
      <c r="AI503" t="s">
        <v>140</v>
      </c>
      <c r="AJ503" s="42" t="s">
        <v>140</v>
      </c>
      <c r="AK503" s="219">
        <f>_xlfn.XLOOKUP(AJ503,sortorder!$I$15:$I$20,sortorder!$J$15:$J$20)</f>
        <v>3</v>
      </c>
      <c r="AL503" t="s">
        <v>423</v>
      </c>
      <c r="AM503" t="s">
        <v>423</v>
      </c>
      <c r="AN503" t="s">
        <v>424</v>
      </c>
      <c r="AO503" s="32">
        <v>1</v>
      </c>
      <c r="AP503" t="s">
        <v>83</v>
      </c>
      <c r="AQ503" t="s">
        <v>97</v>
      </c>
      <c r="AR503" t="s">
        <v>96</v>
      </c>
      <c r="AS503" t="s">
        <v>97</v>
      </c>
      <c r="AU503" s="40" t="str">
        <f>IFERROR(_xlfn.XLOOKUP(O503,wtd!$B:$B,wtd!$C:$C),"")</f>
        <v/>
      </c>
      <c r="AV503" s="147" t="b">
        <f>IFERROR(O503=_xlfn.XLOOKUP(O503,wtd!$B:$B,wtd!$B:$B),FALSE)</f>
        <v>0</v>
      </c>
      <c r="AW503" t="s">
        <v>89</v>
      </c>
      <c r="BA503" t="b">
        <v>0</v>
      </c>
      <c r="BB503" t="b">
        <v>0</v>
      </c>
      <c r="BC503" t="b">
        <v>0</v>
      </c>
      <c r="BD503" t="s">
        <v>388</v>
      </c>
      <c r="BE503" t="s">
        <v>388</v>
      </c>
      <c r="BF503" t="s">
        <v>388</v>
      </c>
      <c r="BG503" t="s">
        <v>389</v>
      </c>
      <c r="BH503" t="s">
        <v>389</v>
      </c>
      <c r="BL503" s="235">
        <v>999</v>
      </c>
      <c r="BO503" t="s">
        <v>109</v>
      </c>
      <c r="BP503" t="s">
        <v>387</v>
      </c>
    </row>
    <row r="504" spans="1:68" x14ac:dyDescent="0.35">
      <c r="A504">
        <v>503</v>
      </c>
      <c r="B504" s="164" t="str">
        <f>IFERROR(TEXT(AK504,"00"),"99")&amp;IFERROR(TEXT(V504,"00"),"99")&amp;IFERROR(TEXT(R504,"00"),"99")&amp;IFERROR(TEXT(BL504,"000"),"999")</f>
        <v>038007999</v>
      </c>
      <c r="C504" s="164" t="str">
        <f>IFERROR(TEXT(AK504,"00"),"99")&amp;IFERROR(TEXT(U504,"00"),"99")&amp;IFERROR(TEXT(Q504,"000"),"999")</f>
        <v>0380102</v>
      </c>
      <c r="D504" s="29">
        <v>0</v>
      </c>
      <c r="E504" s="29">
        <v>1</v>
      </c>
      <c r="F504" s="29">
        <v>0</v>
      </c>
      <c r="G504" s="29"/>
      <c r="H504" t="s">
        <v>836</v>
      </c>
      <c r="M504" t="s">
        <v>836</v>
      </c>
      <c r="N504" t="s">
        <v>836</v>
      </c>
      <c r="O504" s="65" t="s">
        <v>835</v>
      </c>
      <c r="P504" t="s">
        <v>835</v>
      </c>
      <c r="Q504" s="153">
        <f>IFERROR(_xlfn.XLOOKUP(S504,sortorder!$E$62:$E$138,sortorder!$F$62:$F$138),999)</f>
        <v>102</v>
      </c>
      <c r="R504" s="153">
        <f>IFERROR(_xlfn.XLOOKUP(S504,sortorder!$E$62:$E$138,sortorder!$D$62:$D$138),99)</f>
        <v>7</v>
      </c>
      <c r="S504" s="131" t="s">
        <v>307</v>
      </c>
      <c r="T504" s="60" t="s">
        <v>307</v>
      </c>
      <c r="U504" s="158">
        <f>IFERROR(_xlfn.XLOOKUP(W504,sortorder!$E$4:$E$55,sortorder!$D$4:$D$55),99)</f>
        <v>80</v>
      </c>
      <c r="V504" s="158">
        <f>IFERROR(_xlfn.XLOOKUP(W504,sortorder!$E$4:$E$55,sortorder!$D$4:$D$55),99)</f>
        <v>80</v>
      </c>
      <c r="W504" s="22" t="s">
        <v>2888</v>
      </c>
      <c r="X504" s="147">
        <f>IF(ISERROR(SEARCH(X$1,$O504)),0,1)</f>
        <v>0</v>
      </c>
      <c r="Y504" s="147">
        <f>IF(ISERROR(SEARCH(Y$1,$O504)),0,1)</f>
        <v>0</v>
      </c>
      <c r="Z504" s="147">
        <f>IF(ISERROR(SEARCH(Z$1,$O504)),0,1)</f>
        <v>1</v>
      </c>
      <c r="AA504" s="147">
        <f>IF(ISERROR(SEARCH(AA$1,$O504)),0,1)</f>
        <v>1</v>
      </c>
      <c r="AB504" s="147">
        <f>IF(ISERROR(SEARCH(AB$1,$O504)),0,1)</f>
        <v>0</v>
      </c>
      <c r="AC504" s="147">
        <f>IF(ISERROR(SEARCH(AC$1,$O504)),0,1)</f>
        <v>0</v>
      </c>
      <c r="AD504" s="147">
        <f>IF(ISERROR(SEARCH(AD$1,$O504)),0,1)</f>
        <v>0</v>
      </c>
      <c r="AE504" s="147">
        <f>IF(ISERROR(SEARCH(AE$1,$O504)),0,1)</f>
        <v>0</v>
      </c>
      <c r="AF504" s="147">
        <f>IF(ISERROR(SEARCH(AF$1,$O504)),0,1)</f>
        <v>0</v>
      </c>
      <c r="AI504" t="s">
        <v>140</v>
      </c>
      <c r="AJ504" s="42" t="s">
        <v>140</v>
      </c>
      <c r="AK504" s="219">
        <f>_xlfn.XLOOKUP(AJ504,sortorder!$I$15:$I$20,sortorder!$J$15:$J$20)</f>
        <v>3</v>
      </c>
      <c r="AL504" t="s">
        <v>423</v>
      </c>
      <c r="AM504" t="s">
        <v>423</v>
      </c>
      <c r="AN504" t="s">
        <v>424</v>
      </c>
      <c r="AO504" s="32">
        <v>1</v>
      </c>
      <c r="AP504" t="s">
        <v>268</v>
      </c>
      <c r="AQ504" t="s">
        <v>2834</v>
      </c>
      <c r="AR504" t="s">
        <v>515</v>
      </c>
      <c r="AS504" t="s">
        <v>516</v>
      </c>
      <c r="AU504" s="40" t="str">
        <f>IFERROR(_xlfn.XLOOKUP(O504,wtd!$B:$B,wtd!$C:$C),"")</f>
        <v/>
      </c>
      <c r="AV504" s="147" t="b">
        <f>IFERROR(O504=_xlfn.XLOOKUP(O504,wtd!$B:$B,wtd!$B:$B),FALSE)</f>
        <v>0</v>
      </c>
      <c r="AW504" t="s">
        <v>1103</v>
      </c>
      <c r="BA504" t="b">
        <v>0</v>
      </c>
      <c r="BB504" t="b">
        <v>0</v>
      </c>
      <c r="BC504" t="b">
        <v>0</v>
      </c>
      <c r="BD504" t="s">
        <v>837</v>
      </c>
      <c r="BE504" t="s">
        <v>837</v>
      </c>
      <c r="BF504" t="s">
        <v>837</v>
      </c>
      <c r="BG504" t="s">
        <v>838</v>
      </c>
      <c r="BH504" t="s">
        <v>838</v>
      </c>
      <c r="BL504" s="235">
        <v>999</v>
      </c>
      <c r="BO504" t="s">
        <v>436</v>
      </c>
      <c r="BP504" t="s">
        <v>836</v>
      </c>
    </row>
    <row r="505" spans="1:68" x14ac:dyDescent="0.35">
      <c r="A505">
        <v>504</v>
      </c>
      <c r="B505" s="164" t="str">
        <f>IFERROR(TEXT(AK505,"00"),"99")&amp;IFERROR(TEXT(V505,"00"),"99")&amp;IFERROR(TEXT(R505,"00"),"99")&amp;IFERROR(TEXT(BL505,"000"),"999")</f>
        <v>038007999</v>
      </c>
      <c r="C505" s="164" t="str">
        <f>IFERROR(TEXT(AK505,"00"),"99")&amp;IFERROR(TEXT(U505,"00"),"99")&amp;IFERROR(TEXT(Q505,"000"),"999")</f>
        <v>0380102</v>
      </c>
      <c r="D505" s="29">
        <v>0</v>
      </c>
      <c r="E505" s="29">
        <v>1</v>
      </c>
      <c r="F505" s="29">
        <v>0</v>
      </c>
      <c r="G505" s="29"/>
      <c r="H505" t="s">
        <v>877</v>
      </c>
      <c r="M505" t="s">
        <v>877</v>
      </c>
      <c r="N505" t="s">
        <v>877</v>
      </c>
      <c r="O505" s="65" t="s">
        <v>876</v>
      </c>
      <c r="P505" t="s">
        <v>876</v>
      </c>
      <c r="Q505" s="153">
        <f>IFERROR(_xlfn.XLOOKUP(S505,sortorder!$E$62:$E$138,sortorder!$F$62:$F$138),999)</f>
        <v>102</v>
      </c>
      <c r="R505" s="153">
        <f>IFERROR(_xlfn.XLOOKUP(S505,sortorder!$E$62:$E$138,sortorder!$D$62:$D$138),99)</f>
        <v>7</v>
      </c>
      <c r="S505" s="131" t="str">
        <f>SUBSTITUTE(O505,"state.bin.","")</f>
        <v>traffic.score</v>
      </c>
      <c r="U505" s="158">
        <f>IFERROR(_xlfn.XLOOKUP(W505,sortorder!$E$4:$E$55,sortorder!$D$4:$D$55),99)</f>
        <v>80</v>
      </c>
      <c r="V505" s="158">
        <f>IFERROR(_xlfn.XLOOKUP(W505,sortorder!$E$4:$E$55,sortorder!$D$4:$D$55),99)</f>
        <v>80</v>
      </c>
      <c r="W505" s="22" t="s">
        <v>2887</v>
      </c>
      <c r="X505" s="147">
        <f>IF(ISERROR(SEARCH(X$1,$O505)),0,1)</f>
        <v>0</v>
      </c>
      <c r="Y505" s="147">
        <f>IF(ISERROR(SEARCH(Y$1,$O505)),0,1)</f>
        <v>1</v>
      </c>
      <c r="Z505" s="147">
        <f>IF(ISERROR(SEARCH(Z$1,$O505)),0,1)</f>
        <v>0</v>
      </c>
      <c r="AA505" s="147">
        <f>IF(ISERROR(SEARCH(AA$1,$O505)),0,1)</f>
        <v>0</v>
      </c>
      <c r="AB505" s="147">
        <f>IF(ISERROR(SEARCH(AB$1,$O505)),0,1)</f>
        <v>0</v>
      </c>
      <c r="AC505" s="147">
        <f>IF(ISERROR(SEARCH(AC$1,$O505)),0,1)</f>
        <v>1</v>
      </c>
      <c r="AD505" s="147">
        <f>IF(ISERROR(SEARCH(AD$1,$O505)),0,1)</f>
        <v>0</v>
      </c>
      <c r="AE505" s="147">
        <f>IF(ISERROR(SEARCH(AE$1,$O505)),0,1)</f>
        <v>0</v>
      </c>
      <c r="AF505" s="147">
        <f>IF(ISERROR(SEARCH(AF$1,$O505)),0,1)</f>
        <v>0</v>
      </c>
      <c r="AI505" t="s">
        <v>140</v>
      </c>
      <c r="AJ505" s="42" t="s">
        <v>140</v>
      </c>
      <c r="AK505" s="219">
        <f>_xlfn.XLOOKUP(AJ505,sortorder!$I$15:$I$20,sortorder!$J$15:$J$20)</f>
        <v>3</v>
      </c>
      <c r="AL505" t="s">
        <v>1805</v>
      </c>
      <c r="AM505" t="s">
        <v>1805</v>
      </c>
      <c r="AN505" t="s">
        <v>1806</v>
      </c>
      <c r="AO505" s="32">
        <v>3</v>
      </c>
      <c r="AP505" t="s">
        <v>456</v>
      </c>
      <c r="AQ505" t="s">
        <v>97</v>
      </c>
      <c r="AR505" t="s">
        <v>96</v>
      </c>
      <c r="AS505" t="s">
        <v>97</v>
      </c>
      <c r="AU505" s="40" t="str">
        <f>IFERROR(_xlfn.XLOOKUP(O505,wtd!$B:$B,wtd!$C:$C),"")</f>
        <v/>
      </c>
      <c r="AV505" s="147" t="b">
        <f>IFERROR(O505=_xlfn.XLOOKUP(O505,wtd!$B:$B,wtd!$B:$B),FALSE)</f>
        <v>0</v>
      </c>
      <c r="AW505" t="s">
        <v>89</v>
      </c>
      <c r="BA505" t="b">
        <v>0</v>
      </c>
      <c r="BB505" t="b">
        <v>0</v>
      </c>
      <c r="BC505" t="b">
        <v>0</v>
      </c>
      <c r="BD505" t="s">
        <v>878</v>
      </c>
      <c r="BE505" t="s">
        <v>878</v>
      </c>
      <c r="BF505" t="s">
        <v>878</v>
      </c>
      <c r="BG505" t="s">
        <v>878</v>
      </c>
      <c r="BL505" s="235">
        <v>999</v>
      </c>
      <c r="BO505" t="s">
        <v>109</v>
      </c>
      <c r="BP505" t="s">
        <v>877</v>
      </c>
    </row>
    <row r="506" spans="1:68" x14ac:dyDescent="0.35">
      <c r="A506">
        <v>505</v>
      </c>
      <c r="B506" s="164" t="str">
        <f>IFERROR(TEXT(AK506,"00"),"99")&amp;IFERROR(TEXT(V506,"00"),"99")&amp;IFERROR(TEXT(R506,"00"),"99")&amp;IFERROR(TEXT(BL506,"000"),"999")</f>
        <v>038007999</v>
      </c>
      <c r="C506" s="164" t="str">
        <f>IFERROR(TEXT(AK506,"00"),"99")&amp;IFERROR(TEXT(U506,"00"),"99")&amp;IFERROR(TEXT(Q506,"000"),"999")</f>
        <v>0380102</v>
      </c>
      <c r="D506" s="29">
        <v>0</v>
      </c>
      <c r="E506" s="29">
        <v>1</v>
      </c>
      <c r="F506" s="29">
        <v>0</v>
      </c>
      <c r="G506" s="29"/>
      <c r="H506" t="s">
        <v>1036</v>
      </c>
      <c r="M506" t="s">
        <v>1036</v>
      </c>
      <c r="N506" t="s">
        <v>1036</v>
      </c>
      <c r="O506" s="65" t="s">
        <v>1035</v>
      </c>
      <c r="P506" t="s">
        <v>1035</v>
      </c>
      <c r="Q506" s="153">
        <f>IFERROR(_xlfn.XLOOKUP(S506,sortorder!$E$62:$E$138,sortorder!$F$62:$F$138),999)</f>
        <v>102</v>
      </c>
      <c r="R506" s="153">
        <f>IFERROR(_xlfn.XLOOKUP(S506,sortorder!$E$62:$E$138,sortorder!$D$62:$D$138),99)</f>
        <v>7</v>
      </c>
      <c r="S506" s="131" t="str">
        <f>SUBSTITUTE(O506,"state.pctile.text.","")</f>
        <v>traffic.score</v>
      </c>
      <c r="U506" s="158">
        <f>IFERROR(_xlfn.XLOOKUP(W506,sortorder!$E$4:$E$55,sortorder!$D$4:$D$55),99)</f>
        <v>80</v>
      </c>
      <c r="V506" s="158">
        <f>IFERROR(_xlfn.XLOOKUP(W506,sortorder!$E$4:$E$55,sortorder!$D$4:$D$55),99)</f>
        <v>80</v>
      </c>
      <c r="W506" s="22" t="s">
        <v>2888</v>
      </c>
      <c r="X506" s="147">
        <f>IF(ISERROR(SEARCH(X$1,$O506)),0,1)</f>
        <v>0</v>
      </c>
      <c r="Y506" s="147">
        <f>IF(ISERROR(SEARCH(Y$1,$O506)),0,1)</f>
        <v>1</v>
      </c>
      <c r="Z506" s="147">
        <f>IF(ISERROR(SEARCH(Z$1,$O506)),0,1)</f>
        <v>1</v>
      </c>
      <c r="AA506" s="147">
        <f>IF(ISERROR(SEARCH(AA$1,$O506)),0,1)</f>
        <v>1</v>
      </c>
      <c r="AB506" s="147">
        <f>IF(ISERROR(SEARCH(AB$1,$O506)),0,1)</f>
        <v>0</v>
      </c>
      <c r="AC506" s="147">
        <f>IF(ISERROR(SEARCH(AC$1,$O506)),0,1)</f>
        <v>0</v>
      </c>
      <c r="AD506" s="147">
        <f>IF(ISERROR(SEARCH(AD$1,$O506)),0,1)</f>
        <v>0</v>
      </c>
      <c r="AE506" s="147">
        <f>IF(ISERROR(SEARCH(AE$1,$O506)),0,1)</f>
        <v>0</v>
      </c>
      <c r="AF506" s="147">
        <f>IF(ISERROR(SEARCH(AF$1,$O506)),0,1)</f>
        <v>0</v>
      </c>
      <c r="AI506" t="s">
        <v>140</v>
      </c>
      <c r="AJ506" s="42" t="s">
        <v>140</v>
      </c>
      <c r="AK506" s="219">
        <f>_xlfn.XLOOKUP(AJ506,sortorder!$I$15:$I$20,sortorder!$J$15:$J$20)</f>
        <v>3</v>
      </c>
      <c r="AL506" t="s">
        <v>1805</v>
      </c>
      <c r="AM506" t="s">
        <v>1805</v>
      </c>
      <c r="AN506" t="s">
        <v>1806</v>
      </c>
      <c r="AO506" s="32">
        <v>3</v>
      </c>
      <c r="AP506" t="s">
        <v>757</v>
      </c>
      <c r="AQ506" t="s">
        <v>2834</v>
      </c>
      <c r="AR506" t="s">
        <v>515</v>
      </c>
      <c r="AS506" t="s">
        <v>516</v>
      </c>
      <c r="AU506" s="40" t="str">
        <f>IFERROR(_xlfn.XLOOKUP(O506,wtd!$B:$B,wtd!$C:$C),"")</f>
        <v/>
      </c>
      <c r="AV506" s="147" t="b">
        <f>IFERROR(O506=_xlfn.XLOOKUP(O506,wtd!$B:$B,wtd!$B:$B),FALSE)</f>
        <v>0</v>
      </c>
      <c r="AW506" t="s">
        <v>1103</v>
      </c>
      <c r="BA506" t="b">
        <v>0</v>
      </c>
      <c r="BB506" t="b">
        <v>0</v>
      </c>
      <c r="BC506" t="b">
        <v>0</v>
      </c>
      <c r="BD506" t="s">
        <v>1037</v>
      </c>
      <c r="BE506" t="s">
        <v>1037</v>
      </c>
      <c r="BF506" t="s">
        <v>1037</v>
      </c>
      <c r="BG506" t="s">
        <v>1037</v>
      </c>
      <c r="BL506" s="235">
        <v>999</v>
      </c>
      <c r="BO506" t="s">
        <v>436</v>
      </c>
      <c r="BP506" t="s">
        <v>1036</v>
      </c>
    </row>
    <row r="507" spans="1:68" x14ac:dyDescent="0.35">
      <c r="A507">
        <v>506</v>
      </c>
      <c r="B507" s="164" t="str">
        <f>IFERROR(TEXT(AK507,"00"),"99")&amp;IFERROR(TEXT(V507,"00"),"99")&amp;IFERROR(TEXT(R507,"00"),"99")&amp;IFERROR(TEXT(BL507,"000"),"999")</f>
        <v>038008999</v>
      </c>
      <c r="C507" s="164" t="str">
        <f>IFERROR(TEXT(AK507,"00"),"99")&amp;IFERROR(TEXT(U507,"00"),"99")&amp;IFERROR(TEXT(Q507,"000"),"999")</f>
        <v>0380104</v>
      </c>
      <c r="D507" s="29">
        <v>0</v>
      </c>
      <c r="E507" s="29">
        <v>1</v>
      </c>
      <c r="F507" s="29">
        <v>0</v>
      </c>
      <c r="G507" s="29"/>
      <c r="H507" t="s">
        <v>369</v>
      </c>
      <c r="M507" t="s">
        <v>369</v>
      </c>
      <c r="N507" t="s">
        <v>369</v>
      </c>
      <c r="O507" s="65" t="s">
        <v>368</v>
      </c>
      <c r="P507" t="s">
        <v>368</v>
      </c>
      <c r="Q507" s="153">
        <f>IFERROR(_xlfn.XLOOKUP(S507,sortorder!$E$62:$E$138,sortorder!$F$62:$F$138),999)</f>
        <v>104</v>
      </c>
      <c r="R507" s="153">
        <f>IFERROR(_xlfn.XLOOKUP(S507,sortorder!$E$62:$E$138,sortorder!$D$62:$D$138),99)</f>
        <v>8</v>
      </c>
      <c r="S507" s="131" t="s">
        <v>255</v>
      </c>
      <c r="T507" s="60" t="s">
        <v>255</v>
      </c>
      <c r="U507" s="158">
        <f>IFERROR(_xlfn.XLOOKUP(W507,sortorder!$E$4:$E$55,sortorder!$D$4:$D$55),99)</f>
        <v>80</v>
      </c>
      <c r="V507" s="158">
        <f>IFERROR(_xlfn.XLOOKUP(W507,sortorder!$E$4:$E$55,sortorder!$D$4:$D$55),99)</f>
        <v>80</v>
      </c>
      <c r="W507" s="22" t="s">
        <v>2887</v>
      </c>
      <c r="X507" s="147">
        <f>IF(ISERROR(SEARCH(X$1,$O507)),0,1)</f>
        <v>0</v>
      </c>
      <c r="Y507" s="147">
        <f>IF(ISERROR(SEARCH(Y$1,$O507)),0,1)</f>
        <v>0</v>
      </c>
      <c r="Z507" s="147">
        <f>IF(ISERROR(SEARCH(Z$1,$O507)),0,1)</f>
        <v>0</v>
      </c>
      <c r="AA507" s="147">
        <f>IF(ISERROR(SEARCH(AA$1,$O507)),0,1)</f>
        <v>0</v>
      </c>
      <c r="AB507" s="147">
        <f>IF(ISERROR(SEARCH(AB$1,$O507)),0,1)</f>
        <v>0</v>
      </c>
      <c r="AC507" s="147">
        <f>IF(ISERROR(SEARCH(AC$1,$O507)),0,1)</f>
        <v>1</v>
      </c>
      <c r="AD507" s="147">
        <f>IF(ISERROR(SEARCH(AD$1,$O507)),0,1)</f>
        <v>0</v>
      </c>
      <c r="AE507" s="147">
        <f>IF(ISERROR(SEARCH(AE$1,$O507)),0,1)</f>
        <v>0</v>
      </c>
      <c r="AF507" s="147">
        <f>IF(ISERROR(SEARCH(AF$1,$O507)),0,1)</f>
        <v>0</v>
      </c>
      <c r="AI507" t="s">
        <v>140</v>
      </c>
      <c r="AJ507" s="42" t="s">
        <v>140</v>
      </c>
      <c r="AK507" s="219">
        <f>_xlfn.XLOOKUP(AJ507,sortorder!$I$15:$I$20,sortorder!$J$15:$J$20)</f>
        <v>3</v>
      </c>
      <c r="AL507" t="s">
        <v>423</v>
      </c>
      <c r="AM507" t="s">
        <v>423</v>
      </c>
      <c r="AN507" t="s">
        <v>424</v>
      </c>
      <c r="AO507" s="32">
        <v>1</v>
      </c>
      <c r="AP507" t="s">
        <v>83</v>
      </c>
      <c r="AQ507" t="s">
        <v>97</v>
      </c>
      <c r="AR507" t="s">
        <v>96</v>
      </c>
      <c r="AS507" t="s">
        <v>97</v>
      </c>
      <c r="AU507" s="40" t="str">
        <f>IFERROR(_xlfn.XLOOKUP(O507,wtd!$B:$B,wtd!$C:$C),"")</f>
        <v/>
      </c>
      <c r="AV507" s="147" t="b">
        <f>IFERROR(O507=_xlfn.XLOOKUP(O507,wtd!$B:$B,wtd!$B:$B),FALSE)</f>
        <v>0</v>
      </c>
      <c r="AW507" t="s">
        <v>89</v>
      </c>
      <c r="BA507" t="b">
        <v>0</v>
      </c>
      <c r="BB507" t="b">
        <v>0</v>
      </c>
      <c r="BC507" t="b">
        <v>0</v>
      </c>
      <c r="BD507" t="s">
        <v>370</v>
      </c>
      <c r="BE507" t="s">
        <v>370</v>
      </c>
      <c r="BF507" t="s">
        <v>370</v>
      </c>
      <c r="BG507" t="s">
        <v>371</v>
      </c>
      <c r="BH507" t="s">
        <v>371</v>
      </c>
      <c r="BL507" s="235">
        <v>999</v>
      </c>
      <c r="BO507" t="s">
        <v>54</v>
      </c>
      <c r="BP507" t="s">
        <v>369</v>
      </c>
    </row>
    <row r="508" spans="1:68" x14ac:dyDescent="0.35">
      <c r="A508">
        <v>507</v>
      </c>
      <c r="B508" s="164" t="str">
        <f>IFERROR(TEXT(AK508,"00"),"99")&amp;IFERROR(TEXT(V508,"00"),"99")&amp;IFERROR(TEXT(R508,"00"),"99")&amp;IFERROR(TEXT(BL508,"000"),"999")</f>
        <v>038008999</v>
      </c>
      <c r="C508" s="164" t="str">
        <f>IFERROR(TEXT(AK508,"00"),"99")&amp;IFERROR(TEXT(U508,"00"),"99")&amp;IFERROR(TEXT(Q508,"000"),"999")</f>
        <v>0380104</v>
      </c>
      <c r="D508" s="29">
        <v>0</v>
      </c>
      <c r="E508" s="29">
        <v>1</v>
      </c>
      <c r="F508" s="29">
        <v>0</v>
      </c>
      <c r="G508" s="29"/>
      <c r="H508" t="s">
        <v>691</v>
      </c>
      <c r="M508" t="s">
        <v>691</v>
      </c>
      <c r="N508" t="s">
        <v>691</v>
      </c>
      <c r="O508" s="65" t="s">
        <v>690</v>
      </c>
      <c r="P508" t="s">
        <v>690</v>
      </c>
      <c r="Q508" s="153">
        <f>IFERROR(_xlfn.XLOOKUP(S508,sortorder!$E$62:$E$138,sortorder!$F$62:$F$138),999)</f>
        <v>104</v>
      </c>
      <c r="R508" s="153">
        <f>IFERROR(_xlfn.XLOOKUP(S508,sortorder!$E$62:$E$138,sortorder!$D$62:$D$138),99)</f>
        <v>8</v>
      </c>
      <c r="S508" s="131" t="s">
        <v>255</v>
      </c>
      <c r="T508" s="60" t="s">
        <v>255</v>
      </c>
      <c r="U508" s="158">
        <f>IFERROR(_xlfn.XLOOKUP(W508,sortorder!$E$4:$E$55,sortorder!$D$4:$D$55),99)</f>
        <v>80</v>
      </c>
      <c r="V508" s="158">
        <f>IFERROR(_xlfn.XLOOKUP(W508,sortorder!$E$4:$E$55,sortorder!$D$4:$D$55),99)</f>
        <v>80</v>
      </c>
      <c r="W508" s="22" t="s">
        <v>2888</v>
      </c>
      <c r="X508" s="147">
        <f>IF(ISERROR(SEARCH(X$1,$O508)),0,1)</f>
        <v>0</v>
      </c>
      <c r="Y508" s="147">
        <f>IF(ISERROR(SEARCH(Y$1,$O508)),0,1)</f>
        <v>0</v>
      </c>
      <c r="Z508" s="147">
        <f>IF(ISERROR(SEARCH(Z$1,$O508)),0,1)</f>
        <v>1</v>
      </c>
      <c r="AA508" s="147">
        <f>IF(ISERROR(SEARCH(AA$1,$O508)),0,1)</f>
        <v>1</v>
      </c>
      <c r="AB508" s="147">
        <f>IF(ISERROR(SEARCH(AB$1,$O508)),0,1)</f>
        <v>0</v>
      </c>
      <c r="AC508" s="147">
        <f>IF(ISERROR(SEARCH(AC$1,$O508)),0,1)</f>
        <v>0</v>
      </c>
      <c r="AD508" s="147">
        <f>IF(ISERROR(SEARCH(AD$1,$O508)),0,1)</f>
        <v>0</v>
      </c>
      <c r="AE508" s="147">
        <f>IF(ISERROR(SEARCH(AE$1,$O508)),0,1)</f>
        <v>0</v>
      </c>
      <c r="AF508" s="147">
        <f>IF(ISERROR(SEARCH(AF$1,$O508)),0,1)</f>
        <v>0</v>
      </c>
      <c r="AI508" t="s">
        <v>140</v>
      </c>
      <c r="AJ508" s="42" t="s">
        <v>140</v>
      </c>
      <c r="AK508" s="219">
        <f>_xlfn.XLOOKUP(AJ508,sortorder!$I$15:$I$20,sortorder!$J$15:$J$20)</f>
        <v>3</v>
      </c>
      <c r="AL508" t="s">
        <v>423</v>
      </c>
      <c r="AM508" t="s">
        <v>423</v>
      </c>
      <c r="AN508" t="s">
        <v>424</v>
      </c>
      <c r="AO508" s="32">
        <v>1</v>
      </c>
      <c r="AP508" t="s">
        <v>268</v>
      </c>
      <c r="AQ508" t="s">
        <v>2834</v>
      </c>
      <c r="AR508" t="s">
        <v>515</v>
      </c>
      <c r="AS508" t="s">
        <v>516</v>
      </c>
      <c r="AU508" s="40" t="str">
        <f>IFERROR(_xlfn.XLOOKUP(O508,wtd!$B:$B,wtd!$C:$C),"")</f>
        <v/>
      </c>
      <c r="AV508" s="147" t="b">
        <f>IFERROR(O508=_xlfn.XLOOKUP(O508,wtd!$B:$B,wtd!$B:$B),FALSE)</f>
        <v>0</v>
      </c>
      <c r="AW508" t="s">
        <v>1103</v>
      </c>
      <c r="BA508" t="b">
        <v>0</v>
      </c>
      <c r="BB508" t="b">
        <v>0</v>
      </c>
      <c r="BC508" t="b">
        <v>0</v>
      </c>
      <c r="BD508" t="s">
        <v>692</v>
      </c>
      <c r="BE508" t="s">
        <v>692</v>
      </c>
      <c r="BF508" t="s">
        <v>692</v>
      </c>
      <c r="BG508" t="s">
        <v>693</v>
      </c>
      <c r="BH508" t="s">
        <v>693</v>
      </c>
      <c r="BL508" s="235">
        <v>999</v>
      </c>
      <c r="BO508" t="s">
        <v>694</v>
      </c>
      <c r="BP508" t="s">
        <v>691</v>
      </c>
    </row>
    <row r="509" spans="1:68" x14ac:dyDescent="0.35">
      <c r="A509">
        <v>508</v>
      </c>
      <c r="B509" s="164" t="str">
        <f>IFERROR(TEXT(AK509,"00"),"99")&amp;IFERROR(TEXT(V509,"00"),"99")&amp;IFERROR(TEXT(R509,"00"),"99")&amp;IFERROR(TEXT(BL509,"000"),"999")</f>
        <v>038008999</v>
      </c>
      <c r="C509" s="164" t="str">
        <f>IFERROR(TEXT(AK509,"00"),"99")&amp;IFERROR(TEXT(U509,"00"),"99")&amp;IFERROR(TEXT(Q509,"000"),"999")</f>
        <v>0380104</v>
      </c>
      <c r="D509" s="29">
        <v>0</v>
      </c>
      <c r="E509" s="29">
        <v>1</v>
      </c>
      <c r="F509" s="29">
        <v>0</v>
      </c>
      <c r="G509" s="29"/>
      <c r="H509" t="s">
        <v>728</v>
      </c>
      <c r="M509" t="s">
        <v>728</v>
      </c>
      <c r="N509" t="s">
        <v>728</v>
      </c>
      <c r="O509" s="65" t="s">
        <v>727</v>
      </c>
      <c r="P509" t="s">
        <v>727</v>
      </c>
      <c r="Q509" s="153">
        <f>IFERROR(_xlfn.XLOOKUP(S509,sortorder!$E$62:$E$138,sortorder!$F$62:$F$138),999)</f>
        <v>104</v>
      </c>
      <c r="R509" s="153">
        <f>IFERROR(_xlfn.XLOOKUP(S509,sortorder!$E$62:$E$138,sortorder!$D$62:$D$138),99)</f>
        <v>8</v>
      </c>
      <c r="S509" s="131" t="str">
        <f>SUBSTITUTE(O509,"state.bin.","")</f>
        <v>proximity.npl</v>
      </c>
      <c r="U509" s="158">
        <f>IFERROR(_xlfn.XLOOKUP(W509,sortorder!$E$4:$E$55,sortorder!$D$4:$D$55),99)</f>
        <v>80</v>
      </c>
      <c r="V509" s="158">
        <f>IFERROR(_xlfn.XLOOKUP(W509,sortorder!$E$4:$E$55,sortorder!$D$4:$D$55),99)</f>
        <v>80</v>
      </c>
      <c r="W509" s="22" t="s">
        <v>2887</v>
      </c>
      <c r="X509" s="147">
        <f>IF(ISERROR(SEARCH(X$1,$O509)),0,1)</f>
        <v>0</v>
      </c>
      <c r="Y509" s="147">
        <f>IF(ISERROR(SEARCH(Y$1,$O509)),0,1)</f>
        <v>1</v>
      </c>
      <c r="Z509" s="147">
        <f>IF(ISERROR(SEARCH(Z$1,$O509)),0,1)</f>
        <v>0</v>
      </c>
      <c r="AA509" s="147">
        <f>IF(ISERROR(SEARCH(AA$1,$O509)),0,1)</f>
        <v>0</v>
      </c>
      <c r="AB509" s="147">
        <f>IF(ISERROR(SEARCH(AB$1,$O509)),0,1)</f>
        <v>0</v>
      </c>
      <c r="AC509" s="147">
        <f>IF(ISERROR(SEARCH(AC$1,$O509)),0,1)</f>
        <v>1</v>
      </c>
      <c r="AD509" s="147">
        <f>IF(ISERROR(SEARCH(AD$1,$O509)),0,1)</f>
        <v>0</v>
      </c>
      <c r="AE509" s="147">
        <f>IF(ISERROR(SEARCH(AE$1,$O509)),0,1)</f>
        <v>0</v>
      </c>
      <c r="AF509" s="147">
        <f>IF(ISERROR(SEARCH(AF$1,$O509)),0,1)</f>
        <v>0</v>
      </c>
      <c r="AI509" t="s">
        <v>140</v>
      </c>
      <c r="AJ509" s="42" t="s">
        <v>140</v>
      </c>
      <c r="AK509" s="219">
        <f>_xlfn.XLOOKUP(AJ509,sortorder!$I$15:$I$20,sortorder!$J$15:$J$20)</f>
        <v>3</v>
      </c>
      <c r="AL509" t="s">
        <v>1805</v>
      </c>
      <c r="AM509" t="s">
        <v>1805</v>
      </c>
      <c r="AN509" t="s">
        <v>1806</v>
      </c>
      <c r="AO509" s="32">
        <v>3</v>
      </c>
      <c r="AP509" t="s">
        <v>456</v>
      </c>
      <c r="AQ509" t="s">
        <v>97</v>
      </c>
      <c r="AR509" t="s">
        <v>96</v>
      </c>
      <c r="AS509" t="s">
        <v>97</v>
      </c>
      <c r="AU509" s="40" t="str">
        <f>IFERROR(_xlfn.XLOOKUP(O509,wtd!$B:$B,wtd!$C:$C),"")</f>
        <v/>
      </c>
      <c r="AV509" s="147" t="b">
        <f>IFERROR(O509=_xlfn.XLOOKUP(O509,wtd!$B:$B,wtd!$B:$B),FALSE)</f>
        <v>0</v>
      </c>
      <c r="AW509" t="s">
        <v>89</v>
      </c>
      <c r="BA509" t="b">
        <v>0</v>
      </c>
      <c r="BB509" t="b">
        <v>0</v>
      </c>
      <c r="BC509" t="b">
        <v>0</v>
      </c>
      <c r="BD509" t="s">
        <v>729</v>
      </c>
      <c r="BE509" t="s">
        <v>729</v>
      </c>
      <c r="BF509" t="s">
        <v>729</v>
      </c>
      <c r="BG509" t="s">
        <v>729</v>
      </c>
      <c r="BL509" s="235">
        <v>999</v>
      </c>
      <c r="BO509" t="s">
        <v>54</v>
      </c>
      <c r="BP509" t="s">
        <v>728</v>
      </c>
    </row>
    <row r="510" spans="1:68" x14ac:dyDescent="0.35">
      <c r="A510">
        <v>509</v>
      </c>
      <c r="B510" s="164" t="str">
        <f>IFERROR(TEXT(AK510,"00"),"99")&amp;IFERROR(TEXT(V510,"00"),"99")&amp;IFERROR(TEXT(R510,"00"),"99")&amp;IFERROR(TEXT(BL510,"000"),"999")</f>
        <v>038008999</v>
      </c>
      <c r="C510" s="164" t="str">
        <f>IFERROR(TEXT(AK510,"00"),"99")&amp;IFERROR(TEXT(U510,"00"),"99")&amp;IFERROR(TEXT(Q510,"000"),"999")</f>
        <v>0380104</v>
      </c>
      <c r="D510" s="29">
        <v>0</v>
      </c>
      <c r="E510" s="29">
        <v>1</v>
      </c>
      <c r="F510" s="29">
        <v>0</v>
      </c>
      <c r="G510" s="29"/>
      <c r="H510" t="s">
        <v>1039</v>
      </c>
      <c r="M510" t="s">
        <v>1039</v>
      </c>
      <c r="N510" t="s">
        <v>1039</v>
      </c>
      <c r="O510" s="65" t="s">
        <v>1038</v>
      </c>
      <c r="P510" t="s">
        <v>1038</v>
      </c>
      <c r="Q510" s="153">
        <f>IFERROR(_xlfn.XLOOKUP(S510,sortorder!$E$62:$E$138,sortorder!$F$62:$F$138),999)</f>
        <v>104</v>
      </c>
      <c r="R510" s="153">
        <f>IFERROR(_xlfn.XLOOKUP(S510,sortorder!$E$62:$E$138,sortorder!$D$62:$D$138),99)</f>
        <v>8</v>
      </c>
      <c r="S510" s="131" t="str">
        <f>SUBSTITUTE(O510,"state.pctile.text.","")</f>
        <v>proximity.npl</v>
      </c>
      <c r="U510" s="158">
        <f>IFERROR(_xlfn.XLOOKUP(W510,sortorder!$E$4:$E$55,sortorder!$D$4:$D$55),99)</f>
        <v>80</v>
      </c>
      <c r="V510" s="158">
        <f>IFERROR(_xlfn.XLOOKUP(W510,sortorder!$E$4:$E$55,sortorder!$D$4:$D$55),99)</f>
        <v>80</v>
      </c>
      <c r="W510" s="22" t="s">
        <v>2888</v>
      </c>
      <c r="X510" s="147">
        <f>IF(ISERROR(SEARCH(X$1,$O510)),0,1)</f>
        <v>0</v>
      </c>
      <c r="Y510" s="147">
        <f>IF(ISERROR(SEARCH(Y$1,$O510)),0,1)</f>
        <v>1</v>
      </c>
      <c r="Z510" s="147">
        <f>IF(ISERROR(SEARCH(Z$1,$O510)),0,1)</f>
        <v>1</v>
      </c>
      <c r="AA510" s="147">
        <f>IF(ISERROR(SEARCH(AA$1,$O510)),0,1)</f>
        <v>1</v>
      </c>
      <c r="AB510" s="147">
        <f>IF(ISERROR(SEARCH(AB$1,$O510)),0,1)</f>
        <v>0</v>
      </c>
      <c r="AC510" s="147">
        <f>IF(ISERROR(SEARCH(AC$1,$O510)),0,1)</f>
        <v>0</v>
      </c>
      <c r="AD510" s="147">
        <f>IF(ISERROR(SEARCH(AD$1,$O510)),0,1)</f>
        <v>0</v>
      </c>
      <c r="AE510" s="147">
        <f>IF(ISERROR(SEARCH(AE$1,$O510)),0,1)</f>
        <v>0</v>
      </c>
      <c r="AF510" s="147">
        <f>IF(ISERROR(SEARCH(AF$1,$O510)),0,1)</f>
        <v>0</v>
      </c>
      <c r="AI510" t="s">
        <v>140</v>
      </c>
      <c r="AJ510" s="42" t="s">
        <v>140</v>
      </c>
      <c r="AK510" s="219">
        <f>_xlfn.XLOOKUP(AJ510,sortorder!$I$15:$I$20,sortorder!$J$15:$J$20)</f>
        <v>3</v>
      </c>
      <c r="AL510" t="s">
        <v>1805</v>
      </c>
      <c r="AM510" t="s">
        <v>1805</v>
      </c>
      <c r="AN510" t="s">
        <v>1806</v>
      </c>
      <c r="AO510" s="32">
        <v>3</v>
      </c>
      <c r="AP510" t="s">
        <v>757</v>
      </c>
      <c r="AQ510" t="s">
        <v>2834</v>
      </c>
      <c r="AR510" t="s">
        <v>515</v>
      </c>
      <c r="AS510" t="s">
        <v>516</v>
      </c>
      <c r="AU510" s="40" t="str">
        <f>IFERROR(_xlfn.XLOOKUP(O510,wtd!$B:$B,wtd!$C:$C),"")</f>
        <v/>
      </c>
      <c r="AV510" s="147" t="b">
        <f>IFERROR(O510=_xlfn.XLOOKUP(O510,wtd!$B:$B,wtd!$B:$B),FALSE)</f>
        <v>0</v>
      </c>
      <c r="AW510" t="s">
        <v>1103</v>
      </c>
      <c r="BA510" t="b">
        <v>0</v>
      </c>
      <c r="BB510" t="b">
        <v>0</v>
      </c>
      <c r="BC510" t="b">
        <v>0</v>
      </c>
      <c r="BD510" t="s">
        <v>1040</v>
      </c>
      <c r="BE510" t="s">
        <v>1040</v>
      </c>
      <c r="BF510" t="s">
        <v>1040</v>
      </c>
      <c r="BG510" t="s">
        <v>1040</v>
      </c>
      <c r="BL510" s="235">
        <v>999</v>
      </c>
      <c r="BO510" t="s">
        <v>694</v>
      </c>
      <c r="BP510" t="s">
        <v>1039</v>
      </c>
    </row>
    <row r="511" spans="1:68" x14ac:dyDescent="0.35">
      <c r="A511">
        <v>510</v>
      </c>
      <c r="B511" s="164" t="str">
        <f>IFERROR(TEXT(AK511,"00"),"99")&amp;IFERROR(TEXT(V511,"00"),"99")&amp;IFERROR(TEXT(R511,"00"),"99")&amp;IFERROR(TEXT(BL511,"000"),"999")</f>
        <v>038009999</v>
      </c>
      <c r="C511" s="164" t="str">
        <f>IFERROR(TEXT(AK511,"00"),"99")&amp;IFERROR(TEXT(U511,"00"),"99")&amp;IFERROR(TEXT(Q511,"000"),"999")</f>
        <v>0380105</v>
      </c>
      <c r="D511" s="29">
        <v>0</v>
      </c>
      <c r="E511" s="29">
        <v>1</v>
      </c>
      <c r="F511" s="29">
        <v>0</v>
      </c>
      <c r="G511" s="29"/>
      <c r="H511" t="s">
        <v>373</v>
      </c>
      <c r="L511" s="125"/>
      <c r="M511" t="s">
        <v>373</v>
      </c>
      <c r="N511" t="s">
        <v>373</v>
      </c>
      <c r="O511" s="65" t="s">
        <v>372</v>
      </c>
      <c r="P511" t="s">
        <v>372</v>
      </c>
      <c r="Q511" s="153">
        <f>IFERROR(_xlfn.XLOOKUP(S511,sortorder!$E$62:$E$138,sortorder!$F$62:$F$138),999)</f>
        <v>105</v>
      </c>
      <c r="R511" s="153">
        <f>IFERROR(_xlfn.XLOOKUP(S511,sortorder!$E$62:$E$138,sortorder!$D$62:$D$138),99)</f>
        <v>9</v>
      </c>
      <c r="S511" s="131" t="s">
        <v>265</v>
      </c>
      <c r="T511" s="60" t="s">
        <v>265</v>
      </c>
      <c r="U511" s="158">
        <f>IFERROR(_xlfn.XLOOKUP(W511,sortorder!$E$4:$E$55,sortorder!$D$4:$D$55),99)</f>
        <v>80</v>
      </c>
      <c r="V511" s="158">
        <f>IFERROR(_xlfn.XLOOKUP(W511,sortorder!$E$4:$E$55,sortorder!$D$4:$D$55),99)</f>
        <v>80</v>
      </c>
      <c r="W511" s="22" t="s">
        <v>2887</v>
      </c>
      <c r="X511" s="147">
        <f>IF(ISERROR(SEARCH(X$1,$O511)),0,1)</f>
        <v>0</v>
      </c>
      <c r="Y511" s="147">
        <f>IF(ISERROR(SEARCH(Y$1,$O511)),0,1)</f>
        <v>0</v>
      </c>
      <c r="Z511" s="147">
        <f>IF(ISERROR(SEARCH(Z$1,$O511)),0,1)</f>
        <v>0</v>
      </c>
      <c r="AA511" s="147">
        <f>IF(ISERROR(SEARCH(AA$1,$O511)),0,1)</f>
        <v>0</v>
      </c>
      <c r="AB511" s="147">
        <f>IF(ISERROR(SEARCH(AB$1,$O511)),0,1)</f>
        <v>0</v>
      </c>
      <c r="AC511" s="147">
        <f>IF(ISERROR(SEARCH(AC$1,$O511)),0,1)</f>
        <v>1</v>
      </c>
      <c r="AD511" s="147">
        <f>IF(ISERROR(SEARCH(AD$1,$O511)),0,1)</f>
        <v>0</v>
      </c>
      <c r="AE511" s="147">
        <f>IF(ISERROR(SEARCH(AE$1,$O511)),0,1)</f>
        <v>0</v>
      </c>
      <c r="AF511" s="147">
        <f>IF(ISERROR(SEARCH(AF$1,$O511)),0,1)</f>
        <v>0</v>
      </c>
      <c r="AI511" t="s">
        <v>140</v>
      </c>
      <c r="AJ511" s="42" t="s">
        <v>140</v>
      </c>
      <c r="AK511" s="219">
        <f>_xlfn.XLOOKUP(AJ511,sortorder!$I$15:$I$20,sortorder!$J$15:$J$20)</f>
        <v>3</v>
      </c>
      <c r="AL511" t="s">
        <v>423</v>
      </c>
      <c r="AM511" t="s">
        <v>423</v>
      </c>
      <c r="AN511" t="s">
        <v>424</v>
      </c>
      <c r="AO511" s="32">
        <v>1</v>
      </c>
      <c r="AP511" t="s">
        <v>83</v>
      </c>
      <c r="AQ511" t="s">
        <v>97</v>
      </c>
      <c r="AR511" t="s">
        <v>96</v>
      </c>
      <c r="AS511" t="s">
        <v>97</v>
      </c>
      <c r="AU511" s="40" t="str">
        <f>IFERROR(_xlfn.XLOOKUP(O511,wtd!$B:$B,wtd!$C:$C),"")</f>
        <v/>
      </c>
      <c r="AV511" s="147" t="b">
        <f>IFERROR(O511=_xlfn.XLOOKUP(O511,wtd!$B:$B,wtd!$B:$B),FALSE)</f>
        <v>0</v>
      </c>
      <c r="AW511" t="s">
        <v>89</v>
      </c>
      <c r="BA511" t="b">
        <v>0</v>
      </c>
      <c r="BB511" t="b">
        <v>0</v>
      </c>
      <c r="BC511" t="b">
        <v>0</v>
      </c>
      <c r="BD511" t="s">
        <v>374</v>
      </c>
      <c r="BE511" t="s">
        <v>374</v>
      </c>
      <c r="BF511" t="s">
        <v>374</v>
      </c>
      <c r="BG511" t="s">
        <v>375</v>
      </c>
      <c r="BH511" t="s">
        <v>375</v>
      </c>
      <c r="BL511" s="235">
        <v>999</v>
      </c>
      <c r="BO511" t="s">
        <v>86</v>
      </c>
      <c r="BP511" t="s">
        <v>373</v>
      </c>
    </row>
    <row r="512" spans="1:68" x14ac:dyDescent="0.35">
      <c r="A512">
        <v>511</v>
      </c>
      <c r="B512" s="164" t="str">
        <f>IFERROR(TEXT(AK512,"00"),"99")&amp;IFERROR(TEXT(V512,"00"),"99")&amp;IFERROR(TEXT(R512,"00"),"99")&amp;IFERROR(TEXT(BL512,"000"),"999")</f>
        <v>038009999</v>
      </c>
      <c r="C512" s="164" t="str">
        <f>IFERROR(TEXT(AK512,"00"),"99")&amp;IFERROR(TEXT(U512,"00"),"99")&amp;IFERROR(TEXT(Q512,"000"),"999")</f>
        <v>0380105</v>
      </c>
      <c r="D512" s="29">
        <v>0</v>
      </c>
      <c r="E512" s="29">
        <v>1</v>
      </c>
      <c r="F512" s="29">
        <v>0</v>
      </c>
      <c r="G512" s="29"/>
      <c r="H512" t="s">
        <v>820</v>
      </c>
      <c r="M512" t="s">
        <v>820</v>
      </c>
      <c r="N512" t="s">
        <v>820</v>
      </c>
      <c r="O512" s="65" t="s">
        <v>819</v>
      </c>
      <c r="P512" t="s">
        <v>819</v>
      </c>
      <c r="Q512" s="153">
        <f>IFERROR(_xlfn.XLOOKUP(S512,sortorder!$E$62:$E$138,sortorder!$F$62:$F$138),999)</f>
        <v>105</v>
      </c>
      <c r="R512" s="153">
        <f>IFERROR(_xlfn.XLOOKUP(S512,sortorder!$E$62:$E$138,sortorder!$D$62:$D$138),99)</f>
        <v>9</v>
      </c>
      <c r="S512" s="131" t="s">
        <v>265</v>
      </c>
      <c r="T512" s="60" t="s">
        <v>265</v>
      </c>
      <c r="U512" s="158">
        <f>IFERROR(_xlfn.XLOOKUP(W512,sortorder!$E$4:$E$55,sortorder!$D$4:$D$55),99)</f>
        <v>80</v>
      </c>
      <c r="V512" s="158">
        <f>IFERROR(_xlfn.XLOOKUP(W512,sortorder!$E$4:$E$55,sortorder!$D$4:$D$55),99)</f>
        <v>80</v>
      </c>
      <c r="W512" s="22" t="s">
        <v>2888</v>
      </c>
      <c r="X512" s="147">
        <f>IF(ISERROR(SEARCH(X$1,$O512)),0,1)</f>
        <v>0</v>
      </c>
      <c r="Y512" s="147">
        <f>IF(ISERROR(SEARCH(Y$1,$O512)),0,1)</f>
        <v>0</v>
      </c>
      <c r="Z512" s="147">
        <f>IF(ISERROR(SEARCH(Z$1,$O512)),0,1)</f>
        <v>1</v>
      </c>
      <c r="AA512" s="147">
        <f>IF(ISERROR(SEARCH(AA$1,$O512)),0,1)</f>
        <v>1</v>
      </c>
      <c r="AB512" s="147">
        <f>IF(ISERROR(SEARCH(AB$1,$O512)),0,1)</f>
        <v>0</v>
      </c>
      <c r="AC512" s="147">
        <f>IF(ISERROR(SEARCH(AC$1,$O512)),0,1)</f>
        <v>0</v>
      </c>
      <c r="AD512" s="147">
        <f>IF(ISERROR(SEARCH(AD$1,$O512)),0,1)</f>
        <v>0</v>
      </c>
      <c r="AE512" s="147">
        <f>IF(ISERROR(SEARCH(AE$1,$O512)),0,1)</f>
        <v>0</v>
      </c>
      <c r="AF512" s="147">
        <f>IF(ISERROR(SEARCH(AF$1,$O512)),0,1)</f>
        <v>0</v>
      </c>
      <c r="AI512" t="s">
        <v>140</v>
      </c>
      <c r="AJ512" s="42" t="s">
        <v>140</v>
      </c>
      <c r="AK512" s="219">
        <f>_xlfn.XLOOKUP(AJ512,sortorder!$I$15:$I$20,sortorder!$J$15:$J$20)</f>
        <v>3</v>
      </c>
      <c r="AL512" t="s">
        <v>423</v>
      </c>
      <c r="AM512" t="s">
        <v>423</v>
      </c>
      <c r="AN512" t="s">
        <v>424</v>
      </c>
      <c r="AO512" s="32">
        <v>1</v>
      </c>
      <c r="AP512" t="s">
        <v>268</v>
      </c>
      <c r="AQ512" t="s">
        <v>2834</v>
      </c>
      <c r="AR512" t="s">
        <v>515</v>
      </c>
      <c r="AS512" t="s">
        <v>516</v>
      </c>
      <c r="AU512" s="40" t="str">
        <f>IFERROR(_xlfn.XLOOKUP(O512,wtd!$B:$B,wtd!$C:$C),"")</f>
        <v/>
      </c>
      <c r="AV512" s="147" t="b">
        <f>IFERROR(O512=_xlfn.XLOOKUP(O512,wtd!$B:$B,wtd!$B:$B),FALSE)</f>
        <v>0</v>
      </c>
      <c r="AW512" t="s">
        <v>1103</v>
      </c>
      <c r="BA512" t="b">
        <v>0</v>
      </c>
      <c r="BB512" t="b">
        <v>0</v>
      </c>
      <c r="BC512" t="b">
        <v>0</v>
      </c>
      <c r="BD512" t="s">
        <v>821</v>
      </c>
      <c r="BE512" t="s">
        <v>821</v>
      </c>
      <c r="BF512" t="s">
        <v>821</v>
      </c>
      <c r="BG512" t="s">
        <v>822</v>
      </c>
      <c r="BH512" t="s">
        <v>822</v>
      </c>
      <c r="BL512" s="235">
        <v>999</v>
      </c>
      <c r="BO512" t="s">
        <v>797</v>
      </c>
      <c r="BP512" t="s">
        <v>820</v>
      </c>
    </row>
    <row r="513" spans="1:68" x14ac:dyDescent="0.35">
      <c r="A513">
        <v>512</v>
      </c>
      <c r="B513" s="164" t="str">
        <f>IFERROR(TEXT(AK513,"00"),"99")&amp;IFERROR(TEXT(V513,"00"),"99")&amp;IFERROR(TEXT(R513,"00"),"99")&amp;IFERROR(TEXT(BL513,"000"),"999")</f>
        <v>038009999</v>
      </c>
      <c r="C513" s="164" t="str">
        <f>IFERROR(TEXT(AK513,"00"),"99")&amp;IFERROR(TEXT(U513,"00"),"99")&amp;IFERROR(TEXT(Q513,"000"),"999")</f>
        <v>0380105</v>
      </c>
      <c r="D513" s="29">
        <v>0</v>
      </c>
      <c r="E513" s="29">
        <v>1</v>
      </c>
      <c r="F513" s="29">
        <v>0</v>
      </c>
      <c r="G513" s="29"/>
      <c r="H513" t="s">
        <v>1009</v>
      </c>
      <c r="M513" t="s">
        <v>1009</v>
      </c>
      <c r="N513" t="s">
        <v>1009</v>
      </c>
      <c r="O513" s="65" t="s">
        <v>1008</v>
      </c>
      <c r="P513" t="s">
        <v>1008</v>
      </c>
      <c r="Q513" s="153">
        <f>IFERROR(_xlfn.XLOOKUP(S513,sortorder!$E$62:$E$138,sortorder!$F$62:$F$138),999)</f>
        <v>105</v>
      </c>
      <c r="R513" s="153">
        <f>IFERROR(_xlfn.XLOOKUP(S513,sortorder!$E$62:$E$138,sortorder!$D$62:$D$138),99)</f>
        <v>9</v>
      </c>
      <c r="S513" s="131" t="str">
        <f>SUBSTITUTE(O513,"state.bin.","")</f>
        <v>proximity.rmp</v>
      </c>
      <c r="U513" s="158">
        <f>IFERROR(_xlfn.XLOOKUP(W513,sortorder!$E$4:$E$55,sortorder!$D$4:$D$55),99)</f>
        <v>80</v>
      </c>
      <c r="V513" s="158">
        <f>IFERROR(_xlfn.XLOOKUP(W513,sortorder!$E$4:$E$55,sortorder!$D$4:$D$55),99)</f>
        <v>80</v>
      </c>
      <c r="W513" s="22" t="s">
        <v>2887</v>
      </c>
      <c r="X513" s="147">
        <f>IF(ISERROR(SEARCH(X$1,$O513)),0,1)</f>
        <v>0</v>
      </c>
      <c r="Y513" s="147">
        <f>IF(ISERROR(SEARCH(Y$1,$O513)),0,1)</f>
        <v>1</v>
      </c>
      <c r="Z513" s="147">
        <f>IF(ISERROR(SEARCH(Z$1,$O513)),0,1)</f>
        <v>0</v>
      </c>
      <c r="AA513" s="147">
        <f>IF(ISERROR(SEARCH(AA$1,$O513)),0,1)</f>
        <v>0</v>
      </c>
      <c r="AB513" s="147">
        <f>IF(ISERROR(SEARCH(AB$1,$O513)),0,1)</f>
        <v>0</v>
      </c>
      <c r="AC513" s="147">
        <f>IF(ISERROR(SEARCH(AC$1,$O513)),0,1)</f>
        <v>1</v>
      </c>
      <c r="AD513" s="147">
        <f>IF(ISERROR(SEARCH(AD$1,$O513)),0,1)</f>
        <v>0</v>
      </c>
      <c r="AE513" s="147">
        <f>IF(ISERROR(SEARCH(AE$1,$O513)),0,1)</f>
        <v>0</v>
      </c>
      <c r="AF513" s="147">
        <f>IF(ISERROR(SEARCH(AF$1,$O513)),0,1)</f>
        <v>0</v>
      </c>
      <c r="AI513" t="s">
        <v>140</v>
      </c>
      <c r="AJ513" s="42" t="s">
        <v>140</v>
      </c>
      <c r="AK513" s="219">
        <f>_xlfn.XLOOKUP(AJ513,sortorder!$I$15:$I$20,sortorder!$J$15:$J$20)</f>
        <v>3</v>
      </c>
      <c r="AL513" t="s">
        <v>1805</v>
      </c>
      <c r="AM513" t="s">
        <v>1805</v>
      </c>
      <c r="AN513" t="s">
        <v>1806</v>
      </c>
      <c r="AO513" s="32">
        <v>3</v>
      </c>
      <c r="AP513" t="s">
        <v>456</v>
      </c>
      <c r="AQ513" t="s">
        <v>97</v>
      </c>
      <c r="AR513" t="s">
        <v>96</v>
      </c>
      <c r="AS513" t="s">
        <v>97</v>
      </c>
      <c r="AU513" s="40" t="str">
        <f>IFERROR(_xlfn.XLOOKUP(O513,wtd!$B:$B,wtd!$C:$C),"")</f>
        <v/>
      </c>
      <c r="AV513" s="147" t="b">
        <f>IFERROR(O513=_xlfn.XLOOKUP(O513,wtd!$B:$B,wtd!$B:$B),FALSE)</f>
        <v>0</v>
      </c>
      <c r="AW513" t="s">
        <v>89</v>
      </c>
      <c r="BA513" t="b">
        <v>0</v>
      </c>
      <c r="BB513" t="b">
        <v>0</v>
      </c>
      <c r="BC513" t="b">
        <v>0</v>
      </c>
      <c r="BD513" t="s">
        <v>1010</v>
      </c>
      <c r="BE513" t="s">
        <v>1010</v>
      </c>
      <c r="BF513" t="s">
        <v>1010</v>
      </c>
      <c r="BG513" t="s">
        <v>1010</v>
      </c>
      <c r="BL513" s="235">
        <v>999</v>
      </c>
      <c r="BO513" t="s">
        <v>86</v>
      </c>
      <c r="BP513" t="s">
        <v>1009</v>
      </c>
    </row>
    <row r="514" spans="1:68" x14ac:dyDescent="0.35">
      <c r="A514">
        <v>513</v>
      </c>
      <c r="B514" s="164" t="str">
        <f>IFERROR(TEXT(AK514,"00"),"99")&amp;IFERROR(TEXT(V514,"00"),"99")&amp;IFERROR(TEXT(R514,"00"),"99")&amp;IFERROR(TEXT(BL514,"000"),"999")</f>
        <v>038009999</v>
      </c>
      <c r="C514" s="164" t="str">
        <f>IFERROR(TEXT(AK514,"00"),"99")&amp;IFERROR(TEXT(U514,"00"),"99")&amp;IFERROR(TEXT(Q514,"000"),"999")</f>
        <v>0380105</v>
      </c>
      <c r="D514" s="29">
        <v>0</v>
      </c>
      <c r="E514" s="29">
        <v>1</v>
      </c>
      <c r="F514" s="29">
        <v>0</v>
      </c>
      <c r="G514" s="29"/>
      <c r="H514" t="s">
        <v>969</v>
      </c>
      <c r="M514" t="s">
        <v>969</v>
      </c>
      <c r="N514" t="s">
        <v>969</v>
      </c>
      <c r="O514" s="65" t="s">
        <v>968</v>
      </c>
      <c r="P514" t="s">
        <v>968</v>
      </c>
      <c r="Q514" s="153">
        <f>IFERROR(_xlfn.XLOOKUP(S514,sortorder!$E$62:$E$138,sortorder!$F$62:$F$138),999)</f>
        <v>105</v>
      </c>
      <c r="R514" s="153">
        <f>IFERROR(_xlfn.XLOOKUP(S514,sortorder!$E$62:$E$138,sortorder!$D$62:$D$138),99)</f>
        <v>9</v>
      </c>
      <c r="S514" s="131" t="str">
        <f>SUBSTITUTE(O514,"state.pctile.text.","")</f>
        <v>proximity.rmp</v>
      </c>
      <c r="U514" s="158">
        <f>IFERROR(_xlfn.XLOOKUP(W514,sortorder!$E$4:$E$55,sortorder!$D$4:$D$55),99)</f>
        <v>80</v>
      </c>
      <c r="V514" s="158">
        <f>IFERROR(_xlfn.XLOOKUP(W514,sortorder!$E$4:$E$55,sortorder!$D$4:$D$55),99)</f>
        <v>80</v>
      </c>
      <c r="W514" s="22" t="s">
        <v>2888</v>
      </c>
      <c r="X514" s="147">
        <f>IF(ISERROR(SEARCH(X$1,$O514)),0,1)</f>
        <v>0</v>
      </c>
      <c r="Y514" s="147">
        <f>IF(ISERROR(SEARCH(Y$1,$O514)),0,1)</f>
        <v>1</v>
      </c>
      <c r="Z514" s="147">
        <f>IF(ISERROR(SEARCH(Z$1,$O514)),0,1)</f>
        <v>1</v>
      </c>
      <c r="AA514" s="147">
        <f>IF(ISERROR(SEARCH(AA$1,$O514)),0,1)</f>
        <v>1</v>
      </c>
      <c r="AB514" s="147">
        <f>IF(ISERROR(SEARCH(AB$1,$O514)),0,1)</f>
        <v>0</v>
      </c>
      <c r="AC514" s="147">
        <f>IF(ISERROR(SEARCH(AC$1,$O514)),0,1)</f>
        <v>0</v>
      </c>
      <c r="AD514" s="147">
        <f>IF(ISERROR(SEARCH(AD$1,$O514)),0,1)</f>
        <v>0</v>
      </c>
      <c r="AE514" s="147">
        <f>IF(ISERROR(SEARCH(AE$1,$O514)),0,1)</f>
        <v>0</v>
      </c>
      <c r="AF514" s="147">
        <f>IF(ISERROR(SEARCH(AF$1,$O514)),0,1)</f>
        <v>0</v>
      </c>
      <c r="AI514" t="s">
        <v>140</v>
      </c>
      <c r="AJ514" s="42" t="s">
        <v>140</v>
      </c>
      <c r="AK514" s="219">
        <f>_xlfn.XLOOKUP(AJ514,sortorder!$I$15:$I$20,sortorder!$J$15:$J$20)</f>
        <v>3</v>
      </c>
      <c r="AL514" t="s">
        <v>1805</v>
      </c>
      <c r="AM514" t="s">
        <v>1805</v>
      </c>
      <c r="AN514" t="s">
        <v>1806</v>
      </c>
      <c r="AO514" s="32">
        <v>3</v>
      </c>
      <c r="AP514" t="s">
        <v>757</v>
      </c>
      <c r="AQ514" t="s">
        <v>2834</v>
      </c>
      <c r="AR514" t="s">
        <v>515</v>
      </c>
      <c r="AS514" t="s">
        <v>516</v>
      </c>
      <c r="AU514" s="40" t="str">
        <f>IFERROR(_xlfn.XLOOKUP(O514,wtd!$B:$B,wtd!$C:$C),"")</f>
        <v/>
      </c>
      <c r="AV514" s="147" t="b">
        <f>IFERROR(O514=_xlfn.XLOOKUP(O514,wtd!$B:$B,wtd!$B:$B),FALSE)</f>
        <v>0</v>
      </c>
      <c r="AW514" t="s">
        <v>1103</v>
      </c>
      <c r="BA514" t="b">
        <v>0</v>
      </c>
      <c r="BB514" t="b">
        <v>0</v>
      </c>
      <c r="BC514" t="b">
        <v>0</v>
      </c>
      <c r="BD514" t="s">
        <v>970</v>
      </c>
      <c r="BE514" t="s">
        <v>970</v>
      </c>
      <c r="BF514" t="s">
        <v>970</v>
      </c>
      <c r="BG514" t="s">
        <v>970</v>
      </c>
      <c r="BL514" s="235">
        <v>999</v>
      </c>
      <c r="BO514" t="s">
        <v>797</v>
      </c>
      <c r="BP514" t="s">
        <v>969</v>
      </c>
    </row>
    <row r="515" spans="1:68" x14ac:dyDescent="0.35">
      <c r="A515">
        <v>514</v>
      </c>
      <c r="B515" s="164" t="str">
        <f>IFERROR(TEXT(AK515,"00"),"99")&amp;IFERROR(TEXT(V515,"00"),"99")&amp;IFERROR(TEXT(R515,"00"),"99")&amp;IFERROR(TEXT(BL515,"000"),"999")</f>
        <v>038010999</v>
      </c>
      <c r="C515" s="164" t="str">
        <f>IFERROR(TEXT(AK515,"00"),"99")&amp;IFERROR(TEXT(U515,"00"),"99")&amp;IFERROR(TEXT(Q515,"000"),"999")</f>
        <v>0380106</v>
      </c>
      <c r="D515" s="29">
        <v>0</v>
      </c>
      <c r="E515" s="29">
        <v>1</v>
      </c>
      <c r="F515" s="29">
        <v>0</v>
      </c>
      <c r="G515" s="29"/>
      <c r="H515" t="s">
        <v>377</v>
      </c>
      <c r="M515" t="s">
        <v>377</v>
      </c>
      <c r="N515" t="s">
        <v>377</v>
      </c>
      <c r="O515" s="65" t="s">
        <v>376</v>
      </c>
      <c r="P515" t="s">
        <v>376</v>
      </c>
      <c r="Q515" s="153">
        <f>IFERROR(_xlfn.XLOOKUP(S515,sortorder!$E$62:$E$138,sortorder!$F$62:$F$138),999)</f>
        <v>106</v>
      </c>
      <c r="R515" s="153">
        <f>IFERROR(_xlfn.XLOOKUP(S515,sortorder!$E$62:$E$138,sortorder!$D$62:$D$138),99)</f>
        <v>10</v>
      </c>
      <c r="S515" s="131" t="s">
        <v>95</v>
      </c>
      <c r="T515" s="60" t="s">
        <v>95</v>
      </c>
      <c r="U515" s="158">
        <f>IFERROR(_xlfn.XLOOKUP(W515,sortorder!$E$4:$E$55,sortorder!$D$4:$D$55),99)</f>
        <v>80</v>
      </c>
      <c r="V515" s="158">
        <f>IFERROR(_xlfn.XLOOKUP(W515,sortorder!$E$4:$E$55,sortorder!$D$4:$D$55),99)</f>
        <v>80</v>
      </c>
      <c r="W515" s="22" t="s">
        <v>2887</v>
      </c>
      <c r="X515" s="147">
        <f>IF(ISERROR(SEARCH(X$1,$O515)),0,1)</f>
        <v>0</v>
      </c>
      <c r="Y515" s="147">
        <f>IF(ISERROR(SEARCH(Y$1,$O515)),0,1)</f>
        <v>0</v>
      </c>
      <c r="Z515" s="147">
        <f>IF(ISERROR(SEARCH(Z$1,$O515)),0,1)</f>
        <v>0</v>
      </c>
      <c r="AA515" s="147">
        <f>IF(ISERROR(SEARCH(AA$1,$O515)),0,1)</f>
        <v>0</v>
      </c>
      <c r="AB515" s="147">
        <f>IF(ISERROR(SEARCH(AB$1,$O515)),0,1)</f>
        <v>0</v>
      </c>
      <c r="AC515" s="147">
        <f>IF(ISERROR(SEARCH(AC$1,$O515)),0,1)</f>
        <v>1</v>
      </c>
      <c r="AD515" s="147">
        <f>IF(ISERROR(SEARCH(AD$1,$O515)),0,1)</f>
        <v>0</v>
      </c>
      <c r="AE515" s="147">
        <f>IF(ISERROR(SEARCH(AE$1,$O515)),0,1)</f>
        <v>0</v>
      </c>
      <c r="AF515" s="147">
        <f>IF(ISERROR(SEARCH(AF$1,$O515)),0,1)</f>
        <v>0</v>
      </c>
      <c r="AI515" t="s">
        <v>140</v>
      </c>
      <c r="AJ515" s="42" t="s">
        <v>140</v>
      </c>
      <c r="AK515" s="219">
        <f>_xlfn.XLOOKUP(AJ515,sortorder!$I$15:$I$20,sortorder!$J$15:$J$20)</f>
        <v>3</v>
      </c>
      <c r="AL515" t="s">
        <v>423</v>
      </c>
      <c r="AM515" t="s">
        <v>423</v>
      </c>
      <c r="AN515" t="s">
        <v>424</v>
      </c>
      <c r="AO515" s="32">
        <v>1</v>
      </c>
      <c r="AP515" t="s">
        <v>83</v>
      </c>
      <c r="AQ515" t="s">
        <v>97</v>
      </c>
      <c r="AR515" t="s">
        <v>96</v>
      </c>
      <c r="AS515" t="s">
        <v>97</v>
      </c>
      <c r="AU515" s="40" t="str">
        <f>IFERROR(_xlfn.XLOOKUP(O515,wtd!$B:$B,wtd!$C:$C),"")</f>
        <v/>
      </c>
      <c r="AV515" s="147" t="b">
        <f>IFERROR(O515=_xlfn.XLOOKUP(O515,wtd!$B:$B,wtd!$B:$B),FALSE)</f>
        <v>0</v>
      </c>
      <c r="AW515" t="s">
        <v>89</v>
      </c>
      <c r="BA515" t="b">
        <v>0</v>
      </c>
      <c r="BB515" t="b">
        <v>0</v>
      </c>
      <c r="BC515" t="b">
        <v>0</v>
      </c>
      <c r="BD515" t="s">
        <v>5307</v>
      </c>
      <c r="BE515" t="s">
        <v>378</v>
      </c>
      <c r="BF515" t="s">
        <v>378</v>
      </c>
      <c r="BG515" t="s">
        <v>379</v>
      </c>
      <c r="BH515" t="s">
        <v>379</v>
      </c>
      <c r="BL515" s="235">
        <v>999</v>
      </c>
      <c r="BO515" t="s">
        <v>145</v>
      </c>
      <c r="BP515" t="s">
        <v>377</v>
      </c>
    </row>
    <row r="516" spans="1:68" x14ac:dyDescent="0.35">
      <c r="A516">
        <v>515</v>
      </c>
      <c r="B516" s="164" t="str">
        <f>IFERROR(TEXT(AK516,"00"),"99")&amp;IFERROR(TEXT(V516,"00"),"99")&amp;IFERROR(TEXT(R516,"00"),"99")&amp;IFERROR(TEXT(BL516,"000"),"999")</f>
        <v>038010999</v>
      </c>
      <c r="C516" s="164" t="str">
        <f>IFERROR(TEXT(AK516,"00"),"99")&amp;IFERROR(TEXT(U516,"00"),"99")&amp;IFERROR(TEXT(Q516,"000"),"999")</f>
        <v>0380106</v>
      </c>
      <c r="D516" s="29">
        <v>0</v>
      </c>
      <c r="E516" s="29">
        <v>1</v>
      </c>
      <c r="F516" s="29">
        <v>0</v>
      </c>
      <c r="G516" s="29"/>
      <c r="H516" t="s">
        <v>824</v>
      </c>
      <c r="M516" t="s">
        <v>824</v>
      </c>
      <c r="N516" t="s">
        <v>824</v>
      </c>
      <c r="O516" s="65" t="s">
        <v>823</v>
      </c>
      <c r="P516" t="s">
        <v>823</v>
      </c>
      <c r="Q516" s="153">
        <f>IFERROR(_xlfn.XLOOKUP(S516,sortorder!$E$62:$E$138,sortorder!$F$62:$F$138),999)</f>
        <v>106</v>
      </c>
      <c r="R516" s="153">
        <f>IFERROR(_xlfn.XLOOKUP(S516,sortorder!$E$62:$E$138,sortorder!$D$62:$D$138),99)</f>
        <v>10</v>
      </c>
      <c r="S516" s="131" t="s">
        <v>95</v>
      </c>
      <c r="T516" s="60" t="s">
        <v>95</v>
      </c>
      <c r="U516" s="158">
        <f>IFERROR(_xlfn.XLOOKUP(W516,sortorder!$E$4:$E$55,sortorder!$D$4:$D$55),99)</f>
        <v>80</v>
      </c>
      <c r="V516" s="158">
        <f>IFERROR(_xlfn.XLOOKUP(W516,sortorder!$E$4:$E$55,sortorder!$D$4:$D$55),99)</f>
        <v>80</v>
      </c>
      <c r="W516" s="22" t="s">
        <v>2888</v>
      </c>
      <c r="X516" s="147">
        <f>IF(ISERROR(SEARCH(X$1,$O516)),0,1)</f>
        <v>0</v>
      </c>
      <c r="Y516" s="147">
        <f>IF(ISERROR(SEARCH(Y$1,$O516)),0,1)</f>
        <v>0</v>
      </c>
      <c r="Z516" s="147">
        <f>IF(ISERROR(SEARCH(Z$1,$O516)),0,1)</f>
        <v>1</v>
      </c>
      <c r="AA516" s="147">
        <f>IF(ISERROR(SEARCH(AA$1,$O516)),0,1)</f>
        <v>1</v>
      </c>
      <c r="AB516" s="147">
        <f>IF(ISERROR(SEARCH(AB$1,$O516)),0,1)</f>
        <v>0</v>
      </c>
      <c r="AC516" s="147">
        <f>IF(ISERROR(SEARCH(AC$1,$O516)),0,1)</f>
        <v>0</v>
      </c>
      <c r="AD516" s="147">
        <f>IF(ISERROR(SEARCH(AD$1,$O516)),0,1)</f>
        <v>0</v>
      </c>
      <c r="AE516" s="147">
        <f>IF(ISERROR(SEARCH(AE$1,$O516)),0,1)</f>
        <v>0</v>
      </c>
      <c r="AF516" s="147">
        <f>IF(ISERROR(SEARCH(AF$1,$O516)),0,1)</f>
        <v>0</v>
      </c>
      <c r="AI516" t="s">
        <v>140</v>
      </c>
      <c r="AJ516" s="42" t="s">
        <v>140</v>
      </c>
      <c r="AK516" s="219">
        <f>_xlfn.XLOOKUP(AJ516,sortorder!$I$15:$I$20,sortorder!$J$15:$J$20)</f>
        <v>3</v>
      </c>
      <c r="AL516" t="s">
        <v>423</v>
      </c>
      <c r="AM516" t="s">
        <v>423</v>
      </c>
      <c r="AN516" t="s">
        <v>424</v>
      </c>
      <c r="AO516" s="32">
        <v>1</v>
      </c>
      <c r="AP516" t="s">
        <v>268</v>
      </c>
      <c r="AQ516" t="s">
        <v>2834</v>
      </c>
      <c r="AR516" t="s">
        <v>515</v>
      </c>
      <c r="AS516" t="s">
        <v>516</v>
      </c>
      <c r="AU516" s="40" t="str">
        <f>IFERROR(_xlfn.XLOOKUP(O516,wtd!$B:$B,wtd!$C:$C),"")</f>
        <v/>
      </c>
      <c r="AV516" s="147" t="b">
        <f>IFERROR(O516=_xlfn.XLOOKUP(O516,wtd!$B:$B,wtd!$B:$B),FALSE)</f>
        <v>0</v>
      </c>
      <c r="AW516" t="s">
        <v>1103</v>
      </c>
      <c r="BA516" t="b">
        <v>0</v>
      </c>
      <c r="BB516" t="b">
        <v>0</v>
      </c>
      <c r="BC516" t="b">
        <v>0</v>
      </c>
      <c r="BD516" t="s">
        <v>5308</v>
      </c>
      <c r="BE516" t="s">
        <v>825</v>
      </c>
      <c r="BF516" t="s">
        <v>825</v>
      </c>
      <c r="BG516" t="s">
        <v>826</v>
      </c>
      <c r="BH516" t="s">
        <v>826</v>
      </c>
      <c r="BL516" s="235">
        <v>999</v>
      </c>
      <c r="BO516" t="s">
        <v>827</v>
      </c>
      <c r="BP516" t="s">
        <v>824</v>
      </c>
    </row>
    <row r="517" spans="1:68" x14ac:dyDescent="0.35">
      <c r="A517">
        <v>516</v>
      </c>
      <c r="B517" s="164" t="str">
        <f>IFERROR(TEXT(AK517,"00"),"99")&amp;IFERROR(TEXT(V517,"00"),"99")&amp;IFERROR(TEXT(R517,"00"),"99")&amp;IFERROR(TEXT(BL517,"000"),"999")</f>
        <v>038010999</v>
      </c>
      <c r="C517" s="164" t="str">
        <f>IFERROR(TEXT(AK517,"00"),"99")&amp;IFERROR(TEXT(U517,"00"),"99")&amp;IFERROR(TEXT(Q517,"000"),"999")</f>
        <v>0380106</v>
      </c>
      <c r="D517" s="29">
        <v>0</v>
      </c>
      <c r="E517" s="29">
        <v>1</v>
      </c>
      <c r="F517" s="29">
        <v>0</v>
      </c>
      <c r="G517" s="29"/>
      <c r="H517" t="s">
        <v>867</v>
      </c>
      <c r="M517" t="s">
        <v>867</v>
      </c>
      <c r="N517" t="s">
        <v>867</v>
      </c>
      <c r="O517" s="65" t="s">
        <v>866</v>
      </c>
      <c r="P517" t="s">
        <v>866</v>
      </c>
      <c r="Q517" s="153">
        <f>IFERROR(_xlfn.XLOOKUP(S517,sortorder!$E$62:$E$138,sortorder!$F$62:$F$138),999)</f>
        <v>106</v>
      </c>
      <c r="R517" s="153">
        <f>IFERROR(_xlfn.XLOOKUP(S517,sortorder!$E$62:$E$138,sortorder!$D$62:$D$138),99)</f>
        <v>10</v>
      </c>
      <c r="S517" s="131" t="str">
        <f>SUBSTITUTE(O517,"state.bin.","")</f>
        <v>proximity.tsdf</v>
      </c>
      <c r="U517" s="158">
        <f>IFERROR(_xlfn.XLOOKUP(W517,sortorder!$E$4:$E$55,sortorder!$D$4:$D$55),99)</f>
        <v>80</v>
      </c>
      <c r="V517" s="158">
        <f>IFERROR(_xlfn.XLOOKUP(W517,sortorder!$E$4:$E$55,sortorder!$D$4:$D$55),99)</f>
        <v>80</v>
      </c>
      <c r="W517" s="22" t="s">
        <v>2887</v>
      </c>
      <c r="X517" s="147">
        <f>IF(ISERROR(SEARCH(X$1,$O517)),0,1)</f>
        <v>0</v>
      </c>
      <c r="Y517" s="147">
        <f>IF(ISERROR(SEARCH(Y$1,$O517)),0,1)</f>
        <v>1</v>
      </c>
      <c r="Z517" s="147">
        <f>IF(ISERROR(SEARCH(Z$1,$O517)),0,1)</f>
        <v>0</v>
      </c>
      <c r="AA517" s="147">
        <f>IF(ISERROR(SEARCH(AA$1,$O517)),0,1)</f>
        <v>0</v>
      </c>
      <c r="AB517" s="147">
        <f>IF(ISERROR(SEARCH(AB$1,$O517)),0,1)</f>
        <v>0</v>
      </c>
      <c r="AC517" s="147">
        <f>IF(ISERROR(SEARCH(AC$1,$O517)),0,1)</f>
        <v>1</v>
      </c>
      <c r="AD517" s="147">
        <f>IF(ISERROR(SEARCH(AD$1,$O517)),0,1)</f>
        <v>0</v>
      </c>
      <c r="AE517" s="147">
        <f>IF(ISERROR(SEARCH(AE$1,$O517)),0,1)</f>
        <v>0</v>
      </c>
      <c r="AF517" s="147">
        <f>IF(ISERROR(SEARCH(AF$1,$O517)),0,1)</f>
        <v>0</v>
      </c>
      <c r="AI517" t="s">
        <v>140</v>
      </c>
      <c r="AJ517" s="42" t="s">
        <v>140</v>
      </c>
      <c r="AK517" s="219">
        <f>_xlfn.XLOOKUP(AJ517,sortorder!$I$15:$I$20,sortorder!$J$15:$J$20)</f>
        <v>3</v>
      </c>
      <c r="AL517" t="s">
        <v>1805</v>
      </c>
      <c r="AM517" t="s">
        <v>1805</v>
      </c>
      <c r="AN517" t="s">
        <v>1806</v>
      </c>
      <c r="AO517" s="32">
        <v>3</v>
      </c>
      <c r="AP517" t="s">
        <v>456</v>
      </c>
      <c r="AQ517" t="s">
        <v>97</v>
      </c>
      <c r="AR517" t="s">
        <v>96</v>
      </c>
      <c r="AS517" t="s">
        <v>97</v>
      </c>
      <c r="AU517" s="40" t="str">
        <f>IFERROR(_xlfn.XLOOKUP(O517,wtd!$B:$B,wtd!$C:$C),"")</f>
        <v/>
      </c>
      <c r="AV517" s="147" t="b">
        <f>IFERROR(O517=_xlfn.XLOOKUP(O517,wtd!$B:$B,wtd!$B:$B),FALSE)</f>
        <v>0</v>
      </c>
      <c r="AW517" t="s">
        <v>89</v>
      </c>
      <c r="BA517" t="b">
        <v>0</v>
      </c>
      <c r="BB517" t="b">
        <v>0</v>
      </c>
      <c r="BC517" t="b">
        <v>0</v>
      </c>
      <c r="BD517" t="s">
        <v>5402</v>
      </c>
      <c r="BE517" t="s">
        <v>868</v>
      </c>
      <c r="BF517" t="s">
        <v>868</v>
      </c>
      <c r="BG517" t="s">
        <v>868</v>
      </c>
      <c r="BL517" s="235">
        <v>999</v>
      </c>
      <c r="BO517" t="s">
        <v>145</v>
      </c>
      <c r="BP517" t="s">
        <v>867</v>
      </c>
    </row>
    <row r="518" spans="1:68" x14ac:dyDescent="0.35">
      <c r="A518">
        <v>517</v>
      </c>
      <c r="B518" s="164" t="str">
        <f>IFERROR(TEXT(AK518,"00"),"99")&amp;IFERROR(TEXT(V518,"00"),"99")&amp;IFERROR(TEXT(R518,"00"),"99")&amp;IFERROR(TEXT(BL518,"000"),"999")</f>
        <v>038010999</v>
      </c>
      <c r="C518" s="164" t="str">
        <f>IFERROR(TEXT(AK518,"00"),"99")&amp;IFERROR(TEXT(U518,"00"),"99")&amp;IFERROR(TEXT(Q518,"000"),"999")</f>
        <v>0380106</v>
      </c>
      <c r="D518" s="29">
        <v>0</v>
      </c>
      <c r="E518" s="29">
        <v>1</v>
      </c>
      <c r="F518" s="29">
        <v>0</v>
      </c>
      <c r="G518" s="29"/>
      <c r="H518" t="s">
        <v>1061</v>
      </c>
      <c r="M518" t="s">
        <v>1061</v>
      </c>
      <c r="N518" t="s">
        <v>1061</v>
      </c>
      <c r="O518" s="65" t="s">
        <v>1060</v>
      </c>
      <c r="P518" t="s">
        <v>1060</v>
      </c>
      <c r="Q518" s="153">
        <f>IFERROR(_xlfn.XLOOKUP(S518,sortorder!$E$62:$E$138,sortorder!$F$62:$F$138),999)</f>
        <v>106</v>
      </c>
      <c r="R518" s="153">
        <f>IFERROR(_xlfn.XLOOKUP(S518,sortorder!$E$62:$E$138,sortorder!$D$62:$D$138),99)</f>
        <v>10</v>
      </c>
      <c r="S518" s="131" t="str">
        <f>SUBSTITUTE(O518,"state.pctile.text.","")</f>
        <v>proximity.tsdf</v>
      </c>
      <c r="U518" s="158">
        <f>IFERROR(_xlfn.XLOOKUP(W518,sortorder!$E$4:$E$55,sortorder!$D$4:$D$55),99)</f>
        <v>80</v>
      </c>
      <c r="V518" s="158">
        <f>IFERROR(_xlfn.XLOOKUP(W518,sortorder!$E$4:$E$55,sortorder!$D$4:$D$55),99)</f>
        <v>80</v>
      </c>
      <c r="W518" s="22" t="s">
        <v>2888</v>
      </c>
      <c r="X518" s="147">
        <f>IF(ISERROR(SEARCH(X$1,$O518)),0,1)</f>
        <v>0</v>
      </c>
      <c r="Y518" s="147">
        <f>IF(ISERROR(SEARCH(Y$1,$O518)),0,1)</f>
        <v>1</v>
      </c>
      <c r="Z518" s="147">
        <f>IF(ISERROR(SEARCH(Z$1,$O518)),0,1)</f>
        <v>1</v>
      </c>
      <c r="AA518" s="147">
        <f>IF(ISERROR(SEARCH(AA$1,$O518)),0,1)</f>
        <v>1</v>
      </c>
      <c r="AB518" s="147">
        <f>IF(ISERROR(SEARCH(AB$1,$O518)),0,1)</f>
        <v>0</v>
      </c>
      <c r="AC518" s="147">
        <f>IF(ISERROR(SEARCH(AC$1,$O518)),0,1)</f>
        <v>0</v>
      </c>
      <c r="AD518" s="147">
        <f>IF(ISERROR(SEARCH(AD$1,$O518)),0,1)</f>
        <v>0</v>
      </c>
      <c r="AE518" s="147">
        <f>IF(ISERROR(SEARCH(AE$1,$O518)),0,1)</f>
        <v>0</v>
      </c>
      <c r="AF518" s="147">
        <f>IF(ISERROR(SEARCH(AF$1,$O518)),0,1)</f>
        <v>0</v>
      </c>
      <c r="AI518" t="s">
        <v>140</v>
      </c>
      <c r="AJ518" s="42" t="s">
        <v>140</v>
      </c>
      <c r="AK518" s="219">
        <f>_xlfn.XLOOKUP(AJ518,sortorder!$I$15:$I$20,sortorder!$J$15:$J$20)</f>
        <v>3</v>
      </c>
      <c r="AL518" t="s">
        <v>1805</v>
      </c>
      <c r="AM518" t="s">
        <v>1805</v>
      </c>
      <c r="AN518" t="s">
        <v>1806</v>
      </c>
      <c r="AO518" s="32">
        <v>3</v>
      </c>
      <c r="AP518" t="s">
        <v>757</v>
      </c>
      <c r="AQ518" t="s">
        <v>2834</v>
      </c>
      <c r="AR518" t="s">
        <v>515</v>
      </c>
      <c r="AS518" t="s">
        <v>516</v>
      </c>
      <c r="AU518" s="40" t="str">
        <f>IFERROR(_xlfn.XLOOKUP(O518,wtd!$B:$B,wtd!$C:$C),"")</f>
        <v/>
      </c>
      <c r="AV518" s="147" t="b">
        <f>IFERROR(O518=_xlfn.XLOOKUP(O518,wtd!$B:$B,wtd!$B:$B),FALSE)</f>
        <v>0</v>
      </c>
      <c r="AW518" t="s">
        <v>1103</v>
      </c>
      <c r="BA518" t="b">
        <v>0</v>
      </c>
      <c r="BB518" t="b">
        <v>0</v>
      </c>
      <c r="BC518" t="b">
        <v>0</v>
      </c>
      <c r="BD518" t="s">
        <v>5403</v>
      </c>
      <c r="BE518" t="s">
        <v>1062</v>
      </c>
      <c r="BF518" t="s">
        <v>1062</v>
      </c>
      <c r="BG518" t="s">
        <v>1062</v>
      </c>
      <c r="BL518" s="235">
        <v>999</v>
      </c>
      <c r="BO518" t="s">
        <v>827</v>
      </c>
      <c r="BP518" t="s">
        <v>1061</v>
      </c>
    </row>
    <row r="519" spans="1:68" x14ac:dyDescent="0.35">
      <c r="A519">
        <v>518</v>
      </c>
      <c r="B519" s="164" t="str">
        <f>IFERROR(TEXT(AK519,"00"),"99")&amp;IFERROR(TEXT(V519,"00"),"99")&amp;IFERROR(TEXT(R519,"00"),"99")&amp;IFERROR(TEXT(BL519,"000"),"999")</f>
        <v>038011999</v>
      </c>
      <c r="C519" s="164" t="str">
        <f>IFERROR(TEXT(AK519,"00"),"99")&amp;IFERROR(TEXT(U519,"00"),"99")&amp;IFERROR(TEXT(Q519,"000"),"999")</f>
        <v>0380108</v>
      </c>
      <c r="D519" s="29">
        <v>0</v>
      </c>
      <c r="E519" s="29">
        <v>1</v>
      </c>
      <c r="F519" s="29">
        <v>0</v>
      </c>
      <c r="G519" s="29"/>
      <c r="H519" t="s">
        <v>365</v>
      </c>
      <c r="M519" t="s">
        <v>365</v>
      </c>
      <c r="N519" t="s">
        <v>365</v>
      </c>
      <c r="O519" s="65" t="s">
        <v>364</v>
      </c>
      <c r="P519" t="s">
        <v>364</v>
      </c>
      <c r="Q519" s="153">
        <f>IFERROR(_xlfn.XLOOKUP(S519,sortorder!$E$62:$E$138,sortorder!$F$62:$F$138),999)</f>
        <v>108</v>
      </c>
      <c r="R519" s="153">
        <f>IFERROR(_xlfn.XLOOKUP(S519,sortorder!$E$62:$E$138,sortorder!$D$62:$D$138),99)</f>
        <v>11</v>
      </c>
      <c r="S519" s="131" t="s">
        <v>244</v>
      </c>
      <c r="T519" s="60" t="s">
        <v>244</v>
      </c>
      <c r="U519" s="158">
        <f>IFERROR(_xlfn.XLOOKUP(W519,sortorder!$E$4:$E$55,sortorder!$D$4:$D$55),99)</f>
        <v>80</v>
      </c>
      <c r="V519" s="158">
        <f>IFERROR(_xlfn.XLOOKUP(W519,sortorder!$E$4:$E$55,sortorder!$D$4:$D$55),99)</f>
        <v>80</v>
      </c>
      <c r="W519" s="22" t="s">
        <v>2887</v>
      </c>
      <c r="X519" s="147">
        <f>IF(ISERROR(SEARCH(X$1,$O519)),0,1)</f>
        <v>0</v>
      </c>
      <c r="Y519" s="147">
        <f>IF(ISERROR(SEARCH(Y$1,$O519)),0,1)</f>
        <v>0</v>
      </c>
      <c r="Z519" s="147">
        <f>IF(ISERROR(SEARCH(Z$1,$O519)),0,1)</f>
        <v>0</v>
      </c>
      <c r="AA519" s="147">
        <f>IF(ISERROR(SEARCH(AA$1,$O519)),0,1)</f>
        <v>0</v>
      </c>
      <c r="AB519" s="147">
        <f>IF(ISERROR(SEARCH(AB$1,$O519)),0,1)</f>
        <v>0</v>
      </c>
      <c r="AC519" s="147">
        <f>IF(ISERROR(SEARCH(AC$1,$O519)),0,1)</f>
        <v>1</v>
      </c>
      <c r="AD519" s="147">
        <f>IF(ISERROR(SEARCH(AD$1,$O519)),0,1)</f>
        <v>0</v>
      </c>
      <c r="AE519" s="147">
        <f>IF(ISERROR(SEARCH(AE$1,$O519)),0,1)</f>
        <v>0</v>
      </c>
      <c r="AF519" s="147">
        <f>IF(ISERROR(SEARCH(AF$1,$O519)),0,1)</f>
        <v>0</v>
      </c>
      <c r="AI519" t="s">
        <v>140</v>
      </c>
      <c r="AJ519" s="42" t="s">
        <v>140</v>
      </c>
      <c r="AK519" s="219">
        <f>_xlfn.XLOOKUP(AJ519,sortorder!$I$15:$I$20,sortorder!$J$15:$J$20)</f>
        <v>3</v>
      </c>
      <c r="AL519" t="s">
        <v>423</v>
      </c>
      <c r="AM519" t="s">
        <v>423</v>
      </c>
      <c r="AN519" t="s">
        <v>424</v>
      </c>
      <c r="AO519" s="32">
        <v>1</v>
      </c>
      <c r="AP519" t="s">
        <v>83</v>
      </c>
      <c r="AQ519" t="s">
        <v>97</v>
      </c>
      <c r="AR519" t="s">
        <v>96</v>
      </c>
      <c r="AS519" t="s">
        <v>97</v>
      </c>
      <c r="AU519" s="40" t="str">
        <f>IFERROR(_xlfn.XLOOKUP(O519,wtd!$B:$B,wtd!$C:$C),"")</f>
        <v/>
      </c>
      <c r="AV519" s="147" t="b">
        <f>IFERROR(O519=_xlfn.XLOOKUP(O519,wtd!$B:$B,wtd!$B:$B),FALSE)</f>
        <v>0</v>
      </c>
      <c r="AW519" t="s">
        <v>89</v>
      </c>
      <c r="BA519" t="b">
        <v>0</v>
      </c>
      <c r="BB519" t="b">
        <v>0</v>
      </c>
      <c r="BC519" t="b">
        <v>0</v>
      </c>
      <c r="BD519" t="s">
        <v>366</v>
      </c>
      <c r="BE519" t="s">
        <v>366</v>
      </c>
      <c r="BF519" t="s">
        <v>366</v>
      </c>
      <c r="BG519" t="s">
        <v>367</v>
      </c>
      <c r="BH519" t="s">
        <v>367</v>
      </c>
      <c r="BL519" s="235">
        <v>999</v>
      </c>
      <c r="BO519" t="s">
        <v>103</v>
      </c>
      <c r="BP519" t="s">
        <v>365</v>
      </c>
    </row>
    <row r="520" spans="1:68" x14ac:dyDescent="0.35">
      <c r="A520">
        <v>519</v>
      </c>
      <c r="B520" s="164" t="str">
        <f>IFERROR(TEXT(AK520,"00"),"99")&amp;IFERROR(TEXT(V520,"00"),"99")&amp;IFERROR(TEXT(R520,"00"),"99")&amp;IFERROR(TEXT(BL520,"000"),"999")</f>
        <v>038011999</v>
      </c>
      <c r="C520" s="164" t="str">
        <f>IFERROR(TEXT(AK520,"00"),"99")&amp;IFERROR(TEXT(U520,"00"),"99")&amp;IFERROR(TEXT(Q520,"000"),"999")</f>
        <v>0380108</v>
      </c>
      <c r="D520" s="29">
        <v>0</v>
      </c>
      <c r="E520" s="29">
        <v>1</v>
      </c>
      <c r="F520" s="29">
        <v>0</v>
      </c>
      <c r="G520" s="29"/>
      <c r="H520" t="s">
        <v>687</v>
      </c>
      <c r="L520" s="125"/>
      <c r="M520" t="s">
        <v>687</v>
      </c>
      <c r="N520" t="s">
        <v>687</v>
      </c>
      <c r="O520" s="65" t="s">
        <v>686</v>
      </c>
      <c r="P520" t="s">
        <v>686</v>
      </c>
      <c r="Q520" s="153">
        <f>IFERROR(_xlfn.XLOOKUP(S520,sortorder!$E$62:$E$138,sortorder!$F$62:$F$138),999)</f>
        <v>108</v>
      </c>
      <c r="R520" s="153">
        <f>IFERROR(_xlfn.XLOOKUP(S520,sortorder!$E$62:$E$138,sortorder!$D$62:$D$138),99)</f>
        <v>11</v>
      </c>
      <c r="S520" s="131" t="s">
        <v>244</v>
      </c>
      <c r="T520" s="60" t="s">
        <v>244</v>
      </c>
      <c r="U520" s="158">
        <f>IFERROR(_xlfn.XLOOKUP(W520,sortorder!$E$4:$E$55,sortorder!$D$4:$D$55),99)</f>
        <v>80</v>
      </c>
      <c r="V520" s="158">
        <f>IFERROR(_xlfn.XLOOKUP(W520,sortorder!$E$4:$E$55,sortorder!$D$4:$D$55),99)</f>
        <v>80</v>
      </c>
      <c r="W520" s="22" t="s">
        <v>2888</v>
      </c>
      <c r="X520" s="147">
        <f>IF(ISERROR(SEARCH(X$1,$O520)),0,1)</f>
        <v>0</v>
      </c>
      <c r="Y520" s="147">
        <f>IF(ISERROR(SEARCH(Y$1,$O520)),0,1)</f>
        <v>0</v>
      </c>
      <c r="Z520" s="147">
        <f>IF(ISERROR(SEARCH(Z$1,$O520)),0,1)</f>
        <v>1</v>
      </c>
      <c r="AA520" s="147">
        <f>IF(ISERROR(SEARCH(AA$1,$O520)),0,1)</f>
        <v>1</v>
      </c>
      <c r="AB520" s="147">
        <f>IF(ISERROR(SEARCH(AB$1,$O520)),0,1)</f>
        <v>0</v>
      </c>
      <c r="AC520" s="147">
        <f>IF(ISERROR(SEARCH(AC$1,$O520)),0,1)</f>
        <v>0</v>
      </c>
      <c r="AD520" s="147">
        <f>IF(ISERROR(SEARCH(AD$1,$O520)),0,1)</f>
        <v>0</v>
      </c>
      <c r="AE520" s="147">
        <f>IF(ISERROR(SEARCH(AE$1,$O520)),0,1)</f>
        <v>0</v>
      </c>
      <c r="AF520" s="147">
        <f>IF(ISERROR(SEARCH(AF$1,$O520)),0,1)</f>
        <v>0</v>
      </c>
      <c r="AI520" t="s">
        <v>140</v>
      </c>
      <c r="AJ520" s="42" t="s">
        <v>140</v>
      </c>
      <c r="AK520" s="219">
        <f>_xlfn.XLOOKUP(AJ520,sortorder!$I$15:$I$20,sortorder!$J$15:$J$20)</f>
        <v>3</v>
      </c>
      <c r="AL520" t="s">
        <v>423</v>
      </c>
      <c r="AM520" t="s">
        <v>423</v>
      </c>
      <c r="AN520" t="s">
        <v>424</v>
      </c>
      <c r="AO520" s="32">
        <v>1</v>
      </c>
      <c r="AP520" t="s">
        <v>268</v>
      </c>
      <c r="AQ520" t="s">
        <v>2834</v>
      </c>
      <c r="AR520" t="s">
        <v>515</v>
      </c>
      <c r="AS520" t="s">
        <v>516</v>
      </c>
      <c r="AU520" s="40" t="str">
        <f>IFERROR(_xlfn.XLOOKUP(O520,wtd!$B:$B,wtd!$C:$C),"")</f>
        <v/>
      </c>
      <c r="AV520" s="147" t="b">
        <f>IFERROR(O520=_xlfn.XLOOKUP(O520,wtd!$B:$B,wtd!$B:$B),FALSE)</f>
        <v>0</v>
      </c>
      <c r="AW520" t="s">
        <v>1103</v>
      </c>
      <c r="BA520" t="b">
        <v>0</v>
      </c>
      <c r="BB520" t="b">
        <v>0</v>
      </c>
      <c r="BC520" t="b">
        <v>0</v>
      </c>
      <c r="BD520" t="s">
        <v>688</v>
      </c>
      <c r="BE520" t="s">
        <v>688</v>
      </c>
      <c r="BF520" t="s">
        <v>688</v>
      </c>
      <c r="BG520" t="s">
        <v>689</v>
      </c>
      <c r="BH520" t="s">
        <v>689</v>
      </c>
      <c r="BL520" s="235">
        <v>999</v>
      </c>
      <c r="BO520" t="s">
        <v>661</v>
      </c>
      <c r="BP520" t="s">
        <v>687</v>
      </c>
    </row>
    <row r="521" spans="1:68" x14ac:dyDescent="0.35">
      <c r="A521">
        <v>520</v>
      </c>
      <c r="B521" s="164" t="str">
        <f>IFERROR(TEXT(AK521,"00"),"99")&amp;IFERROR(TEXT(V521,"00"),"99")&amp;IFERROR(TEXT(R521,"00"),"99")&amp;IFERROR(TEXT(BL521,"000"),"999")</f>
        <v>038011999</v>
      </c>
      <c r="C521" s="164" t="str">
        <f>IFERROR(TEXT(AK521,"00"),"99")&amp;IFERROR(TEXT(U521,"00"),"99")&amp;IFERROR(TEXT(Q521,"000"),"999")</f>
        <v>0380108</v>
      </c>
      <c r="D521" s="29">
        <v>0</v>
      </c>
      <c r="E521" s="29">
        <v>1</v>
      </c>
      <c r="F521" s="29">
        <v>0</v>
      </c>
      <c r="G521" s="29"/>
      <c r="H521" t="s">
        <v>861</v>
      </c>
      <c r="M521" t="s">
        <v>861</v>
      </c>
      <c r="N521" t="s">
        <v>861</v>
      </c>
      <c r="O521" s="65" t="s">
        <v>860</v>
      </c>
      <c r="P521" t="s">
        <v>860</v>
      </c>
      <c r="Q521" s="153">
        <f>IFERROR(_xlfn.XLOOKUP(S521,sortorder!$E$62:$E$138,sortorder!$F$62:$F$138),999)</f>
        <v>108</v>
      </c>
      <c r="R521" s="153">
        <f>IFERROR(_xlfn.XLOOKUP(S521,sortorder!$E$62:$E$138,sortorder!$D$62:$D$138),99)</f>
        <v>11</v>
      </c>
      <c r="S521" s="131" t="str">
        <f>SUBSTITUTE(O521,"state.bin.","")</f>
        <v>proximity.npdes</v>
      </c>
      <c r="U521" s="158">
        <f>IFERROR(_xlfn.XLOOKUP(W521,sortorder!$E$4:$E$55,sortorder!$D$4:$D$55),99)</f>
        <v>80</v>
      </c>
      <c r="V521" s="158">
        <f>IFERROR(_xlfn.XLOOKUP(W521,sortorder!$E$4:$E$55,sortorder!$D$4:$D$55),99)</f>
        <v>80</v>
      </c>
      <c r="W521" s="22" t="s">
        <v>2887</v>
      </c>
      <c r="X521" s="147">
        <f>IF(ISERROR(SEARCH(X$1,$O521)),0,1)</f>
        <v>0</v>
      </c>
      <c r="Y521" s="147">
        <f>IF(ISERROR(SEARCH(Y$1,$O521)),0,1)</f>
        <v>1</v>
      </c>
      <c r="Z521" s="147">
        <f>IF(ISERROR(SEARCH(Z$1,$O521)),0,1)</f>
        <v>0</v>
      </c>
      <c r="AA521" s="147">
        <f>IF(ISERROR(SEARCH(AA$1,$O521)),0,1)</f>
        <v>0</v>
      </c>
      <c r="AB521" s="147">
        <f>IF(ISERROR(SEARCH(AB$1,$O521)),0,1)</f>
        <v>0</v>
      </c>
      <c r="AC521" s="147">
        <f>IF(ISERROR(SEARCH(AC$1,$O521)),0,1)</f>
        <v>1</v>
      </c>
      <c r="AD521" s="147">
        <f>IF(ISERROR(SEARCH(AD$1,$O521)),0,1)</f>
        <v>0</v>
      </c>
      <c r="AE521" s="147">
        <f>IF(ISERROR(SEARCH(AE$1,$O521)),0,1)</f>
        <v>0</v>
      </c>
      <c r="AF521" s="147">
        <f>IF(ISERROR(SEARCH(AF$1,$O521)),0,1)</f>
        <v>0</v>
      </c>
      <c r="AI521" t="s">
        <v>140</v>
      </c>
      <c r="AJ521" s="42" t="s">
        <v>140</v>
      </c>
      <c r="AK521" s="219">
        <f>_xlfn.XLOOKUP(AJ521,sortorder!$I$15:$I$20,sortorder!$J$15:$J$20)</f>
        <v>3</v>
      </c>
      <c r="AL521" t="s">
        <v>1805</v>
      </c>
      <c r="AM521" t="s">
        <v>1805</v>
      </c>
      <c r="AN521" t="s">
        <v>1806</v>
      </c>
      <c r="AO521" s="32">
        <v>3</v>
      </c>
      <c r="AP521" t="s">
        <v>456</v>
      </c>
      <c r="AQ521" t="s">
        <v>97</v>
      </c>
      <c r="AR521" t="s">
        <v>96</v>
      </c>
      <c r="AS521" t="s">
        <v>97</v>
      </c>
      <c r="AU521" s="40" t="str">
        <f>IFERROR(_xlfn.XLOOKUP(O521,wtd!$B:$B,wtd!$C:$C),"")</f>
        <v/>
      </c>
      <c r="AV521" s="147" t="b">
        <f>IFERROR(O521=_xlfn.XLOOKUP(O521,wtd!$B:$B,wtd!$B:$B),FALSE)</f>
        <v>0</v>
      </c>
      <c r="AW521" t="s">
        <v>89</v>
      </c>
      <c r="BA521" t="b">
        <v>0</v>
      </c>
      <c r="BB521" t="b">
        <v>0</v>
      </c>
      <c r="BC521" t="b">
        <v>0</v>
      </c>
      <c r="BD521" t="s">
        <v>862</v>
      </c>
      <c r="BE521" t="s">
        <v>862</v>
      </c>
      <c r="BF521" t="s">
        <v>862</v>
      </c>
      <c r="BG521" t="s">
        <v>862</v>
      </c>
      <c r="BL521" s="235">
        <v>999</v>
      </c>
      <c r="BO521" t="s">
        <v>103</v>
      </c>
      <c r="BP521" t="s">
        <v>861</v>
      </c>
    </row>
    <row r="522" spans="1:68" x14ac:dyDescent="0.35">
      <c r="A522">
        <v>521</v>
      </c>
      <c r="B522" s="164" t="str">
        <f>IFERROR(TEXT(AK522,"00"),"99")&amp;IFERROR(TEXT(V522,"00"),"99")&amp;IFERROR(TEXT(R522,"00"),"99")&amp;IFERROR(TEXT(BL522,"000"),"999")</f>
        <v>038011999</v>
      </c>
      <c r="C522" s="164" t="str">
        <f>IFERROR(TEXT(AK522,"00"),"99")&amp;IFERROR(TEXT(U522,"00"),"99")&amp;IFERROR(TEXT(Q522,"000"),"999")</f>
        <v>0380108</v>
      </c>
      <c r="D522" s="29">
        <v>0</v>
      </c>
      <c r="E522" s="29">
        <v>1</v>
      </c>
      <c r="F522" s="29">
        <v>0</v>
      </c>
      <c r="G522" s="29"/>
      <c r="H522" t="s">
        <v>990</v>
      </c>
      <c r="M522" t="s">
        <v>990</v>
      </c>
      <c r="N522" t="s">
        <v>990</v>
      </c>
      <c r="O522" s="65" t="s">
        <v>989</v>
      </c>
      <c r="P522" t="s">
        <v>989</v>
      </c>
      <c r="Q522" s="153">
        <f>IFERROR(_xlfn.XLOOKUP(S522,sortorder!$E$62:$E$138,sortorder!$F$62:$F$138),999)</f>
        <v>108</v>
      </c>
      <c r="R522" s="153">
        <f>IFERROR(_xlfn.XLOOKUP(S522,sortorder!$E$62:$E$138,sortorder!$D$62:$D$138),99)</f>
        <v>11</v>
      </c>
      <c r="S522" s="131" t="str">
        <f>SUBSTITUTE(O522,"state.pctile.text.","")</f>
        <v>proximity.npdes</v>
      </c>
      <c r="U522" s="158">
        <f>IFERROR(_xlfn.XLOOKUP(W522,sortorder!$E$4:$E$55,sortorder!$D$4:$D$55),99)</f>
        <v>80</v>
      </c>
      <c r="V522" s="158">
        <f>IFERROR(_xlfn.XLOOKUP(W522,sortorder!$E$4:$E$55,sortorder!$D$4:$D$55),99)</f>
        <v>80</v>
      </c>
      <c r="W522" s="22" t="s">
        <v>2888</v>
      </c>
      <c r="X522" s="147">
        <f>IF(ISERROR(SEARCH(X$1,$O522)),0,1)</f>
        <v>0</v>
      </c>
      <c r="Y522" s="147">
        <f>IF(ISERROR(SEARCH(Y$1,$O522)),0,1)</f>
        <v>1</v>
      </c>
      <c r="Z522" s="147">
        <f>IF(ISERROR(SEARCH(Z$1,$O522)),0,1)</f>
        <v>1</v>
      </c>
      <c r="AA522" s="147">
        <f>IF(ISERROR(SEARCH(AA$1,$O522)),0,1)</f>
        <v>1</v>
      </c>
      <c r="AB522" s="147">
        <f>IF(ISERROR(SEARCH(AB$1,$O522)),0,1)</f>
        <v>0</v>
      </c>
      <c r="AC522" s="147">
        <f>IF(ISERROR(SEARCH(AC$1,$O522)),0,1)</f>
        <v>0</v>
      </c>
      <c r="AD522" s="147">
        <f>IF(ISERROR(SEARCH(AD$1,$O522)),0,1)</f>
        <v>0</v>
      </c>
      <c r="AE522" s="147">
        <f>IF(ISERROR(SEARCH(AE$1,$O522)),0,1)</f>
        <v>0</v>
      </c>
      <c r="AF522" s="147">
        <f>IF(ISERROR(SEARCH(AF$1,$O522)),0,1)</f>
        <v>0</v>
      </c>
      <c r="AI522" t="s">
        <v>140</v>
      </c>
      <c r="AJ522" s="42" t="s">
        <v>140</v>
      </c>
      <c r="AK522" s="219">
        <f>_xlfn.XLOOKUP(AJ522,sortorder!$I$15:$I$20,sortorder!$J$15:$J$20)</f>
        <v>3</v>
      </c>
      <c r="AL522" t="s">
        <v>1805</v>
      </c>
      <c r="AM522" t="s">
        <v>1805</v>
      </c>
      <c r="AN522" t="s">
        <v>1806</v>
      </c>
      <c r="AO522" s="32">
        <v>3</v>
      </c>
      <c r="AP522" t="s">
        <v>757</v>
      </c>
      <c r="AQ522" t="s">
        <v>2834</v>
      </c>
      <c r="AR522" t="s">
        <v>515</v>
      </c>
      <c r="AS522" t="s">
        <v>516</v>
      </c>
      <c r="AU522" s="40" t="str">
        <f>IFERROR(_xlfn.XLOOKUP(O522,wtd!$B:$B,wtd!$C:$C),"")</f>
        <v/>
      </c>
      <c r="AV522" s="147" t="b">
        <f>IFERROR(O522=_xlfn.XLOOKUP(O522,wtd!$B:$B,wtd!$B:$B),FALSE)</f>
        <v>0</v>
      </c>
      <c r="AW522" t="s">
        <v>1103</v>
      </c>
      <c r="BA522" t="b">
        <v>0</v>
      </c>
      <c r="BB522" t="b">
        <v>0</v>
      </c>
      <c r="BC522" t="b">
        <v>0</v>
      </c>
      <c r="BD522" t="s">
        <v>991</v>
      </c>
      <c r="BE522" t="s">
        <v>991</v>
      </c>
      <c r="BF522" t="s">
        <v>991</v>
      </c>
      <c r="BG522" t="s">
        <v>991</v>
      </c>
      <c r="BL522" s="235">
        <v>999</v>
      </c>
      <c r="BO522" t="s">
        <v>661</v>
      </c>
      <c r="BP522" t="s">
        <v>990</v>
      </c>
    </row>
    <row r="523" spans="1:68" x14ac:dyDescent="0.35">
      <c r="A523">
        <v>522</v>
      </c>
      <c r="B523" s="164" t="str">
        <f>IFERROR(TEXT(AK523,"00"),"99")&amp;IFERROR(TEXT(V523,"00"),"99")&amp;IFERROR(TEXT(R523,"00"),"99")&amp;IFERROR(TEXT(BL523,"000"),"999")</f>
        <v>038012999</v>
      </c>
      <c r="C523" s="164" t="str">
        <f>IFERROR(TEXT(AK523,"00"),"99")&amp;IFERROR(TEXT(U523,"00"),"99")&amp;IFERROR(TEXT(Q523,"000"),"999")</f>
        <v>0380107</v>
      </c>
      <c r="D523" s="29">
        <v>0</v>
      </c>
      <c r="E523" s="29">
        <v>1</v>
      </c>
      <c r="F523" s="29">
        <v>0</v>
      </c>
      <c r="G523" s="29"/>
      <c r="H523" t="s">
        <v>398</v>
      </c>
      <c r="L523" s="125"/>
      <c r="M523" t="s">
        <v>398</v>
      </c>
      <c r="N523" t="s">
        <v>398</v>
      </c>
      <c r="O523" s="65" t="s">
        <v>397</v>
      </c>
      <c r="P523" t="s">
        <v>397</v>
      </c>
      <c r="Q523" s="153">
        <f>IFERROR(_xlfn.XLOOKUP(S523,sortorder!$E$62:$E$138,sortorder!$F$62:$F$138),999)</f>
        <v>107</v>
      </c>
      <c r="R523" s="153">
        <f>IFERROR(_xlfn.XLOOKUP(S523,sortorder!$E$62:$E$138,sortorder!$D$62:$D$138),99)</f>
        <v>12</v>
      </c>
      <c r="S523" s="131" t="s">
        <v>134</v>
      </c>
      <c r="T523" s="60" t="s">
        <v>134</v>
      </c>
      <c r="U523" s="158">
        <f>IFERROR(_xlfn.XLOOKUP(W523,sortorder!$E$4:$E$55,sortorder!$D$4:$D$55),99)</f>
        <v>80</v>
      </c>
      <c r="V523" s="158">
        <f>IFERROR(_xlfn.XLOOKUP(W523,sortorder!$E$4:$E$55,sortorder!$D$4:$D$55),99)</f>
        <v>80</v>
      </c>
      <c r="W523" s="22" t="s">
        <v>2887</v>
      </c>
      <c r="X523" s="147">
        <f>IF(ISERROR(SEARCH(X$1,$O523)),0,1)</f>
        <v>0</v>
      </c>
      <c r="Y523" s="147">
        <f>IF(ISERROR(SEARCH(Y$1,$O523)),0,1)</f>
        <v>0</v>
      </c>
      <c r="Z523" s="147">
        <f>IF(ISERROR(SEARCH(Z$1,$O523)),0,1)</f>
        <v>0</v>
      </c>
      <c r="AA523" s="147">
        <f>IF(ISERROR(SEARCH(AA$1,$O523)),0,1)</f>
        <v>0</v>
      </c>
      <c r="AB523" s="147">
        <f>IF(ISERROR(SEARCH(AB$1,$O523)),0,1)</f>
        <v>0</v>
      </c>
      <c r="AC523" s="147">
        <f>IF(ISERROR(SEARCH(AC$1,$O523)),0,1)</f>
        <v>1</v>
      </c>
      <c r="AD523" s="147">
        <f>IF(ISERROR(SEARCH(AD$1,$O523)),0,1)</f>
        <v>0</v>
      </c>
      <c r="AE523" s="147">
        <f>IF(ISERROR(SEARCH(AE$1,$O523)),0,1)</f>
        <v>0</v>
      </c>
      <c r="AF523" s="147">
        <f>IF(ISERROR(SEARCH(AF$1,$O523)),0,1)</f>
        <v>0</v>
      </c>
      <c r="AI523" t="s">
        <v>140</v>
      </c>
      <c r="AJ523" s="42" t="s">
        <v>140</v>
      </c>
      <c r="AK523" s="219">
        <f>_xlfn.XLOOKUP(AJ523,sortorder!$I$15:$I$20,sortorder!$J$15:$J$20)</f>
        <v>3</v>
      </c>
      <c r="AL523" t="s">
        <v>423</v>
      </c>
      <c r="AM523" t="s">
        <v>423</v>
      </c>
      <c r="AN523" t="s">
        <v>424</v>
      </c>
      <c r="AO523" s="32">
        <v>1</v>
      </c>
      <c r="AP523" t="s">
        <v>83</v>
      </c>
      <c r="AQ523" t="s">
        <v>97</v>
      </c>
      <c r="AR523" t="s">
        <v>96</v>
      </c>
      <c r="AS523" t="s">
        <v>97</v>
      </c>
      <c r="AU523" s="40" t="str">
        <f>IFERROR(_xlfn.XLOOKUP(O523,wtd!$B:$B,wtd!$C:$C),"")</f>
        <v/>
      </c>
      <c r="AV523" s="147" t="b">
        <f>IFERROR(O523=_xlfn.XLOOKUP(O523,wtd!$B:$B,wtd!$B:$B),FALSE)</f>
        <v>0</v>
      </c>
      <c r="AW523" t="s">
        <v>89</v>
      </c>
      <c r="BA523" t="b">
        <v>0</v>
      </c>
      <c r="BB523" t="b">
        <v>0</v>
      </c>
      <c r="BC523" t="b">
        <v>0</v>
      </c>
      <c r="BD523" t="s">
        <v>399</v>
      </c>
      <c r="BE523" t="s">
        <v>399</v>
      </c>
      <c r="BF523" t="s">
        <v>399</v>
      </c>
      <c r="BG523" t="s">
        <v>400</v>
      </c>
      <c r="BH523" t="s">
        <v>400</v>
      </c>
      <c r="BL523" s="235">
        <v>999</v>
      </c>
      <c r="BO523" t="s">
        <v>143</v>
      </c>
      <c r="BP523" t="s">
        <v>398</v>
      </c>
    </row>
    <row r="524" spans="1:68" x14ac:dyDescent="0.35">
      <c r="A524">
        <v>523</v>
      </c>
      <c r="B524" s="164" t="str">
        <f>IFERROR(TEXT(AK524,"00"),"99")&amp;IFERROR(TEXT(V524,"00"),"99")&amp;IFERROR(TEXT(R524,"00"),"99")&amp;IFERROR(TEXT(BL524,"000"),"999")</f>
        <v>038012999</v>
      </c>
      <c r="C524" s="164" t="str">
        <f>IFERROR(TEXT(AK524,"00"),"99")&amp;IFERROR(TEXT(U524,"00"),"99")&amp;IFERROR(TEXT(Q524,"000"),"999")</f>
        <v>0380107</v>
      </c>
      <c r="D524" s="29">
        <v>0</v>
      </c>
      <c r="E524" s="29">
        <v>1</v>
      </c>
      <c r="F524" s="29">
        <v>0</v>
      </c>
      <c r="G524" s="29"/>
      <c r="H524" t="s">
        <v>847</v>
      </c>
      <c r="L524" s="125"/>
      <c r="M524" t="s">
        <v>847</v>
      </c>
      <c r="N524" t="s">
        <v>847</v>
      </c>
      <c r="O524" s="65" t="s">
        <v>846</v>
      </c>
      <c r="P524" t="s">
        <v>846</v>
      </c>
      <c r="Q524" s="153">
        <f>IFERROR(_xlfn.XLOOKUP(S524,sortorder!$E$62:$E$138,sortorder!$F$62:$F$138),999)</f>
        <v>107</v>
      </c>
      <c r="R524" s="153">
        <f>IFERROR(_xlfn.XLOOKUP(S524,sortorder!$E$62:$E$138,sortorder!$D$62:$D$138),99)</f>
        <v>12</v>
      </c>
      <c r="S524" s="131" t="s">
        <v>134</v>
      </c>
      <c r="T524" s="60" t="s">
        <v>134</v>
      </c>
      <c r="U524" s="158">
        <f>IFERROR(_xlfn.XLOOKUP(W524,sortorder!$E$4:$E$55,sortorder!$D$4:$D$55),99)</f>
        <v>80</v>
      </c>
      <c r="V524" s="158">
        <f>IFERROR(_xlfn.XLOOKUP(W524,sortorder!$E$4:$E$55,sortorder!$D$4:$D$55),99)</f>
        <v>80</v>
      </c>
      <c r="W524" s="22" t="s">
        <v>2888</v>
      </c>
      <c r="X524" s="147">
        <f>IF(ISERROR(SEARCH(X$1,$O524)),0,1)</f>
        <v>0</v>
      </c>
      <c r="Y524" s="147">
        <f>IF(ISERROR(SEARCH(Y$1,$O524)),0,1)</f>
        <v>0</v>
      </c>
      <c r="Z524" s="147">
        <f>IF(ISERROR(SEARCH(Z$1,$O524)),0,1)</f>
        <v>1</v>
      </c>
      <c r="AA524" s="147">
        <f>IF(ISERROR(SEARCH(AA$1,$O524)),0,1)</f>
        <v>1</v>
      </c>
      <c r="AB524" s="147">
        <f>IF(ISERROR(SEARCH(AB$1,$O524)),0,1)</f>
        <v>0</v>
      </c>
      <c r="AC524" s="147">
        <f>IF(ISERROR(SEARCH(AC$1,$O524)),0,1)</f>
        <v>0</v>
      </c>
      <c r="AD524" s="147">
        <f>IF(ISERROR(SEARCH(AD$1,$O524)),0,1)</f>
        <v>0</v>
      </c>
      <c r="AE524" s="147">
        <f>IF(ISERROR(SEARCH(AE$1,$O524)),0,1)</f>
        <v>0</v>
      </c>
      <c r="AF524" s="147">
        <f>IF(ISERROR(SEARCH(AF$1,$O524)),0,1)</f>
        <v>0</v>
      </c>
      <c r="AI524" t="s">
        <v>140</v>
      </c>
      <c r="AJ524" s="42" t="s">
        <v>140</v>
      </c>
      <c r="AK524" s="219">
        <f>_xlfn.XLOOKUP(AJ524,sortorder!$I$15:$I$20,sortorder!$J$15:$J$20)</f>
        <v>3</v>
      </c>
      <c r="AL524" t="s">
        <v>423</v>
      </c>
      <c r="AM524" t="s">
        <v>423</v>
      </c>
      <c r="AN524" t="s">
        <v>424</v>
      </c>
      <c r="AO524" s="32">
        <v>1</v>
      </c>
      <c r="AP524" t="s">
        <v>268</v>
      </c>
      <c r="AQ524" t="s">
        <v>2834</v>
      </c>
      <c r="AR524" t="s">
        <v>515</v>
      </c>
      <c r="AS524" t="s">
        <v>516</v>
      </c>
      <c r="AU524" s="40" t="str">
        <f>IFERROR(_xlfn.XLOOKUP(O524,wtd!$B:$B,wtd!$C:$C),"")</f>
        <v/>
      </c>
      <c r="AV524" s="147" t="b">
        <f>IFERROR(O524=_xlfn.XLOOKUP(O524,wtd!$B:$B,wtd!$B:$B),FALSE)</f>
        <v>0</v>
      </c>
      <c r="AW524" t="s">
        <v>1103</v>
      </c>
      <c r="BA524" t="b">
        <v>0</v>
      </c>
      <c r="BB524" t="b">
        <v>0</v>
      </c>
      <c r="BC524" t="b">
        <v>0</v>
      </c>
      <c r="BD524" t="s">
        <v>848</v>
      </c>
      <c r="BE524" t="s">
        <v>848</v>
      </c>
      <c r="BF524" t="s">
        <v>848</v>
      </c>
      <c r="BG524" t="s">
        <v>849</v>
      </c>
      <c r="BH524" t="s">
        <v>849</v>
      </c>
      <c r="BL524" s="235">
        <v>999</v>
      </c>
      <c r="BO524" t="s">
        <v>850</v>
      </c>
      <c r="BP524" t="s">
        <v>847</v>
      </c>
    </row>
    <row r="525" spans="1:68" x14ac:dyDescent="0.35">
      <c r="A525">
        <v>524</v>
      </c>
      <c r="B525" s="164" t="str">
        <f>IFERROR(TEXT(AK525,"00"),"99")&amp;IFERROR(TEXT(V525,"00"),"99")&amp;IFERROR(TEXT(R525,"00"),"99")&amp;IFERROR(TEXT(BL525,"000"),"999")</f>
        <v>038012999</v>
      </c>
      <c r="C525" s="164" t="str">
        <f>IFERROR(TEXT(AK525,"00"),"99")&amp;IFERROR(TEXT(U525,"00"),"99")&amp;IFERROR(TEXT(Q525,"000"),"999")</f>
        <v>0380107</v>
      </c>
      <c r="D525" s="29">
        <v>0</v>
      </c>
      <c r="E525" s="29">
        <v>1</v>
      </c>
      <c r="F525" s="29">
        <v>0</v>
      </c>
      <c r="G525" s="29"/>
      <c r="H525" t="s">
        <v>882</v>
      </c>
      <c r="L525" s="125"/>
      <c r="M525" t="s">
        <v>882</v>
      </c>
      <c r="N525" t="s">
        <v>882</v>
      </c>
      <c r="O525" s="65" t="s">
        <v>881</v>
      </c>
      <c r="P525" t="s">
        <v>881</v>
      </c>
      <c r="Q525" s="153">
        <f>IFERROR(_xlfn.XLOOKUP(S525,sortorder!$E$62:$E$138,sortorder!$F$62:$F$138),999)</f>
        <v>107</v>
      </c>
      <c r="R525" s="153">
        <f>IFERROR(_xlfn.XLOOKUP(S525,sortorder!$E$62:$E$138,sortorder!$D$62:$D$138),99)</f>
        <v>12</v>
      </c>
      <c r="S525" s="131" t="str">
        <f>SUBSTITUTE(O525,"state.bin.","")</f>
        <v>ust</v>
      </c>
      <c r="U525" s="158">
        <f>IFERROR(_xlfn.XLOOKUP(W525,sortorder!$E$4:$E$55,sortorder!$D$4:$D$55),99)</f>
        <v>80</v>
      </c>
      <c r="V525" s="158">
        <f>IFERROR(_xlfn.XLOOKUP(W525,sortorder!$E$4:$E$55,sortorder!$D$4:$D$55),99)</f>
        <v>80</v>
      </c>
      <c r="W525" s="22" t="s">
        <v>2887</v>
      </c>
      <c r="X525" s="147">
        <f>IF(ISERROR(SEARCH(X$1,$O525)),0,1)</f>
        <v>0</v>
      </c>
      <c r="Y525" s="147">
        <f>IF(ISERROR(SEARCH(Y$1,$O525)),0,1)</f>
        <v>1</v>
      </c>
      <c r="Z525" s="147">
        <f>IF(ISERROR(SEARCH(Z$1,$O525)),0,1)</f>
        <v>0</v>
      </c>
      <c r="AA525" s="147">
        <f>IF(ISERROR(SEARCH(AA$1,$O525)),0,1)</f>
        <v>0</v>
      </c>
      <c r="AB525" s="147">
        <f>IF(ISERROR(SEARCH(AB$1,$O525)),0,1)</f>
        <v>0</v>
      </c>
      <c r="AC525" s="147">
        <f>IF(ISERROR(SEARCH(AC$1,$O525)),0,1)</f>
        <v>1</v>
      </c>
      <c r="AD525" s="147">
        <f>IF(ISERROR(SEARCH(AD$1,$O525)),0,1)</f>
        <v>0</v>
      </c>
      <c r="AE525" s="147">
        <f>IF(ISERROR(SEARCH(AE$1,$O525)),0,1)</f>
        <v>0</v>
      </c>
      <c r="AF525" s="147">
        <f>IF(ISERROR(SEARCH(AF$1,$O525)),0,1)</f>
        <v>0</v>
      </c>
      <c r="AI525" t="s">
        <v>140</v>
      </c>
      <c r="AJ525" s="42" t="s">
        <v>140</v>
      </c>
      <c r="AK525" s="219">
        <f>_xlfn.XLOOKUP(AJ525,sortorder!$I$15:$I$20,sortorder!$J$15:$J$20)</f>
        <v>3</v>
      </c>
      <c r="AL525" t="s">
        <v>1805</v>
      </c>
      <c r="AM525" t="s">
        <v>1805</v>
      </c>
      <c r="AN525" t="s">
        <v>1806</v>
      </c>
      <c r="AO525" s="32">
        <v>3</v>
      </c>
      <c r="AP525" t="s">
        <v>456</v>
      </c>
      <c r="AQ525" t="s">
        <v>97</v>
      </c>
      <c r="AR525" t="s">
        <v>96</v>
      </c>
      <c r="AS525" t="s">
        <v>97</v>
      </c>
      <c r="AU525" s="40" t="str">
        <f>IFERROR(_xlfn.XLOOKUP(O525,wtd!$B:$B,wtd!$C:$C),"")</f>
        <v/>
      </c>
      <c r="AV525" s="147" t="b">
        <f>IFERROR(O525=_xlfn.XLOOKUP(O525,wtd!$B:$B,wtd!$B:$B),FALSE)</f>
        <v>0</v>
      </c>
      <c r="AW525" t="s">
        <v>89</v>
      </c>
      <c r="BA525" t="b">
        <v>0</v>
      </c>
      <c r="BB525" t="b">
        <v>0</v>
      </c>
      <c r="BC525" t="b">
        <v>0</v>
      </c>
      <c r="BD525" t="s">
        <v>883</v>
      </c>
      <c r="BE525" t="s">
        <v>883</v>
      </c>
      <c r="BF525" t="s">
        <v>883</v>
      </c>
      <c r="BG525" t="s">
        <v>883</v>
      </c>
      <c r="BL525" s="235">
        <v>999</v>
      </c>
      <c r="BO525" t="s">
        <v>143</v>
      </c>
      <c r="BP525" t="s">
        <v>882</v>
      </c>
    </row>
    <row r="526" spans="1:68" x14ac:dyDescent="0.35">
      <c r="A526">
        <v>525</v>
      </c>
      <c r="B526" s="164" t="str">
        <f>IFERROR(TEXT(AK526,"00"),"99")&amp;IFERROR(TEXT(V526,"00"),"99")&amp;IFERROR(TEXT(R526,"00"),"99")&amp;IFERROR(TEXT(BL526,"000"),"999")</f>
        <v>038012999</v>
      </c>
      <c r="C526" s="164" t="str">
        <f>IFERROR(TEXT(AK526,"00"),"99")&amp;IFERROR(TEXT(U526,"00"),"99")&amp;IFERROR(TEXT(Q526,"000"),"999")</f>
        <v>0380107</v>
      </c>
      <c r="D526" s="29">
        <v>0</v>
      </c>
      <c r="E526" s="29">
        <v>1</v>
      </c>
      <c r="F526" s="29">
        <v>0</v>
      </c>
      <c r="G526" s="29"/>
      <c r="H526" t="s">
        <v>987</v>
      </c>
      <c r="L526" s="125"/>
      <c r="M526" t="s">
        <v>987</v>
      </c>
      <c r="N526" t="s">
        <v>987</v>
      </c>
      <c r="O526" s="65" t="s">
        <v>986</v>
      </c>
      <c r="P526" t="s">
        <v>986</v>
      </c>
      <c r="Q526" s="153">
        <f>IFERROR(_xlfn.XLOOKUP(S526,sortorder!$E$62:$E$138,sortorder!$F$62:$F$138),999)</f>
        <v>107</v>
      </c>
      <c r="R526" s="153">
        <f>IFERROR(_xlfn.XLOOKUP(S526,sortorder!$E$62:$E$138,sortorder!$D$62:$D$138),99)</f>
        <v>12</v>
      </c>
      <c r="S526" s="131" t="str">
        <f>SUBSTITUTE(O526,"state.pctile.text.","")</f>
        <v>ust</v>
      </c>
      <c r="U526" s="158">
        <f>IFERROR(_xlfn.XLOOKUP(W526,sortorder!$E$4:$E$55,sortorder!$D$4:$D$55),99)</f>
        <v>80</v>
      </c>
      <c r="V526" s="158">
        <f>IFERROR(_xlfn.XLOOKUP(W526,sortorder!$E$4:$E$55,sortorder!$D$4:$D$55),99)</f>
        <v>80</v>
      </c>
      <c r="W526" s="22" t="s">
        <v>2888</v>
      </c>
      <c r="X526" s="147">
        <f>IF(ISERROR(SEARCH(X$1,$O526)),0,1)</f>
        <v>0</v>
      </c>
      <c r="Y526" s="147">
        <f>IF(ISERROR(SEARCH(Y$1,$O526)),0,1)</f>
        <v>1</v>
      </c>
      <c r="Z526" s="147">
        <f>IF(ISERROR(SEARCH(Z$1,$O526)),0,1)</f>
        <v>1</v>
      </c>
      <c r="AA526" s="147">
        <f>IF(ISERROR(SEARCH(AA$1,$O526)),0,1)</f>
        <v>1</v>
      </c>
      <c r="AB526" s="147">
        <f>IF(ISERROR(SEARCH(AB$1,$O526)),0,1)</f>
        <v>0</v>
      </c>
      <c r="AC526" s="147">
        <f>IF(ISERROR(SEARCH(AC$1,$O526)),0,1)</f>
        <v>0</v>
      </c>
      <c r="AD526" s="147">
        <f>IF(ISERROR(SEARCH(AD$1,$O526)),0,1)</f>
        <v>0</v>
      </c>
      <c r="AE526" s="147">
        <f>IF(ISERROR(SEARCH(AE$1,$O526)),0,1)</f>
        <v>0</v>
      </c>
      <c r="AF526" s="147">
        <f>IF(ISERROR(SEARCH(AF$1,$O526)),0,1)</f>
        <v>0</v>
      </c>
      <c r="AI526" t="s">
        <v>140</v>
      </c>
      <c r="AJ526" s="42" t="s">
        <v>140</v>
      </c>
      <c r="AK526" s="219">
        <f>_xlfn.XLOOKUP(AJ526,sortorder!$I$15:$I$20,sortorder!$J$15:$J$20)</f>
        <v>3</v>
      </c>
      <c r="AL526" t="s">
        <v>1805</v>
      </c>
      <c r="AM526" t="s">
        <v>1805</v>
      </c>
      <c r="AN526" t="s">
        <v>1806</v>
      </c>
      <c r="AO526" s="32">
        <v>3</v>
      </c>
      <c r="AP526" t="s">
        <v>757</v>
      </c>
      <c r="AQ526" t="s">
        <v>2834</v>
      </c>
      <c r="AR526" t="s">
        <v>515</v>
      </c>
      <c r="AS526" t="s">
        <v>516</v>
      </c>
      <c r="AU526" s="40" t="str">
        <f>IFERROR(_xlfn.XLOOKUP(O526,wtd!$B:$B,wtd!$C:$C),"")</f>
        <v/>
      </c>
      <c r="AV526" s="147" t="b">
        <f>IFERROR(O526=_xlfn.XLOOKUP(O526,wtd!$B:$B,wtd!$B:$B),FALSE)</f>
        <v>0</v>
      </c>
      <c r="AW526" t="s">
        <v>1103</v>
      </c>
      <c r="BA526" t="b">
        <v>0</v>
      </c>
      <c r="BB526" t="b">
        <v>0</v>
      </c>
      <c r="BC526" t="b">
        <v>0</v>
      </c>
      <c r="BD526" t="s">
        <v>988</v>
      </c>
      <c r="BE526" t="s">
        <v>988</v>
      </c>
      <c r="BF526" t="s">
        <v>988</v>
      </c>
      <c r="BG526" t="s">
        <v>988</v>
      </c>
      <c r="BL526" s="235">
        <v>999</v>
      </c>
      <c r="BO526" t="s">
        <v>850</v>
      </c>
      <c r="BP526" t="s">
        <v>987</v>
      </c>
    </row>
    <row r="527" spans="1:68" x14ac:dyDescent="0.35">
      <c r="A527">
        <v>526</v>
      </c>
      <c r="B527" s="164" t="str">
        <f>IFERROR(TEXT(AK527,"00"),"99")&amp;IFERROR(TEXT(V527,"00"),"99")&amp;IFERROR(TEXT(R527,"00"),"99")&amp;IFERROR(TEXT(BL527,"000"),"999")</f>
        <v>038013999</v>
      </c>
      <c r="C527" s="164" t="str">
        <f>IFERROR(TEXT(AK527,"00"),"99")&amp;IFERROR(TEXT(U527,"00"),"99")&amp;IFERROR(TEXT(Q527,"000"),"999")</f>
        <v>0380101</v>
      </c>
      <c r="D527" s="29">
        <v>0</v>
      </c>
      <c r="E527" s="29">
        <v>1</v>
      </c>
      <c r="F527" s="29">
        <v>0</v>
      </c>
      <c r="G527" s="29"/>
      <c r="H527" t="s">
        <v>384</v>
      </c>
      <c r="M527" t="s">
        <v>384</v>
      </c>
      <c r="N527" t="s">
        <v>384</v>
      </c>
      <c r="O527" s="65" t="s">
        <v>383</v>
      </c>
      <c r="P527" t="s">
        <v>383</v>
      </c>
      <c r="Q527" s="153">
        <f>IFERROR(_xlfn.XLOOKUP(S527,sortorder!$E$62:$E$138,sortorder!$F$62:$F$138),999)</f>
        <v>101</v>
      </c>
      <c r="R527" s="153">
        <f>IFERROR(_xlfn.XLOOKUP(S527,sortorder!$E$62:$E$138,sortorder!$D$62:$D$138),99)</f>
        <v>13</v>
      </c>
      <c r="S527" s="131" t="s">
        <v>1769</v>
      </c>
      <c r="T527" s="60" t="s">
        <v>1769</v>
      </c>
      <c r="U527" s="158">
        <f>IFERROR(_xlfn.XLOOKUP(W527,sortorder!$E$4:$E$55,sortorder!$D$4:$D$55),99)</f>
        <v>80</v>
      </c>
      <c r="V527" s="158">
        <f>IFERROR(_xlfn.XLOOKUP(W527,sortorder!$E$4:$E$55,sortorder!$D$4:$D$55),99)</f>
        <v>80</v>
      </c>
      <c r="W527" s="22" t="s">
        <v>2887</v>
      </c>
      <c r="X527" s="147">
        <f>IF(ISERROR(SEARCH(X$1,$O527)),0,1)</f>
        <v>0</v>
      </c>
      <c r="Y527" s="147">
        <f>IF(ISERROR(SEARCH(Y$1,$O527)),0,1)</f>
        <v>0</v>
      </c>
      <c r="Z527" s="147">
        <f>IF(ISERROR(SEARCH(Z$1,$O527)),0,1)</f>
        <v>0</v>
      </c>
      <c r="AA527" s="147">
        <f>IF(ISERROR(SEARCH(AA$1,$O527)),0,1)</f>
        <v>0</v>
      </c>
      <c r="AB527" s="147">
        <f>IF(ISERROR(SEARCH(AB$1,$O527)),0,1)</f>
        <v>0</v>
      </c>
      <c r="AC527" s="147">
        <f>IF(ISERROR(SEARCH(AC$1,$O527)),0,1)</f>
        <v>1</v>
      </c>
      <c r="AD527" s="147">
        <f>IF(ISERROR(SEARCH(AD$1,$O527)),0,1)</f>
        <v>0</v>
      </c>
      <c r="AE527" s="147">
        <f>IF(ISERROR(SEARCH(AE$1,$O527)),0,1)</f>
        <v>0</v>
      </c>
      <c r="AF527" s="147">
        <f>IF(ISERROR(SEARCH(AF$1,$O527)),0,1)</f>
        <v>0</v>
      </c>
      <c r="AI527" t="s">
        <v>140</v>
      </c>
      <c r="AJ527" s="42" t="s">
        <v>140</v>
      </c>
      <c r="AK527" s="219">
        <f>_xlfn.XLOOKUP(AJ527,sortorder!$I$15:$I$20,sortorder!$J$15:$J$20)</f>
        <v>3</v>
      </c>
      <c r="AL527" t="s">
        <v>423</v>
      </c>
      <c r="AM527" t="s">
        <v>423</v>
      </c>
      <c r="AN527" t="s">
        <v>424</v>
      </c>
      <c r="AO527" s="32">
        <v>1</v>
      </c>
      <c r="AP527" t="s">
        <v>83</v>
      </c>
      <c r="AQ527" t="s">
        <v>97</v>
      </c>
      <c r="AR527" t="s">
        <v>96</v>
      </c>
      <c r="AS527" t="s">
        <v>97</v>
      </c>
      <c r="AU527" s="40" t="str">
        <f>IFERROR(_xlfn.XLOOKUP(O527,wtd!$B:$B,wtd!$C:$C),"")</f>
        <v/>
      </c>
      <c r="AV527" s="147" t="b">
        <f>IFERROR(O527=_xlfn.XLOOKUP(O527,wtd!$B:$B,wtd!$B:$B),FALSE)</f>
        <v>0</v>
      </c>
      <c r="AW527" t="s">
        <v>89</v>
      </c>
      <c r="BA527" t="b">
        <v>0</v>
      </c>
      <c r="BB527" t="b">
        <v>0</v>
      </c>
      <c r="BC527" t="b">
        <v>0</v>
      </c>
      <c r="BD527" t="s">
        <v>385</v>
      </c>
      <c r="BE527" t="s">
        <v>385</v>
      </c>
      <c r="BF527" t="s">
        <v>385</v>
      </c>
      <c r="BG527" t="s">
        <v>385</v>
      </c>
      <c r="BL527" s="235">
        <v>999</v>
      </c>
      <c r="BO527" t="s">
        <v>113</v>
      </c>
      <c r="BP527" t="s">
        <v>384</v>
      </c>
    </row>
    <row r="528" spans="1:68" x14ac:dyDescent="0.35">
      <c r="A528">
        <v>527</v>
      </c>
      <c r="B528" s="164" t="str">
        <f>IFERROR(TEXT(AK528,"00"),"99")&amp;IFERROR(TEXT(V528,"00"),"99")&amp;IFERROR(TEXT(R528,"00"),"99")&amp;IFERROR(TEXT(BL528,"000"),"999")</f>
        <v>038013999</v>
      </c>
      <c r="C528" s="164" t="str">
        <f>IFERROR(TEXT(AK528,"00"),"99")&amp;IFERROR(TEXT(U528,"00"),"99")&amp;IFERROR(TEXT(Q528,"000"),"999")</f>
        <v>0380101</v>
      </c>
      <c r="D528" s="29">
        <v>0</v>
      </c>
      <c r="E528" s="29">
        <v>1</v>
      </c>
      <c r="F528" s="29">
        <v>0</v>
      </c>
      <c r="G528" s="29"/>
      <c r="H528" t="s">
        <v>832</v>
      </c>
      <c r="M528" t="s">
        <v>832</v>
      </c>
      <c r="N528" t="s">
        <v>832</v>
      </c>
      <c r="O528" s="65" t="s">
        <v>831</v>
      </c>
      <c r="P528" t="s">
        <v>831</v>
      </c>
      <c r="Q528" s="153">
        <f>IFERROR(_xlfn.XLOOKUP(S528,sortorder!$E$62:$E$138,sortorder!$F$62:$F$138),999)</f>
        <v>101</v>
      </c>
      <c r="R528" s="153">
        <f>IFERROR(_xlfn.XLOOKUP(S528,sortorder!$E$62:$E$138,sortorder!$D$62:$D$138),99)</f>
        <v>13</v>
      </c>
      <c r="S528" s="131" t="s">
        <v>1769</v>
      </c>
      <c r="U528" s="158">
        <f>IFERROR(_xlfn.XLOOKUP(W528,sortorder!$E$4:$E$55,sortorder!$D$4:$D$55),99)</f>
        <v>80</v>
      </c>
      <c r="V528" s="158">
        <f>IFERROR(_xlfn.XLOOKUP(W528,sortorder!$E$4:$E$55,sortorder!$D$4:$D$55),99)</f>
        <v>80</v>
      </c>
      <c r="W528" s="22" t="s">
        <v>2888</v>
      </c>
      <c r="X528" s="147">
        <f>IF(ISERROR(SEARCH(X$1,$O528)),0,1)</f>
        <v>0</v>
      </c>
      <c r="Y528" s="147">
        <f>IF(ISERROR(SEARCH(Y$1,$O528)),0,1)</f>
        <v>0</v>
      </c>
      <c r="Z528" s="147">
        <f>IF(ISERROR(SEARCH(Z$1,$O528)),0,1)</f>
        <v>1</v>
      </c>
      <c r="AA528" s="147">
        <f>IF(ISERROR(SEARCH(AA$1,$O528)),0,1)</f>
        <v>1</v>
      </c>
      <c r="AB528" s="147">
        <f>IF(ISERROR(SEARCH(AB$1,$O528)),0,1)</f>
        <v>0</v>
      </c>
      <c r="AC528" s="147">
        <f>IF(ISERROR(SEARCH(AC$1,$O528)),0,1)</f>
        <v>0</v>
      </c>
      <c r="AD528" s="147">
        <f>IF(ISERROR(SEARCH(AD$1,$O528)),0,1)</f>
        <v>0</v>
      </c>
      <c r="AE528" s="147">
        <f>IF(ISERROR(SEARCH(AE$1,$O528)),0,1)</f>
        <v>0</v>
      </c>
      <c r="AF528" s="147">
        <f>IF(ISERROR(SEARCH(AF$1,$O528)),0,1)</f>
        <v>0</v>
      </c>
      <c r="AI528" t="s">
        <v>140</v>
      </c>
      <c r="AJ528" s="42" t="s">
        <v>140</v>
      </c>
      <c r="AK528" s="219">
        <f>_xlfn.XLOOKUP(AJ528,sortorder!$I$15:$I$20,sortorder!$J$15:$J$20)</f>
        <v>3</v>
      </c>
      <c r="AL528" t="s">
        <v>423</v>
      </c>
      <c r="AM528" t="s">
        <v>423</v>
      </c>
      <c r="AN528" t="s">
        <v>424</v>
      </c>
      <c r="AO528" s="32">
        <v>1</v>
      </c>
      <c r="AP528" t="s">
        <v>268</v>
      </c>
      <c r="AQ528" t="s">
        <v>2834</v>
      </c>
      <c r="AR528" t="s">
        <v>515</v>
      </c>
      <c r="AS528" t="s">
        <v>516</v>
      </c>
      <c r="AU528" s="40" t="str">
        <f>IFERROR(_xlfn.XLOOKUP(O528,wtd!$B:$B,wtd!$C:$C),"")</f>
        <v/>
      </c>
      <c r="AV528" s="147" t="b">
        <f>IFERROR(O528=_xlfn.XLOOKUP(O528,wtd!$B:$B,wtd!$B:$B),FALSE)</f>
        <v>0</v>
      </c>
      <c r="AW528" t="s">
        <v>1103</v>
      </c>
      <c r="BA528" t="b">
        <v>0</v>
      </c>
      <c r="BB528" t="b">
        <v>0</v>
      </c>
      <c r="BC528" t="b">
        <v>0</v>
      </c>
      <c r="BD528" t="s">
        <v>833</v>
      </c>
      <c r="BE528" t="s">
        <v>833</v>
      </c>
      <c r="BF528" t="s">
        <v>833</v>
      </c>
      <c r="BG528" t="s">
        <v>833</v>
      </c>
      <c r="BL528" s="235">
        <v>999</v>
      </c>
      <c r="BO528" t="s">
        <v>834</v>
      </c>
      <c r="BP528" t="s">
        <v>832</v>
      </c>
    </row>
    <row r="529" spans="1:68" x14ac:dyDescent="0.35">
      <c r="A529">
        <v>528</v>
      </c>
      <c r="B529" s="164" t="str">
        <f>IFERROR(TEXT(AK529,"00"),"99")&amp;IFERROR(TEXT(V529,"00"),"99")&amp;IFERROR(TEXT(R529,"00"),"99")&amp;IFERROR(TEXT(BL529,"000"),"999")</f>
        <v>038013999</v>
      </c>
      <c r="C529" s="164" t="str">
        <f>IFERROR(TEXT(AK529,"00"),"99")&amp;IFERROR(TEXT(U529,"00"),"99")&amp;IFERROR(TEXT(Q529,"000"),"999")</f>
        <v>0380101</v>
      </c>
      <c r="D529" s="29">
        <v>0</v>
      </c>
      <c r="E529" s="29">
        <v>1</v>
      </c>
      <c r="F529" s="29">
        <v>0</v>
      </c>
      <c r="G529" s="29"/>
      <c r="H529" t="s">
        <v>1055</v>
      </c>
      <c r="M529" t="s">
        <v>1055</v>
      </c>
      <c r="N529" t="s">
        <v>1055</v>
      </c>
      <c r="O529" s="65" t="s">
        <v>1054</v>
      </c>
      <c r="P529" t="s">
        <v>1054</v>
      </c>
      <c r="Q529" s="153">
        <f>IFERROR(_xlfn.XLOOKUP(S529,sortorder!$E$62:$E$138,sortorder!$F$62:$F$138),999)</f>
        <v>101</v>
      </c>
      <c r="R529" s="153">
        <f>IFERROR(_xlfn.XLOOKUP(S529,sortorder!$E$62:$E$138,sortorder!$D$62:$D$138),99)</f>
        <v>13</v>
      </c>
      <c r="S529" s="131" t="str">
        <f>SUBSTITUTE(O529,"state.bin.","")</f>
        <v>rsei</v>
      </c>
      <c r="U529" s="158">
        <f>IFERROR(_xlfn.XLOOKUP(W529,sortorder!$E$4:$E$55,sortorder!$D$4:$D$55),99)</f>
        <v>80</v>
      </c>
      <c r="V529" s="158">
        <f>IFERROR(_xlfn.XLOOKUP(W529,sortorder!$E$4:$E$55,sortorder!$D$4:$D$55),99)</f>
        <v>80</v>
      </c>
      <c r="W529" s="22" t="s">
        <v>2887</v>
      </c>
      <c r="X529" s="147">
        <f>IF(ISERROR(SEARCH(X$1,$O529)),0,1)</f>
        <v>0</v>
      </c>
      <c r="Y529" s="147">
        <f>IF(ISERROR(SEARCH(Y$1,$O529)),0,1)</f>
        <v>1</v>
      </c>
      <c r="Z529" s="147">
        <f>IF(ISERROR(SEARCH(Z$1,$O529)),0,1)</f>
        <v>0</v>
      </c>
      <c r="AA529" s="147">
        <f>IF(ISERROR(SEARCH(AA$1,$O529)),0,1)</f>
        <v>0</v>
      </c>
      <c r="AB529" s="147">
        <f>IF(ISERROR(SEARCH(AB$1,$O529)),0,1)</f>
        <v>0</v>
      </c>
      <c r="AC529" s="147">
        <f>IF(ISERROR(SEARCH(AC$1,$O529)),0,1)</f>
        <v>1</v>
      </c>
      <c r="AD529" s="147">
        <f>IF(ISERROR(SEARCH(AD$1,$O529)),0,1)</f>
        <v>0</v>
      </c>
      <c r="AE529" s="147">
        <f>IF(ISERROR(SEARCH(AE$1,$O529)),0,1)</f>
        <v>0</v>
      </c>
      <c r="AF529" s="147">
        <f>IF(ISERROR(SEARCH(AF$1,$O529)),0,1)</f>
        <v>0</v>
      </c>
      <c r="AI529" t="s">
        <v>140</v>
      </c>
      <c r="AJ529" s="42" t="s">
        <v>140</v>
      </c>
      <c r="AK529" s="219">
        <f>_xlfn.XLOOKUP(AJ529,sortorder!$I$15:$I$20,sortorder!$J$15:$J$20)</f>
        <v>3</v>
      </c>
      <c r="AL529" t="s">
        <v>1805</v>
      </c>
      <c r="AM529" t="s">
        <v>1805</v>
      </c>
      <c r="AN529" t="s">
        <v>1806</v>
      </c>
      <c r="AO529" s="32">
        <v>3</v>
      </c>
      <c r="AP529" t="s">
        <v>456</v>
      </c>
      <c r="AQ529" t="s">
        <v>97</v>
      </c>
      <c r="AR529" t="s">
        <v>96</v>
      </c>
      <c r="AS529" t="s">
        <v>97</v>
      </c>
      <c r="AU529" s="40" t="str">
        <f>IFERROR(_xlfn.XLOOKUP(O529,wtd!$B:$B,wtd!$C:$C),"")</f>
        <v/>
      </c>
      <c r="AV529" s="147" t="b">
        <f>IFERROR(O529=_xlfn.XLOOKUP(O529,wtd!$B:$B,wtd!$B:$B),FALSE)</f>
        <v>0</v>
      </c>
      <c r="AW529" t="s">
        <v>89</v>
      </c>
      <c r="BA529" t="b">
        <v>0</v>
      </c>
      <c r="BB529" t="b">
        <v>0</v>
      </c>
      <c r="BC529" t="b">
        <v>0</v>
      </c>
      <c r="BD529" t="s">
        <v>1056</v>
      </c>
      <c r="BE529" t="s">
        <v>1056</v>
      </c>
      <c r="BF529" t="s">
        <v>1056</v>
      </c>
      <c r="BG529" t="s">
        <v>1056</v>
      </c>
      <c r="BL529" s="235">
        <v>999</v>
      </c>
      <c r="BO529" t="s">
        <v>113</v>
      </c>
      <c r="BP529" t="s">
        <v>1055</v>
      </c>
    </row>
    <row r="530" spans="1:68" x14ac:dyDescent="0.35">
      <c r="A530">
        <v>529</v>
      </c>
      <c r="B530" s="164" t="str">
        <f>IFERROR(TEXT(AK530,"00"),"99")&amp;IFERROR(TEXT(V530,"00"),"99")&amp;IFERROR(TEXT(R530,"00"),"99")&amp;IFERROR(TEXT(BL530,"000"),"999")</f>
        <v>038013999</v>
      </c>
      <c r="C530" s="164" t="str">
        <f>IFERROR(TEXT(AK530,"00"),"99")&amp;IFERROR(TEXT(U530,"00"),"99")&amp;IFERROR(TEXT(Q530,"000"),"999")</f>
        <v>0380101</v>
      </c>
      <c r="D530" s="29">
        <v>0</v>
      </c>
      <c r="E530" s="29">
        <v>1</v>
      </c>
      <c r="F530" s="29">
        <v>0</v>
      </c>
      <c r="G530" s="29"/>
      <c r="H530" t="s">
        <v>977</v>
      </c>
      <c r="M530" t="s">
        <v>977</v>
      </c>
      <c r="N530" t="s">
        <v>977</v>
      </c>
      <c r="O530" s="65" t="s">
        <v>976</v>
      </c>
      <c r="P530" t="s">
        <v>976</v>
      </c>
      <c r="Q530" s="153">
        <f>IFERROR(_xlfn.XLOOKUP(S530,sortorder!$E$62:$E$138,sortorder!$F$62:$F$138),999)</f>
        <v>101</v>
      </c>
      <c r="R530" s="153">
        <f>IFERROR(_xlfn.XLOOKUP(S530,sortorder!$E$62:$E$138,sortorder!$D$62:$D$138),99)</f>
        <v>13</v>
      </c>
      <c r="S530" s="131" t="str">
        <f>SUBSTITUTE(O530,"state.pctile.text.","")</f>
        <v>rsei</v>
      </c>
      <c r="U530" s="158">
        <f>IFERROR(_xlfn.XLOOKUP(W530,sortorder!$E$4:$E$55,sortorder!$D$4:$D$55),99)</f>
        <v>80</v>
      </c>
      <c r="V530" s="158">
        <f>IFERROR(_xlfn.XLOOKUP(W530,sortorder!$E$4:$E$55,sortorder!$D$4:$D$55),99)</f>
        <v>80</v>
      </c>
      <c r="W530" s="22" t="s">
        <v>2888</v>
      </c>
      <c r="X530" s="147">
        <f>IF(ISERROR(SEARCH(X$1,$O530)),0,1)</f>
        <v>0</v>
      </c>
      <c r="Y530" s="147">
        <f>IF(ISERROR(SEARCH(Y$1,$O530)),0,1)</f>
        <v>1</v>
      </c>
      <c r="Z530" s="147">
        <f>IF(ISERROR(SEARCH(Z$1,$O530)),0,1)</f>
        <v>1</v>
      </c>
      <c r="AA530" s="147">
        <f>IF(ISERROR(SEARCH(AA$1,$O530)),0,1)</f>
        <v>1</v>
      </c>
      <c r="AB530" s="147">
        <f>IF(ISERROR(SEARCH(AB$1,$O530)),0,1)</f>
        <v>0</v>
      </c>
      <c r="AC530" s="147">
        <f>IF(ISERROR(SEARCH(AC$1,$O530)),0,1)</f>
        <v>0</v>
      </c>
      <c r="AD530" s="147">
        <f>IF(ISERROR(SEARCH(AD$1,$O530)),0,1)</f>
        <v>0</v>
      </c>
      <c r="AE530" s="147">
        <f>IF(ISERROR(SEARCH(AE$1,$O530)),0,1)</f>
        <v>0</v>
      </c>
      <c r="AF530" s="147">
        <f>IF(ISERROR(SEARCH(AF$1,$O530)),0,1)</f>
        <v>0</v>
      </c>
      <c r="AI530" t="s">
        <v>140</v>
      </c>
      <c r="AJ530" s="42" t="s">
        <v>140</v>
      </c>
      <c r="AK530" s="219">
        <f>_xlfn.XLOOKUP(AJ530,sortorder!$I$15:$I$20,sortorder!$J$15:$J$20)</f>
        <v>3</v>
      </c>
      <c r="AL530" t="s">
        <v>1805</v>
      </c>
      <c r="AM530" t="s">
        <v>1805</v>
      </c>
      <c r="AN530" t="s">
        <v>1806</v>
      </c>
      <c r="AO530" s="32">
        <v>3</v>
      </c>
      <c r="AP530" t="s">
        <v>757</v>
      </c>
      <c r="AQ530" t="s">
        <v>2834</v>
      </c>
      <c r="AR530" t="s">
        <v>515</v>
      </c>
      <c r="AS530" t="s">
        <v>516</v>
      </c>
      <c r="AU530" s="40" t="str">
        <f>IFERROR(_xlfn.XLOOKUP(O530,wtd!$B:$B,wtd!$C:$C),"")</f>
        <v/>
      </c>
      <c r="AV530" s="147" t="b">
        <f>IFERROR(O530=_xlfn.XLOOKUP(O530,wtd!$B:$B,wtd!$B:$B),FALSE)</f>
        <v>0</v>
      </c>
      <c r="AW530" t="s">
        <v>1103</v>
      </c>
      <c r="BA530" t="b">
        <v>0</v>
      </c>
      <c r="BB530" t="b">
        <v>0</v>
      </c>
      <c r="BC530" t="b">
        <v>0</v>
      </c>
      <c r="BD530" t="s">
        <v>978</v>
      </c>
      <c r="BE530" t="s">
        <v>978</v>
      </c>
      <c r="BF530" t="s">
        <v>978</v>
      </c>
      <c r="BG530" t="s">
        <v>978</v>
      </c>
      <c r="BL530" s="235">
        <v>999</v>
      </c>
      <c r="BO530" t="s">
        <v>834</v>
      </c>
      <c r="BP530" t="s">
        <v>977</v>
      </c>
    </row>
    <row r="531" spans="1:68" x14ac:dyDescent="0.35">
      <c r="A531">
        <v>530</v>
      </c>
      <c r="B531" s="164" t="str">
        <f>IFERROR(TEXT(AK531,"00"),"99")&amp;IFERROR(TEXT(V531,"00"),"99")&amp;IFERROR(TEXT(R531,"00"),"99")&amp;IFERROR(TEXT(BL531,"000"),"999")</f>
        <v>047014203</v>
      </c>
      <c r="C531" s="164" t="str">
        <f>IFERROR(TEXT(AK531,"00"),"99")&amp;IFERROR(TEXT(U531,"00"),"99")&amp;IFERROR(TEXT(Q531,"000"),"999")</f>
        <v>0470000</v>
      </c>
      <c r="D531" s="29">
        <v>1</v>
      </c>
      <c r="E531" s="29">
        <v>1</v>
      </c>
      <c r="F531" s="29">
        <v>0</v>
      </c>
      <c r="G531" s="29"/>
      <c r="H531" t="s">
        <v>1622</v>
      </c>
      <c r="I531" t="s">
        <v>1622</v>
      </c>
      <c r="J531" t="s">
        <v>1622</v>
      </c>
      <c r="L531" s="125"/>
      <c r="M531" t="s">
        <v>1623</v>
      </c>
      <c r="N531" t="s">
        <v>1623</v>
      </c>
      <c r="O531" s="65" t="s">
        <v>1621</v>
      </c>
      <c r="P531" t="s">
        <v>1621</v>
      </c>
      <c r="Q531" s="153">
        <f>IFERROR(_xlfn.XLOOKUP(S531,sortorder!$E$62:$E$138,sortorder!$F$62:$F$138),999)</f>
        <v>0</v>
      </c>
      <c r="R531" s="153">
        <f>IFERROR(_xlfn.XLOOKUP(S531,sortorder!$E$62:$E$138,sortorder!$D$62:$D$138),99)</f>
        <v>14</v>
      </c>
      <c r="T531" s="60" t="s">
        <v>1621</v>
      </c>
      <c r="U531" s="158">
        <f>IFERROR(_xlfn.XLOOKUP(W531,sortorder!$E$4:$E$55,sortorder!$D$4:$D$55),99)</f>
        <v>70</v>
      </c>
      <c r="V531" s="158">
        <f>IFERROR(_xlfn.XLOOKUP(W531,sortorder!$E$4:$E$55,sortorder!$D$4:$D$55),99)</f>
        <v>70</v>
      </c>
      <c r="W531" s="22" t="s">
        <v>2889</v>
      </c>
      <c r="X531" s="147">
        <f>IF(ISERROR(SEARCH(X$1,$O531)),0,1)</f>
        <v>0</v>
      </c>
      <c r="Y531" s="147">
        <f>IF(ISERROR(SEARCH(Y$1,$O531)),0,1)</f>
        <v>0</v>
      </c>
      <c r="Z531" s="147">
        <f>IF(ISERROR(SEARCH(Z$1,$O531)),0,1)</f>
        <v>0</v>
      </c>
      <c r="AA531" s="147">
        <f>IF(ISERROR(SEARCH(AA$1,$O531)),0,1)</f>
        <v>0</v>
      </c>
      <c r="AB531" s="147">
        <f>IF(ISERROR(SEARCH(AB$1,$O531)),0,1)</f>
        <v>0</v>
      </c>
      <c r="AC531" s="147">
        <f>IF(ISERROR(SEARCH(AC$1,$O531)),0,1)</f>
        <v>0</v>
      </c>
      <c r="AD531" s="147">
        <f>IF(ISERROR(SEARCH(AD$1,$O531)),0,1)</f>
        <v>0</v>
      </c>
      <c r="AE531" s="147">
        <f>IF(ISERROR(SEARCH(AE$1,$O531)),0,1)</f>
        <v>0</v>
      </c>
      <c r="AF531" s="147">
        <f>IF(ISERROR(SEARCH(AF$1,$O531)),0,1)</f>
        <v>0</v>
      </c>
      <c r="AG531" t="s">
        <v>1075</v>
      </c>
      <c r="AH531" t="s">
        <v>1076</v>
      </c>
      <c r="AI531" t="s">
        <v>60</v>
      </c>
      <c r="AJ531" s="42" t="s">
        <v>2890</v>
      </c>
      <c r="AK531" s="219">
        <f>_xlfn.XLOOKUP(AJ531,sortorder!$I$15:$I$20,sortorder!$J$15:$J$20)</f>
        <v>4</v>
      </c>
      <c r="AO531" s="30">
        <v>0</v>
      </c>
      <c r="AP531" t="s">
        <v>43</v>
      </c>
      <c r="AQ531" t="s">
        <v>43</v>
      </c>
      <c r="AR531" t="s">
        <v>64</v>
      </c>
      <c r="AS531" t="s">
        <v>43</v>
      </c>
      <c r="AU531" s="40" t="str">
        <f>IFERROR(_xlfn.XLOOKUP(O531,wtd!$B:$B,wtd!$C:$C),"")</f>
        <v/>
      </c>
      <c r="AV531" s="147" t="b">
        <f>IFERROR(O531=_xlfn.XLOOKUP(O531,wtd!$B:$B,wtd!$B:$B),FALSE)</f>
        <v>0</v>
      </c>
      <c r="AW531" s="9" t="s">
        <v>45</v>
      </c>
      <c r="AY531">
        <v>1</v>
      </c>
      <c r="BA531" t="b">
        <v>0</v>
      </c>
      <c r="BB531" t="b">
        <v>0</v>
      </c>
      <c r="BC531" t="b">
        <v>0</v>
      </c>
      <c r="BD531" t="s">
        <v>1628</v>
      </c>
      <c r="BE531" t="s">
        <v>3074</v>
      </c>
      <c r="BF531" t="s">
        <v>3074</v>
      </c>
      <c r="BG531" t="s">
        <v>1625</v>
      </c>
      <c r="BH531" t="s">
        <v>1625</v>
      </c>
      <c r="BI531" t="s">
        <v>1626</v>
      </c>
      <c r="BJ531" t="s">
        <v>1627</v>
      </c>
      <c r="BL531" s="232">
        <v>203</v>
      </c>
      <c r="BN531" t="s">
        <v>55</v>
      </c>
      <c r="BO531" t="s">
        <v>55</v>
      </c>
      <c r="BP531" t="s">
        <v>1623</v>
      </c>
    </row>
    <row r="532" spans="1:68" x14ac:dyDescent="0.35">
      <c r="A532">
        <v>531</v>
      </c>
      <c r="B532" s="164" t="str">
        <f>IFERROR(TEXT(AK532,"00"),"99")&amp;IFERROR(TEXT(V532,"00"),"99")&amp;IFERROR(TEXT(R532,"00"),"99")&amp;IFERROR(TEXT(BL532,"000"),"999")</f>
        <v>047014204</v>
      </c>
      <c r="C532" s="164" t="str">
        <f>IFERROR(TEXT(AK532,"00"),"99")&amp;IFERROR(TEXT(U532,"00"),"99")&amp;IFERROR(TEXT(Q532,"000"),"999")</f>
        <v>0470000</v>
      </c>
      <c r="D532" s="29">
        <v>1</v>
      </c>
      <c r="E532" s="29">
        <v>1</v>
      </c>
      <c r="F532" s="29">
        <v>0</v>
      </c>
      <c r="G532" s="29"/>
      <c r="H532" t="s">
        <v>1630</v>
      </c>
      <c r="I532" t="s">
        <v>1630</v>
      </c>
      <c r="J532" t="s">
        <v>1630</v>
      </c>
      <c r="L532" s="125"/>
      <c r="M532" t="s">
        <v>1631</v>
      </c>
      <c r="N532" t="s">
        <v>1631</v>
      </c>
      <c r="O532" s="65" t="s">
        <v>1629</v>
      </c>
      <c r="P532" t="s">
        <v>1629</v>
      </c>
      <c r="Q532" s="153">
        <f>IFERROR(_xlfn.XLOOKUP(S532,sortorder!$E$62:$E$138,sortorder!$F$62:$F$138),999)</f>
        <v>0</v>
      </c>
      <c r="R532" s="153">
        <f>IFERROR(_xlfn.XLOOKUP(S532,sortorder!$E$62:$E$138,sortorder!$D$62:$D$138),99)</f>
        <v>14</v>
      </c>
      <c r="T532" s="60" t="s">
        <v>1629</v>
      </c>
      <c r="U532" s="158">
        <f>IFERROR(_xlfn.XLOOKUP(W532,sortorder!$E$4:$E$55,sortorder!$D$4:$D$55),99)</f>
        <v>70</v>
      </c>
      <c r="V532" s="158">
        <f>IFERROR(_xlfn.XLOOKUP(W532,sortorder!$E$4:$E$55,sortorder!$D$4:$D$55),99)</f>
        <v>70</v>
      </c>
      <c r="W532" s="22" t="s">
        <v>2889</v>
      </c>
      <c r="X532" s="147">
        <f>IF(ISERROR(SEARCH(X$1,$O532)),0,1)</f>
        <v>0</v>
      </c>
      <c r="Y532" s="147">
        <f>IF(ISERROR(SEARCH(Y$1,$O532)),0,1)</f>
        <v>0</v>
      </c>
      <c r="Z532" s="147">
        <f>IF(ISERROR(SEARCH(Z$1,$O532)),0,1)</f>
        <v>0</v>
      </c>
      <c r="AA532" s="147">
        <f>IF(ISERROR(SEARCH(AA$1,$O532)),0,1)</f>
        <v>0</v>
      </c>
      <c r="AB532" s="147">
        <f>IF(ISERROR(SEARCH(AB$1,$O532)),0,1)</f>
        <v>0</v>
      </c>
      <c r="AC532" s="147">
        <f>IF(ISERROR(SEARCH(AC$1,$O532)),0,1)</f>
        <v>0</v>
      </c>
      <c r="AD532" s="147">
        <f>IF(ISERROR(SEARCH(AD$1,$O532)),0,1)</f>
        <v>0</v>
      </c>
      <c r="AE532" s="147">
        <f>IF(ISERROR(SEARCH(AE$1,$O532)),0,1)</f>
        <v>0</v>
      </c>
      <c r="AF532" s="147">
        <f>IF(ISERROR(SEARCH(AF$1,$O532)),0,1)</f>
        <v>0</v>
      </c>
      <c r="AG532" t="s">
        <v>1075</v>
      </c>
      <c r="AH532" t="s">
        <v>1076</v>
      </c>
      <c r="AI532" t="s">
        <v>60</v>
      </c>
      <c r="AJ532" s="42" t="s">
        <v>2890</v>
      </c>
      <c r="AK532" s="219">
        <f>_xlfn.XLOOKUP(AJ532,sortorder!$I$15:$I$20,sortorder!$J$15:$J$20)</f>
        <v>4</v>
      </c>
      <c r="AO532" s="30">
        <v>0</v>
      </c>
      <c r="AP532" t="s">
        <v>43</v>
      </c>
      <c r="AQ532" t="s">
        <v>43</v>
      </c>
      <c r="AR532" t="s">
        <v>64</v>
      </c>
      <c r="AS532" t="s">
        <v>43</v>
      </c>
      <c r="AU532" s="40" t="str">
        <f>IFERROR(_xlfn.XLOOKUP(O532,wtd!$B:$B,wtd!$C:$C),"")</f>
        <v/>
      </c>
      <c r="AV532" s="147" t="b">
        <f>IFERROR(O532=_xlfn.XLOOKUP(O532,wtd!$B:$B,wtd!$B:$B),FALSE)</f>
        <v>0</v>
      </c>
      <c r="AW532" s="9" t="s">
        <v>45</v>
      </c>
      <c r="AY532">
        <v>1</v>
      </c>
      <c r="BA532" t="b">
        <v>0</v>
      </c>
      <c r="BB532" t="b">
        <v>0</v>
      </c>
      <c r="BC532" t="b">
        <v>0</v>
      </c>
      <c r="BD532" t="s">
        <v>1635</v>
      </c>
      <c r="BE532" t="s">
        <v>3075</v>
      </c>
      <c r="BF532" t="s">
        <v>3075</v>
      </c>
      <c r="BG532" t="s">
        <v>1632</v>
      </c>
      <c r="BH532" t="s">
        <v>1632</v>
      </c>
      <c r="BI532" t="s">
        <v>1633</v>
      </c>
      <c r="BJ532" t="s">
        <v>1634</v>
      </c>
      <c r="BL532" s="232">
        <v>204</v>
      </c>
      <c r="BN532" t="s">
        <v>55</v>
      </c>
      <c r="BO532" t="s">
        <v>55</v>
      </c>
      <c r="BP532" t="s">
        <v>1631</v>
      </c>
    </row>
    <row r="533" spans="1:68" x14ac:dyDescent="0.35">
      <c r="A533">
        <v>532</v>
      </c>
      <c r="B533" s="164" t="str">
        <f>IFERROR(TEXT(AK533,"00"),"99")&amp;IFERROR(TEXT(V533,"00"),"99")&amp;IFERROR(TEXT(R533,"00"),"99")&amp;IFERROR(TEXT(BL533,"000"),"999")</f>
        <v>047014205</v>
      </c>
      <c r="C533" s="164" t="str">
        <f>IFERROR(TEXT(AK533,"00"),"99")&amp;IFERROR(TEXT(U533,"00"),"99")&amp;IFERROR(TEXT(Q533,"000"),"999")</f>
        <v>0470000</v>
      </c>
      <c r="D533" s="29">
        <v>1</v>
      </c>
      <c r="E533" s="29">
        <v>0</v>
      </c>
      <c r="F533" s="29">
        <v>0</v>
      </c>
      <c r="G533" s="29"/>
      <c r="H533" t="s">
        <v>2634</v>
      </c>
      <c r="I533" t="s">
        <v>2634</v>
      </c>
      <c r="J533" t="s">
        <v>2634</v>
      </c>
      <c r="K533" s="125"/>
      <c r="L533" s="125"/>
      <c r="M533" s="125"/>
      <c r="N533" s="125"/>
      <c r="O533" s="125" t="s">
        <v>4939</v>
      </c>
      <c r="P533" s="125" t="s">
        <v>4939</v>
      </c>
      <c r="Q533" s="153">
        <f>IFERROR(_xlfn.XLOOKUP(S533,sortorder!$E$62:$E$138,sortorder!$F$62:$F$138),999)</f>
        <v>0</v>
      </c>
      <c r="R533" s="153">
        <f>IFERROR(_xlfn.XLOOKUP(S533,sortorder!$E$62:$E$138,sortorder!$D$62:$D$138),99)</f>
        <v>14</v>
      </c>
      <c r="S533" s="204"/>
      <c r="T533" s="205"/>
      <c r="U533" s="158">
        <f>IFERROR(_xlfn.XLOOKUP(W533,sortorder!$E$4:$E$55,sortorder!$D$4:$D$55),99)</f>
        <v>70</v>
      </c>
      <c r="V533" s="158">
        <f>IFERROR(_xlfn.XLOOKUP(W533,sortorder!$E$4:$E$55,sortorder!$D$4:$D$55),99)</f>
        <v>70</v>
      </c>
      <c r="W533" s="206" t="s">
        <v>2889</v>
      </c>
      <c r="X533" s="147">
        <f>IF(ISERROR(SEARCH(X$1,$O533)),0,1)</f>
        <v>0</v>
      </c>
      <c r="Y533" s="147">
        <f>IF(ISERROR(SEARCH(Y$1,$O533)),0,1)</f>
        <v>0</v>
      </c>
      <c r="Z533" s="147">
        <f>IF(ISERROR(SEARCH(Z$1,$O533)),0,1)</f>
        <v>0</v>
      </c>
      <c r="AA533" s="147">
        <f>IF(ISERROR(SEARCH(AA$1,$O533)),0,1)</f>
        <v>0</v>
      </c>
      <c r="AB533" s="147">
        <f>IF(ISERROR(SEARCH(AB$1,$O533)),0,1)</f>
        <v>0</v>
      </c>
      <c r="AC533" s="147">
        <f>IF(ISERROR(SEARCH(AC$1,$O533)),0,1)</f>
        <v>0</v>
      </c>
      <c r="AD533" s="147">
        <f>IF(ISERROR(SEARCH(AD$1,$O533)),0,1)</f>
        <v>0</v>
      </c>
      <c r="AE533" s="147">
        <f>IF(ISERROR(SEARCH(AE$1,$O533)),0,1)</f>
        <v>0</v>
      </c>
      <c r="AF533" s="147">
        <f>IF(ISERROR(SEARCH(AF$1,$O533)),0,1)</f>
        <v>0</v>
      </c>
      <c r="AG533" s="125" t="s">
        <v>1075</v>
      </c>
      <c r="AH533" s="125" t="s">
        <v>1076</v>
      </c>
      <c r="AI533" s="125" t="s">
        <v>60</v>
      </c>
      <c r="AJ533" s="223" t="s">
        <v>2890</v>
      </c>
      <c r="AK533" s="219">
        <f>_xlfn.XLOOKUP(AJ533,sortorder!$I$15:$I$20,sortorder!$J$15:$J$20)</f>
        <v>4</v>
      </c>
      <c r="AL533" s="125"/>
      <c r="AM533" s="125"/>
      <c r="AN533" s="125"/>
      <c r="AO533" s="209">
        <v>0</v>
      </c>
      <c r="AP533" s="125" t="s">
        <v>43</v>
      </c>
      <c r="AQ533" s="125" t="s">
        <v>43</v>
      </c>
      <c r="AR533" s="125"/>
      <c r="AS533" s="125"/>
      <c r="AT533" s="125"/>
      <c r="AU533" s="40" t="str">
        <f>IFERROR(_xlfn.XLOOKUP(O533,wtd!$B:$B,wtd!$C:$C),"")</f>
        <v/>
      </c>
      <c r="AV533" s="147" t="b">
        <f>IFERROR(O533=_xlfn.XLOOKUP(O533,wtd!$B:$B,wtd!$B:$B),FALSE)</f>
        <v>0</v>
      </c>
      <c r="AW533" s="125" t="s">
        <v>2830</v>
      </c>
      <c r="AX533" s="125"/>
      <c r="AY533" s="125">
        <v>0</v>
      </c>
      <c r="AZ533" s="125"/>
      <c r="BA533" s="125" t="b">
        <v>0</v>
      </c>
      <c r="BB533" s="125" t="b">
        <v>0</v>
      </c>
      <c r="BC533" s="125" t="b">
        <v>0</v>
      </c>
      <c r="BD533" s="125" t="s">
        <v>2635</v>
      </c>
      <c r="BE533" s="125" t="s">
        <v>2635</v>
      </c>
      <c r="BF533" s="125" t="s">
        <v>2635</v>
      </c>
      <c r="BG533" s="125"/>
      <c r="BH533" s="125"/>
      <c r="BI533" s="125" t="s">
        <v>2635</v>
      </c>
      <c r="BJ533" s="125" t="s">
        <v>2636</v>
      </c>
      <c r="BL533" s="232">
        <v>205</v>
      </c>
      <c r="BN533" t="s">
        <v>55</v>
      </c>
    </row>
    <row r="534" spans="1:68" x14ac:dyDescent="0.35">
      <c r="A534">
        <v>533</v>
      </c>
      <c r="B534" s="164" t="str">
        <f>IFERROR(TEXT(AK534,"00"),"99")&amp;IFERROR(TEXT(V534,"00"),"99")&amp;IFERROR(TEXT(R534,"00"),"99")&amp;IFERROR(TEXT(BL534,"000"),"999")</f>
        <v>047014206</v>
      </c>
      <c r="C534" s="164" t="str">
        <f>IFERROR(TEXT(AK534,"00"),"99")&amp;IFERROR(TEXT(U534,"00"),"99")&amp;IFERROR(TEXT(Q534,"000"),"999")</f>
        <v>0470000</v>
      </c>
      <c r="D534" s="29">
        <v>1</v>
      </c>
      <c r="E534" s="29">
        <v>0</v>
      </c>
      <c r="F534" s="29">
        <v>0</v>
      </c>
      <c r="G534" s="29"/>
      <c r="H534" t="s">
        <v>2637</v>
      </c>
      <c r="I534" t="s">
        <v>2637</v>
      </c>
      <c r="J534" t="s">
        <v>2637</v>
      </c>
      <c r="K534" s="125"/>
      <c r="L534" s="125"/>
      <c r="M534" s="125"/>
      <c r="N534" s="125"/>
      <c r="O534" s="125" t="s">
        <v>4940</v>
      </c>
      <c r="P534" s="125" t="s">
        <v>4940</v>
      </c>
      <c r="Q534" s="153">
        <f>IFERROR(_xlfn.XLOOKUP(S534,sortorder!$E$62:$E$138,sortorder!$F$62:$F$138),999)</f>
        <v>0</v>
      </c>
      <c r="R534" s="153">
        <f>IFERROR(_xlfn.XLOOKUP(S534,sortorder!$E$62:$E$138,sortorder!$D$62:$D$138),99)</f>
        <v>14</v>
      </c>
      <c r="S534" s="204"/>
      <c r="T534" s="205"/>
      <c r="U534" s="158">
        <f>IFERROR(_xlfn.XLOOKUP(W534,sortorder!$E$4:$E$55,sortorder!$D$4:$D$55),99)</f>
        <v>70</v>
      </c>
      <c r="V534" s="158">
        <f>IFERROR(_xlfn.XLOOKUP(W534,sortorder!$E$4:$E$55,sortorder!$D$4:$D$55),99)</f>
        <v>70</v>
      </c>
      <c r="W534" s="206" t="s">
        <v>2889</v>
      </c>
      <c r="X534" s="147">
        <f>IF(ISERROR(SEARCH(X$1,$O534)),0,1)</f>
        <v>0</v>
      </c>
      <c r="Y534" s="147">
        <f>IF(ISERROR(SEARCH(Y$1,$O534)),0,1)</f>
        <v>0</v>
      </c>
      <c r="Z534" s="147">
        <f>IF(ISERROR(SEARCH(Z$1,$O534)),0,1)</f>
        <v>0</v>
      </c>
      <c r="AA534" s="147">
        <f>IF(ISERROR(SEARCH(AA$1,$O534)),0,1)</f>
        <v>0</v>
      </c>
      <c r="AB534" s="147">
        <f>IF(ISERROR(SEARCH(AB$1,$O534)),0,1)</f>
        <v>0</v>
      </c>
      <c r="AC534" s="147">
        <f>IF(ISERROR(SEARCH(AC$1,$O534)),0,1)</f>
        <v>0</v>
      </c>
      <c r="AD534" s="147">
        <f>IF(ISERROR(SEARCH(AD$1,$O534)),0,1)</f>
        <v>0</v>
      </c>
      <c r="AE534" s="147">
        <f>IF(ISERROR(SEARCH(AE$1,$O534)),0,1)</f>
        <v>0</v>
      </c>
      <c r="AF534" s="147">
        <f>IF(ISERROR(SEARCH(AF$1,$O534)),0,1)</f>
        <v>0</v>
      </c>
      <c r="AG534" s="125" t="s">
        <v>1075</v>
      </c>
      <c r="AH534" s="125" t="s">
        <v>1076</v>
      </c>
      <c r="AI534" s="125" t="s">
        <v>60</v>
      </c>
      <c r="AJ534" s="223" t="s">
        <v>2890</v>
      </c>
      <c r="AK534" s="219">
        <f>_xlfn.XLOOKUP(AJ534,sortorder!$I$15:$I$20,sortorder!$J$15:$J$20)</f>
        <v>4</v>
      </c>
      <c r="AL534" s="125"/>
      <c r="AM534" s="125"/>
      <c r="AN534" s="125"/>
      <c r="AO534" s="209">
        <v>0</v>
      </c>
      <c r="AP534" s="125" t="s">
        <v>43</v>
      </c>
      <c r="AQ534" s="125" t="s">
        <v>43</v>
      </c>
      <c r="AR534" s="125"/>
      <c r="AS534" s="125"/>
      <c r="AT534" s="125"/>
      <c r="AU534" s="40" t="str">
        <f>IFERROR(_xlfn.XLOOKUP(O534,wtd!$B:$B,wtd!$C:$C),"")</f>
        <v/>
      </c>
      <c r="AV534" s="147" t="b">
        <f>IFERROR(O534=_xlfn.XLOOKUP(O534,wtd!$B:$B,wtd!$B:$B),FALSE)</f>
        <v>0</v>
      </c>
      <c r="AW534" s="125" t="s">
        <v>2830</v>
      </c>
      <c r="AX534" s="125"/>
      <c r="AY534" s="125">
        <v>0</v>
      </c>
      <c r="AZ534" s="125"/>
      <c r="BA534" s="125" t="b">
        <v>0</v>
      </c>
      <c r="BB534" s="125" t="b">
        <v>0</v>
      </c>
      <c r="BC534" s="125" t="b">
        <v>0</v>
      </c>
      <c r="BD534" s="125" t="s">
        <v>2638</v>
      </c>
      <c r="BE534" s="125" t="s">
        <v>2638</v>
      </c>
      <c r="BF534" s="125" t="s">
        <v>2638</v>
      </c>
      <c r="BG534" s="125"/>
      <c r="BH534" s="125"/>
      <c r="BI534" s="125" t="s">
        <v>2638</v>
      </c>
      <c r="BJ534" s="125" t="s">
        <v>2639</v>
      </c>
      <c r="BL534" s="232">
        <v>206</v>
      </c>
      <c r="BN534" t="s">
        <v>55</v>
      </c>
    </row>
    <row r="535" spans="1:68" x14ac:dyDescent="0.35">
      <c r="A535">
        <v>534</v>
      </c>
      <c r="B535" s="164" t="str">
        <f>IFERROR(TEXT(AK535,"00"),"99")&amp;IFERROR(TEXT(V535,"00"),"99")&amp;IFERROR(TEXT(R535,"00"),"99")&amp;IFERROR(TEXT(BL535,"000"),"999")</f>
        <v>047014207</v>
      </c>
      <c r="C535" s="164" t="str">
        <f>IFERROR(TEXT(AK535,"00"),"99")&amp;IFERROR(TEXT(U535,"00"),"99")&amp;IFERROR(TEXT(Q535,"000"),"999")</f>
        <v>0470000</v>
      </c>
      <c r="D535" s="29">
        <v>1</v>
      </c>
      <c r="E535" s="29">
        <v>0</v>
      </c>
      <c r="F535" s="29">
        <v>0</v>
      </c>
      <c r="G535" s="29"/>
      <c r="H535" t="s">
        <v>2640</v>
      </c>
      <c r="I535" t="s">
        <v>2640</v>
      </c>
      <c r="J535" s="125" t="s">
        <v>2640</v>
      </c>
      <c r="K535" s="125"/>
      <c r="L535" s="125"/>
      <c r="M535" s="125"/>
      <c r="N535" s="125"/>
      <c r="O535" s="125" t="s">
        <v>4941</v>
      </c>
      <c r="P535" s="125" t="s">
        <v>4941</v>
      </c>
      <c r="Q535" s="153">
        <f>IFERROR(_xlfn.XLOOKUP(S535,sortorder!$E$62:$E$138,sortorder!$F$62:$F$138),999)</f>
        <v>0</v>
      </c>
      <c r="R535" s="153">
        <f>IFERROR(_xlfn.XLOOKUP(S535,sortorder!$E$62:$E$138,sortorder!$D$62:$D$138),99)</f>
        <v>14</v>
      </c>
      <c r="S535" s="204"/>
      <c r="T535" s="205"/>
      <c r="U535" s="158">
        <f>IFERROR(_xlfn.XLOOKUP(W535,sortorder!$E$4:$E$55,sortorder!$D$4:$D$55),99)</f>
        <v>70</v>
      </c>
      <c r="V535" s="158">
        <f>IFERROR(_xlfn.XLOOKUP(W535,sortorder!$E$4:$E$55,sortorder!$D$4:$D$55),99)</f>
        <v>70</v>
      </c>
      <c r="W535" s="206" t="s">
        <v>2889</v>
      </c>
      <c r="X535" s="147">
        <f>IF(ISERROR(SEARCH(X$1,$O535)),0,1)</f>
        <v>0</v>
      </c>
      <c r="Y535" s="147">
        <f>IF(ISERROR(SEARCH(Y$1,$O535)),0,1)</f>
        <v>0</v>
      </c>
      <c r="Z535" s="147">
        <f>IF(ISERROR(SEARCH(Z$1,$O535)),0,1)</f>
        <v>0</v>
      </c>
      <c r="AA535" s="147">
        <f>IF(ISERROR(SEARCH(AA$1,$O535)),0,1)</f>
        <v>0</v>
      </c>
      <c r="AB535" s="147">
        <f>IF(ISERROR(SEARCH(AB$1,$O535)),0,1)</f>
        <v>0</v>
      </c>
      <c r="AC535" s="147">
        <f>IF(ISERROR(SEARCH(AC$1,$O535)),0,1)</f>
        <v>0</v>
      </c>
      <c r="AD535" s="147">
        <f>IF(ISERROR(SEARCH(AD$1,$O535)),0,1)</f>
        <v>0</v>
      </c>
      <c r="AE535" s="147">
        <f>IF(ISERROR(SEARCH(AE$1,$O535)),0,1)</f>
        <v>0</v>
      </c>
      <c r="AF535" s="147">
        <f>IF(ISERROR(SEARCH(AF$1,$O535)),0,1)</f>
        <v>0</v>
      </c>
      <c r="AG535" s="125" t="s">
        <v>1075</v>
      </c>
      <c r="AH535" s="125" t="s">
        <v>1076</v>
      </c>
      <c r="AI535" s="125" t="s">
        <v>60</v>
      </c>
      <c r="AJ535" s="223" t="s">
        <v>2890</v>
      </c>
      <c r="AK535" s="219">
        <f>_xlfn.XLOOKUP(AJ535,sortorder!$I$15:$I$20,sortorder!$J$15:$J$20)</f>
        <v>4</v>
      </c>
      <c r="AL535" s="125"/>
      <c r="AM535" s="125"/>
      <c r="AN535" s="125"/>
      <c r="AO535" s="209">
        <v>0</v>
      </c>
      <c r="AP535" s="125" t="s">
        <v>43</v>
      </c>
      <c r="AQ535" s="125" t="s">
        <v>43</v>
      </c>
      <c r="AR535" s="125"/>
      <c r="AS535" s="125"/>
      <c r="AT535" s="125"/>
      <c r="AU535" s="40" t="str">
        <f>IFERROR(_xlfn.XLOOKUP(O535,wtd!$B:$B,wtd!$C:$C),"")</f>
        <v/>
      </c>
      <c r="AV535" s="147" t="b">
        <f>IFERROR(O535=_xlfn.XLOOKUP(O535,wtd!$B:$B,wtd!$B:$B),FALSE)</f>
        <v>0</v>
      </c>
      <c r="AW535" s="125" t="s">
        <v>2830</v>
      </c>
      <c r="AX535" s="125"/>
      <c r="AY535" s="125">
        <v>0</v>
      </c>
      <c r="AZ535" s="125"/>
      <c r="BA535" s="125" t="b">
        <v>0</v>
      </c>
      <c r="BB535" s="125" t="b">
        <v>0</v>
      </c>
      <c r="BC535" s="125" t="b">
        <v>0</v>
      </c>
      <c r="BD535" s="125" t="s">
        <v>2641</v>
      </c>
      <c r="BE535" s="125" t="s">
        <v>2641</v>
      </c>
      <c r="BF535" s="125" t="s">
        <v>2641</v>
      </c>
      <c r="BG535" s="125"/>
      <c r="BH535" s="125"/>
      <c r="BI535" s="125" t="s">
        <v>2641</v>
      </c>
      <c r="BJ535" s="125" t="s">
        <v>2642</v>
      </c>
      <c r="BL535" s="232">
        <v>207</v>
      </c>
      <c r="BN535" t="s">
        <v>55</v>
      </c>
    </row>
    <row r="536" spans="1:68" x14ac:dyDescent="0.35">
      <c r="A536">
        <v>535</v>
      </c>
      <c r="B536" s="164" t="str">
        <f>IFERROR(TEXT(AK536,"00"),"99")&amp;IFERROR(TEXT(V536,"00"),"99")&amp;IFERROR(TEXT(R536,"00"),"99")&amp;IFERROR(TEXT(BL536,"000"),"999")</f>
        <v>047014208</v>
      </c>
      <c r="C536" s="164" t="str">
        <f>IFERROR(TEXT(AK536,"00"),"99")&amp;IFERROR(TEXT(U536,"00"),"99")&amp;IFERROR(TEXT(Q536,"000"),"999")</f>
        <v>0470000</v>
      </c>
      <c r="D536" s="29">
        <v>1</v>
      </c>
      <c r="E536" s="29">
        <v>0</v>
      </c>
      <c r="F536" s="29">
        <v>0</v>
      </c>
      <c r="G536" s="29"/>
      <c r="H536" t="s">
        <v>2643</v>
      </c>
      <c r="I536" t="s">
        <v>2643</v>
      </c>
      <c r="J536" s="125" t="s">
        <v>2643</v>
      </c>
      <c r="K536" s="125"/>
      <c r="L536" s="125"/>
      <c r="M536" s="125"/>
      <c r="N536" s="125"/>
      <c r="O536" s="125" t="s">
        <v>4942</v>
      </c>
      <c r="P536" s="125" t="s">
        <v>4942</v>
      </c>
      <c r="Q536" s="153">
        <f>IFERROR(_xlfn.XLOOKUP(S536,sortorder!$E$62:$E$138,sortorder!$F$62:$F$138),999)</f>
        <v>0</v>
      </c>
      <c r="R536" s="153">
        <f>IFERROR(_xlfn.XLOOKUP(S536,sortorder!$E$62:$E$138,sortorder!$D$62:$D$138),99)</f>
        <v>14</v>
      </c>
      <c r="S536" s="204"/>
      <c r="T536" s="205"/>
      <c r="U536" s="158">
        <f>IFERROR(_xlfn.XLOOKUP(W536,sortorder!$E$4:$E$55,sortorder!$D$4:$D$55),99)</f>
        <v>70</v>
      </c>
      <c r="V536" s="158">
        <f>IFERROR(_xlfn.XLOOKUP(W536,sortorder!$E$4:$E$55,sortorder!$D$4:$D$55),99)</f>
        <v>70</v>
      </c>
      <c r="W536" s="206" t="s">
        <v>2889</v>
      </c>
      <c r="X536" s="147">
        <f>IF(ISERROR(SEARCH(X$1,$O536)),0,1)</f>
        <v>0</v>
      </c>
      <c r="Y536" s="147">
        <f>IF(ISERROR(SEARCH(Y$1,$O536)),0,1)</f>
        <v>0</v>
      </c>
      <c r="Z536" s="147">
        <f>IF(ISERROR(SEARCH(Z$1,$O536)),0,1)</f>
        <v>0</v>
      </c>
      <c r="AA536" s="147">
        <f>IF(ISERROR(SEARCH(AA$1,$O536)),0,1)</f>
        <v>0</v>
      </c>
      <c r="AB536" s="147">
        <f>IF(ISERROR(SEARCH(AB$1,$O536)),0,1)</f>
        <v>0</v>
      </c>
      <c r="AC536" s="147">
        <f>IF(ISERROR(SEARCH(AC$1,$O536)),0,1)</f>
        <v>0</v>
      </c>
      <c r="AD536" s="147">
        <f>IF(ISERROR(SEARCH(AD$1,$O536)),0,1)</f>
        <v>0</v>
      </c>
      <c r="AE536" s="147">
        <f>IF(ISERROR(SEARCH(AE$1,$O536)),0,1)</f>
        <v>0</v>
      </c>
      <c r="AF536" s="147">
        <f>IF(ISERROR(SEARCH(AF$1,$O536)),0,1)</f>
        <v>0</v>
      </c>
      <c r="AG536" s="125" t="s">
        <v>1075</v>
      </c>
      <c r="AH536" s="125" t="s">
        <v>1076</v>
      </c>
      <c r="AI536" s="125" t="s">
        <v>60</v>
      </c>
      <c r="AJ536" s="223" t="s">
        <v>2890</v>
      </c>
      <c r="AK536" s="219">
        <f>_xlfn.XLOOKUP(AJ536,sortorder!$I$15:$I$20,sortorder!$J$15:$J$20)</f>
        <v>4</v>
      </c>
      <c r="AL536" s="125"/>
      <c r="AM536" s="125"/>
      <c r="AN536" s="125"/>
      <c r="AO536" s="209">
        <v>0</v>
      </c>
      <c r="AP536" s="125" t="s">
        <v>43</v>
      </c>
      <c r="AQ536" s="125" t="s">
        <v>43</v>
      </c>
      <c r="AR536" s="125"/>
      <c r="AS536" s="125"/>
      <c r="AT536" s="125"/>
      <c r="AU536" s="40" t="str">
        <f>IFERROR(_xlfn.XLOOKUP(O536,wtd!$B:$B,wtd!$C:$C),"")</f>
        <v/>
      </c>
      <c r="AV536" s="147" t="b">
        <f>IFERROR(O536=_xlfn.XLOOKUP(O536,wtd!$B:$B,wtd!$B:$B),FALSE)</f>
        <v>0</v>
      </c>
      <c r="AW536" s="125" t="s">
        <v>2830</v>
      </c>
      <c r="AX536" s="125"/>
      <c r="AY536" s="125">
        <v>0</v>
      </c>
      <c r="AZ536" s="125"/>
      <c r="BA536" s="125" t="b">
        <v>0</v>
      </c>
      <c r="BB536" s="125" t="b">
        <v>0</v>
      </c>
      <c r="BC536" s="125" t="b">
        <v>0</v>
      </c>
      <c r="BD536" s="125" t="s">
        <v>2644</v>
      </c>
      <c r="BE536" s="125" t="s">
        <v>2644</v>
      </c>
      <c r="BF536" s="125" t="s">
        <v>2644</v>
      </c>
      <c r="BG536" s="125"/>
      <c r="BH536" s="125"/>
      <c r="BI536" s="125" t="s">
        <v>2644</v>
      </c>
      <c r="BJ536" s="125" t="s">
        <v>2645</v>
      </c>
      <c r="BL536" s="232">
        <v>208</v>
      </c>
      <c r="BN536" t="s">
        <v>55</v>
      </c>
    </row>
    <row r="537" spans="1:68" x14ac:dyDescent="0.35">
      <c r="A537">
        <v>536</v>
      </c>
      <c r="B537" s="164" t="str">
        <f>IFERROR(TEXT(AK537,"00"),"99")&amp;IFERROR(TEXT(V537,"00"),"99")&amp;IFERROR(TEXT(R537,"00"),"99")&amp;IFERROR(TEXT(BL537,"000"),"999")</f>
        <v>047014212</v>
      </c>
      <c r="C537" s="164" t="str">
        <f>IFERROR(TEXT(AK537,"00"),"99")&amp;IFERROR(TEXT(U537,"00"),"99")&amp;IFERROR(TEXT(Q537,"000"),"999")</f>
        <v>0470000</v>
      </c>
      <c r="D537" s="29">
        <v>1</v>
      </c>
      <c r="E537" s="29">
        <v>0</v>
      </c>
      <c r="F537" s="29">
        <v>0</v>
      </c>
      <c r="G537" s="29"/>
      <c r="H537" t="s">
        <v>2655</v>
      </c>
      <c r="I537" t="s">
        <v>2655</v>
      </c>
      <c r="J537" t="s">
        <v>2655</v>
      </c>
      <c r="K537" s="125"/>
      <c r="L537" s="125"/>
      <c r="M537" s="125"/>
      <c r="N537" s="125"/>
      <c r="O537" s="126" t="s">
        <v>5000</v>
      </c>
      <c r="P537" s="125" t="s">
        <v>5000</v>
      </c>
      <c r="Q537" s="153">
        <f>IFERROR(_xlfn.XLOOKUP(S537,sortorder!$E$62:$E$138,sortorder!$F$62:$F$138),999)</f>
        <v>0</v>
      </c>
      <c r="R537" s="153">
        <f>IFERROR(_xlfn.XLOOKUP(S537,sortorder!$E$62:$E$138,sortorder!$D$62:$D$138),99)</f>
        <v>14</v>
      </c>
      <c r="S537" s="204"/>
      <c r="T537" s="205"/>
      <c r="U537" s="158">
        <f>IFERROR(_xlfn.XLOOKUP(W537,sortorder!$E$4:$E$55,sortorder!$D$4:$D$55),99)</f>
        <v>70</v>
      </c>
      <c r="V537" s="158">
        <f>IFERROR(_xlfn.XLOOKUP(W537,sortorder!$E$4:$E$55,sortorder!$D$4:$D$55),99)</f>
        <v>70</v>
      </c>
      <c r="W537" s="206" t="s">
        <v>2889</v>
      </c>
      <c r="X537" s="147">
        <f>IF(ISERROR(SEARCH(X$1,$O537)),0,1)</f>
        <v>0</v>
      </c>
      <c r="Y537" s="147">
        <f>IF(ISERROR(SEARCH(Y$1,$O537)),0,1)</f>
        <v>0</v>
      </c>
      <c r="Z537" s="147">
        <f>IF(ISERROR(SEARCH(Z$1,$O537)),0,1)</f>
        <v>0</v>
      </c>
      <c r="AA537" s="147">
        <f>IF(ISERROR(SEARCH(AA$1,$O537)),0,1)</f>
        <v>0</v>
      </c>
      <c r="AB537" s="147">
        <f>IF(ISERROR(SEARCH(AB$1,$O537)),0,1)</f>
        <v>0</v>
      </c>
      <c r="AC537" s="147">
        <f>IF(ISERROR(SEARCH(AC$1,$O537)),0,1)</f>
        <v>0</v>
      </c>
      <c r="AD537" s="147">
        <f>IF(ISERROR(SEARCH(AD$1,$O537)),0,1)</f>
        <v>0</v>
      </c>
      <c r="AE537" s="147">
        <f>IF(ISERROR(SEARCH(AE$1,$O537)),0,1)</f>
        <v>0</v>
      </c>
      <c r="AF537" s="147">
        <f>IF(ISERROR(SEARCH(AF$1,$O537)),0,1)</f>
        <v>0</v>
      </c>
      <c r="AG537" s="125" t="s">
        <v>1075</v>
      </c>
      <c r="AH537" s="125" t="s">
        <v>1076</v>
      </c>
      <c r="AI537" s="125" t="s">
        <v>60</v>
      </c>
      <c r="AJ537" s="221" t="s">
        <v>2890</v>
      </c>
      <c r="AK537" s="219">
        <f>_xlfn.XLOOKUP(AJ537,sortorder!$I$15:$I$20,sortorder!$J$15:$J$20)</f>
        <v>4</v>
      </c>
      <c r="AL537" s="125"/>
      <c r="AM537" s="125"/>
      <c r="AN537" s="125"/>
      <c r="AO537" s="209">
        <v>0</v>
      </c>
      <c r="AP537" s="125" t="s">
        <v>43</v>
      </c>
      <c r="AQ537" s="125" t="s">
        <v>43</v>
      </c>
      <c r="AR537" s="125" t="s">
        <v>64</v>
      </c>
      <c r="AS537" s="125" t="s">
        <v>64</v>
      </c>
      <c r="AT537" s="125"/>
      <c r="AU537" s="40" t="str">
        <f>IFERROR(_xlfn.XLOOKUP(O537,wtd!$B:$B,wtd!$C:$C),"")</f>
        <v/>
      </c>
      <c r="AV537" s="147" t="b">
        <f>IFERROR(O537=_xlfn.XLOOKUP(O537,wtd!$B:$B,wtd!$B:$B),FALSE)</f>
        <v>0</v>
      </c>
      <c r="AW537" s="125" t="s">
        <v>3083</v>
      </c>
      <c r="AX537" s="125"/>
      <c r="AY537" s="125"/>
      <c r="AZ537" s="125"/>
      <c r="BA537" s="125" t="b">
        <v>0</v>
      </c>
      <c r="BB537" s="125" t="b">
        <v>0</v>
      </c>
      <c r="BC537" s="125" t="b">
        <v>0</v>
      </c>
      <c r="BD537" s="125" t="s">
        <v>5625</v>
      </c>
      <c r="BE537" s="125" t="s">
        <v>2656</v>
      </c>
      <c r="BF537" s="125" t="s">
        <v>2656</v>
      </c>
      <c r="BG537" s="125"/>
      <c r="BH537" s="125"/>
      <c r="BI537" s="125" t="s">
        <v>2656</v>
      </c>
      <c r="BJ537" s="125" t="s">
        <v>2657</v>
      </c>
      <c r="BL537" s="232">
        <v>212</v>
      </c>
      <c r="BN537" t="s">
        <v>2658</v>
      </c>
    </row>
    <row r="538" spans="1:68" x14ac:dyDescent="0.35">
      <c r="A538">
        <v>537</v>
      </c>
      <c r="B538" s="164" t="str">
        <f>IFERROR(TEXT(AK538,"00"),"99")&amp;IFERROR(TEXT(V538,"00"),"99")&amp;IFERROR(TEXT(R538,"00"),"99")&amp;IFERROR(TEXT(BL538,"000"),"999")</f>
        <v>047014213</v>
      </c>
      <c r="C538" s="164" t="str">
        <f>IFERROR(TEXT(AK538,"00"),"99")&amp;IFERROR(TEXT(U538,"00"),"99")&amp;IFERROR(TEXT(Q538,"000"),"999")</f>
        <v>0470000</v>
      </c>
      <c r="D538" s="29">
        <v>1</v>
      </c>
      <c r="E538" s="29">
        <v>0</v>
      </c>
      <c r="F538" s="29">
        <v>0</v>
      </c>
      <c r="G538" s="29"/>
      <c r="H538" t="s">
        <v>2659</v>
      </c>
      <c r="I538" t="s">
        <v>2659</v>
      </c>
      <c r="J538" t="s">
        <v>2659</v>
      </c>
      <c r="K538" s="125"/>
      <c r="L538" s="125"/>
      <c r="M538" s="125"/>
      <c r="N538" s="125"/>
      <c r="O538" s="126" t="s">
        <v>5001</v>
      </c>
      <c r="P538" s="125" t="s">
        <v>5001</v>
      </c>
      <c r="Q538" s="153">
        <f>IFERROR(_xlfn.XLOOKUP(S538,sortorder!$E$62:$E$138,sortorder!$F$62:$F$138),999)</f>
        <v>0</v>
      </c>
      <c r="R538" s="153">
        <f>IFERROR(_xlfn.XLOOKUP(S538,sortorder!$E$62:$E$138,sortorder!$D$62:$D$138),99)</f>
        <v>14</v>
      </c>
      <c r="T538" s="205"/>
      <c r="U538" s="158">
        <f>IFERROR(_xlfn.XLOOKUP(W538,sortorder!$E$4:$E$55,sortorder!$D$4:$D$55),99)</f>
        <v>70</v>
      </c>
      <c r="V538" s="158">
        <f>IFERROR(_xlfn.XLOOKUP(W538,sortorder!$E$4:$E$55,sortorder!$D$4:$D$55),99)</f>
        <v>70</v>
      </c>
      <c r="W538" s="206" t="s">
        <v>2889</v>
      </c>
      <c r="X538" s="147">
        <f>IF(ISERROR(SEARCH(X$1,$O538)),0,1)</f>
        <v>0</v>
      </c>
      <c r="Y538" s="147">
        <f>IF(ISERROR(SEARCH(Y$1,$O538)),0,1)</f>
        <v>0</v>
      </c>
      <c r="Z538" s="147">
        <f>IF(ISERROR(SEARCH(Z$1,$O538)),0,1)</f>
        <v>0</v>
      </c>
      <c r="AA538" s="147">
        <f>IF(ISERROR(SEARCH(AA$1,$O538)),0,1)</f>
        <v>0</v>
      </c>
      <c r="AB538" s="147">
        <f>IF(ISERROR(SEARCH(AB$1,$O538)),0,1)</f>
        <v>0</v>
      </c>
      <c r="AC538" s="147">
        <f>IF(ISERROR(SEARCH(AC$1,$O538)),0,1)</f>
        <v>0</v>
      </c>
      <c r="AD538" s="147">
        <f>IF(ISERROR(SEARCH(AD$1,$O538)),0,1)</f>
        <v>0</v>
      </c>
      <c r="AE538" s="147">
        <f>IF(ISERROR(SEARCH(AE$1,$O538)),0,1)</f>
        <v>0</v>
      </c>
      <c r="AF538" s="147">
        <f>IF(ISERROR(SEARCH(AF$1,$O538)),0,1)</f>
        <v>0</v>
      </c>
      <c r="AG538" s="125" t="s">
        <v>1075</v>
      </c>
      <c r="AH538" s="125" t="s">
        <v>1076</v>
      </c>
      <c r="AI538" t="s">
        <v>60</v>
      </c>
      <c r="AJ538" s="221" t="s">
        <v>2890</v>
      </c>
      <c r="AK538" s="219">
        <f>_xlfn.XLOOKUP(AJ538,sortorder!$I$15:$I$20,sortorder!$J$15:$J$20)</f>
        <v>4</v>
      </c>
      <c r="AL538" s="125"/>
      <c r="AM538" s="125"/>
      <c r="AN538" s="125"/>
      <c r="AO538" s="209">
        <v>0</v>
      </c>
      <c r="AP538" s="125" t="s">
        <v>43</v>
      </c>
      <c r="AQ538" s="125" t="s">
        <v>43</v>
      </c>
      <c r="AR538" s="125" t="s">
        <v>64</v>
      </c>
      <c r="AS538" s="125" t="s">
        <v>64</v>
      </c>
      <c r="AT538" s="125"/>
      <c r="AU538" s="40" t="str">
        <f>IFERROR(_xlfn.XLOOKUP(O538,wtd!$B:$B,wtd!$C:$C),"")</f>
        <v/>
      </c>
      <c r="AV538" s="147" t="b">
        <f>IFERROR(O538=_xlfn.XLOOKUP(O538,wtd!$B:$B,wtd!$B:$B),FALSE)</f>
        <v>0</v>
      </c>
      <c r="AW538" s="125" t="s">
        <v>3083</v>
      </c>
      <c r="AX538" s="125"/>
      <c r="AY538" s="125"/>
      <c r="AZ538" s="125"/>
      <c r="BA538" s="125" t="b">
        <v>0</v>
      </c>
      <c r="BB538" s="125" t="b">
        <v>0</v>
      </c>
      <c r="BC538" s="125" t="b">
        <v>0</v>
      </c>
      <c r="BD538" s="125" t="s">
        <v>5619</v>
      </c>
      <c r="BE538" s="125" t="s">
        <v>2660</v>
      </c>
      <c r="BF538" s="125" t="s">
        <v>2660</v>
      </c>
      <c r="BG538" s="125"/>
      <c r="BH538" s="125"/>
      <c r="BI538" s="125" t="s">
        <v>2660</v>
      </c>
      <c r="BJ538" s="125" t="s">
        <v>2661</v>
      </c>
      <c r="BL538" s="232">
        <v>213</v>
      </c>
      <c r="BN538" t="s">
        <v>2662</v>
      </c>
    </row>
    <row r="539" spans="1:68" x14ac:dyDescent="0.35">
      <c r="A539">
        <v>538</v>
      </c>
      <c r="B539" s="164" t="str">
        <f>IFERROR(TEXT(AK539,"00"),"99")&amp;IFERROR(TEXT(V539,"00"),"99")&amp;IFERROR(TEXT(R539,"00"),"99")&amp;IFERROR(TEXT(BL539,"000"),"999")</f>
        <v>047014242</v>
      </c>
      <c r="C539" s="164" t="str">
        <f>IFERROR(TEXT(AK539,"00"),"99")&amp;IFERROR(TEXT(U539,"00"),"99")&amp;IFERROR(TEXT(Q539,"000"),"999")</f>
        <v>0470000</v>
      </c>
      <c r="D539" s="29">
        <v>1</v>
      </c>
      <c r="E539" s="29">
        <v>0</v>
      </c>
      <c r="F539" s="29">
        <v>0</v>
      </c>
      <c r="G539" s="113" t="s">
        <v>60</v>
      </c>
      <c r="H539" t="s">
        <v>2721</v>
      </c>
      <c r="I539" t="s">
        <v>2721</v>
      </c>
      <c r="J539" t="s">
        <v>2721</v>
      </c>
      <c r="K539" s="125"/>
      <c r="L539" s="125"/>
      <c r="M539" s="125"/>
      <c r="N539" s="125"/>
      <c r="O539" s="126" t="s">
        <v>4965</v>
      </c>
      <c r="P539" s="125" t="s">
        <v>4965</v>
      </c>
      <c r="Q539" s="153">
        <f>IFERROR(_xlfn.XLOOKUP(S539,sortorder!$E$62:$E$138,sortorder!$F$62:$F$138),999)</f>
        <v>0</v>
      </c>
      <c r="R539" s="153">
        <f>IFERROR(_xlfn.XLOOKUP(S539,sortorder!$E$62:$E$138,sortorder!$D$62:$D$138),99)</f>
        <v>14</v>
      </c>
      <c r="S539" s="204"/>
      <c r="T539" s="205"/>
      <c r="U539" s="158">
        <f>IFERROR(_xlfn.XLOOKUP(W539,sortorder!$E$4:$E$55,sortorder!$D$4:$D$55),99)</f>
        <v>70</v>
      </c>
      <c r="V539" s="158">
        <f>IFERROR(_xlfn.XLOOKUP(W539,sortorder!$E$4:$E$55,sortorder!$D$4:$D$55),99)</f>
        <v>70</v>
      </c>
      <c r="W539" s="206" t="s">
        <v>2889</v>
      </c>
      <c r="X539" s="147">
        <f>IF(ISERROR(SEARCH(X$1,$O539)),0,1)</f>
        <v>0</v>
      </c>
      <c r="Y539" s="147">
        <f>IF(ISERROR(SEARCH(Y$1,$O539)),0,1)</f>
        <v>0</v>
      </c>
      <c r="Z539" s="147">
        <f>IF(ISERROR(SEARCH(Z$1,$O539)),0,1)</f>
        <v>0</v>
      </c>
      <c r="AA539" s="147">
        <f>IF(ISERROR(SEARCH(AA$1,$O539)),0,1)</f>
        <v>0</v>
      </c>
      <c r="AB539" s="147">
        <f>IF(ISERROR(SEARCH(AB$1,$O539)),0,1)</f>
        <v>0</v>
      </c>
      <c r="AC539" s="147">
        <f>IF(ISERROR(SEARCH(AC$1,$O539)),0,1)</f>
        <v>0</v>
      </c>
      <c r="AD539" s="147">
        <f>IF(ISERROR(SEARCH(AD$1,$O539)),0,1)</f>
        <v>0</v>
      </c>
      <c r="AE539" s="147">
        <f>IF(ISERROR(SEARCH(AE$1,$O539)),0,1)</f>
        <v>0</v>
      </c>
      <c r="AF539" s="147">
        <f>IF(ISERROR(SEARCH(AF$1,$O539)),0,1)</f>
        <v>0</v>
      </c>
      <c r="AG539" s="125" t="s">
        <v>2293</v>
      </c>
      <c r="AH539" s="125" t="s">
        <v>2722</v>
      </c>
      <c r="AI539" s="125" t="s">
        <v>60</v>
      </c>
      <c r="AJ539" s="42" t="s">
        <v>2890</v>
      </c>
      <c r="AK539" s="219">
        <f>_xlfn.XLOOKUP(AJ539,sortorder!$I$15:$I$20,sortorder!$J$15:$J$20)</f>
        <v>4</v>
      </c>
      <c r="AL539" s="125"/>
      <c r="AM539" s="125"/>
      <c r="AN539" s="125"/>
      <c r="AO539" s="209">
        <v>0</v>
      </c>
      <c r="AP539" s="125" t="s">
        <v>43</v>
      </c>
      <c r="AQ539" s="125" t="s">
        <v>43</v>
      </c>
      <c r="AR539" s="125"/>
      <c r="AS539" s="125"/>
      <c r="AT539" s="125">
        <v>1</v>
      </c>
      <c r="AU539" s="40" t="str">
        <f>IFERROR(_xlfn.XLOOKUP(O539,wtd!$B:$B,wtd!$C:$C),"")</f>
        <v/>
      </c>
      <c r="AV539" s="147" t="b">
        <f>IFERROR(O539=_xlfn.XLOOKUP(O539,wtd!$B:$B,wtd!$B:$B),FALSE)</f>
        <v>0</v>
      </c>
      <c r="AW539" s="125" t="s">
        <v>3082</v>
      </c>
      <c r="AX539" s="125"/>
      <c r="AY539" s="125">
        <v>0</v>
      </c>
      <c r="AZ539" s="125"/>
      <c r="BA539" s="125" t="b">
        <v>0</v>
      </c>
      <c r="BB539" s="125" t="b">
        <v>0</v>
      </c>
      <c r="BC539" s="125" t="b">
        <v>0</v>
      </c>
      <c r="BD539" s="125" t="s">
        <v>5377</v>
      </c>
      <c r="BE539" s="125" t="s">
        <v>2723</v>
      </c>
      <c r="BF539" s="125" t="s">
        <v>2723</v>
      </c>
      <c r="BG539" s="125"/>
      <c r="BH539" s="125"/>
      <c r="BI539" s="125" t="s">
        <v>2723</v>
      </c>
      <c r="BJ539" s="125" t="s">
        <v>2724</v>
      </c>
      <c r="BL539" s="232">
        <v>242</v>
      </c>
      <c r="BN539" t="s">
        <v>1689</v>
      </c>
    </row>
    <row r="540" spans="1:68" x14ac:dyDescent="0.35">
      <c r="A540">
        <v>539</v>
      </c>
      <c r="B540" s="164" t="str">
        <f>IFERROR(TEXT(AK540,"00"),"99")&amp;IFERROR(TEXT(V540,"00"),"99")&amp;IFERROR(TEXT(R540,"00"),"99")&amp;IFERROR(TEXT(BL540,"000"),"999")</f>
        <v>047014243</v>
      </c>
      <c r="C540" s="164" t="str">
        <f>IFERROR(TEXT(AK540,"00"),"99")&amp;IFERROR(TEXT(U540,"00"),"99")&amp;IFERROR(TEXT(Q540,"000"),"999")</f>
        <v>0470000</v>
      </c>
      <c r="D540" s="29">
        <v>1</v>
      </c>
      <c r="E540" s="29">
        <v>0</v>
      </c>
      <c r="F540" s="29">
        <v>0</v>
      </c>
      <c r="G540" s="113" t="s">
        <v>60</v>
      </c>
      <c r="H540" t="s">
        <v>2725</v>
      </c>
      <c r="I540" t="s">
        <v>2725</v>
      </c>
      <c r="J540" t="s">
        <v>2725</v>
      </c>
      <c r="O540" s="65" t="s">
        <v>4966</v>
      </c>
      <c r="P540" t="s">
        <v>4966</v>
      </c>
      <c r="Q540" s="153">
        <f>IFERROR(_xlfn.XLOOKUP(S540,sortorder!$E$62:$E$138,sortorder!$F$62:$F$138),999)</f>
        <v>0</v>
      </c>
      <c r="R540" s="153">
        <f>IFERROR(_xlfn.XLOOKUP(S540,sortorder!$E$62:$E$138,sortorder!$D$62:$D$138),99)</f>
        <v>14</v>
      </c>
      <c r="U540" s="158">
        <f>IFERROR(_xlfn.XLOOKUP(W540,sortorder!$E$4:$E$55,sortorder!$D$4:$D$55),99)</f>
        <v>70</v>
      </c>
      <c r="V540" s="158">
        <f>IFERROR(_xlfn.XLOOKUP(W540,sortorder!$E$4:$E$55,sortorder!$D$4:$D$55),99)</f>
        <v>70</v>
      </c>
      <c r="W540" s="22" t="s">
        <v>2889</v>
      </c>
      <c r="X540" s="147">
        <f>IF(ISERROR(SEARCH(X$1,$O540)),0,1)</f>
        <v>0</v>
      </c>
      <c r="Y540" s="147">
        <f>IF(ISERROR(SEARCH(Y$1,$O540)),0,1)</f>
        <v>0</v>
      </c>
      <c r="Z540" s="147">
        <f>IF(ISERROR(SEARCH(Z$1,$O540)),0,1)</f>
        <v>0</v>
      </c>
      <c r="AA540" s="147">
        <f>IF(ISERROR(SEARCH(AA$1,$O540)),0,1)</f>
        <v>0</v>
      </c>
      <c r="AB540" s="147">
        <f>IF(ISERROR(SEARCH(AB$1,$O540)),0,1)</f>
        <v>0</v>
      </c>
      <c r="AC540" s="147">
        <f>IF(ISERROR(SEARCH(AC$1,$O540)),0,1)</f>
        <v>0</v>
      </c>
      <c r="AD540" s="147">
        <f>IF(ISERROR(SEARCH(AD$1,$O540)),0,1)</f>
        <v>0</v>
      </c>
      <c r="AE540" s="147">
        <f>IF(ISERROR(SEARCH(AE$1,$O540)),0,1)</f>
        <v>0</v>
      </c>
      <c r="AF540" s="147">
        <f>IF(ISERROR(SEARCH(AF$1,$O540)),0,1)</f>
        <v>0</v>
      </c>
      <c r="AG540" t="s">
        <v>2293</v>
      </c>
      <c r="AH540" t="s">
        <v>2722</v>
      </c>
      <c r="AI540" t="s">
        <v>60</v>
      </c>
      <c r="AJ540" s="42" t="s">
        <v>2890</v>
      </c>
      <c r="AK540" s="219">
        <f>_xlfn.XLOOKUP(AJ540,sortorder!$I$15:$I$20,sortorder!$J$15:$J$20)</f>
        <v>4</v>
      </c>
      <c r="AO540" s="30">
        <v>0</v>
      </c>
      <c r="AP540" t="s">
        <v>43</v>
      </c>
      <c r="AQ540" t="s">
        <v>43</v>
      </c>
      <c r="AT540">
        <v>1</v>
      </c>
      <c r="AU540" s="40" t="str">
        <f>IFERROR(_xlfn.XLOOKUP(O540,wtd!$B:$B,wtd!$C:$C),"")</f>
        <v/>
      </c>
      <c r="AV540" s="147" t="b">
        <f>IFERROR(O540=_xlfn.XLOOKUP(O540,wtd!$B:$B,wtd!$B:$B),FALSE)</f>
        <v>0</v>
      </c>
      <c r="AW540" t="s">
        <v>3082</v>
      </c>
      <c r="AY540">
        <v>0</v>
      </c>
      <c r="BA540" t="b">
        <v>0</v>
      </c>
      <c r="BB540" t="b">
        <v>0</v>
      </c>
      <c r="BC540" t="b">
        <v>0</v>
      </c>
      <c r="BD540" t="s">
        <v>5378</v>
      </c>
      <c r="BE540" t="s">
        <v>2726</v>
      </c>
      <c r="BF540" t="s">
        <v>2726</v>
      </c>
      <c r="BI540" t="s">
        <v>2726</v>
      </c>
      <c r="BJ540" t="s">
        <v>2727</v>
      </c>
      <c r="BL540" s="232">
        <v>243</v>
      </c>
      <c r="BM540" t="s">
        <v>2728</v>
      </c>
      <c r="BN540" t="s">
        <v>2729</v>
      </c>
    </row>
    <row r="541" spans="1:68" x14ac:dyDescent="0.35">
      <c r="A541">
        <v>540</v>
      </c>
      <c r="B541" s="164" t="str">
        <f>IFERROR(TEXT(AK541,"00"),"99")&amp;IFERROR(TEXT(V541,"00"),"99")&amp;IFERROR(TEXT(R541,"00"),"99")&amp;IFERROR(TEXT(BL541,"000"),"999")</f>
        <v>047014244</v>
      </c>
      <c r="C541" s="164" t="str">
        <f>IFERROR(TEXT(AK541,"00"),"99")&amp;IFERROR(TEXT(U541,"00"),"99")&amp;IFERROR(TEXT(Q541,"000"),"999")</f>
        <v>0470000</v>
      </c>
      <c r="D541" s="29">
        <v>1</v>
      </c>
      <c r="E541" s="29">
        <v>0</v>
      </c>
      <c r="F541" s="29">
        <v>0</v>
      </c>
      <c r="G541" s="29"/>
      <c r="H541" t="s">
        <v>2730</v>
      </c>
      <c r="I541" t="s">
        <v>2730</v>
      </c>
      <c r="J541" t="s">
        <v>2730</v>
      </c>
      <c r="O541" s="65" t="s">
        <v>4967</v>
      </c>
      <c r="P541" t="s">
        <v>4967</v>
      </c>
      <c r="Q541" s="153">
        <f>IFERROR(_xlfn.XLOOKUP(S541,sortorder!$E$62:$E$138,sortorder!$F$62:$F$138),999)</f>
        <v>0</v>
      </c>
      <c r="R541" s="153">
        <f>IFERROR(_xlfn.XLOOKUP(S541,sortorder!$E$62:$E$138,sortorder!$D$62:$D$138),99)</f>
        <v>14</v>
      </c>
      <c r="U541" s="158">
        <f>IFERROR(_xlfn.XLOOKUP(W541,sortorder!$E$4:$E$55,sortorder!$D$4:$D$55),99)</f>
        <v>70</v>
      </c>
      <c r="V541" s="158">
        <f>IFERROR(_xlfn.XLOOKUP(W541,sortorder!$E$4:$E$55,sortorder!$D$4:$D$55),99)</f>
        <v>70</v>
      </c>
      <c r="W541" s="22" t="s">
        <v>2889</v>
      </c>
      <c r="X541" s="147">
        <f>IF(ISERROR(SEARCH(X$1,$O541)),0,1)</f>
        <v>0</v>
      </c>
      <c r="Y541" s="147">
        <f>IF(ISERROR(SEARCH(Y$1,$O541)),0,1)</f>
        <v>0</v>
      </c>
      <c r="Z541" s="147">
        <f>IF(ISERROR(SEARCH(Z$1,$O541)),0,1)</f>
        <v>0</v>
      </c>
      <c r="AA541" s="147">
        <f>IF(ISERROR(SEARCH(AA$1,$O541)),0,1)</f>
        <v>0</v>
      </c>
      <c r="AB541" s="147">
        <f>IF(ISERROR(SEARCH(AB$1,$O541)),0,1)</f>
        <v>0</v>
      </c>
      <c r="AC541" s="147">
        <f>IF(ISERROR(SEARCH(AC$1,$O541)),0,1)</f>
        <v>0</v>
      </c>
      <c r="AD541" s="147">
        <f>IF(ISERROR(SEARCH(AD$1,$O541)),0,1)</f>
        <v>0</v>
      </c>
      <c r="AE541" s="147">
        <f>IF(ISERROR(SEARCH(AE$1,$O541)),0,1)</f>
        <v>0</v>
      </c>
      <c r="AF541" s="147">
        <f>IF(ISERROR(SEARCH(AF$1,$O541)),0,1)</f>
        <v>0</v>
      </c>
      <c r="AG541" t="s">
        <v>2293</v>
      </c>
      <c r="AH541" t="s">
        <v>2722</v>
      </c>
      <c r="AI541" t="s">
        <v>60</v>
      </c>
      <c r="AJ541" s="42" t="s">
        <v>2890</v>
      </c>
      <c r="AK541" s="219">
        <f>_xlfn.XLOOKUP(AJ541,sortorder!$I$15:$I$20,sortorder!$J$15:$J$20)</f>
        <v>4</v>
      </c>
      <c r="AL541" t="s">
        <v>1805</v>
      </c>
      <c r="AM541" t="s">
        <v>1806</v>
      </c>
      <c r="AN541" t="s">
        <v>1806</v>
      </c>
      <c r="AO541" s="32">
        <v>3</v>
      </c>
      <c r="AP541" t="s">
        <v>1816</v>
      </c>
      <c r="AQ541" t="s">
        <v>1132</v>
      </c>
      <c r="AR541" t="s">
        <v>1126</v>
      </c>
      <c r="AS541" t="s">
        <v>1132</v>
      </c>
      <c r="AU541" s="40" t="str">
        <f>IFERROR(_xlfn.XLOOKUP(O541,wtd!$B:$B,wtd!$C:$C),"")</f>
        <v/>
      </c>
      <c r="AV541" s="147" t="b">
        <f>IFERROR(O541=_xlfn.XLOOKUP(O541,wtd!$B:$B,wtd!$B:$B),FALSE)</f>
        <v>0</v>
      </c>
      <c r="AW541" t="s">
        <v>2831</v>
      </c>
      <c r="AY541">
        <v>0</v>
      </c>
      <c r="BA541" t="b">
        <v>0</v>
      </c>
      <c r="BB541" t="b">
        <v>0</v>
      </c>
      <c r="BC541" t="b">
        <v>0</v>
      </c>
      <c r="BD541" t="s">
        <v>5379</v>
      </c>
      <c r="BE541" t="s">
        <v>2731</v>
      </c>
      <c r="BF541" t="s">
        <v>2731</v>
      </c>
      <c r="BI541" t="s">
        <v>2731</v>
      </c>
      <c r="BJ541" t="s">
        <v>2724</v>
      </c>
      <c r="BL541" s="232">
        <v>244</v>
      </c>
      <c r="BN541" t="s">
        <v>2732</v>
      </c>
    </row>
    <row r="542" spans="1:68" x14ac:dyDescent="0.35">
      <c r="A542">
        <v>541</v>
      </c>
      <c r="B542" s="164" t="str">
        <f>IFERROR(TEXT(AK542,"00"),"99")&amp;IFERROR(TEXT(V542,"00"),"99")&amp;IFERROR(TEXT(R542,"00"),"99")&amp;IFERROR(TEXT(BL542,"000"),"999")</f>
        <v>047014245</v>
      </c>
      <c r="C542" s="164" t="str">
        <f>IFERROR(TEXT(AK542,"00"),"99")&amp;IFERROR(TEXT(U542,"00"),"99")&amp;IFERROR(TEXT(Q542,"000"),"999")</f>
        <v>0470000</v>
      </c>
      <c r="D542" s="29">
        <v>1</v>
      </c>
      <c r="E542" s="29">
        <v>0</v>
      </c>
      <c r="F542" s="29">
        <v>0</v>
      </c>
      <c r="G542" s="29"/>
      <c r="H542" t="s">
        <v>2733</v>
      </c>
      <c r="I542" t="s">
        <v>2733</v>
      </c>
      <c r="J542" t="s">
        <v>2733</v>
      </c>
      <c r="O542" s="65" t="s">
        <v>4968</v>
      </c>
      <c r="P542" t="s">
        <v>4968</v>
      </c>
      <c r="Q542" s="153">
        <f>IFERROR(_xlfn.XLOOKUP(S542,sortorder!$E$62:$E$138,sortorder!$F$62:$F$138),999)</f>
        <v>0</v>
      </c>
      <c r="R542" s="153">
        <f>IFERROR(_xlfn.XLOOKUP(S542,sortorder!$E$62:$E$138,sortorder!$D$62:$D$138),99)</f>
        <v>14</v>
      </c>
      <c r="U542" s="158">
        <f>IFERROR(_xlfn.XLOOKUP(W542,sortorder!$E$4:$E$55,sortorder!$D$4:$D$55),99)</f>
        <v>70</v>
      </c>
      <c r="V542" s="158">
        <f>IFERROR(_xlfn.XLOOKUP(W542,sortorder!$E$4:$E$55,sortorder!$D$4:$D$55),99)</f>
        <v>70</v>
      </c>
      <c r="W542" s="22" t="s">
        <v>2889</v>
      </c>
      <c r="X542" s="147">
        <f>IF(ISERROR(SEARCH(X$1,$O542)),0,1)</f>
        <v>0</v>
      </c>
      <c r="Y542" s="147">
        <f>IF(ISERROR(SEARCH(Y$1,$O542)),0,1)</f>
        <v>0</v>
      </c>
      <c r="Z542" s="147">
        <f>IF(ISERROR(SEARCH(Z$1,$O542)),0,1)</f>
        <v>0</v>
      </c>
      <c r="AA542" s="147">
        <f>IF(ISERROR(SEARCH(AA$1,$O542)),0,1)</f>
        <v>0</v>
      </c>
      <c r="AB542" s="147">
        <f>IF(ISERROR(SEARCH(AB$1,$O542)),0,1)</f>
        <v>0</v>
      </c>
      <c r="AC542" s="147">
        <f>IF(ISERROR(SEARCH(AC$1,$O542)),0,1)</f>
        <v>0</v>
      </c>
      <c r="AD542" s="147">
        <f>IF(ISERROR(SEARCH(AD$1,$O542)),0,1)</f>
        <v>0</v>
      </c>
      <c r="AE542" s="147">
        <f>IF(ISERROR(SEARCH(AE$1,$O542)),0,1)</f>
        <v>0</v>
      </c>
      <c r="AF542" s="147">
        <f>IF(ISERROR(SEARCH(AF$1,$O542)),0,1)</f>
        <v>0</v>
      </c>
      <c r="AG542" t="s">
        <v>2293</v>
      </c>
      <c r="AH542" t="s">
        <v>2722</v>
      </c>
      <c r="AI542" t="s">
        <v>60</v>
      </c>
      <c r="AJ542" s="42" t="s">
        <v>2890</v>
      </c>
      <c r="AK542" s="219">
        <f>_xlfn.XLOOKUP(AJ542,sortorder!$I$15:$I$20,sortorder!$J$15:$J$20)</f>
        <v>4</v>
      </c>
      <c r="AL542" t="s">
        <v>1805</v>
      </c>
      <c r="AM542" t="s">
        <v>1806</v>
      </c>
      <c r="AN542" t="s">
        <v>1806</v>
      </c>
      <c r="AO542" s="32">
        <v>3</v>
      </c>
      <c r="AP542" t="s">
        <v>1816</v>
      </c>
      <c r="AQ542" t="s">
        <v>1132</v>
      </c>
      <c r="AR542" t="s">
        <v>1126</v>
      </c>
      <c r="AS542" t="s">
        <v>1132</v>
      </c>
      <c r="AU542" s="40" t="str">
        <f>IFERROR(_xlfn.XLOOKUP(O542,wtd!$B:$B,wtd!$C:$C),"")</f>
        <v/>
      </c>
      <c r="AV542" s="147" t="b">
        <f>IFERROR(O542=_xlfn.XLOOKUP(O542,wtd!$B:$B,wtd!$B:$B),FALSE)</f>
        <v>0</v>
      </c>
      <c r="AW542" t="s">
        <v>2831</v>
      </c>
      <c r="AY542">
        <v>0</v>
      </c>
      <c r="BA542" t="b">
        <v>0</v>
      </c>
      <c r="BB542" t="b">
        <v>0</v>
      </c>
      <c r="BC542" t="b">
        <v>0</v>
      </c>
      <c r="BD542" t="s">
        <v>5380</v>
      </c>
      <c r="BE542" t="s">
        <v>2734</v>
      </c>
      <c r="BF542" t="s">
        <v>2734</v>
      </c>
      <c r="BI542" t="s">
        <v>2734</v>
      </c>
      <c r="BJ542" t="s">
        <v>2727</v>
      </c>
      <c r="BL542" s="232">
        <v>245</v>
      </c>
      <c r="BM542" t="s">
        <v>2728</v>
      </c>
      <c r="BN542" t="s">
        <v>2735</v>
      </c>
    </row>
    <row r="543" spans="1:68" x14ac:dyDescent="0.35">
      <c r="A543">
        <v>542</v>
      </c>
      <c r="B543" s="164" t="str">
        <f>IFERROR(TEXT(AK543,"00"),"99")&amp;IFERROR(TEXT(V543,"00"),"99")&amp;IFERROR(TEXT(R543,"00"),"99")&amp;IFERROR(TEXT(BL543,"000"),"999")</f>
        <v>047014246</v>
      </c>
      <c r="C543" s="164" t="str">
        <f>IFERROR(TEXT(AK543,"00"),"99")&amp;IFERROR(TEXT(U543,"00"),"99")&amp;IFERROR(TEXT(Q543,"000"),"999")</f>
        <v>0470000</v>
      </c>
      <c r="D543" s="29">
        <v>1</v>
      </c>
      <c r="E543" s="29">
        <v>0</v>
      </c>
      <c r="F543" s="29">
        <v>0</v>
      </c>
      <c r="G543" s="29"/>
      <c r="H543" t="s">
        <v>2736</v>
      </c>
      <c r="I543" t="s">
        <v>2736</v>
      </c>
      <c r="J543" t="s">
        <v>2736</v>
      </c>
      <c r="O543" s="65" t="s">
        <v>4969</v>
      </c>
      <c r="P543" t="s">
        <v>4969</v>
      </c>
      <c r="Q543" s="153">
        <f>IFERROR(_xlfn.XLOOKUP(S543,sortorder!$E$62:$E$138,sortorder!$F$62:$F$138),999)</f>
        <v>0</v>
      </c>
      <c r="R543" s="153">
        <f>IFERROR(_xlfn.XLOOKUP(S543,sortorder!$E$62:$E$138,sortorder!$D$62:$D$138),99)</f>
        <v>14</v>
      </c>
      <c r="U543" s="158">
        <f>IFERROR(_xlfn.XLOOKUP(W543,sortorder!$E$4:$E$55,sortorder!$D$4:$D$55),99)</f>
        <v>70</v>
      </c>
      <c r="V543" s="158">
        <f>IFERROR(_xlfn.XLOOKUP(W543,sortorder!$E$4:$E$55,sortorder!$D$4:$D$55),99)</f>
        <v>70</v>
      </c>
      <c r="W543" s="22" t="s">
        <v>2889</v>
      </c>
      <c r="X543" s="147">
        <f>IF(ISERROR(SEARCH(X$1,$O543)),0,1)</f>
        <v>0</v>
      </c>
      <c r="Y543" s="147">
        <f>IF(ISERROR(SEARCH(Y$1,$O543)),0,1)</f>
        <v>0</v>
      </c>
      <c r="Z543" s="147">
        <f>IF(ISERROR(SEARCH(Z$1,$O543)),0,1)</f>
        <v>0</v>
      </c>
      <c r="AA543" s="147">
        <f>IF(ISERROR(SEARCH(AA$1,$O543)),0,1)</f>
        <v>0</v>
      </c>
      <c r="AB543" s="147">
        <f>IF(ISERROR(SEARCH(AB$1,$O543)),0,1)</f>
        <v>0</v>
      </c>
      <c r="AC543" s="147">
        <f>IF(ISERROR(SEARCH(AC$1,$O543)),0,1)</f>
        <v>0</v>
      </c>
      <c r="AD543" s="147">
        <f>IF(ISERROR(SEARCH(AD$1,$O543)),0,1)</f>
        <v>0</v>
      </c>
      <c r="AE543" s="147">
        <f>IF(ISERROR(SEARCH(AE$1,$O543)),0,1)</f>
        <v>0</v>
      </c>
      <c r="AF543" s="147">
        <f>IF(ISERROR(SEARCH(AF$1,$O543)),0,1)</f>
        <v>0</v>
      </c>
      <c r="AG543" t="s">
        <v>2293</v>
      </c>
      <c r="AH543" t="s">
        <v>2722</v>
      </c>
      <c r="AI543" t="s">
        <v>60</v>
      </c>
      <c r="AJ543" s="42" t="s">
        <v>2890</v>
      </c>
      <c r="AK543" s="219">
        <f>_xlfn.XLOOKUP(AJ543,sortorder!$I$15:$I$20,sortorder!$J$15:$J$20)</f>
        <v>4</v>
      </c>
      <c r="AL543" t="s">
        <v>1805</v>
      </c>
      <c r="AM543" t="s">
        <v>1806</v>
      </c>
      <c r="AN543" t="s">
        <v>1806</v>
      </c>
      <c r="AO543" s="32">
        <v>3</v>
      </c>
      <c r="AP543" t="s">
        <v>1800</v>
      </c>
      <c r="AQ543" t="s">
        <v>1111</v>
      </c>
      <c r="AR543" t="s">
        <v>1102</v>
      </c>
      <c r="AS543" t="s">
        <v>1111</v>
      </c>
      <c r="AU543" s="40" t="str">
        <f>IFERROR(_xlfn.XLOOKUP(O543,wtd!$B:$B,wtd!$C:$C),"")</f>
        <v/>
      </c>
      <c r="AV543" s="147" t="b">
        <f>IFERROR(O543=_xlfn.XLOOKUP(O543,wtd!$B:$B,wtd!$B:$B),FALSE)</f>
        <v>0</v>
      </c>
      <c r="AW543" t="s">
        <v>1103</v>
      </c>
      <c r="AX543">
        <v>2</v>
      </c>
      <c r="AY543">
        <v>0</v>
      </c>
      <c r="BA543" t="b">
        <v>0</v>
      </c>
      <c r="BB543" t="b">
        <v>0</v>
      </c>
      <c r="BC543" t="b">
        <v>0</v>
      </c>
      <c r="BD543" t="s">
        <v>5381</v>
      </c>
      <c r="BE543" t="s">
        <v>2737</v>
      </c>
      <c r="BF543" t="s">
        <v>2737</v>
      </c>
      <c r="BI543" t="s">
        <v>2737</v>
      </c>
      <c r="BJ543" t="s">
        <v>2724</v>
      </c>
      <c r="BL543" s="232">
        <v>246</v>
      </c>
      <c r="BN543" t="s">
        <v>1683</v>
      </c>
    </row>
    <row r="544" spans="1:68" x14ac:dyDescent="0.35">
      <c r="A544">
        <v>543</v>
      </c>
      <c r="B544" s="164" t="str">
        <f>IFERROR(TEXT(AK544,"00"),"99")&amp;IFERROR(TEXT(V544,"00"),"99")&amp;IFERROR(TEXT(R544,"00"),"99")&amp;IFERROR(TEXT(BL544,"000"),"999")</f>
        <v>047014247</v>
      </c>
      <c r="C544" s="164" t="str">
        <f>IFERROR(TEXT(AK544,"00"),"99")&amp;IFERROR(TEXT(U544,"00"),"99")&amp;IFERROR(TEXT(Q544,"000"),"999")</f>
        <v>0470000</v>
      </c>
      <c r="D544" s="29">
        <v>1</v>
      </c>
      <c r="E544" s="29">
        <v>0</v>
      </c>
      <c r="F544" s="29">
        <v>0</v>
      </c>
      <c r="G544" s="29"/>
      <c r="H544" t="s">
        <v>2738</v>
      </c>
      <c r="I544" t="s">
        <v>2738</v>
      </c>
      <c r="J544" t="s">
        <v>2738</v>
      </c>
      <c r="O544" s="65" t="s">
        <v>4970</v>
      </c>
      <c r="P544" t="s">
        <v>4970</v>
      </c>
      <c r="Q544" s="153">
        <f>IFERROR(_xlfn.XLOOKUP(S544,sortorder!$E$62:$E$138,sortorder!$F$62:$F$138),999)</f>
        <v>0</v>
      </c>
      <c r="R544" s="153">
        <f>IFERROR(_xlfn.XLOOKUP(S544,sortorder!$E$62:$E$138,sortorder!$D$62:$D$138),99)</f>
        <v>14</v>
      </c>
      <c r="U544" s="158">
        <f>IFERROR(_xlfn.XLOOKUP(W544,sortorder!$E$4:$E$55,sortorder!$D$4:$D$55),99)</f>
        <v>70</v>
      </c>
      <c r="V544" s="158">
        <f>IFERROR(_xlfn.XLOOKUP(W544,sortorder!$E$4:$E$55,sortorder!$D$4:$D$55),99)</f>
        <v>70</v>
      </c>
      <c r="W544" s="22" t="s">
        <v>2889</v>
      </c>
      <c r="X544" s="147">
        <f>IF(ISERROR(SEARCH(X$1,$O544)),0,1)</f>
        <v>0</v>
      </c>
      <c r="Y544" s="147">
        <f>IF(ISERROR(SEARCH(Y$1,$O544)),0,1)</f>
        <v>0</v>
      </c>
      <c r="Z544" s="147">
        <f>IF(ISERROR(SEARCH(Z$1,$O544)),0,1)</f>
        <v>0</v>
      </c>
      <c r="AA544" s="147">
        <f>IF(ISERROR(SEARCH(AA$1,$O544)),0,1)</f>
        <v>0</v>
      </c>
      <c r="AB544" s="147">
        <f>IF(ISERROR(SEARCH(AB$1,$O544)),0,1)</f>
        <v>0</v>
      </c>
      <c r="AC544" s="147">
        <f>IF(ISERROR(SEARCH(AC$1,$O544)),0,1)</f>
        <v>0</v>
      </c>
      <c r="AD544" s="147">
        <f>IF(ISERROR(SEARCH(AD$1,$O544)),0,1)</f>
        <v>0</v>
      </c>
      <c r="AE544" s="147">
        <f>IF(ISERROR(SEARCH(AE$1,$O544)),0,1)</f>
        <v>0</v>
      </c>
      <c r="AF544" s="147">
        <f>IF(ISERROR(SEARCH(AF$1,$O544)),0,1)</f>
        <v>0</v>
      </c>
      <c r="AG544" t="s">
        <v>2293</v>
      </c>
      <c r="AH544" t="s">
        <v>2722</v>
      </c>
      <c r="AI544" t="s">
        <v>60</v>
      </c>
      <c r="AJ544" s="42" t="s">
        <v>2890</v>
      </c>
      <c r="AK544" s="219">
        <f>_xlfn.XLOOKUP(AJ544,sortorder!$I$15:$I$20,sortorder!$J$15:$J$20)</f>
        <v>4</v>
      </c>
      <c r="AL544" t="s">
        <v>1805</v>
      </c>
      <c r="AM544" t="s">
        <v>1806</v>
      </c>
      <c r="AN544" t="s">
        <v>1806</v>
      </c>
      <c r="AO544" s="32">
        <v>3</v>
      </c>
      <c r="AP544" t="s">
        <v>1800</v>
      </c>
      <c r="AQ544" t="s">
        <v>1111</v>
      </c>
      <c r="AR544" t="s">
        <v>1102</v>
      </c>
      <c r="AS544" t="s">
        <v>1111</v>
      </c>
      <c r="AU544" s="40" t="str">
        <f>IFERROR(_xlfn.XLOOKUP(O544,wtd!$B:$B,wtd!$C:$C),"")</f>
        <v/>
      </c>
      <c r="AV544" s="147" t="b">
        <f>IFERROR(O544=_xlfn.XLOOKUP(O544,wtd!$B:$B,wtd!$B:$B),FALSE)</f>
        <v>0</v>
      </c>
      <c r="AW544" t="s">
        <v>1103</v>
      </c>
      <c r="AX544">
        <v>2</v>
      </c>
      <c r="AY544">
        <v>0</v>
      </c>
      <c r="BA544" t="b">
        <v>0</v>
      </c>
      <c r="BB544" t="b">
        <v>0</v>
      </c>
      <c r="BC544" t="b">
        <v>0</v>
      </c>
      <c r="BD544" t="s">
        <v>5382</v>
      </c>
      <c r="BE544" t="s">
        <v>2739</v>
      </c>
      <c r="BF544" t="s">
        <v>2739</v>
      </c>
      <c r="BI544" t="s">
        <v>2739</v>
      </c>
      <c r="BJ544" t="s">
        <v>2727</v>
      </c>
      <c r="BL544" s="232">
        <v>247</v>
      </c>
      <c r="BM544" t="s">
        <v>2728</v>
      </c>
      <c r="BN544" t="s">
        <v>1562</v>
      </c>
    </row>
    <row r="545" spans="1:66" x14ac:dyDescent="0.35">
      <c r="A545">
        <v>544</v>
      </c>
      <c r="B545" s="164" t="str">
        <f>IFERROR(TEXT(AK545,"00"),"99")&amp;IFERROR(TEXT(V545,"00"),"99")&amp;IFERROR(TEXT(R545,"00"),"99")&amp;IFERROR(TEXT(BL545,"000"),"999")</f>
        <v>047014248</v>
      </c>
      <c r="C545" s="164" t="str">
        <f>IFERROR(TEXT(AK545,"00"),"99")&amp;IFERROR(TEXT(U545,"00"),"99")&amp;IFERROR(TEXT(Q545,"000"),"999")</f>
        <v>0470000</v>
      </c>
      <c r="D545" s="29">
        <v>1</v>
      </c>
      <c r="E545" s="29">
        <v>0</v>
      </c>
      <c r="F545" s="29">
        <v>0</v>
      </c>
      <c r="G545" s="29"/>
      <c r="H545" t="s">
        <v>2740</v>
      </c>
      <c r="I545" t="s">
        <v>2740</v>
      </c>
      <c r="J545" t="s">
        <v>2740</v>
      </c>
      <c r="O545" s="65" t="s">
        <v>4971</v>
      </c>
      <c r="P545" t="s">
        <v>4971</v>
      </c>
      <c r="Q545" s="153">
        <f>IFERROR(_xlfn.XLOOKUP(S545,sortorder!$E$62:$E$138,sortorder!$F$62:$F$138),999)</f>
        <v>0</v>
      </c>
      <c r="R545" s="153">
        <f>IFERROR(_xlfn.XLOOKUP(S545,sortorder!$E$62:$E$138,sortorder!$D$62:$D$138),99)</f>
        <v>14</v>
      </c>
      <c r="U545" s="158">
        <f>IFERROR(_xlfn.XLOOKUP(W545,sortorder!$E$4:$E$55,sortorder!$D$4:$D$55),99)</f>
        <v>70</v>
      </c>
      <c r="V545" s="158">
        <f>IFERROR(_xlfn.XLOOKUP(W545,sortorder!$E$4:$E$55,sortorder!$D$4:$D$55),99)</f>
        <v>70</v>
      </c>
      <c r="W545" s="22" t="s">
        <v>2889</v>
      </c>
      <c r="X545" s="147">
        <f>IF(ISERROR(SEARCH(X$1,$O545)),0,1)</f>
        <v>0</v>
      </c>
      <c r="Y545" s="147">
        <f>IF(ISERROR(SEARCH(Y$1,$O545)),0,1)</f>
        <v>0</v>
      </c>
      <c r="Z545" s="147">
        <f>IF(ISERROR(SEARCH(Z$1,$O545)),0,1)</f>
        <v>0</v>
      </c>
      <c r="AA545" s="147">
        <f>IF(ISERROR(SEARCH(AA$1,$O545)),0,1)</f>
        <v>0</v>
      </c>
      <c r="AB545" s="147">
        <f>IF(ISERROR(SEARCH(AB$1,$O545)),0,1)</f>
        <v>0</v>
      </c>
      <c r="AC545" s="147">
        <f>IF(ISERROR(SEARCH(AC$1,$O545)),0,1)</f>
        <v>0</v>
      </c>
      <c r="AD545" s="147">
        <f>IF(ISERROR(SEARCH(AD$1,$O545)),0,1)</f>
        <v>0</v>
      </c>
      <c r="AE545" s="147">
        <f>IF(ISERROR(SEARCH(AE$1,$O545)),0,1)</f>
        <v>0</v>
      </c>
      <c r="AF545" s="147">
        <f>IF(ISERROR(SEARCH(AF$1,$O545)),0,1)</f>
        <v>0</v>
      </c>
      <c r="AG545" t="s">
        <v>2293</v>
      </c>
      <c r="AH545" t="s">
        <v>2722</v>
      </c>
      <c r="AI545" t="s">
        <v>60</v>
      </c>
      <c r="AJ545" s="42" t="s">
        <v>2890</v>
      </c>
      <c r="AK545" s="219">
        <f>_xlfn.XLOOKUP(AJ545,sortorder!$I$15:$I$20,sortorder!$J$15:$J$20)</f>
        <v>4</v>
      </c>
      <c r="AL545" t="s">
        <v>423</v>
      </c>
      <c r="AM545" t="s">
        <v>423</v>
      </c>
      <c r="AN545" t="s">
        <v>424</v>
      </c>
      <c r="AO545" s="31">
        <v>1</v>
      </c>
      <c r="AP545" t="s">
        <v>1125</v>
      </c>
      <c r="AQ545" t="s">
        <v>1132</v>
      </c>
      <c r="AR545" t="s">
        <v>1126</v>
      </c>
      <c r="AS545" t="s">
        <v>1132</v>
      </c>
      <c r="AU545" s="40" t="str">
        <f>IFERROR(_xlfn.XLOOKUP(O545,wtd!$B:$B,wtd!$C:$C),"")</f>
        <v/>
      </c>
      <c r="AV545" s="147" t="b">
        <f>IFERROR(O545=_xlfn.XLOOKUP(O545,wtd!$B:$B,wtd!$B:$B),FALSE)</f>
        <v>0</v>
      </c>
      <c r="AW545" t="s">
        <v>2831</v>
      </c>
      <c r="AY545">
        <v>0</v>
      </c>
      <c r="BA545" t="b">
        <v>0</v>
      </c>
      <c r="BB545" t="b">
        <v>0</v>
      </c>
      <c r="BC545" t="b">
        <v>0</v>
      </c>
      <c r="BD545" t="s">
        <v>5383</v>
      </c>
      <c r="BE545" t="s">
        <v>2741</v>
      </c>
      <c r="BF545" t="s">
        <v>2741</v>
      </c>
      <c r="BI545" t="s">
        <v>2741</v>
      </c>
      <c r="BJ545" t="s">
        <v>2724</v>
      </c>
      <c r="BL545" s="232">
        <v>248</v>
      </c>
      <c r="BM545" t="s">
        <v>2742</v>
      </c>
      <c r="BN545" t="s">
        <v>1146</v>
      </c>
    </row>
    <row r="546" spans="1:66" x14ac:dyDescent="0.35">
      <c r="A546">
        <v>545</v>
      </c>
      <c r="B546" s="164" t="str">
        <f>IFERROR(TEXT(AK546,"00"),"99")&amp;IFERROR(TEXT(V546,"00"),"99")&amp;IFERROR(TEXT(R546,"00"),"99")&amp;IFERROR(TEXT(BL546,"000"),"999")</f>
        <v>047014249</v>
      </c>
      <c r="C546" s="164" t="str">
        <f>IFERROR(TEXT(AK546,"00"),"99")&amp;IFERROR(TEXT(U546,"00"),"99")&amp;IFERROR(TEXT(Q546,"000"),"999")</f>
        <v>0470000</v>
      </c>
      <c r="D546" s="29">
        <v>1</v>
      </c>
      <c r="E546" s="29">
        <v>0</v>
      </c>
      <c r="F546" s="29">
        <v>0</v>
      </c>
      <c r="G546" s="29"/>
      <c r="H546" t="s">
        <v>2743</v>
      </c>
      <c r="I546" t="s">
        <v>2743</v>
      </c>
      <c r="J546" t="s">
        <v>2743</v>
      </c>
      <c r="O546" s="65" t="s">
        <v>4972</v>
      </c>
      <c r="P546" t="s">
        <v>4972</v>
      </c>
      <c r="Q546" s="153">
        <f>IFERROR(_xlfn.XLOOKUP(S546,sortorder!$E$62:$E$138,sortorder!$F$62:$F$138),999)</f>
        <v>0</v>
      </c>
      <c r="R546" s="153">
        <f>IFERROR(_xlfn.XLOOKUP(S546,sortorder!$E$62:$E$138,sortorder!$D$62:$D$138),99)</f>
        <v>14</v>
      </c>
      <c r="U546" s="158">
        <f>IFERROR(_xlfn.XLOOKUP(W546,sortorder!$E$4:$E$55,sortorder!$D$4:$D$55),99)</f>
        <v>70</v>
      </c>
      <c r="V546" s="158">
        <f>IFERROR(_xlfn.XLOOKUP(W546,sortorder!$E$4:$E$55,sortorder!$D$4:$D$55),99)</f>
        <v>70</v>
      </c>
      <c r="W546" s="22" t="s">
        <v>2889</v>
      </c>
      <c r="X546" s="147">
        <f>IF(ISERROR(SEARCH(X$1,$O546)),0,1)</f>
        <v>0</v>
      </c>
      <c r="Y546" s="147">
        <f>IF(ISERROR(SEARCH(Y$1,$O546)),0,1)</f>
        <v>0</v>
      </c>
      <c r="Z546" s="147">
        <f>IF(ISERROR(SEARCH(Z$1,$O546)),0,1)</f>
        <v>0</v>
      </c>
      <c r="AA546" s="147">
        <f>IF(ISERROR(SEARCH(AA$1,$O546)),0,1)</f>
        <v>0</v>
      </c>
      <c r="AB546" s="147">
        <f>IF(ISERROR(SEARCH(AB$1,$O546)),0,1)</f>
        <v>0</v>
      </c>
      <c r="AC546" s="147">
        <f>IF(ISERROR(SEARCH(AC$1,$O546)),0,1)</f>
        <v>0</v>
      </c>
      <c r="AD546" s="147">
        <f>IF(ISERROR(SEARCH(AD$1,$O546)),0,1)</f>
        <v>0</v>
      </c>
      <c r="AE546" s="147">
        <f>IF(ISERROR(SEARCH(AE$1,$O546)),0,1)</f>
        <v>0</v>
      </c>
      <c r="AF546" s="147">
        <f>IF(ISERROR(SEARCH(AF$1,$O546)),0,1)</f>
        <v>0</v>
      </c>
      <c r="AG546" t="s">
        <v>2293</v>
      </c>
      <c r="AH546" t="s">
        <v>2722</v>
      </c>
      <c r="AI546" t="s">
        <v>60</v>
      </c>
      <c r="AJ546" s="42" t="s">
        <v>2890</v>
      </c>
      <c r="AK546" s="219">
        <f>_xlfn.XLOOKUP(AJ546,sortorder!$I$15:$I$20,sortorder!$J$15:$J$20)</f>
        <v>4</v>
      </c>
      <c r="AL546" t="s">
        <v>423</v>
      </c>
      <c r="AM546" t="s">
        <v>423</v>
      </c>
      <c r="AN546" t="s">
        <v>424</v>
      </c>
      <c r="AO546" s="31">
        <v>1</v>
      </c>
      <c r="AP546" t="s">
        <v>1125</v>
      </c>
      <c r="AQ546" t="s">
        <v>1132</v>
      </c>
      <c r="AR546" t="s">
        <v>1126</v>
      </c>
      <c r="AS546" t="s">
        <v>1132</v>
      </c>
      <c r="AU546" s="40" t="str">
        <f>IFERROR(_xlfn.XLOOKUP(O546,wtd!$B:$B,wtd!$C:$C),"")</f>
        <v/>
      </c>
      <c r="AV546" s="147" t="b">
        <f>IFERROR(O546=_xlfn.XLOOKUP(O546,wtd!$B:$B,wtd!$B:$B),FALSE)</f>
        <v>0</v>
      </c>
      <c r="AW546" t="s">
        <v>2831</v>
      </c>
      <c r="AY546">
        <v>0</v>
      </c>
      <c r="BA546" t="b">
        <v>0</v>
      </c>
      <c r="BB546" t="b">
        <v>0</v>
      </c>
      <c r="BC546" t="b">
        <v>0</v>
      </c>
      <c r="BD546" t="s">
        <v>5384</v>
      </c>
      <c r="BE546" t="s">
        <v>2744</v>
      </c>
      <c r="BF546" t="s">
        <v>2744</v>
      </c>
      <c r="BI546" t="s">
        <v>2744</v>
      </c>
      <c r="BJ546" t="s">
        <v>2727</v>
      </c>
      <c r="BL546" s="232">
        <v>249</v>
      </c>
      <c r="BM546" t="s">
        <v>2728</v>
      </c>
      <c r="BN546" t="s">
        <v>2273</v>
      </c>
    </row>
    <row r="547" spans="1:66" x14ac:dyDescent="0.35">
      <c r="A547">
        <v>546</v>
      </c>
      <c r="B547" s="164" t="str">
        <f>IFERROR(TEXT(AK547,"00"),"99")&amp;IFERROR(TEXT(V547,"00"),"99")&amp;IFERROR(TEXT(R547,"00"),"99")&amp;IFERROR(TEXT(BL547,"000"),"999")</f>
        <v>047014250</v>
      </c>
      <c r="C547" s="164" t="str">
        <f>IFERROR(TEXT(AK547,"00"),"99")&amp;IFERROR(TEXT(U547,"00"),"99")&amp;IFERROR(TEXT(Q547,"000"),"999")</f>
        <v>0470000</v>
      </c>
      <c r="D547" s="29">
        <v>1</v>
      </c>
      <c r="E547" s="29">
        <v>0</v>
      </c>
      <c r="F547" s="29">
        <v>0</v>
      </c>
      <c r="G547" s="29"/>
      <c r="H547" t="s">
        <v>2745</v>
      </c>
      <c r="I547" t="s">
        <v>2745</v>
      </c>
      <c r="J547" t="s">
        <v>2745</v>
      </c>
      <c r="O547" s="65" t="s">
        <v>4973</v>
      </c>
      <c r="P547" t="s">
        <v>4973</v>
      </c>
      <c r="Q547" s="153">
        <f>IFERROR(_xlfn.XLOOKUP(S547,sortorder!$E$62:$E$138,sortorder!$F$62:$F$138),999)</f>
        <v>0</v>
      </c>
      <c r="R547" s="153">
        <f>IFERROR(_xlfn.XLOOKUP(S547,sortorder!$E$62:$E$138,sortorder!$D$62:$D$138),99)</f>
        <v>14</v>
      </c>
      <c r="U547" s="158">
        <f>IFERROR(_xlfn.XLOOKUP(W547,sortorder!$E$4:$E$55,sortorder!$D$4:$D$55),99)</f>
        <v>70</v>
      </c>
      <c r="V547" s="158">
        <f>IFERROR(_xlfn.XLOOKUP(W547,sortorder!$E$4:$E$55,sortorder!$D$4:$D$55),99)</f>
        <v>70</v>
      </c>
      <c r="W547" s="22" t="s">
        <v>2889</v>
      </c>
      <c r="X547" s="147">
        <f>IF(ISERROR(SEARCH(X$1,$O547)),0,1)</f>
        <v>0</v>
      </c>
      <c r="Y547" s="147">
        <f>IF(ISERROR(SEARCH(Y$1,$O547)),0,1)</f>
        <v>0</v>
      </c>
      <c r="Z547" s="147">
        <f>IF(ISERROR(SEARCH(Z$1,$O547)),0,1)</f>
        <v>0</v>
      </c>
      <c r="AA547" s="147">
        <f>IF(ISERROR(SEARCH(AA$1,$O547)),0,1)</f>
        <v>0</v>
      </c>
      <c r="AB547" s="147">
        <f>IF(ISERROR(SEARCH(AB$1,$O547)),0,1)</f>
        <v>0</v>
      </c>
      <c r="AC547" s="147">
        <f>IF(ISERROR(SEARCH(AC$1,$O547)),0,1)</f>
        <v>0</v>
      </c>
      <c r="AD547" s="147">
        <f>IF(ISERROR(SEARCH(AD$1,$O547)),0,1)</f>
        <v>0</v>
      </c>
      <c r="AE547" s="147">
        <f>IF(ISERROR(SEARCH(AE$1,$O547)),0,1)</f>
        <v>0</v>
      </c>
      <c r="AF547" s="147">
        <f>IF(ISERROR(SEARCH(AF$1,$O547)),0,1)</f>
        <v>0</v>
      </c>
      <c r="AG547" t="s">
        <v>2293</v>
      </c>
      <c r="AH547" t="s">
        <v>2722</v>
      </c>
      <c r="AI547" t="s">
        <v>60</v>
      </c>
      <c r="AJ547" s="42" t="s">
        <v>2890</v>
      </c>
      <c r="AK547" s="219">
        <f>_xlfn.XLOOKUP(AJ547,sortorder!$I$15:$I$20,sortorder!$J$15:$J$20)</f>
        <v>4</v>
      </c>
      <c r="AL547" t="s">
        <v>423</v>
      </c>
      <c r="AM547" t="s">
        <v>423</v>
      </c>
      <c r="AN547" t="s">
        <v>424</v>
      </c>
      <c r="AO547" s="31">
        <v>1</v>
      </c>
      <c r="AP547" t="s">
        <v>1101</v>
      </c>
      <c r="AQ547" t="s">
        <v>1111</v>
      </c>
      <c r="AR547" t="s">
        <v>1102</v>
      </c>
      <c r="AS547" t="s">
        <v>1111</v>
      </c>
      <c r="AU547" s="40" t="str">
        <f>IFERROR(_xlfn.XLOOKUP(O547,wtd!$B:$B,wtd!$C:$C),"")</f>
        <v/>
      </c>
      <c r="AV547" s="147" t="b">
        <f>IFERROR(O547=_xlfn.XLOOKUP(O547,wtd!$B:$B,wtd!$B:$B),FALSE)</f>
        <v>0</v>
      </c>
      <c r="AW547" t="s">
        <v>1103</v>
      </c>
      <c r="AX547">
        <v>2</v>
      </c>
      <c r="AY547">
        <v>0</v>
      </c>
      <c r="BA547" t="b">
        <v>0</v>
      </c>
      <c r="BB547" t="b">
        <v>0</v>
      </c>
      <c r="BC547" t="b">
        <v>0</v>
      </c>
      <c r="BD547" t="s">
        <v>5385</v>
      </c>
      <c r="BE547" t="s">
        <v>2746</v>
      </c>
      <c r="BF547" t="s">
        <v>2746</v>
      </c>
      <c r="BI547" t="s">
        <v>2746</v>
      </c>
      <c r="BJ547" t="s">
        <v>2724</v>
      </c>
      <c r="BL547" s="232">
        <v>250</v>
      </c>
      <c r="BN547" t="s">
        <v>1120</v>
      </c>
    </row>
    <row r="548" spans="1:66" x14ac:dyDescent="0.35">
      <c r="A548">
        <v>547</v>
      </c>
      <c r="B548" s="164" t="str">
        <f>IFERROR(TEXT(AK548,"00"),"99")&amp;IFERROR(TEXT(V548,"00"),"99")&amp;IFERROR(TEXT(R548,"00"),"99")&amp;IFERROR(TEXT(BL548,"000"),"999")</f>
        <v>047014251</v>
      </c>
      <c r="C548" s="164" t="str">
        <f>IFERROR(TEXT(AK548,"00"),"99")&amp;IFERROR(TEXT(U548,"00"),"99")&amp;IFERROR(TEXT(Q548,"000"),"999")</f>
        <v>0470000</v>
      </c>
      <c r="D548" s="29">
        <v>1</v>
      </c>
      <c r="E548" s="29">
        <v>0</v>
      </c>
      <c r="F548" s="29">
        <v>0</v>
      </c>
      <c r="G548" s="29"/>
      <c r="H548" t="s">
        <v>2747</v>
      </c>
      <c r="I548" t="s">
        <v>2747</v>
      </c>
      <c r="J548" t="s">
        <v>2747</v>
      </c>
      <c r="O548" s="65" t="s">
        <v>4974</v>
      </c>
      <c r="P548" t="s">
        <v>4974</v>
      </c>
      <c r="Q548" s="153">
        <f>IFERROR(_xlfn.XLOOKUP(S548,sortorder!$E$62:$E$138,sortorder!$F$62:$F$138),999)</f>
        <v>0</v>
      </c>
      <c r="R548" s="153">
        <f>IFERROR(_xlfn.XLOOKUP(S548,sortorder!$E$62:$E$138,sortorder!$D$62:$D$138),99)</f>
        <v>14</v>
      </c>
      <c r="U548" s="158">
        <f>IFERROR(_xlfn.XLOOKUP(W548,sortorder!$E$4:$E$55,sortorder!$D$4:$D$55),99)</f>
        <v>70</v>
      </c>
      <c r="V548" s="158">
        <f>IFERROR(_xlfn.XLOOKUP(W548,sortorder!$E$4:$E$55,sortorder!$D$4:$D$55),99)</f>
        <v>70</v>
      </c>
      <c r="W548" s="22" t="s">
        <v>2889</v>
      </c>
      <c r="X548" s="147">
        <f>IF(ISERROR(SEARCH(X$1,$O548)),0,1)</f>
        <v>0</v>
      </c>
      <c r="Y548" s="147">
        <f>IF(ISERROR(SEARCH(Y$1,$O548)),0,1)</f>
        <v>0</v>
      </c>
      <c r="Z548" s="147">
        <f>IF(ISERROR(SEARCH(Z$1,$O548)),0,1)</f>
        <v>0</v>
      </c>
      <c r="AA548" s="147">
        <f>IF(ISERROR(SEARCH(AA$1,$O548)),0,1)</f>
        <v>0</v>
      </c>
      <c r="AB548" s="147">
        <f>IF(ISERROR(SEARCH(AB$1,$O548)),0,1)</f>
        <v>0</v>
      </c>
      <c r="AC548" s="147">
        <f>IF(ISERROR(SEARCH(AC$1,$O548)),0,1)</f>
        <v>0</v>
      </c>
      <c r="AD548" s="147">
        <f>IF(ISERROR(SEARCH(AD$1,$O548)),0,1)</f>
        <v>0</v>
      </c>
      <c r="AE548" s="147">
        <f>IF(ISERROR(SEARCH(AE$1,$O548)),0,1)</f>
        <v>0</v>
      </c>
      <c r="AF548" s="147">
        <f>IF(ISERROR(SEARCH(AF$1,$O548)),0,1)</f>
        <v>0</v>
      </c>
      <c r="AG548" t="s">
        <v>2293</v>
      </c>
      <c r="AH548" t="s">
        <v>2722</v>
      </c>
      <c r="AI548" t="s">
        <v>60</v>
      </c>
      <c r="AJ548" s="42" t="s">
        <v>2890</v>
      </c>
      <c r="AK548" s="219">
        <f>_xlfn.XLOOKUP(AJ548,sortorder!$I$15:$I$20,sortorder!$J$15:$J$20)</f>
        <v>4</v>
      </c>
      <c r="AL548" t="s">
        <v>423</v>
      </c>
      <c r="AM548" t="s">
        <v>423</v>
      </c>
      <c r="AN548" t="s">
        <v>424</v>
      </c>
      <c r="AO548" s="31">
        <v>1</v>
      </c>
      <c r="AP548" t="s">
        <v>1101</v>
      </c>
      <c r="AQ548" t="s">
        <v>1111</v>
      </c>
      <c r="AR548" t="s">
        <v>1102</v>
      </c>
      <c r="AS548" t="s">
        <v>1111</v>
      </c>
      <c r="AU548" s="40" t="str">
        <f>IFERROR(_xlfn.XLOOKUP(O548,wtd!$B:$B,wtd!$C:$C),"")</f>
        <v/>
      </c>
      <c r="AV548" s="147" t="b">
        <f>IFERROR(O548=_xlfn.XLOOKUP(O548,wtd!$B:$B,wtd!$B:$B),FALSE)</f>
        <v>0</v>
      </c>
      <c r="AW548" t="s">
        <v>1103</v>
      </c>
      <c r="AX548">
        <v>2</v>
      </c>
      <c r="AY548">
        <v>0</v>
      </c>
      <c r="BA548" t="b">
        <v>0</v>
      </c>
      <c r="BB548" t="b">
        <v>0</v>
      </c>
      <c r="BC548" t="b">
        <v>0</v>
      </c>
      <c r="BD548" t="s">
        <v>5386</v>
      </c>
      <c r="BE548" t="s">
        <v>2748</v>
      </c>
      <c r="BF548" t="s">
        <v>2748</v>
      </c>
      <c r="BI548" t="s">
        <v>2748</v>
      </c>
      <c r="BJ548" t="s">
        <v>2727</v>
      </c>
      <c r="BL548" s="232">
        <v>251</v>
      </c>
      <c r="BM548" t="s">
        <v>2728</v>
      </c>
      <c r="BN548" t="s">
        <v>1167</v>
      </c>
    </row>
    <row r="549" spans="1:66" x14ac:dyDescent="0.35">
      <c r="A549">
        <v>548</v>
      </c>
      <c r="B549" s="164" t="str">
        <f>IFERROR(TEXT(AK549,"00"),"99")&amp;IFERROR(TEXT(V549,"00"),"99")&amp;IFERROR(TEXT(R549,"00"),"99")&amp;IFERROR(TEXT(BL549,"000"),"999")</f>
        <v>047014999</v>
      </c>
      <c r="C549" s="164" t="str">
        <f>IFERROR(TEXT(AK549,"00"),"99")&amp;IFERROR(TEXT(U549,"00"),"99")&amp;IFERROR(TEXT(Q549,"000"),"999")</f>
        <v>0470000</v>
      </c>
      <c r="D549" s="29">
        <v>1</v>
      </c>
      <c r="E549" s="29">
        <v>0</v>
      </c>
      <c r="F549" s="29">
        <v>0</v>
      </c>
      <c r="G549" s="29"/>
      <c r="H549" t="s">
        <v>2791</v>
      </c>
      <c r="I549" t="s">
        <v>2791</v>
      </c>
      <c r="J549" t="s">
        <v>2791</v>
      </c>
      <c r="L549" s="125"/>
      <c r="O549" s="126" t="s">
        <v>4985</v>
      </c>
      <c r="P549" s="125" t="s">
        <v>4985</v>
      </c>
      <c r="Q549" s="153">
        <f>IFERROR(_xlfn.XLOOKUP(S549,sortorder!$E$62:$E$138,sortorder!$F$62:$F$138),999)</f>
        <v>0</v>
      </c>
      <c r="R549" s="153">
        <f>IFERROR(_xlfn.XLOOKUP(S549,sortorder!$E$62:$E$138,sortorder!$D$62:$D$138),99)</f>
        <v>14</v>
      </c>
      <c r="U549" s="158">
        <f>IFERROR(_xlfn.XLOOKUP(W549,sortorder!$E$4:$E$55,sortorder!$D$4:$D$55),99)</f>
        <v>70</v>
      </c>
      <c r="V549" s="158">
        <f>IFERROR(_xlfn.XLOOKUP(W549,sortorder!$E$4:$E$55,sortorder!$D$4:$D$55),99)</f>
        <v>70</v>
      </c>
      <c r="W549" s="22" t="s">
        <v>2889</v>
      </c>
      <c r="X549" s="147">
        <f>IF(ISERROR(SEARCH(X$1,$O549)),0,1)</f>
        <v>0</v>
      </c>
      <c r="Y549" s="147">
        <f>IF(ISERROR(SEARCH(Y$1,$O549)),0,1)</f>
        <v>0</v>
      </c>
      <c r="Z549" s="147">
        <f>IF(ISERROR(SEARCH(Z$1,$O549)),0,1)</f>
        <v>0</v>
      </c>
      <c r="AA549" s="147">
        <f>IF(ISERROR(SEARCH(AA$1,$O549)),0,1)</f>
        <v>0</v>
      </c>
      <c r="AB549" s="147">
        <f>IF(ISERROR(SEARCH(AB$1,$O549)),0,1)</f>
        <v>0</v>
      </c>
      <c r="AC549" s="147">
        <f>IF(ISERROR(SEARCH(AC$1,$O549)),0,1)</f>
        <v>0</v>
      </c>
      <c r="AD549" s="147">
        <f>IF(ISERROR(SEARCH(AD$1,$O549)),0,1)</f>
        <v>0</v>
      </c>
      <c r="AE549" s="147">
        <f>IF(ISERROR(SEARCH(AE$1,$O549)),0,1)</f>
        <v>0</v>
      </c>
      <c r="AF549" s="147">
        <f>IF(ISERROR(SEARCH(AF$1,$O549)),0,1)</f>
        <v>0</v>
      </c>
      <c r="AG549" t="s">
        <v>2293</v>
      </c>
      <c r="AH549" s="125" t="s">
        <v>2722</v>
      </c>
      <c r="AI549" t="s">
        <v>60</v>
      </c>
      <c r="AJ549" s="42" t="s">
        <v>2890</v>
      </c>
      <c r="AK549" s="219">
        <f>_xlfn.XLOOKUP(AJ549,sortorder!$I$15:$I$20,sortorder!$J$15:$J$20)</f>
        <v>4</v>
      </c>
      <c r="AL549" t="s">
        <v>423</v>
      </c>
      <c r="AM549" t="s">
        <v>423</v>
      </c>
      <c r="AN549" t="s">
        <v>424</v>
      </c>
      <c r="AO549" s="31">
        <v>1</v>
      </c>
      <c r="AP549" t="s">
        <v>1125</v>
      </c>
      <c r="AQ549" t="s">
        <v>1132</v>
      </c>
      <c r="AR549" t="s">
        <v>1126</v>
      </c>
      <c r="AS549" t="s">
        <v>1132</v>
      </c>
      <c r="AU549" s="40" t="str">
        <f>IFERROR(_xlfn.XLOOKUP(O549,wtd!$B:$B,wtd!$C:$C),"")</f>
        <v/>
      </c>
      <c r="AV549" s="147" t="b">
        <f>IFERROR(O549=_xlfn.XLOOKUP(O549,wtd!$B:$B,wtd!$B:$B),FALSE)</f>
        <v>0</v>
      </c>
      <c r="AW549" t="s">
        <v>2831</v>
      </c>
      <c r="AY549">
        <v>0</v>
      </c>
      <c r="BA549" t="b">
        <v>0</v>
      </c>
      <c r="BB549" t="b">
        <v>0</v>
      </c>
      <c r="BC549" t="b">
        <v>0</v>
      </c>
      <c r="BD549" t="s">
        <v>5387</v>
      </c>
      <c r="BE549" t="s">
        <v>2792</v>
      </c>
      <c r="BF549" t="s">
        <v>2792</v>
      </c>
      <c r="BI549" t="s">
        <v>2792</v>
      </c>
      <c r="BL549" s="235">
        <v>999</v>
      </c>
      <c r="BM549" t="s">
        <v>2728</v>
      </c>
      <c r="BN549" t="s">
        <v>1667</v>
      </c>
    </row>
    <row r="550" spans="1:66" x14ac:dyDescent="0.35">
      <c r="A550">
        <v>549</v>
      </c>
      <c r="B550" s="164" t="str">
        <f>IFERROR(TEXT(AK550,"00"),"99")&amp;IFERROR(TEXT(V550,"00"),"99")&amp;IFERROR(TEXT(R550,"00"),"99")&amp;IFERROR(TEXT(BL550,"000"),"999")</f>
        <v>047014999</v>
      </c>
      <c r="C550" s="164" t="str">
        <f>IFERROR(TEXT(AK550,"00"),"99")&amp;IFERROR(TEXT(U550,"00"),"99")&amp;IFERROR(TEXT(Q550,"000"),"999")</f>
        <v>0470000</v>
      </c>
      <c r="D550" s="29">
        <v>1</v>
      </c>
      <c r="E550" s="29">
        <v>0</v>
      </c>
      <c r="F550" s="29">
        <v>0</v>
      </c>
      <c r="G550" s="29"/>
      <c r="H550" t="s">
        <v>2793</v>
      </c>
      <c r="I550" t="s">
        <v>2793</v>
      </c>
      <c r="J550" t="s">
        <v>2793</v>
      </c>
      <c r="L550" s="125"/>
      <c r="O550" s="126" t="s">
        <v>4986</v>
      </c>
      <c r="P550" s="125" t="s">
        <v>4986</v>
      </c>
      <c r="Q550" s="153">
        <f>IFERROR(_xlfn.XLOOKUP(S550,sortorder!$E$62:$E$138,sortorder!$F$62:$F$138),999)</f>
        <v>0</v>
      </c>
      <c r="R550" s="153">
        <f>IFERROR(_xlfn.XLOOKUP(S550,sortorder!$E$62:$E$138,sortorder!$D$62:$D$138),99)</f>
        <v>14</v>
      </c>
      <c r="U550" s="158">
        <f>IFERROR(_xlfn.XLOOKUP(W550,sortorder!$E$4:$E$55,sortorder!$D$4:$D$55),99)</f>
        <v>70</v>
      </c>
      <c r="V550" s="158">
        <f>IFERROR(_xlfn.XLOOKUP(W550,sortorder!$E$4:$E$55,sortorder!$D$4:$D$55),99)</f>
        <v>70</v>
      </c>
      <c r="W550" s="22" t="s">
        <v>2889</v>
      </c>
      <c r="X550" s="147">
        <f>IF(ISERROR(SEARCH(X$1,$O550)),0,1)</f>
        <v>0</v>
      </c>
      <c r="Y550" s="147">
        <f>IF(ISERROR(SEARCH(Y$1,$O550)),0,1)</f>
        <v>0</v>
      </c>
      <c r="Z550" s="147">
        <f>IF(ISERROR(SEARCH(Z$1,$O550)),0,1)</f>
        <v>0</v>
      </c>
      <c r="AA550" s="147">
        <f>IF(ISERROR(SEARCH(AA$1,$O550)),0,1)</f>
        <v>0</v>
      </c>
      <c r="AB550" s="147">
        <f>IF(ISERROR(SEARCH(AB$1,$O550)),0,1)</f>
        <v>0</v>
      </c>
      <c r="AC550" s="147">
        <f>IF(ISERROR(SEARCH(AC$1,$O550)),0,1)</f>
        <v>0</v>
      </c>
      <c r="AD550" s="147">
        <f>IF(ISERROR(SEARCH(AD$1,$O550)),0,1)</f>
        <v>0</v>
      </c>
      <c r="AE550" s="147">
        <f>IF(ISERROR(SEARCH(AE$1,$O550)),0,1)</f>
        <v>0</v>
      </c>
      <c r="AF550" s="147">
        <f>IF(ISERROR(SEARCH(AF$1,$O550)),0,1)</f>
        <v>0</v>
      </c>
      <c r="AG550" t="s">
        <v>2293</v>
      </c>
      <c r="AH550" s="125" t="s">
        <v>2722</v>
      </c>
      <c r="AI550" t="s">
        <v>60</v>
      </c>
      <c r="AJ550" s="42" t="s">
        <v>2890</v>
      </c>
      <c r="AK550" s="219">
        <f>_xlfn.XLOOKUP(AJ550,sortorder!$I$15:$I$20,sortorder!$J$15:$J$20)</f>
        <v>4</v>
      </c>
      <c r="AL550" t="s">
        <v>423</v>
      </c>
      <c r="AM550" t="s">
        <v>423</v>
      </c>
      <c r="AN550" t="s">
        <v>424</v>
      </c>
      <c r="AO550" s="31">
        <v>1</v>
      </c>
      <c r="AP550" t="s">
        <v>1101</v>
      </c>
      <c r="AQ550" t="s">
        <v>1111</v>
      </c>
      <c r="AR550" t="s">
        <v>1102</v>
      </c>
      <c r="AS550" t="s">
        <v>1111</v>
      </c>
      <c r="AU550" s="40" t="str">
        <f>IFERROR(_xlfn.XLOOKUP(O550,wtd!$B:$B,wtd!$C:$C),"")</f>
        <v/>
      </c>
      <c r="AV550" s="147" t="b">
        <f>IFERROR(O550=_xlfn.XLOOKUP(O550,wtd!$B:$B,wtd!$B:$B),FALSE)</f>
        <v>0</v>
      </c>
      <c r="AW550" t="s">
        <v>1103</v>
      </c>
      <c r="AX550">
        <v>2</v>
      </c>
      <c r="AY550">
        <v>0</v>
      </c>
      <c r="BA550" t="b">
        <v>0</v>
      </c>
      <c r="BB550" t="b">
        <v>0</v>
      </c>
      <c r="BC550" t="b">
        <v>0</v>
      </c>
      <c r="BD550" t="s">
        <v>5388</v>
      </c>
      <c r="BE550" t="s">
        <v>2794</v>
      </c>
      <c r="BF550" t="s">
        <v>2794</v>
      </c>
      <c r="BI550" t="s">
        <v>2794</v>
      </c>
      <c r="BL550" s="235">
        <v>999</v>
      </c>
      <c r="BM550" t="s">
        <v>2728</v>
      </c>
      <c r="BN550" t="s">
        <v>1596</v>
      </c>
    </row>
    <row r="551" spans="1:66" x14ac:dyDescent="0.35">
      <c r="A551">
        <v>550</v>
      </c>
      <c r="B551" s="164" t="str">
        <f>IFERROR(TEXT(AK551,"00"),"99")&amp;IFERROR(TEXT(V551,"00"),"99")&amp;IFERROR(TEXT(R551,"00"),"99")&amp;IFERROR(TEXT(BL551,"000"),"999")</f>
        <v>047014999</v>
      </c>
      <c r="C551" s="164" t="str">
        <f>IFERROR(TEXT(AK551,"00"),"99")&amp;IFERROR(TEXT(U551,"00"),"99")&amp;IFERROR(TEXT(Q551,"000"),"999")</f>
        <v>0470000</v>
      </c>
      <c r="D551" s="29">
        <v>1</v>
      </c>
      <c r="E551" s="29">
        <v>0</v>
      </c>
      <c r="F551" s="29">
        <v>0</v>
      </c>
      <c r="G551" s="29"/>
      <c r="H551" t="s">
        <v>2820</v>
      </c>
      <c r="I551" t="s">
        <v>2820</v>
      </c>
      <c r="J551" t="s">
        <v>2820</v>
      </c>
      <c r="L551" s="125"/>
      <c r="O551" s="126" t="s">
        <v>4987</v>
      </c>
      <c r="P551" s="125" t="s">
        <v>4987</v>
      </c>
      <c r="Q551" s="153">
        <f>IFERROR(_xlfn.XLOOKUP(S551,sortorder!$E$62:$E$138,sortorder!$F$62:$F$138),999)</f>
        <v>0</v>
      </c>
      <c r="R551" s="153">
        <f>IFERROR(_xlfn.XLOOKUP(S551,sortorder!$E$62:$E$138,sortorder!$D$62:$D$138),99)</f>
        <v>14</v>
      </c>
      <c r="U551" s="158">
        <f>IFERROR(_xlfn.XLOOKUP(W551,sortorder!$E$4:$E$55,sortorder!$D$4:$D$55),99)</f>
        <v>70</v>
      </c>
      <c r="V551" s="158">
        <f>IFERROR(_xlfn.XLOOKUP(W551,sortorder!$E$4:$E$55,sortorder!$D$4:$D$55),99)</f>
        <v>70</v>
      </c>
      <c r="W551" s="22" t="s">
        <v>2889</v>
      </c>
      <c r="X551" s="147">
        <f>IF(ISERROR(SEARCH(X$1,$O551)),0,1)</f>
        <v>0</v>
      </c>
      <c r="Y551" s="147">
        <f>IF(ISERROR(SEARCH(Y$1,$O551)),0,1)</f>
        <v>0</v>
      </c>
      <c r="Z551" s="147">
        <f>IF(ISERROR(SEARCH(Z$1,$O551)),0,1)</f>
        <v>0</v>
      </c>
      <c r="AA551" s="147">
        <f>IF(ISERROR(SEARCH(AA$1,$O551)),0,1)</f>
        <v>0</v>
      </c>
      <c r="AB551" s="147">
        <f>IF(ISERROR(SEARCH(AB$1,$O551)),0,1)</f>
        <v>0</v>
      </c>
      <c r="AC551" s="147">
        <f>IF(ISERROR(SEARCH(AC$1,$O551)),0,1)</f>
        <v>0</v>
      </c>
      <c r="AD551" s="147">
        <f>IF(ISERROR(SEARCH(AD$1,$O551)),0,1)</f>
        <v>0</v>
      </c>
      <c r="AE551" s="147">
        <f>IF(ISERROR(SEARCH(AE$1,$O551)),0,1)</f>
        <v>0</v>
      </c>
      <c r="AF551" s="147">
        <f>IF(ISERROR(SEARCH(AF$1,$O551)),0,1)</f>
        <v>0</v>
      </c>
      <c r="AG551" t="s">
        <v>2293</v>
      </c>
      <c r="AH551" s="125" t="s">
        <v>2722</v>
      </c>
      <c r="AI551" t="s">
        <v>60</v>
      </c>
      <c r="AJ551" s="42" t="s">
        <v>2890</v>
      </c>
      <c r="AK551" s="219">
        <f>_xlfn.XLOOKUP(AJ551,sortorder!$I$15:$I$20,sortorder!$J$15:$J$20)</f>
        <v>4</v>
      </c>
      <c r="AL551" t="s">
        <v>423</v>
      </c>
      <c r="AM551" t="s">
        <v>423</v>
      </c>
      <c r="AN551" t="s">
        <v>424</v>
      </c>
      <c r="AO551" s="31">
        <v>1</v>
      </c>
      <c r="AP551" t="s">
        <v>1125</v>
      </c>
      <c r="AQ551" t="s">
        <v>1132</v>
      </c>
      <c r="AR551" t="s">
        <v>1126</v>
      </c>
      <c r="AS551" t="s">
        <v>1132</v>
      </c>
      <c r="AU551" s="40" t="str">
        <f>IFERROR(_xlfn.XLOOKUP(O551,wtd!$B:$B,wtd!$C:$C),"")</f>
        <v/>
      </c>
      <c r="AV551" s="147" t="b">
        <f>IFERROR(O551=_xlfn.XLOOKUP(O551,wtd!$B:$B,wtd!$B:$B),FALSE)</f>
        <v>0</v>
      </c>
      <c r="AW551" t="s">
        <v>2831</v>
      </c>
      <c r="AY551">
        <v>0</v>
      </c>
      <c r="BA551" t="b">
        <v>0</v>
      </c>
      <c r="BB551" t="b">
        <v>0</v>
      </c>
      <c r="BC551" t="b">
        <v>0</v>
      </c>
      <c r="BD551" t="s">
        <v>5389</v>
      </c>
      <c r="BE551" t="s">
        <v>2821</v>
      </c>
      <c r="BF551" t="s">
        <v>2821</v>
      </c>
      <c r="BI551" t="s">
        <v>2821</v>
      </c>
      <c r="BL551" s="235">
        <v>999</v>
      </c>
      <c r="BN551" t="s">
        <v>1641</v>
      </c>
    </row>
    <row r="552" spans="1:66" x14ac:dyDescent="0.35">
      <c r="A552">
        <v>551</v>
      </c>
      <c r="B552" s="164" t="str">
        <f>IFERROR(TEXT(AK552,"00"),"99")&amp;IFERROR(TEXT(V552,"00"),"99")&amp;IFERROR(TEXT(R552,"00"),"99")&amp;IFERROR(TEXT(BL552,"000"),"999")</f>
        <v>047014999</v>
      </c>
      <c r="C552" s="164" t="str">
        <f>IFERROR(TEXT(AK552,"00"),"99")&amp;IFERROR(TEXT(U552,"00"),"99")&amp;IFERROR(TEXT(Q552,"000"),"999")</f>
        <v>0470000</v>
      </c>
      <c r="D552" s="29">
        <v>1</v>
      </c>
      <c r="E552" s="29">
        <v>0</v>
      </c>
      <c r="F552" s="29">
        <v>0</v>
      </c>
      <c r="G552" s="29"/>
      <c r="H552" t="s">
        <v>2824</v>
      </c>
      <c r="I552" t="s">
        <v>2824</v>
      </c>
      <c r="J552" t="s">
        <v>2824</v>
      </c>
      <c r="L552" s="125"/>
      <c r="O552" s="126" t="s">
        <v>4988</v>
      </c>
      <c r="P552" s="125" t="s">
        <v>4988</v>
      </c>
      <c r="Q552" s="153">
        <f>IFERROR(_xlfn.XLOOKUP(S552,sortorder!$E$62:$E$138,sortorder!$F$62:$F$138),999)</f>
        <v>0</v>
      </c>
      <c r="R552" s="153">
        <f>IFERROR(_xlfn.XLOOKUP(S552,sortorder!$E$62:$E$138,sortorder!$D$62:$D$138),99)</f>
        <v>14</v>
      </c>
      <c r="U552" s="158">
        <f>IFERROR(_xlfn.XLOOKUP(W552,sortorder!$E$4:$E$55,sortorder!$D$4:$D$55),99)</f>
        <v>70</v>
      </c>
      <c r="V552" s="158">
        <f>IFERROR(_xlfn.XLOOKUP(W552,sortorder!$E$4:$E$55,sortorder!$D$4:$D$55),99)</f>
        <v>70</v>
      </c>
      <c r="W552" s="22" t="s">
        <v>2889</v>
      </c>
      <c r="X552" s="147">
        <f>IF(ISERROR(SEARCH(X$1,$O552)),0,1)</f>
        <v>0</v>
      </c>
      <c r="Y552" s="147">
        <f>IF(ISERROR(SEARCH(Y$1,$O552)),0,1)</f>
        <v>0</v>
      </c>
      <c r="Z552" s="147">
        <f>IF(ISERROR(SEARCH(Z$1,$O552)),0,1)</f>
        <v>0</v>
      </c>
      <c r="AA552" s="147">
        <f>IF(ISERROR(SEARCH(AA$1,$O552)),0,1)</f>
        <v>0</v>
      </c>
      <c r="AB552" s="147">
        <f>IF(ISERROR(SEARCH(AB$1,$O552)),0,1)</f>
        <v>0</v>
      </c>
      <c r="AC552" s="147">
        <f>IF(ISERROR(SEARCH(AC$1,$O552)),0,1)</f>
        <v>0</v>
      </c>
      <c r="AD552" s="147">
        <f>IF(ISERROR(SEARCH(AD$1,$O552)),0,1)</f>
        <v>0</v>
      </c>
      <c r="AE552" s="147">
        <f>IF(ISERROR(SEARCH(AE$1,$O552)),0,1)</f>
        <v>0</v>
      </c>
      <c r="AF552" s="147">
        <f>IF(ISERROR(SEARCH(AF$1,$O552)),0,1)</f>
        <v>0</v>
      </c>
      <c r="AG552" t="s">
        <v>2293</v>
      </c>
      <c r="AH552" s="125" t="s">
        <v>2722</v>
      </c>
      <c r="AI552" t="s">
        <v>60</v>
      </c>
      <c r="AJ552" s="42" t="s">
        <v>2890</v>
      </c>
      <c r="AK552" s="219">
        <f>_xlfn.XLOOKUP(AJ552,sortorder!$I$15:$I$20,sortorder!$J$15:$J$20)</f>
        <v>4</v>
      </c>
      <c r="AL552" t="s">
        <v>423</v>
      </c>
      <c r="AM552" t="s">
        <v>423</v>
      </c>
      <c r="AN552" t="s">
        <v>424</v>
      </c>
      <c r="AO552" s="31">
        <v>1</v>
      </c>
      <c r="AP552" t="s">
        <v>1101</v>
      </c>
      <c r="AQ552" t="s">
        <v>1111</v>
      </c>
      <c r="AR552" t="s">
        <v>1102</v>
      </c>
      <c r="AS552" t="s">
        <v>1111</v>
      </c>
      <c r="AU552" s="40" t="str">
        <f>IFERROR(_xlfn.XLOOKUP(O552,wtd!$B:$B,wtd!$C:$C),"")</f>
        <v/>
      </c>
      <c r="AV552" s="147" t="b">
        <f>IFERROR(O552=_xlfn.XLOOKUP(O552,wtd!$B:$B,wtd!$B:$B),FALSE)</f>
        <v>0</v>
      </c>
      <c r="AW552" t="s">
        <v>1103</v>
      </c>
      <c r="AX552">
        <v>2</v>
      </c>
      <c r="AY552">
        <v>0</v>
      </c>
      <c r="BA552" t="b">
        <v>0</v>
      </c>
      <c r="BB552" t="b">
        <v>0</v>
      </c>
      <c r="BC552" t="b">
        <v>0</v>
      </c>
      <c r="BD552" t="s">
        <v>5390</v>
      </c>
      <c r="BE552" t="s">
        <v>2825</v>
      </c>
      <c r="BF552" t="s">
        <v>2825</v>
      </c>
      <c r="BI552" t="s">
        <v>2825</v>
      </c>
      <c r="BL552" s="235">
        <v>999</v>
      </c>
      <c r="BN552" t="s">
        <v>1140</v>
      </c>
    </row>
    <row r="553" spans="1:66" x14ac:dyDescent="0.35">
      <c r="A553">
        <v>552</v>
      </c>
      <c r="B553" s="164" t="str">
        <f>IFERROR(TEXT(AK553,"00"),"99")&amp;IFERROR(TEXT(V553,"00"),"99")&amp;IFERROR(TEXT(R553,"00"),"99")&amp;IFERROR(TEXT(BL553,"000"),"999")</f>
        <v>047014999</v>
      </c>
      <c r="C553" s="164" t="str">
        <f>IFERROR(TEXT(AK553,"00"),"99")&amp;IFERROR(TEXT(U553,"00"),"99")&amp;IFERROR(TEXT(Q553,"000"),"999")</f>
        <v>0470000</v>
      </c>
      <c r="D553" s="29">
        <v>1</v>
      </c>
      <c r="E553" s="29">
        <v>0</v>
      </c>
      <c r="F553" s="29">
        <v>0</v>
      </c>
      <c r="G553" s="113" t="s">
        <v>60</v>
      </c>
      <c r="H553" t="s">
        <v>2787</v>
      </c>
      <c r="I553" t="s">
        <v>2787</v>
      </c>
      <c r="J553" t="s">
        <v>2787</v>
      </c>
      <c r="L553" s="125"/>
      <c r="O553" s="126" t="s">
        <v>4989</v>
      </c>
      <c r="P553" s="125" t="s">
        <v>4989</v>
      </c>
      <c r="Q553" s="153">
        <f>IFERROR(_xlfn.XLOOKUP(S553,sortorder!$E$62:$E$138,sortorder!$F$62:$F$138),999)</f>
        <v>0</v>
      </c>
      <c r="R553" s="153">
        <f>IFERROR(_xlfn.XLOOKUP(S553,sortorder!$E$62:$E$138,sortorder!$D$62:$D$138),99)</f>
        <v>14</v>
      </c>
      <c r="U553" s="158">
        <f>IFERROR(_xlfn.XLOOKUP(W553,sortorder!$E$4:$E$55,sortorder!$D$4:$D$55),99)</f>
        <v>70</v>
      </c>
      <c r="V553" s="158">
        <f>IFERROR(_xlfn.XLOOKUP(W553,sortorder!$E$4:$E$55,sortorder!$D$4:$D$55),99)</f>
        <v>70</v>
      </c>
      <c r="W553" s="22" t="s">
        <v>2889</v>
      </c>
      <c r="X553" s="147">
        <f>IF(ISERROR(SEARCH(X$1,$O553)),0,1)</f>
        <v>0</v>
      </c>
      <c r="Y553" s="147">
        <f>IF(ISERROR(SEARCH(Y$1,$O553)),0,1)</f>
        <v>0</v>
      </c>
      <c r="Z553" s="147">
        <f>IF(ISERROR(SEARCH(Z$1,$O553)),0,1)</f>
        <v>0</v>
      </c>
      <c r="AA553" s="147">
        <f>IF(ISERROR(SEARCH(AA$1,$O553)),0,1)</f>
        <v>0</v>
      </c>
      <c r="AB553" s="147">
        <f>IF(ISERROR(SEARCH(AB$1,$O553)),0,1)</f>
        <v>0</v>
      </c>
      <c r="AC553" s="147">
        <f>IF(ISERROR(SEARCH(AC$1,$O553)),0,1)</f>
        <v>0</v>
      </c>
      <c r="AD553" s="147">
        <f>IF(ISERROR(SEARCH(AD$1,$O553)),0,1)</f>
        <v>0</v>
      </c>
      <c r="AE553" s="147">
        <f>IF(ISERROR(SEARCH(AE$1,$O553)),0,1)</f>
        <v>0</v>
      </c>
      <c r="AF553" s="147">
        <f>IF(ISERROR(SEARCH(AF$1,$O553)),0,1)</f>
        <v>0</v>
      </c>
      <c r="AG553" t="s">
        <v>2293</v>
      </c>
      <c r="AH553" s="125" t="s">
        <v>2722</v>
      </c>
      <c r="AI553" t="s">
        <v>60</v>
      </c>
      <c r="AJ553" s="42" t="s">
        <v>2890</v>
      </c>
      <c r="AK553" s="219">
        <f>_xlfn.XLOOKUP(AJ553,sortorder!$I$15:$I$20,sortorder!$J$15:$J$20)</f>
        <v>4</v>
      </c>
      <c r="AO553" s="30">
        <v>0</v>
      </c>
      <c r="AP553" t="s">
        <v>43</v>
      </c>
      <c r="AQ553" t="s">
        <v>43</v>
      </c>
      <c r="AT553">
        <v>1</v>
      </c>
      <c r="AU553" s="40" t="str">
        <f>IFERROR(_xlfn.XLOOKUP(O553,wtd!$B:$B,wtd!$C:$C),"")</f>
        <v/>
      </c>
      <c r="AV553" s="147" t="b">
        <f>IFERROR(O553=_xlfn.XLOOKUP(O553,wtd!$B:$B,wtd!$B:$B),FALSE)</f>
        <v>0</v>
      </c>
      <c r="AW553" t="s">
        <v>3082</v>
      </c>
      <c r="AY553">
        <v>0</v>
      </c>
      <c r="BA553" t="b">
        <v>0</v>
      </c>
      <c r="BB553" t="b">
        <v>0</v>
      </c>
      <c r="BC553" t="b">
        <v>0</v>
      </c>
      <c r="BD553" t="s">
        <v>5391</v>
      </c>
      <c r="BE553" t="s">
        <v>2788</v>
      </c>
      <c r="BF553" t="s">
        <v>2788</v>
      </c>
      <c r="BI553" t="s">
        <v>2788</v>
      </c>
      <c r="BL553" s="235">
        <v>999</v>
      </c>
      <c r="BM553" t="s">
        <v>2728</v>
      </c>
      <c r="BN553" t="s">
        <v>2729</v>
      </c>
    </row>
    <row r="554" spans="1:66" x14ac:dyDescent="0.35">
      <c r="A554">
        <v>553</v>
      </c>
      <c r="B554" s="164" t="str">
        <f>IFERROR(TEXT(AK554,"00"),"99")&amp;IFERROR(TEXT(V554,"00"),"99")&amp;IFERROR(TEXT(R554,"00"),"99")&amp;IFERROR(TEXT(BL554,"000"),"999")</f>
        <v>047014999</v>
      </c>
      <c r="C554" s="164" t="str">
        <f>IFERROR(TEXT(AK554,"00"),"99")&amp;IFERROR(TEXT(U554,"00"),"99")&amp;IFERROR(TEXT(Q554,"000"),"999")</f>
        <v>0470000</v>
      </c>
      <c r="D554" s="29">
        <v>1</v>
      </c>
      <c r="E554" s="29">
        <v>0</v>
      </c>
      <c r="F554" s="29">
        <v>0</v>
      </c>
      <c r="G554" s="113" t="s">
        <v>60</v>
      </c>
      <c r="H554" t="s">
        <v>2807</v>
      </c>
      <c r="I554" t="s">
        <v>2807</v>
      </c>
      <c r="J554" t="s">
        <v>2807</v>
      </c>
      <c r="L554" s="125"/>
      <c r="O554" s="126" t="s">
        <v>4990</v>
      </c>
      <c r="P554" s="125" t="s">
        <v>4990</v>
      </c>
      <c r="Q554" s="153">
        <f>IFERROR(_xlfn.XLOOKUP(S554,sortorder!$E$62:$E$138,sortorder!$F$62:$F$138),999)</f>
        <v>0</v>
      </c>
      <c r="R554" s="153">
        <f>IFERROR(_xlfn.XLOOKUP(S554,sortorder!$E$62:$E$138,sortorder!$D$62:$D$138),99)</f>
        <v>14</v>
      </c>
      <c r="U554" s="158">
        <f>IFERROR(_xlfn.XLOOKUP(W554,sortorder!$E$4:$E$55,sortorder!$D$4:$D$55),99)</f>
        <v>70</v>
      </c>
      <c r="V554" s="158">
        <f>IFERROR(_xlfn.XLOOKUP(W554,sortorder!$E$4:$E$55,sortorder!$D$4:$D$55),99)</f>
        <v>70</v>
      </c>
      <c r="W554" s="22" t="s">
        <v>2889</v>
      </c>
      <c r="X554" s="147">
        <f>IF(ISERROR(SEARCH(X$1,$O554)),0,1)</f>
        <v>0</v>
      </c>
      <c r="Y554" s="147">
        <f>IF(ISERROR(SEARCH(Y$1,$O554)),0,1)</f>
        <v>0</v>
      </c>
      <c r="Z554" s="147">
        <f>IF(ISERROR(SEARCH(Z$1,$O554)),0,1)</f>
        <v>0</v>
      </c>
      <c r="AA554" s="147">
        <f>IF(ISERROR(SEARCH(AA$1,$O554)),0,1)</f>
        <v>0</v>
      </c>
      <c r="AB554" s="147">
        <f>IF(ISERROR(SEARCH(AB$1,$O554)),0,1)</f>
        <v>0</v>
      </c>
      <c r="AC554" s="147">
        <f>IF(ISERROR(SEARCH(AC$1,$O554)),0,1)</f>
        <v>0</v>
      </c>
      <c r="AD554" s="147">
        <f>IF(ISERROR(SEARCH(AD$1,$O554)),0,1)</f>
        <v>0</v>
      </c>
      <c r="AE554" s="147">
        <f>IF(ISERROR(SEARCH(AE$1,$O554)),0,1)</f>
        <v>0</v>
      </c>
      <c r="AF554" s="147">
        <f>IF(ISERROR(SEARCH(AF$1,$O554)),0,1)</f>
        <v>0</v>
      </c>
      <c r="AG554" t="s">
        <v>2293</v>
      </c>
      <c r="AH554" s="125" t="s">
        <v>2722</v>
      </c>
      <c r="AI554" t="s">
        <v>60</v>
      </c>
      <c r="AJ554" s="42" t="s">
        <v>2890</v>
      </c>
      <c r="AK554" s="219">
        <f>_xlfn.XLOOKUP(AJ554,sortorder!$I$15:$I$20,sortorder!$J$15:$J$20)</f>
        <v>4</v>
      </c>
      <c r="AO554" s="30">
        <v>0</v>
      </c>
      <c r="AP554" t="s">
        <v>43</v>
      </c>
      <c r="AQ554" t="s">
        <v>43</v>
      </c>
      <c r="AT554">
        <v>1</v>
      </c>
      <c r="AU554" s="40" t="str">
        <f>IFERROR(_xlfn.XLOOKUP(O554,wtd!$B:$B,wtd!$C:$C),"")</f>
        <v/>
      </c>
      <c r="AV554" s="147" t="b">
        <f>IFERROR(O554=_xlfn.XLOOKUP(O554,wtd!$B:$B,wtd!$B:$B),FALSE)</f>
        <v>0</v>
      </c>
      <c r="AW554" t="s">
        <v>3082</v>
      </c>
      <c r="AY554">
        <v>0</v>
      </c>
      <c r="BA554" t="b">
        <v>0</v>
      </c>
      <c r="BB554" t="b">
        <v>0</v>
      </c>
      <c r="BC554" t="b">
        <v>0</v>
      </c>
      <c r="BD554" t="s">
        <v>5392</v>
      </c>
      <c r="BE554" t="s">
        <v>2808</v>
      </c>
      <c r="BF554" t="s">
        <v>2808</v>
      </c>
      <c r="BI554" t="s">
        <v>2808</v>
      </c>
      <c r="BL554" s="235">
        <v>999</v>
      </c>
      <c r="BN554" t="s">
        <v>1689</v>
      </c>
    </row>
    <row r="555" spans="1:66" x14ac:dyDescent="0.35">
      <c r="A555">
        <v>554</v>
      </c>
      <c r="B555" s="164" t="str">
        <f>IFERROR(TEXT(AK555,"00"),"99")&amp;IFERROR(TEXT(V555,"00"),"99")&amp;IFERROR(TEXT(R555,"00"),"99")&amp;IFERROR(TEXT(BL555,"000"),"999")</f>
        <v>047014999</v>
      </c>
      <c r="C555" s="164" t="str">
        <f>IFERROR(TEXT(AK555,"00"),"99")&amp;IFERROR(TEXT(U555,"00"),"99")&amp;IFERROR(TEXT(Q555,"000"),"999")</f>
        <v>0470000</v>
      </c>
      <c r="D555" s="29">
        <v>1</v>
      </c>
      <c r="E555" s="29">
        <v>0</v>
      </c>
      <c r="F555" s="29">
        <v>0</v>
      </c>
      <c r="G555" s="29"/>
      <c r="H555" t="s">
        <v>2795</v>
      </c>
      <c r="I555" t="s">
        <v>2795</v>
      </c>
      <c r="J555" t="s">
        <v>2795</v>
      </c>
      <c r="L555" s="125"/>
      <c r="O555" s="126" t="s">
        <v>4991</v>
      </c>
      <c r="P555" s="125" t="s">
        <v>4991</v>
      </c>
      <c r="Q555" s="153">
        <f>IFERROR(_xlfn.XLOOKUP(S555,sortorder!$E$62:$E$138,sortorder!$F$62:$F$138),999)</f>
        <v>0</v>
      </c>
      <c r="R555" s="153">
        <f>IFERROR(_xlfn.XLOOKUP(S555,sortorder!$E$62:$E$138,sortorder!$D$62:$D$138),99)</f>
        <v>14</v>
      </c>
      <c r="U555" s="158">
        <f>IFERROR(_xlfn.XLOOKUP(W555,sortorder!$E$4:$E$55,sortorder!$D$4:$D$55),99)</f>
        <v>70</v>
      </c>
      <c r="V555" s="158">
        <f>IFERROR(_xlfn.XLOOKUP(W555,sortorder!$E$4:$E$55,sortorder!$D$4:$D$55),99)</f>
        <v>70</v>
      </c>
      <c r="W555" s="22" t="s">
        <v>2889</v>
      </c>
      <c r="X555" s="147">
        <f>IF(ISERROR(SEARCH(X$1,$O555)),0,1)</f>
        <v>0</v>
      </c>
      <c r="Y555" s="147">
        <f>IF(ISERROR(SEARCH(Y$1,$O555)),0,1)</f>
        <v>0</v>
      </c>
      <c r="Z555" s="147">
        <f>IF(ISERROR(SEARCH(Z$1,$O555)),0,1)</f>
        <v>0</v>
      </c>
      <c r="AA555" s="147">
        <f>IF(ISERROR(SEARCH(AA$1,$O555)),0,1)</f>
        <v>0</v>
      </c>
      <c r="AB555" s="147">
        <f>IF(ISERROR(SEARCH(AB$1,$O555)),0,1)</f>
        <v>0</v>
      </c>
      <c r="AC555" s="147">
        <f>IF(ISERROR(SEARCH(AC$1,$O555)),0,1)</f>
        <v>0</v>
      </c>
      <c r="AD555" s="147">
        <f>IF(ISERROR(SEARCH(AD$1,$O555)),0,1)</f>
        <v>0</v>
      </c>
      <c r="AE555" s="147">
        <f>IF(ISERROR(SEARCH(AE$1,$O555)),0,1)</f>
        <v>0</v>
      </c>
      <c r="AF555" s="147">
        <f>IF(ISERROR(SEARCH(AF$1,$O555)),0,1)</f>
        <v>0</v>
      </c>
      <c r="AG555" t="s">
        <v>2293</v>
      </c>
      <c r="AH555" s="125" t="s">
        <v>2722</v>
      </c>
      <c r="AI555" t="s">
        <v>60</v>
      </c>
      <c r="AJ555" s="42" t="s">
        <v>2890</v>
      </c>
      <c r="AK555" s="219">
        <f>_xlfn.XLOOKUP(AJ555,sortorder!$I$15:$I$20,sortorder!$J$15:$J$20)</f>
        <v>4</v>
      </c>
      <c r="AL555" t="s">
        <v>1805</v>
      </c>
      <c r="AM555" t="s">
        <v>1806</v>
      </c>
      <c r="AN555" t="s">
        <v>1806</v>
      </c>
      <c r="AO555" s="32">
        <v>3</v>
      </c>
      <c r="AP555" t="s">
        <v>1816</v>
      </c>
      <c r="AQ555" t="s">
        <v>1132</v>
      </c>
      <c r="AR555" t="s">
        <v>1126</v>
      </c>
      <c r="AS555" t="s">
        <v>1132</v>
      </c>
      <c r="AU555" s="40" t="str">
        <f>IFERROR(_xlfn.XLOOKUP(O555,wtd!$B:$B,wtd!$C:$C),"")</f>
        <v/>
      </c>
      <c r="AV555" s="147" t="b">
        <f>IFERROR(O555=_xlfn.XLOOKUP(O555,wtd!$B:$B,wtd!$B:$B),FALSE)</f>
        <v>0</v>
      </c>
      <c r="AW555" t="s">
        <v>2831</v>
      </c>
      <c r="AY555">
        <v>0</v>
      </c>
      <c r="BA555" t="b">
        <v>0</v>
      </c>
      <c r="BB555" t="b">
        <v>0</v>
      </c>
      <c r="BC555" t="b">
        <v>0</v>
      </c>
      <c r="BD555" t="s">
        <v>5393</v>
      </c>
      <c r="BE555" s="125" t="s">
        <v>2796</v>
      </c>
      <c r="BF555" t="s">
        <v>2796</v>
      </c>
      <c r="BI555" t="s">
        <v>2796</v>
      </c>
      <c r="BL555" s="235">
        <v>999</v>
      </c>
      <c r="BM555" t="s">
        <v>2728</v>
      </c>
      <c r="BN555" t="s">
        <v>2797</v>
      </c>
    </row>
    <row r="556" spans="1:66" x14ac:dyDescent="0.35">
      <c r="A556">
        <v>555</v>
      </c>
      <c r="B556" s="164" t="str">
        <f>IFERROR(TEXT(AK556,"00"),"99")&amp;IFERROR(TEXT(V556,"00"),"99")&amp;IFERROR(TEXT(R556,"00"),"99")&amp;IFERROR(TEXT(BL556,"000"),"999")</f>
        <v>047014999</v>
      </c>
      <c r="C556" s="164" t="str">
        <f>IFERROR(TEXT(AK556,"00"),"99")&amp;IFERROR(TEXT(U556,"00"),"99")&amp;IFERROR(TEXT(Q556,"000"),"999")</f>
        <v>0470000</v>
      </c>
      <c r="D556" s="29">
        <v>1</v>
      </c>
      <c r="E556" s="29">
        <v>0</v>
      </c>
      <c r="F556" s="29">
        <v>0</v>
      </c>
      <c r="G556" s="29"/>
      <c r="H556" t="s">
        <v>2789</v>
      </c>
      <c r="I556" t="s">
        <v>2789</v>
      </c>
      <c r="J556" t="s">
        <v>2789</v>
      </c>
      <c r="L556" s="125"/>
      <c r="O556" s="126" t="s">
        <v>4992</v>
      </c>
      <c r="P556" s="125" t="s">
        <v>4992</v>
      </c>
      <c r="Q556" s="153">
        <f>IFERROR(_xlfn.XLOOKUP(S556,sortorder!$E$62:$E$138,sortorder!$F$62:$F$138),999)</f>
        <v>0</v>
      </c>
      <c r="R556" s="153">
        <f>IFERROR(_xlfn.XLOOKUP(S556,sortorder!$E$62:$E$138,sortorder!$D$62:$D$138),99)</f>
        <v>14</v>
      </c>
      <c r="U556" s="158">
        <f>IFERROR(_xlfn.XLOOKUP(W556,sortorder!$E$4:$E$55,sortorder!$D$4:$D$55),99)</f>
        <v>70</v>
      </c>
      <c r="V556" s="158">
        <f>IFERROR(_xlfn.XLOOKUP(W556,sortorder!$E$4:$E$55,sortorder!$D$4:$D$55),99)</f>
        <v>70</v>
      </c>
      <c r="W556" s="22" t="s">
        <v>2889</v>
      </c>
      <c r="X556" s="147">
        <f>IF(ISERROR(SEARCH(X$1,$O556)),0,1)</f>
        <v>0</v>
      </c>
      <c r="Y556" s="147">
        <f>IF(ISERROR(SEARCH(Y$1,$O556)),0,1)</f>
        <v>0</v>
      </c>
      <c r="Z556" s="147">
        <f>IF(ISERROR(SEARCH(Z$1,$O556)),0,1)</f>
        <v>0</v>
      </c>
      <c r="AA556" s="147">
        <f>IF(ISERROR(SEARCH(AA$1,$O556)),0,1)</f>
        <v>0</v>
      </c>
      <c r="AB556" s="147">
        <f>IF(ISERROR(SEARCH(AB$1,$O556)),0,1)</f>
        <v>0</v>
      </c>
      <c r="AC556" s="147">
        <f>IF(ISERROR(SEARCH(AC$1,$O556)),0,1)</f>
        <v>0</v>
      </c>
      <c r="AD556" s="147">
        <f>IF(ISERROR(SEARCH(AD$1,$O556)),0,1)</f>
        <v>0</v>
      </c>
      <c r="AE556" s="147">
        <f>IF(ISERROR(SEARCH(AE$1,$O556)),0,1)</f>
        <v>0</v>
      </c>
      <c r="AF556" s="147">
        <f>IF(ISERROR(SEARCH(AF$1,$O556)),0,1)</f>
        <v>0</v>
      </c>
      <c r="AG556" t="s">
        <v>2293</v>
      </c>
      <c r="AH556" s="125" t="s">
        <v>2722</v>
      </c>
      <c r="AI556" t="s">
        <v>60</v>
      </c>
      <c r="AJ556" s="42" t="s">
        <v>2890</v>
      </c>
      <c r="AK556" s="219">
        <f>_xlfn.XLOOKUP(AJ556,sortorder!$I$15:$I$20,sortorder!$J$15:$J$20)</f>
        <v>4</v>
      </c>
      <c r="AL556" t="s">
        <v>1805</v>
      </c>
      <c r="AM556" t="s">
        <v>1806</v>
      </c>
      <c r="AN556" t="s">
        <v>1806</v>
      </c>
      <c r="AO556" s="32">
        <v>3</v>
      </c>
      <c r="AP556" t="s">
        <v>1800</v>
      </c>
      <c r="AQ556" t="s">
        <v>1111</v>
      </c>
      <c r="AR556" t="s">
        <v>1102</v>
      </c>
      <c r="AS556" t="s">
        <v>1111</v>
      </c>
      <c r="AU556" s="40" t="str">
        <f>IFERROR(_xlfn.XLOOKUP(O556,wtd!$B:$B,wtd!$C:$C),"")</f>
        <v/>
      </c>
      <c r="AV556" s="147" t="b">
        <f>IFERROR(O556=_xlfn.XLOOKUP(O556,wtd!$B:$B,wtd!$B:$B),FALSE)</f>
        <v>0</v>
      </c>
      <c r="AW556" t="s">
        <v>1103</v>
      </c>
      <c r="AX556">
        <v>2</v>
      </c>
      <c r="AY556">
        <v>0</v>
      </c>
      <c r="BA556" t="b">
        <v>0</v>
      </c>
      <c r="BB556" t="b">
        <v>0</v>
      </c>
      <c r="BC556" t="b">
        <v>0</v>
      </c>
      <c r="BD556" t="s">
        <v>5394</v>
      </c>
      <c r="BE556" t="s">
        <v>2790</v>
      </c>
      <c r="BF556" t="s">
        <v>2790</v>
      </c>
      <c r="BI556" t="s">
        <v>2790</v>
      </c>
      <c r="BL556" s="235">
        <v>999</v>
      </c>
      <c r="BM556" t="s">
        <v>2728</v>
      </c>
      <c r="BN556" t="s">
        <v>1426</v>
      </c>
    </row>
    <row r="557" spans="1:66" x14ac:dyDescent="0.35">
      <c r="A557">
        <v>556</v>
      </c>
      <c r="B557" s="164" t="str">
        <f>IFERROR(TEXT(AK557,"00"),"99")&amp;IFERROR(TEXT(V557,"00"),"99")&amp;IFERROR(TEXT(R557,"00"),"99")&amp;IFERROR(TEXT(BL557,"000"),"999")</f>
        <v>047014999</v>
      </c>
      <c r="C557" s="164" t="str">
        <f>IFERROR(TEXT(AK557,"00"),"99")&amp;IFERROR(TEXT(U557,"00"),"99")&amp;IFERROR(TEXT(Q557,"000"),"999")</f>
        <v>0470000</v>
      </c>
      <c r="D557" s="29">
        <v>1</v>
      </c>
      <c r="E557" s="29">
        <v>0</v>
      </c>
      <c r="F557" s="29">
        <v>0</v>
      </c>
      <c r="G557" s="29"/>
      <c r="H557" t="s">
        <v>2811</v>
      </c>
      <c r="I557" t="s">
        <v>2811</v>
      </c>
      <c r="J557" t="s">
        <v>2811</v>
      </c>
      <c r="L557" s="125"/>
      <c r="O557" s="126" t="s">
        <v>4993</v>
      </c>
      <c r="P557" s="125" t="s">
        <v>4993</v>
      </c>
      <c r="Q557" s="153">
        <f>IFERROR(_xlfn.XLOOKUP(S557,sortorder!$E$62:$E$138,sortorder!$F$62:$F$138),999)</f>
        <v>0</v>
      </c>
      <c r="R557" s="153">
        <f>IFERROR(_xlfn.XLOOKUP(S557,sortorder!$E$62:$E$138,sortorder!$D$62:$D$138),99)</f>
        <v>14</v>
      </c>
      <c r="U557" s="158">
        <f>IFERROR(_xlfn.XLOOKUP(W557,sortorder!$E$4:$E$55,sortorder!$D$4:$D$55),99)</f>
        <v>70</v>
      </c>
      <c r="V557" s="158">
        <f>IFERROR(_xlfn.XLOOKUP(W557,sortorder!$E$4:$E$55,sortorder!$D$4:$D$55),99)</f>
        <v>70</v>
      </c>
      <c r="W557" s="22" t="s">
        <v>2889</v>
      </c>
      <c r="X557" s="147">
        <f>IF(ISERROR(SEARCH(X$1,$O557)),0,1)</f>
        <v>0</v>
      </c>
      <c r="Y557" s="147">
        <f>IF(ISERROR(SEARCH(Y$1,$O557)),0,1)</f>
        <v>0</v>
      </c>
      <c r="Z557" s="147">
        <f>IF(ISERROR(SEARCH(Z$1,$O557)),0,1)</f>
        <v>0</v>
      </c>
      <c r="AA557" s="147">
        <f>IF(ISERROR(SEARCH(AA$1,$O557)),0,1)</f>
        <v>0</v>
      </c>
      <c r="AB557" s="147">
        <f>IF(ISERROR(SEARCH(AB$1,$O557)),0,1)</f>
        <v>0</v>
      </c>
      <c r="AC557" s="147">
        <f>IF(ISERROR(SEARCH(AC$1,$O557)),0,1)</f>
        <v>0</v>
      </c>
      <c r="AD557" s="147">
        <f>IF(ISERROR(SEARCH(AD$1,$O557)),0,1)</f>
        <v>0</v>
      </c>
      <c r="AE557" s="147">
        <f>IF(ISERROR(SEARCH(AE$1,$O557)),0,1)</f>
        <v>0</v>
      </c>
      <c r="AF557" s="147">
        <f>IF(ISERROR(SEARCH(AF$1,$O557)),0,1)</f>
        <v>0</v>
      </c>
      <c r="AG557" t="s">
        <v>2293</v>
      </c>
      <c r="AH557" s="125" t="s">
        <v>2722</v>
      </c>
      <c r="AI557" t="s">
        <v>60</v>
      </c>
      <c r="AJ557" s="42" t="s">
        <v>2890</v>
      </c>
      <c r="AK557" s="219">
        <f>_xlfn.XLOOKUP(AJ557,sortorder!$I$15:$I$20,sortorder!$J$15:$J$20)</f>
        <v>4</v>
      </c>
      <c r="AL557" t="s">
        <v>1805</v>
      </c>
      <c r="AM557" t="s">
        <v>1806</v>
      </c>
      <c r="AN557" t="s">
        <v>1806</v>
      </c>
      <c r="AO557" s="32">
        <v>3</v>
      </c>
      <c r="AP557" t="s">
        <v>1816</v>
      </c>
      <c r="AQ557" t="s">
        <v>1132</v>
      </c>
      <c r="AR557" t="s">
        <v>1126</v>
      </c>
      <c r="AS557" t="s">
        <v>1132</v>
      </c>
      <c r="AU557" s="40" t="str">
        <f>IFERROR(_xlfn.XLOOKUP(O557,wtd!$B:$B,wtd!$C:$C),"")</f>
        <v/>
      </c>
      <c r="AV557" s="147" t="b">
        <f>IFERROR(O557=_xlfn.XLOOKUP(O557,wtd!$B:$B,wtd!$B:$B),FALSE)</f>
        <v>0</v>
      </c>
      <c r="AW557" t="s">
        <v>2831</v>
      </c>
      <c r="AY557">
        <v>0</v>
      </c>
      <c r="BA557" t="b">
        <v>0</v>
      </c>
      <c r="BB557" t="b">
        <v>0</v>
      </c>
      <c r="BC557" t="b">
        <v>0</v>
      </c>
      <c r="BD557" t="s">
        <v>5395</v>
      </c>
      <c r="BE557" t="s">
        <v>2812</v>
      </c>
      <c r="BF557" t="s">
        <v>2812</v>
      </c>
      <c r="BI557" t="s">
        <v>2812</v>
      </c>
      <c r="BL557" s="235">
        <v>999</v>
      </c>
      <c r="BN557" t="s">
        <v>2732</v>
      </c>
    </row>
    <row r="558" spans="1:66" x14ac:dyDescent="0.35">
      <c r="A558">
        <v>557</v>
      </c>
      <c r="B558" s="164" t="str">
        <f>IFERROR(TEXT(AK558,"00"),"99")&amp;IFERROR(TEXT(V558,"00"),"99")&amp;IFERROR(TEXT(R558,"00"),"99")&amp;IFERROR(TEXT(BL558,"000"),"999")</f>
        <v>047014999</v>
      </c>
      <c r="C558" s="164" t="str">
        <f>IFERROR(TEXT(AK558,"00"),"99")&amp;IFERROR(TEXT(U558,"00"),"99")&amp;IFERROR(TEXT(Q558,"000"),"999")</f>
        <v>0470000</v>
      </c>
      <c r="D558" s="29">
        <v>1</v>
      </c>
      <c r="E558" s="29">
        <v>0</v>
      </c>
      <c r="F558" s="29">
        <v>0</v>
      </c>
      <c r="G558" s="29"/>
      <c r="H558" t="s">
        <v>2815</v>
      </c>
      <c r="I558" t="s">
        <v>2815</v>
      </c>
      <c r="J558" t="s">
        <v>2815</v>
      </c>
      <c r="L558" s="125"/>
      <c r="O558" s="126" t="s">
        <v>4994</v>
      </c>
      <c r="P558" s="125" t="s">
        <v>4994</v>
      </c>
      <c r="Q558" s="153">
        <f>IFERROR(_xlfn.XLOOKUP(S558,sortorder!$E$62:$E$138,sortorder!$F$62:$F$138),999)</f>
        <v>0</v>
      </c>
      <c r="R558" s="153">
        <f>IFERROR(_xlfn.XLOOKUP(S558,sortorder!$E$62:$E$138,sortorder!$D$62:$D$138),99)</f>
        <v>14</v>
      </c>
      <c r="S558" s="204"/>
      <c r="U558" s="158">
        <f>IFERROR(_xlfn.XLOOKUP(W558,sortorder!$E$4:$E$55,sortorder!$D$4:$D$55),99)</f>
        <v>70</v>
      </c>
      <c r="V558" s="158">
        <f>IFERROR(_xlfn.XLOOKUP(W558,sortorder!$E$4:$E$55,sortorder!$D$4:$D$55),99)</f>
        <v>70</v>
      </c>
      <c r="W558" s="22" t="s">
        <v>2889</v>
      </c>
      <c r="X558" s="147">
        <f>IF(ISERROR(SEARCH(X$1,$O558)),0,1)</f>
        <v>0</v>
      </c>
      <c r="Y558" s="147">
        <f>IF(ISERROR(SEARCH(Y$1,$O558)),0,1)</f>
        <v>0</v>
      </c>
      <c r="Z558" s="147">
        <f>IF(ISERROR(SEARCH(Z$1,$O558)),0,1)</f>
        <v>0</v>
      </c>
      <c r="AA558" s="147">
        <f>IF(ISERROR(SEARCH(AA$1,$O558)),0,1)</f>
        <v>0</v>
      </c>
      <c r="AB558" s="147">
        <f>IF(ISERROR(SEARCH(AB$1,$O558)),0,1)</f>
        <v>0</v>
      </c>
      <c r="AC558" s="147">
        <f>IF(ISERROR(SEARCH(AC$1,$O558)),0,1)</f>
        <v>0</v>
      </c>
      <c r="AD558" s="147">
        <f>IF(ISERROR(SEARCH(AD$1,$O558)),0,1)</f>
        <v>0</v>
      </c>
      <c r="AE558" s="147">
        <f>IF(ISERROR(SEARCH(AE$1,$O558)),0,1)</f>
        <v>0</v>
      </c>
      <c r="AF558" s="147">
        <f>IF(ISERROR(SEARCH(AF$1,$O558)),0,1)</f>
        <v>0</v>
      </c>
      <c r="AG558" t="s">
        <v>2293</v>
      </c>
      <c r="AH558" s="125" t="s">
        <v>2722</v>
      </c>
      <c r="AI558" t="s">
        <v>60</v>
      </c>
      <c r="AJ558" s="42" t="s">
        <v>2890</v>
      </c>
      <c r="AK558" s="219">
        <f>_xlfn.XLOOKUP(AJ558,sortorder!$I$15:$I$20,sortorder!$J$15:$J$20)</f>
        <v>4</v>
      </c>
      <c r="AL558" t="s">
        <v>1805</v>
      </c>
      <c r="AM558" t="s">
        <v>1806</v>
      </c>
      <c r="AN558" t="s">
        <v>1806</v>
      </c>
      <c r="AO558" s="32">
        <v>3</v>
      </c>
      <c r="AP558" t="s">
        <v>1800</v>
      </c>
      <c r="AQ558" t="s">
        <v>1111</v>
      </c>
      <c r="AR558" t="s">
        <v>1102</v>
      </c>
      <c r="AS558" t="s">
        <v>1111</v>
      </c>
      <c r="AU558" s="40" t="str">
        <f>IFERROR(_xlfn.XLOOKUP(O558,wtd!$B:$B,wtd!$C:$C),"")</f>
        <v/>
      </c>
      <c r="AV558" s="147" t="b">
        <f>IFERROR(O558=_xlfn.XLOOKUP(O558,wtd!$B:$B,wtd!$B:$B),FALSE)</f>
        <v>0</v>
      </c>
      <c r="AW558" t="s">
        <v>1103</v>
      </c>
      <c r="AX558">
        <v>2</v>
      </c>
      <c r="AY558">
        <v>0</v>
      </c>
      <c r="BA558" t="b">
        <v>0</v>
      </c>
      <c r="BB558" t="b">
        <v>0</v>
      </c>
      <c r="BC558" t="b">
        <v>0</v>
      </c>
      <c r="BD558" t="s">
        <v>5396</v>
      </c>
      <c r="BE558" s="125" t="s">
        <v>2816</v>
      </c>
      <c r="BF558" t="s">
        <v>2816</v>
      </c>
      <c r="BI558" t="s">
        <v>2816</v>
      </c>
      <c r="BL558" s="235">
        <v>999</v>
      </c>
      <c r="BN558" t="s">
        <v>1683</v>
      </c>
    </row>
    <row r="559" spans="1:66" x14ac:dyDescent="0.35">
      <c r="A559">
        <v>558</v>
      </c>
      <c r="B559" s="164" t="str">
        <f>IFERROR(TEXT(AK559,"00"),"99")&amp;IFERROR(TEXT(V559,"00"),"99")&amp;IFERROR(TEXT(R559,"00"),"99")&amp;IFERROR(TEXT(BL559,"000"),"999")</f>
        <v>047014999</v>
      </c>
      <c r="C559" s="164" t="str">
        <f>IFERROR(TEXT(AK559,"00"),"99")&amp;IFERROR(TEXT(U559,"00"),"99")&amp;IFERROR(TEXT(Q559,"000"),"999")</f>
        <v>0470000</v>
      </c>
      <c r="D559" s="29">
        <v>0</v>
      </c>
      <c r="E559" s="29">
        <v>0</v>
      </c>
      <c r="F559" s="29">
        <v>0</v>
      </c>
      <c r="L559" s="125"/>
      <c r="O559" s="125" t="s">
        <v>5631</v>
      </c>
      <c r="P559" s="125" t="s">
        <v>5631</v>
      </c>
      <c r="Q559" s="153">
        <f>IFERROR(_xlfn.XLOOKUP(S559,sortorder!$E$62:$E$138,sortorder!$F$62:$F$138),999)</f>
        <v>0</v>
      </c>
      <c r="R559" s="153">
        <f>IFERROR(_xlfn.XLOOKUP(S559,sortorder!$E$62:$E$138,sortorder!$D$62:$D$138),99)</f>
        <v>14</v>
      </c>
      <c r="U559" s="158">
        <f>IFERROR(_xlfn.XLOOKUP(W559,sortorder!$E$4:$E$55,sortorder!$D$4:$D$55),99)</f>
        <v>70</v>
      </c>
      <c r="V559" s="158">
        <f>IFERROR(_xlfn.XLOOKUP(W559,sortorder!$E$4:$E$55,sortorder!$D$4:$D$55),99)</f>
        <v>70</v>
      </c>
      <c r="W559" s="22" t="s">
        <v>2889</v>
      </c>
      <c r="X559" s="147">
        <f>IF(ISERROR(SEARCH(X$1,$O559)),0,1)</f>
        <v>0</v>
      </c>
      <c r="Y559" s="147">
        <f>IF(ISERROR(SEARCH(Y$1,$O559)),0,1)</f>
        <v>0</v>
      </c>
      <c r="Z559" s="147">
        <f>IF(ISERROR(SEARCH(Z$1,$O559)),0,1)</f>
        <v>0</v>
      </c>
      <c r="AA559" s="147">
        <f>IF(ISERROR(SEARCH(AA$1,$O559)),0,1)</f>
        <v>0</v>
      </c>
      <c r="AB559" s="147">
        <f>IF(ISERROR(SEARCH(AB$1,$O559)),0,1)</f>
        <v>0</v>
      </c>
      <c r="AC559" s="147">
        <f>IF(ISERROR(SEARCH(AC$1,$O559)),0,1)</f>
        <v>0</v>
      </c>
      <c r="AD559" s="147">
        <f>IF(ISERROR(SEARCH(AD$1,$O559)),0,1)</f>
        <v>0</v>
      </c>
      <c r="AE559" s="147">
        <f>IF(ISERROR(SEARCH(AE$1,$O559)),0,1)</f>
        <v>0</v>
      </c>
      <c r="AF559" s="147">
        <f>IF(ISERROR(SEARCH(AF$1,$O559)),0,1)</f>
        <v>0</v>
      </c>
      <c r="AH559" s="125"/>
      <c r="AI559" t="s">
        <v>60</v>
      </c>
      <c r="AJ559" s="42" t="s">
        <v>2890</v>
      </c>
      <c r="AK559" s="219">
        <f>_xlfn.XLOOKUP(AJ559,sortorder!$I$15:$I$20,sortorder!$J$15:$J$20)</f>
        <v>4</v>
      </c>
      <c r="AO559" s="31">
        <v>0</v>
      </c>
      <c r="AP559" t="s">
        <v>43</v>
      </c>
      <c r="AQ559" t="s">
        <v>43</v>
      </c>
      <c r="AR559" t="s">
        <v>64</v>
      </c>
      <c r="AS559" t="s">
        <v>43</v>
      </c>
      <c r="AT559">
        <v>0</v>
      </c>
      <c r="AU559" s="40" t="str">
        <f>IFERROR(_xlfn.XLOOKUP(O559,wtd!$B:$B,wtd!$C:$C),"")</f>
        <v/>
      </c>
      <c r="AV559" s="147" t="b">
        <f>IFERROR(O559=_xlfn.XLOOKUP(O559,wtd!$B:$B,wtd!$B:$B),FALSE)</f>
        <v>0</v>
      </c>
      <c r="AW559" s="43" t="s">
        <v>60</v>
      </c>
      <c r="AY559">
        <v>1</v>
      </c>
      <c r="BA559" t="b">
        <v>0</v>
      </c>
      <c r="BB559" t="b">
        <v>0</v>
      </c>
      <c r="BC559" t="b">
        <v>0</v>
      </c>
      <c r="BD559" t="s">
        <v>5636</v>
      </c>
      <c r="BE559" t="s">
        <v>5636</v>
      </c>
      <c r="BF559" t="s">
        <v>5636</v>
      </c>
      <c r="BL559" s="235">
        <v>999</v>
      </c>
    </row>
    <row r="560" spans="1:66" x14ac:dyDescent="0.35">
      <c r="A560">
        <v>559</v>
      </c>
      <c r="B560" s="164" t="str">
        <f>IFERROR(TEXT(AK560,"00"),"99")&amp;IFERROR(TEXT(V560,"00"),"99")&amp;IFERROR(TEXT(R560,"00"),"99")&amp;IFERROR(TEXT(BL560,"000"),"999")</f>
        <v>047014999</v>
      </c>
      <c r="C560" s="164" t="str">
        <f>IFERROR(TEXT(AK560,"00"),"99")&amp;IFERROR(TEXT(U560,"00"),"99")&amp;IFERROR(TEXT(Q560,"000"),"999")</f>
        <v>0470000</v>
      </c>
      <c r="D560" s="29">
        <v>0</v>
      </c>
      <c r="E560" s="29">
        <v>0</v>
      </c>
      <c r="F560" s="29">
        <v>0</v>
      </c>
      <c r="L560" s="125"/>
      <c r="O560" s="125" t="s">
        <v>5632</v>
      </c>
      <c r="P560" s="125" t="s">
        <v>5632</v>
      </c>
      <c r="Q560" s="153">
        <f>IFERROR(_xlfn.XLOOKUP(S560,sortorder!$E$62:$E$138,sortorder!$F$62:$F$138),999)</f>
        <v>0</v>
      </c>
      <c r="R560" s="153">
        <f>IFERROR(_xlfn.XLOOKUP(S560,sortorder!$E$62:$E$138,sortorder!$D$62:$D$138),99)</f>
        <v>14</v>
      </c>
      <c r="U560" s="158">
        <f>IFERROR(_xlfn.XLOOKUP(W560,sortorder!$E$4:$E$55,sortorder!$D$4:$D$55),99)</f>
        <v>70</v>
      </c>
      <c r="V560" s="158">
        <f>IFERROR(_xlfn.XLOOKUP(W560,sortorder!$E$4:$E$55,sortorder!$D$4:$D$55),99)</f>
        <v>70</v>
      </c>
      <c r="W560" s="22" t="s">
        <v>2889</v>
      </c>
      <c r="X560" s="147">
        <f>IF(ISERROR(SEARCH(X$1,$O560)),0,1)</f>
        <v>0</v>
      </c>
      <c r="Y560" s="147">
        <f>IF(ISERROR(SEARCH(Y$1,$O560)),0,1)</f>
        <v>0</v>
      </c>
      <c r="Z560" s="147">
        <f>IF(ISERROR(SEARCH(Z$1,$O560)),0,1)</f>
        <v>0</v>
      </c>
      <c r="AA560" s="147">
        <f>IF(ISERROR(SEARCH(AA$1,$O560)),0,1)</f>
        <v>0</v>
      </c>
      <c r="AB560" s="147">
        <f>IF(ISERROR(SEARCH(AB$1,$O560)),0,1)</f>
        <v>0</v>
      </c>
      <c r="AC560" s="147">
        <f>IF(ISERROR(SEARCH(AC$1,$O560)),0,1)</f>
        <v>0</v>
      </c>
      <c r="AD560" s="147">
        <f>IF(ISERROR(SEARCH(AD$1,$O560)),0,1)</f>
        <v>0</v>
      </c>
      <c r="AE560" s="147">
        <f>IF(ISERROR(SEARCH(AE$1,$O560)),0,1)</f>
        <v>0</v>
      </c>
      <c r="AF560" s="147">
        <f>IF(ISERROR(SEARCH(AF$1,$O560)),0,1)</f>
        <v>0</v>
      </c>
      <c r="AH560" s="125"/>
      <c r="AI560" t="s">
        <v>60</v>
      </c>
      <c r="AJ560" s="42" t="s">
        <v>2890</v>
      </c>
      <c r="AK560" s="219">
        <f>_xlfn.XLOOKUP(AJ560,sortorder!$I$15:$I$20,sortorder!$J$15:$J$20)</f>
        <v>4</v>
      </c>
      <c r="AO560" s="31">
        <v>0</v>
      </c>
      <c r="AP560" t="s">
        <v>43</v>
      </c>
      <c r="AQ560" t="s">
        <v>43</v>
      </c>
      <c r="AR560" t="s">
        <v>64</v>
      </c>
      <c r="AS560" t="s">
        <v>43</v>
      </c>
      <c r="AT560">
        <v>0</v>
      </c>
      <c r="AU560" s="40" t="str">
        <f>IFERROR(_xlfn.XLOOKUP(O560,wtd!$B:$B,wtd!$C:$C),"")</f>
        <v/>
      </c>
      <c r="AV560" s="147" t="b">
        <f>IFERROR(O560=_xlfn.XLOOKUP(O560,wtd!$B:$B,wtd!$B:$B),FALSE)</f>
        <v>0</v>
      </c>
      <c r="AW560" s="43" t="s">
        <v>60</v>
      </c>
      <c r="AY560">
        <v>1</v>
      </c>
      <c r="BA560" t="b">
        <v>0</v>
      </c>
      <c r="BB560" t="b">
        <v>0</v>
      </c>
      <c r="BC560" t="b">
        <v>0</v>
      </c>
      <c r="BD560" t="s">
        <v>5637</v>
      </c>
      <c r="BE560" t="s">
        <v>5637</v>
      </c>
      <c r="BF560" t="s">
        <v>5637</v>
      </c>
      <c r="BL560" s="235">
        <v>999</v>
      </c>
    </row>
    <row r="561" spans="1:68" x14ac:dyDescent="0.35">
      <c r="A561">
        <v>560</v>
      </c>
      <c r="B561" s="164" t="str">
        <f>IFERROR(TEXT(AK561,"00"),"99")&amp;IFERROR(TEXT(V561,"00"),"99")&amp;IFERROR(TEXT(R561,"00"),"99")&amp;IFERROR(TEXT(BL561,"000"),"999")</f>
        <v>047014999</v>
      </c>
      <c r="C561" s="164" t="str">
        <f>IFERROR(TEXT(AK561,"00"),"99")&amp;IFERROR(TEXT(U561,"00"),"99")&amp;IFERROR(TEXT(Q561,"000"),"999")</f>
        <v>0470000</v>
      </c>
      <c r="D561" s="29">
        <v>0</v>
      </c>
      <c r="E561" s="29">
        <v>0</v>
      </c>
      <c r="F561" s="29">
        <v>0</v>
      </c>
      <c r="L561" s="125"/>
      <c r="O561" s="125" t="s">
        <v>5633</v>
      </c>
      <c r="P561" s="125" t="s">
        <v>5633</v>
      </c>
      <c r="Q561" s="153">
        <f>IFERROR(_xlfn.XLOOKUP(S561,sortorder!$E$62:$E$138,sortorder!$F$62:$F$138),999)</f>
        <v>0</v>
      </c>
      <c r="R561" s="153">
        <f>IFERROR(_xlfn.XLOOKUP(S561,sortorder!$E$62:$E$138,sortorder!$D$62:$D$138),99)</f>
        <v>14</v>
      </c>
      <c r="U561" s="158">
        <f>IFERROR(_xlfn.XLOOKUP(W561,sortorder!$E$4:$E$55,sortorder!$D$4:$D$55),99)</f>
        <v>70</v>
      </c>
      <c r="V561" s="158">
        <f>IFERROR(_xlfn.XLOOKUP(W561,sortorder!$E$4:$E$55,sortorder!$D$4:$D$55),99)</f>
        <v>70</v>
      </c>
      <c r="W561" s="22" t="s">
        <v>2889</v>
      </c>
      <c r="X561" s="147">
        <f>IF(ISERROR(SEARCH(X$1,$O561)),0,1)</f>
        <v>0</v>
      </c>
      <c r="Y561" s="147">
        <f>IF(ISERROR(SEARCH(Y$1,$O561)),0,1)</f>
        <v>0</v>
      </c>
      <c r="Z561" s="147">
        <f>IF(ISERROR(SEARCH(Z$1,$O561)),0,1)</f>
        <v>0</v>
      </c>
      <c r="AA561" s="147">
        <f>IF(ISERROR(SEARCH(AA$1,$O561)),0,1)</f>
        <v>0</v>
      </c>
      <c r="AB561" s="147">
        <f>IF(ISERROR(SEARCH(AB$1,$O561)),0,1)</f>
        <v>0</v>
      </c>
      <c r="AC561" s="147">
        <f>IF(ISERROR(SEARCH(AC$1,$O561)),0,1)</f>
        <v>0</v>
      </c>
      <c r="AD561" s="147">
        <f>IF(ISERROR(SEARCH(AD$1,$O561)),0,1)</f>
        <v>0</v>
      </c>
      <c r="AE561" s="147">
        <f>IF(ISERROR(SEARCH(AE$1,$O561)),0,1)</f>
        <v>0</v>
      </c>
      <c r="AF561" s="147">
        <f>IF(ISERROR(SEARCH(AF$1,$O561)),0,1)</f>
        <v>0</v>
      </c>
      <c r="AH561" s="125"/>
      <c r="AI561" t="s">
        <v>60</v>
      </c>
      <c r="AJ561" s="42" t="s">
        <v>2890</v>
      </c>
      <c r="AK561" s="219">
        <f>_xlfn.XLOOKUP(AJ561,sortorder!$I$15:$I$20,sortorder!$J$15:$J$20)</f>
        <v>4</v>
      </c>
      <c r="AO561" s="31">
        <v>0</v>
      </c>
      <c r="AP561" t="s">
        <v>43</v>
      </c>
      <c r="AQ561" t="s">
        <v>43</v>
      </c>
      <c r="AR561" t="s">
        <v>64</v>
      </c>
      <c r="AS561" t="s">
        <v>422</v>
      </c>
      <c r="AT561">
        <v>0</v>
      </c>
      <c r="AU561" s="40" t="str">
        <f>IFERROR(_xlfn.XLOOKUP(O561,wtd!$B:$B,wtd!$C:$C),"")</f>
        <v/>
      </c>
      <c r="AV561" s="147" t="b">
        <f>IFERROR(O561=_xlfn.XLOOKUP(O561,wtd!$B:$B,wtd!$B:$B),FALSE)</f>
        <v>0</v>
      </c>
      <c r="AW561" s="43" t="s">
        <v>60</v>
      </c>
      <c r="AY561">
        <v>0</v>
      </c>
      <c r="BA561" t="b">
        <v>0</v>
      </c>
      <c r="BB561" t="b">
        <v>0</v>
      </c>
      <c r="BC561" t="b">
        <v>0</v>
      </c>
      <c r="BD561" t="s">
        <v>5638</v>
      </c>
      <c r="BE561" t="s">
        <v>5638</v>
      </c>
      <c r="BF561" t="s">
        <v>5638</v>
      </c>
      <c r="BL561" s="235">
        <v>999</v>
      </c>
    </row>
    <row r="562" spans="1:68" x14ac:dyDescent="0.35">
      <c r="A562">
        <v>561</v>
      </c>
      <c r="B562" s="164" t="str">
        <f>IFERROR(TEXT(AK562,"00"),"99")&amp;IFERROR(TEXT(V562,"00"),"99")&amp;IFERROR(TEXT(R562,"00"),"99")&amp;IFERROR(TEXT(BL562,"000"),"999")</f>
        <v>047014999</v>
      </c>
      <c r="C562" s="164" t="str">
        <f>IFERROR(TEXT(AK562,"00"),"99")&amp;IFERROR(TEXT(U562,"00"),"99")&amp;IFERROR(TEXT(Q562,"000"),"999")</f>
        <v>0470000</v>
      </c>
      <c r="D562" s="29">
        <v>0</v>
      </c>
      <c r="E562" s="29">
        <v>0</v>
      </c>
      <c r="F562" s="29">
        <v>0</v>
      </c>
      <c r="L562" s="125"/>
      <c r="O562" s="125" t="s">
        <v>5634</v>
      </c>
      <c r="P562" s="125" t="s">
        <v>5634</v>
      </c>
      <c r="Q562" s="153">
        <f>IFERROR(_xlfn.XLOOKUP(S562,sortorder!$E$62:$E$138,sortorder!$F$62:$F$138),999)</f>
        <v>0</v>
      </c>
      <c r="R562" s="153">
        <f>IFERROR(_xlfn.XLOOKUP(S562,sortorder!$E$62:$E$138,sortorder!$D$62:$D$138),99)</f>
        <v>14</v>
      </c>
      <c r="U562" s="158">
        <f>IFERROR(_xlfn.XLOOKUP(W562,sortorder!$E$4:$E$55,sortorder!$D$4:$D$55),99)</f>
        <v>70</v>
      </c>
      <c r="V562" s="158">
        <f>IFERROR(_xlfn.XLOOKUP(W562,sortorder!$E$4:$E$55,sortorder!$D$4:$D$55),99)</f>
        <v>70</v>
      </c>
      <c r="W562" s="22" t="s">
        <v>2889</v>
      </c>
      <c r="X562" s="147">
        <f>IF(ISERROR(SEARCH(X$1,$O562)),0,1)</f>
        <v>0</v>
      </c>
      <c r="Y562" s="147">
        <f>IF(ISERROR(SEARCH(Y$1,$O562)),0,1)</f>
        <v>0</v>
      </c>
      <c r="Z562" s="147">
        <f>IF(ISERROR(SEARCH(Z$1,$O562)),0,1)</f>
        <v>0</v>
      </c>
      <c r="AA562" s="147">
        <f>IF(ISERROR(SEARCH(AA$1,$O562)),0,1)</f>
        <v>0</v>
      </c>
      <c r="AB562" s="147">
        <f>IF(ISERROR(SEARCH(AB$1,$O562)),0,1)</f>
        <v>0</v>
      </c>
      <c r="AC562" s="147">
        <f>IF(ISERROR(SEARCH(AC$1,$O562)),0,1)</f>
        <v>0</v>
      </c>
      <c r="AD562" s="147">
        <f>IF(ISERROR(SEARCH(AD$1,$O562)),0,1)</f>
        <v>0</v>
      </c>
      <c r="AE562" s="147">
        <f>IF(ISERROR(SEARCH(AE$1,$O562)),0,1)</f>
        <v>0</v>
      </c>
      <c r="AF562" s="147">
        <f>IF(ISERROR(SEARCH(AF$1,$O562)),0,1)</f>
        <v>0</v>
      </c>
      <c r="AH562" s="125"/>
      <c r="AI562" t="s">
        <v>60</v>
      </c>
      <c r="AJ562" s="42" t="s">
        <v>2890</v>
      </c>
      <c r="AK562" s="219">
        <f>_xlfn.XLOOKUP(AJ562,sortorder!$I$15:$I$20,sortorder!$J$15:$J$20)</f>
        <v>4</v>
      </c>
      <c r="AO562" s="31">
        <v>0</v>
      </c>
      <c r="AP562" t="s">
        <v>43</v>
      </c>
      <c r="AQ562" t="s">
        <v>43</v>
      </c>
      <c r="AR562" t="s">
        <v>64</v>
      </c>
      <c r="AS562" t="s">
        <v>422</v>
      </c>
      <c r="AT562">
        <v>0</v>
      </c>
      <c r="AU562" s="40" t="str">
        <f>IFERROR(_xlfn.XLOOKUP(O562,wtd!$B:$B,wtd!$C:$C),"")</f>
        <v/>
      </c>
      <c r="AV562" s="147" t="b">
        <f>IFERROR(O562=_xlfn.XLOOKUP(O562,wtd!$B:$B,wtd!$B:$B),FALSE)</f>
        <v>0</v>
      </c>
      <c r="AW562" s="43" t="s">
        <v>60</v>
      </c>
      <c r="AY562">
        <v>0</v>
      </c>
      <c r="BA562" t="b">
        <v>0</v>
      </c>
      <c r="BB562" t="b">
        <v>0</v>
      </c>
      <c r="BC562" t="b">
        <v>0</v>
      </c>
      <c r="BD562" t="s">
        <v>5639</v>
      </c>
      <c r="BE562" t="s">
        <v>5639</v>
      </c>
      <c r="BF562" t="s">
        <v>5639</v>
      </c>
      <c r="BL562" s="235">
        <v>999</v>
      </c>
    </row>
    <row r="563" spans="1:68" x14ac:dyDescent="0.35">
      <c r="A563">
        <v>562</v>
      </c>
      <c r="B563" s="164" t="str">
        <f>IFERROR(TEXT(AK563,"00"),"99")&amp;IFERROR(TEXT(V563,"00"),"99")&amp;IFERROR(TEXT(R563,"00"),"99")&amp;IFERROR(TEXT(BL563,"000"),"999")</f>
        <v>047014999</v>
      </c>
      <c r="C563" s="164" t="str">
        <f>IFERROR(TEXT(AK563,"00"),"99")&amp;IFERROR(TEXT(U563,"00"),"99")&amp;IFERROR(TEXT(Q563,"000"),"999")</f>
        <v>0470000</v>
      </c>
      <c r="D563" s="29">
        <v>0</v>
      </c>
      <c r="E563" s="29">
        <v>0</v>
      </c>
      <c r="F563" s="29">
        <v>0</v>
      </c>
      <c r="L563" s="125"/>
      <c r="O563" s="125" t="s">
        <v>5635</v>
      </c>
      <c r="P563" s="125" t="s">
        <v>5635</v>
      </c>
      <c r="Q563" s="153">
        <f>IFERROR(_xlfn.XLOOKUP(S563,sortorder!$E$62:$E$138,sortorder!$F$62:$F$138),999)</f>
        <v>0</v>
      </c>
      <c r="R563" s="153">
        <f>IFERROR(_xlfn.XLOOKUP(S563,sortorder!$E$62:$E$138,sortorder!$D$62:$D$138),99)</f>
        <v>14</v>
      </c>
      <c r="U563" s="158">
        <f>IFERROR(_xlfn.XLOOKUP(W563,sortorder!$E$4:$E$55,sortorder!$D$4:$D$55),99)</f>
        <v>70</v>
      </c>
      <c r="V563" s="158">
        <f>IFERROR(_xlfn.XLOOKUP(W563,sortorder!$E$4:$E$55,sortorder!$D$4:$D$55),99)</f>
        <v>70</v>
      </c>
      <c r="W563" s="22" t="s">
        <v>2889</v>
      </c>
      <c r="X563" s="147">
        <f>IF(ISERROR(SEARCH(X$1,$O563)),0,1)</f>
        <v>0</v>
      </c>
      <c r="Y563" s="147">
        <f>IF(ISERROR(SEARCH(Y$1,$O563)),0,1)</f>
        <v>0</v>
      </c>
      <c r="Z563" s="147">
        <f>IF(ISERROR(SEARCH(Z$1,$O563)),0,1)</f>
        <v>0</v>
      </c>
      <c r="AA563" s="147">
        <f>IF(ISERROR(SEARCH(AA$1,$O563)),0,1)</f>
        <v>0</v>
      </c>
      <c r="AB563" s="147">
        <f>IF(ISERROR(SEARCH(AB$1,$O563)),0,1)</f>
        <v>0</v>
      </c>
      <c r="AC563" s="147">
        <f>IF(ISERROR(SEARCH(AC$1,$O563)),0,1)</f>
        <v>0</v>
      </c>
      <c r="AD563" s="147">
        <f>IF(ISERROR(SEARCH(AD$1,$O563)),0,1)</f>
        <v>0</v>
      </c>
      <c r="AE563" s="147">
        <f>IF(ISERROR(SEARCH(AE$1,$O563)),0,1)</f>
        <v>0</v>
      </c>
      <c r="AF563" s="147">
        <f>IF(ISERROR(SEARCH(AF$1,$O563)),0,1)</f>
        <v>0</v>
      </c>
      <c r="AH563" s="125"/>
      <c r="AI563" t="s">
        <v>60</v>
      </c>
      <c r="AJ563" s="42" t="s">
        <v>2890</v>
      </c>
      <c r="AK563" s="219">
        <f>_xlfn.XLOOKUP(AJ563,sortorder!$I$15:$I$20,sortorder!$J$15:$J$20)</f>
        <v>4</v>
      </c>
      <c r="AO563" s="31">
        <v>0</v>
      </c>
      <c r="AP563" t="s">
        <v>43</v>
      </c>
      <c r="AQ563" t="s">
        <v>43</v>
      </c>
      <c r="AR563" t="s">
        <v>64</v>
      </c>
      <c r="AS563" t="s">
        <v>422</v>
      </c>
      <c r="AT563">
        <v>0</v>
      </c>
      <c r="AU563" s="40" t="str">
        <f>IFERROR(_xlfn.XLOOKUP(O563,wtd!$B:$B,wtd!$C:$C),"")</f>
        <v/>
      </c>
      <c r="AV563" s="147" t="b">
        <f>IFERROR(O563=_xlfn.XLOOKUP(O563,wtd!$B:$B,wtd!$B:$B),FALSE)</f>
        <v>0</v>
      </c>
      <c r="AW563" s="43" t="s">
        <v>60</v>
      </c>
      <c r="AY563">
        <v>1</v>
      </c>
      <c r="BA563" t="b">
        <v>0</v>
      </c>
      <c r="BB563" t="b">
        <v>0</v>
      </c>
      <c r="BC563" t="b">
        <v>0</v>
      </c>
      <c r="BD563" t="s">
        <v>5640</v>
      </c>
      <c r="BE563" t="s">
        <v>5640</v>
      </c>
      <c r="BF563" t="s">
        <v>5640</v>
      </c>
      <c r="BL563" s="235">
        <v>999</v>
      </c>
    </row>
    <row r="564" spans="1:68" x14ac:dyDescent="0.35">
      <c r="A564">
        <v>563</v>
      </c>
      <c r="B564" s="164" t="str">
        <f>IFERROR(TEXT(AK564,"00"),"99")&amp;IFERROR(TEXT(V564,"00"),"99")&amp;IFERROR(TEXT(R564,"00"),"99")&amp;IFERROR(TEXT(BL564,"000"),"999")</f>
        <v>054101999</v>
      </c>
      <c r="C564" s="164" t="str">
        <f>IFERROR(TEXT(AK564,"00"),"99")&amp;IFERROR(TEXT(U564,"00"),"99")&amp;IFERROR(TEXT(Q564,"000"),"999")</f>
        <v>0541096</v>
      </c>
      <c r="D564" s="29">
        <v>0</v>
      </c>
      <c r="E564" s="29">
        <v>1</v>
      </c>
      <c r="F564" s="29">
        <v>0</v>
      </c>
      <c r="G564" s="29"/>
      <c r="H564" t="s">
        <v>318</v>
      </c>
      <c r="M564" s="23" t="s">
        <v>318</v>
      </c>
      <c r="N564" s="23" t="s">
        <v>318</v>
      </c>
      <c r="O564" s="65" t="s">
        <v>317</v>
      </c>
      <c r="P564" t="s">
        <v>3099</v>
      </c>
      <c r="Q564" s="153">
        <f>IFERROR(_xlfn.XLOOKUP(S564,sortorder!$E$62:$E$138,sortorder!$F$62:$F$138),999)</f>
        <v>96</v>
      </c>
      <c r="R564" s="153">
        <f>IFERROR(_xlfn.XLOOKUP(S564,sortorder!$E$62:$E$138,sortorder!$D$62:$D$138),99)</f>
        <v>1</v>
      </c>
      <c r="S564" s="131" t="s">
        <v>181</v>
      </c>
      <c r="U564" s="158">
        <f>IFERROR(_xlfn.XLOOKUP(W564,sortorder!$E$4:$E$55,sortorder!$D$4:$D$55),99)</f>
        <v>41</v>
      </c>
      <c r="V564" s="158">
        <f>IFERROR(_xlfn.XLOOKUP(W564,sortorder!$E$4:$E$55,sortorder!$D$4:$D$55),99)</f>
        <v>41</v>
      </c>
      <c r="W564" s="22" t="s">
        <v>2826</v>
      </c>
      <c r="X564" s="147">
        <f>IF(ISERROR(SEARCH(X$1,$O564)),0,1)</f>
        <v>0</v>
      </c>
      <c r="Y564" s="147">
        <f>IF(ISERROR(SEARCH(Y$1,$O564)),0,1)</f>
        <v>0</v>
      </c>
      <c r="Z564" s="147">
        <f>IF(ISERROR(SEARCH(Z$1,$O564)),0,1)</f>
        <v>0</v>
      </c>
      <c r="AA564" s="147">
        <f>IF(ISERROR(SEARCH(AA$1,$O564)),0,1)</f>
        <v>0</v>
      </c>
      <c r="AB564" s="147">
        <f>IF(ISERROR(SEARCH(AB$1,$O564)),0,1)</f>
        <v>0</v>
      </c>
      <c r="AC564" s="147">
        <f>IF(ISERROR(SEARCH(AC$1,$O564)),0,1)</f>
        <v>0</v>
      </c>
      <c r="AD564" s="147">
        <f>IF(ISERROR(SEARCH(AD$1,$O564)),0,1)</f>
        <v>1</v>
      </c>
      <c r="AE564" s="147">
        <f>IF(ISERROR(SEARCH(AE$1,$O564)),0,1)</f>
        <v>1</v>
      </c>
      <c r="AF564" s="147">
        <f>IF(ISERROR(SEARCH(AF$1,$O564)),0,1)</f>
        <v>0</v>
      </c>
      <c r="AI564" t="s">
        <v>84</v>
      </c>
      <c r="AJ564" s="42" t="s">
        <v>84</v>
      </c>
      <c r="AK564" s="219">
        <f>_xlfn.XLOOKUP(AJ564,sortorder!$I$15:$I$20,sortorder!$J$15:$J$20)</f>
        <v>5</v>
      </c>
      <c r="AL564" t="s">
        <v>423</v>
      </c>
      <c r="AM564" t="s">
        <v>423</v>
      </c>
      <c r="AN564" t="s">
        <v>424</v>
      </c>
      <c r="AO564" s="32">
        <v>1</v>
      </c>
      <c r="AP564" t="s">
        <v>3079</v>
      </c>
      <c r="AQ564" t="s">
        <v>43</v>
      </c>
      <c r="AR564" t="s">
        <v>286</v>
      </c>
      <c r="AS564" t="s">
        <v>43</v>
      </c>
      <c r="AU564" s="40" t="str">
        <f>IFERROR(_xlfn.XLOOKUP(O564,wtd!$B:$B,wtd!$C:$C),"")</f>
        <v/>
      </c>
      <c r="AV564" s="147" t="b">
        <f>IFERROR(O564=_xlfn.XLOOKUP(O564,wtd!$B:$B,wtd!$B:$B),FALSE)</f>
        <v>0</v>
      </c>
      <c r="AW564" s="247" t="s">
        <v>1624</v>
      </c>
      <c r="AY564">
        <v>3</v>
      </c>
      <c r="BA564" t="b">
        <v>0</v>
      </c>
      <c r="BB564" t="b">
        <v>0</v>
      </c>
      <c r="BC564" t="b">
        <v>0</v>
      </c>
      <c r="BD564" t="s">
        <v>5345</v>
      </c>
      <c r="BE564" t="s">
        <v>319</v>
      </c>
      <c r="BF564" t="s">
        <v>319</v>
      </c>
      <c r="BG564" t="s">
        <v>319</v>
      </c>
      <c r="BL564" s="235">
        <v>999</v>
      </c>
      <c r="BO564" t="s">
        <v>320</v>
      </c>
      <c r="BP564" t="s">
        <v>318</v>
      </c>
    </row>
    <row r="565" spans="1:68" x14ac:dyDescent="0.35">
      <c r="A565">
        <v>564</v>
      </c>
      <c r="B565" s="164" t="str">
        <f>IFERROR(TEXT(AK565,"00"),"99")&amp;IFERROR(TEXT(V565,"00"),"99")&amp;IFERROR(TEXT(R565,"00"),"99")&amp;IFERROR(TEXT(BL565,"000"),"999")</f>
        <v>054102999</v>
      </c>
      <c r="C565" s="164" t="str">
        <f>IFERROR(TEXT(AK565,"00"),"99")&amp;IFERROR(TEXT(U565,"00"),"99")&amp;IFERROR(TEXT(Q565,"000"),"999")</f>
        <v>0541097</v>
      </c>
      <c r="D565" s="29">
        <v>0</v>
      </c>
      <c r="E565" s="29">
        <v>1</v>
      </c>
      <c r="F565" s="29">
        <v>0</v>
      </c>
      <c r="G565" s="29"/>
      <c r="H565" t="s">
        <v>298</v>
      </c>
      <c r="M565" s="23" t="s">
        <v>298</v>
      </c>
      <c r="N565" s="23" t="s">
        <v>298</v>
      </c>
      <c r="O565" s="65" t="s">
        <v>297</v>
      </c>
      <c r="P565" t="s">
        <v>3100</v>
      </c>
      <c r="Q565" s="153">
        <f>IFERROR(_xlfn.XLOOKUP(S565,sortorder!$E$62:$E$138,sortorder!$F$62:$F$138),999)</f>
        <v>97</v>
      </c>
      <c r="R565" s="153">
        <f>IFERROR(_xlfn.XLOOKUP(S565,sortorder!$E$62:$E$138,sortorder!$D$62:$D$138),99)</f>
        <v>2</v>
      </c>
      <c r="S565" s="131" t="s">
        <v>144</v>
      </c>
      <c r="U565" s="158">
        <f>IFERROR(_xlfn.XLOOKUP(W565,sortorder!$E$4:$E$55,sortorder!$D$4:$D$55),99)</f>
        <v>41</v>
      </c>
      <c r="V565" s="158">
        <f>IFERROR(_xlfn.XLOOKUP(W565,sortorder!$E$4:$E$55,sortorder!$D$4:$D$55),99)</f>
        <v>41</v>
      </c>
      <c r="W565" s="22" t="s">
        <v>2826</v>
      </c>
      <c r="X565" s="147">
        <f>IF(ISERROR(SEARCH(X$1,$O565)),0,1)</f>
        <v>0</v>
      </c>
      <c r="Y565" s="147">
        <f>IF(ISERROR(SEARCH(Y$1,$O565)),0,1)</f>
        <v>0</v>
      </c>
      <c r="Z565" s="147">
        <f>IF(ISERROR(SEARCH(Z$1,$O565)),0,1)</f>
        <v>0</v>
      </c>
      <c r="AA565" s="147">
        <f>IF(ISERROR(SEARCH(AA$1,$O565)),0,1)</f>
        <v>0</v>
      </c>
      <c r="AB565" s="147">
        <f>IF(ISERROR(SEARCH(AB$1,$O565)),0,1)</f>
        <v>0</v>
      </c>
      <c r="AC565" s="147">
        <f>IF(ISERROR(SEARCH(AC$1,$O565)),0,1)</f>
        <v>0</v>
      </c>
      <c r="AD565" s="147">
        <f>IF(ISERROR(SEARCH(AD$1,$O565)),0,1)</f>
        <v>1</v>
      </c>
      <c r="AE565" s="147">
        <f>IF(ISERROR(SEARCH(AE$1,$O565)),0,1)</f>
        <v>1</v>
      </c>
      <c r="AF565" s="147">
        <f>IF(ISERROR(SEARCH(AF$1,$O565)),0,1)</f>
        <v>0</v>
      </c>
      <c r="AI565" t="s">
        <v>84</v>
      </c>
      <c r="AJ565" s="42" t="s">
        <v>84</v>
      </c>
      <c r="AK565" s="219">
        <f>_xlfn.XLOOKUP(AJ565,sortorder!$I$15:$I$20,sortorder!$J$15:$J$20)</f>
        <v>5</v>
      </c>
      <c r="AL565" t="s">
        <v>423</v>
      </c>
      <c r="AM565" t="s">
        <v>423</v>
      </c>
      <c r="AN565" t="s">
        <v>424</v>
      </c>
      <c r="AO565" s="32">
        <v>1</v>
      </c>
      <c r="AP565" t="s">
        <v>3079</v>
      </c>
      <c r="AQ565" t="s">
        <v>43</v>
      </c>
      <c r="AR565" t="s">
        <v>286</v>
      </c>
      <c r="AS565" t="s">
        <v>43</v>
      </c>
      <c r="AU565" s="40" t="str">
        <f>IFERROR(_xlfn.XLOOKUP(O565,wtd!$B:$B,wtd!$C:$C),"")</f>
        <v/>
      </c>
      <c r="AV565" s="147" t="b">
        <f>IFERROR(O565=_xlfn.XLOOKUP(O565,wtd!$B:$B,wtd!$B:$B),FALSE)</f>
        <v>0</v>
      </c>
      <c r="AW565" s="247" t="s">
        <v>1624</v>
      </c>
      <c r="AY565">
        <v>3</v>
      </c>
      <c r="BA565" t="b">
        <v>0</v>
      </c>
      <c r="BB565" t="b">
        <v>0</v>
      </c>
      <c r="BC565" t="b">
        <v>0</v>
      </c>
      <c r="BD565" t="s">
        <v>299</v>
      </c>
      <c r="BE565" t="s">
        <v>299</v>
      </c>
      <c r="BF565" t="s">
        <v>299</v>
      </c>
      <c r="BG565" t="s">
        <v>299</v>
      </c>
      <c r="BL565" s="235">
        <v>999</v>
      </c>
      <c r="BO565" t="s">
        <v>300</v>
      </c>
      <c r="BP565" t="s">
        <v>298</v>
      </c>
    </row>
    <row r="566" spans="1:68" x14ac:dyDescent="0.35">
      <c r="A566">
        <v>565</v>
      </c>
      <c r="B566" s="164" t="str">
        <f>IFERROR(TEXT(AK566,"00"),"99")&amp;IFERROR(TEXT(V566,"00"),"99")&amp;IFERROR(TEXT(R566,"00"),"99")&amp;IFERROR(TEXT(BL566,"000"),"999")</f>
        <v>054103999</v>
      </c>
      <c r="C566" s="164" t="str">
        <f>IFERROR(TEXT(AK566,"00"),"99")&amp;IFERROR(TEXT(U566,"00"),"99")&amp;IFERROR(TEXT(Q566,"000"),"999")</f>
        <v>0541099</v>
      </c>
      <c r="D566" s="29">
        <v>0</v>
      </c>
      <c r="E566" s="29">
        <v>1</v>
      </c>
      <c r="F566" s="29">
        <v>0</v>
      </c>
      <c r="G566" s="29"/>
      <c r="H566" t="s">
        <v>276</v>
      </c>
      <c r="M566" s="23" t="s">
        <v>276</v>
      </c>
      <c r="N566" s="23" t="s">
        <v>276</v>
      </c>
      <c r="O566" s="65" t="s">
        <v>275</v>
      </c>
      <c r="P566" t="s">
        <v>3101</v>
      </c>
      <c r="Q566" s="153">
        <f>IFERROR(_xlfn.XLOOKUP(S566,sortorder!$E$62:$E$138,sortorder!$F$62:$F$138),999)</f>
        <v>99</v>
      </c>
      <c r="R566" s="153">
        <f>IFERROR(_xlfn.XLOOKUP(S566,sortorder!$E$62:$E$138,sortorder!$D$62:$D$138),99)</f>
        <v>3</v>
      </c>
      <c r="S566" s="131" t="s">
        <v>185</v>
      </c>
      <c r="U566" s="158">
        <f>IFERROR(_xlfn.XLOOKUP(W566,sortorder!$E$4:$E$55,sortorder!$D$4:$D$55),99)</f>
        <v>41</v>
      </c>
      <c r="V566" s="158">
        <f>IFERROR(_xlfn.XLOOKUP(W566,sortorder!$E$4:$E$55,sortorder!$D$4:$D$55),99)</f>
        <v>41</v>
      </c>
      <c r="W566" s="22" t="s">
        <v>2826</v>
      </c>
      <c r="X566" s="147">
        <f>IF(ISERROR(SEARCH(X$1,$O566)),0,1)</f>
        <v>0</v>
      </c>
      <c r="Y566" s="147">
        <f>IF(ISERROR(SEARCH(Y$1,$O566)),0,1)</f>
        <v>0</v>
      </c>
      <c r="Z566" s="147">
        <f>IF(ISERROR(SEARCH(Z$1,$O566)),0,1)</f>
        <v>0</v>
      </c>
      <c r="AA566" s="147">
        <f>IF(ISERROR(SEARCH(AA$1,$O566)),0,1)</f>
        <v>0</v>
      </c>
      <c r="AB566" s="147">
        <f>IF(ISERROR(SEARCH(AB$1,$O566)),0,1)</f>
        <v>0</v>
      </c>
      <c r="AC566" s="147">
        <f>IF(ISERROR(SEARCH(AC$1,$O566)),0,1)</f>
        <v>0</v>
      </c>
      <c r="AD566" s="147">
        <f>IF(ISERROR(SEARCH(AD$1,$O566)),0,1)</f>
        <v>1</v>
      </c>
      <c r="AE566" s="147">
        <f>IF(ISERROR(SEARCH(AE$1,$O566)),0,1)</f>
        <v>1</v>
      </c>
      <c r="AF566" s="147">
        <f>IF(ISERROR(SEARCH(AF$1,$O566)),0,1)</f>
        <v>0</v>
      </c>
      <c r="AI566" t="s">
        <v>84</v>
      </c>
      <c r="AJ566" s="42" t="s">
        <v>84</v>
      </c>
      <c r="AK566" s="219">
        <f>_xlfn.XLOOKUP(AJ566,sortorder!$I$15:$I$20,sortorder!$J$15:$J$20)</f>
        <v>5</v>
      </c>
      <c r="AL566" t="s">
        <v>423</v>
      </c>
      <c r="AM566" t="s">
        <v>423</v>
      </c>
      <c r="AN566" t="s">
        <v>424</v>
      </c>
      <c r="AO566" s="32">
        <v>1</v>
      </c>
      <c r="AP566" t="s">
        <v>3079</v>
      </c>
      <c r="AQ566" t="s">
        <v>43</v>
      </c>
      <c r="AR566" t="s">
        <v>286</v>
      </c>
      <c r="AS566" t="s">
        <v>43</v>
      </c>
      <c r="AU566" s="40" t="str">
        <f>IFERROR(_xlfn.XLOOKUP(O566,wtd!$B:$B,wtd!$C:$C),"")</f>
        <v/>
      </c>
      <c r="AV566" s="147" t="b">
        <f>IFERROR(O566=_xlfn.XLOOKUP(O566,wtd!$B:$B,wtd!$B:$B),FALSE)</f>
        <v>0</v>
      </c>
      <c r="AW566" s="247" t="s">
        <v>1624</v>
      </c>
      <c r="AY566">
        <v>3</v>
      </c>
      <c r="BA566" t="b">
        <v>0</v>
      </c>
      <c r="BB566" t="b">
        <v>0</v>
      </c>
      <c r="BC566" t="b">
        <v>0</v>
      </c>
      <c r="BD566" t="s">
        <v>277</v>
      </c>
      <c r="BE566" t="s">
        <v>277</v>
      </c>
      <c r="BF566" t="s">
        <v>277</v>
      </c>
      <c r="BG566" t="s">
        <v>277</v>
      </c>
      <c r="BL566" s="235">
        <v>999</v>
      </c>
      <c r="BO566" t="s">
        <v>278</v>
      </c>
      <c r="BP566" t="s">
        <v>276</v>
      </c>
    </row>
    <row r="567" spans="1:68" x14ac:dyDescent="0.35">
      <c r="A567">
        <v>566</v>
      </c>
      <c r="B567" s="164" t="str">
        <f>IFERROR(TEXT(AK567,"00"),"99")&amp;IFERROR(TEXT(V567,"00"),"99")&amp;IFERROR(TEXT(R567,"00"),"99")&amp;IFERROR(TEXT(BL567,"000"),"999")</f>
        <v>054104999</v>
      </c>
      <c r="C567" s="164" t="str">
        <f>IFERROR(TEXT(AK567,"00"),"99")&amp;IFERROR(TEXT(U567,"00"),"99")&amp;IFERROR(TEXT(Q567,"000"),"999")</f>
        <v>0541100</v>
      </c>
      <c r="D567" s="29">
        <v>0</v>
      </c>
      <c r="E567" s="29">
        <v>1</v>
      </c>
      <c r="F567" s="29">
        <v>0</v>
      </c>
      <c r="G567" s="29"/>
      <c r="H567" t="s">
        <v>522</v>
      </c>
      <c r="M567" s="23" t="s">
        <v>522</v>
      </c>
      <c r="N567" s="23" t="s">
        <v>522</v>
      </c>
      <c r="O567" s="65" t="s">
        <v>521</v>
      </c>
      <c r="P567" t="s">
        <v>3102</v>
      </c>
      <c r="Q567" s="153">
        <f>IFERROR(_xlfn.XLOOKUP(S567,sortorder!$E$62:$E$138,sortorder!$F$62:$F$138),999)</f>
        <v>100</v>
      </c>
      <c r="R567" s="153">
        <f>IFERROR(_xlfn.XLOOKUP(S567,sortorder!$E$62:$E$138,sortorder!$D$62:$D$138),99)</f>
        <v>4</v>
      </c>
      <c r="S567" s="131" t="s">
        <v>108</v>
      </c>
      <c r="U567" s="158">
        <f>IFERROR(_xlfn.XLOOKUP(W567,sortorder!$E$4:$E$55,sortorder!$D$4:$D$55),99)</f>
        <v>41</v>
      </c>
      <c r="V567" s="158">
        <f>IFERROR(_xlfn.XLOOKUP(W567,sortorder!$E$4:$E$55,sortorder!$D$4:$D$55),99)</f>
        <v>41</v>
      </c>
      <c r="W567" s="22" t="s">
        <v>2826</v>
      </c>
      <c r="X567" s="147">
        <f>IF(ISERROR(SEARCH(X$1,$O567)),0,1)</f>
        <v>0</v>
      </c>
      <c r="Y567" s="147">
        <f>IF(ISERROR(SEARCH(Y$1,$O567)),0,1)</f>
        <v>0</v>
      </c>
      <c r="Z567" s="147">
        <f>IF(ISERROR(SEARCH(Z$1,$O567)),0,1)</f>
        <v>0</v>
      </c>
      <c r="AA567" s="147">
        <f>IF(ISERROR(SEARCH(AA$1,$O567)),0,1)</f>
        <v>0</v>
      </c>
      <c r="AB567" s="147">
        <f>IF(ISERROR(SEARCH(AB$1,$O567)),0,1)</f>
        <v>0</v>
      </c>
      <c r="AC567" s="147">
        <f>IF(ISERROR(SEARCH(AC$1,$O567)),0,1)</f>
        <v>0</v>
      </c>
      <c r="AD567" s="147">
        <f>IF(ISERROR(SEARCH(AD$1,$O567)),0,1)</f>
        <v>1</v>
      </c>
      <c r="AE567" s="147">
        <f>IF(ISERROR(SEARCH(AE$1,$O567)),0,1)</f>
        <v>1</v>
      </c>
      <c r="AF567" s="147">
        <f>IF(ISERROR(SEARCH(AF$1,$O567)),0,1)</f>
        <v>0</v>
      </c>
      <c r="AI567" t="s">
        <v>84</v>
      </c>
      <c r="AJ567" s="42" t="s">
        <v>84</v>
      </c>
      <c r="AK567" s="219">
        <f>_xlfn.XLOOKUP(AJ567,sortorder!$I$15:$I$20,sortorder!$J$15:$J$20)</f>
        <v>5</v>
      </c>
      <c r="AL567" t="s">
        <v>423</v>
      </c>
      <c r="AM567" t="s">
        <v>423</v>
      </c>
      <c r="AN567" t="s">
        <v>424</v>
      </c>
      <c r="AO567" s="32">
        <v>1</v>
      </c>
      <c r="AP567" t="s">
        <v>3079</v>
      </c>
      <c r="AQ567" t="s">
        <v>43</v>
      </c>
      <c r="AR567" t="s">
        <v>286</v>
      </c>
      <c r="AS567" t="s">
        <v>43</v>
      </c>
      <c r="AU567" s="40" t="str">
        <f>IFERROR(_xlfn.XLOOKUP(O567,wtd!$B:$B,wtd!$C:$C),"")</f>
        <v/>
      </c>
      <c r="AV567" s="147" t="b">
        <f>IFERROR(O567=_xlfn.XLOOKUP(O567,wtd!$B:$B,wtd!$B:$B),FALSE)</f>
        <v>0</v>
      </c>
      <c r="AW567" s="247" t="s">
        <v>1624</v>
      </c>
      <c r="AY567">
        <v>3</v>
      </c>
      <c r="BA567" t="b">
        <v>0</v>
      </c>
      <c r="BB567" t="b">
        <v>0</v>
      </c>
      <c r="BC567" t="b">
        <v>0</v>
      </c>
      <c r="BD567" t="s">
        <v>523</v>
      </c>
      <c r="BE567" t="s">
        <v>523</v>
      </c>
      <c r="BF567" t="s">
        <v>523</v>
      </c>
      <c r="BG567" t="s">
        <v>523</v>
      </c>
      <c r="BL567" s="235">
        <v>999</v>
      </c>
      <c r="BO567" t="s">
        <v>524</v>
      </c>
      <c r="BP567" t="s">
        <v>522</v>
      </c>
    </row>
    <row r="568" spans="1:68" x14ac:dyDescent="0.35">
      <c r="A568">
        <v>567</v>
      </c>
      <c r="B568" s="164" t="str">
        <f>IFERROR(TEXT(AK568,"00"),"99")&amp;IFERROR(TEXT(V568,"00"),"99")&amp;IFERROR(TEXT(R568,"00"),"99")&amp;IFERROR(TEXT(BL568,"000"),"999")</f>
        <v>054105999</v>
      </c>
      <c r="C568" s="164" t="str">
        <f>IFERROR(TEXT(AK568,"00"),"99")&amp;IFERROR(TEXT(U568,"00"),"99")&amp;IFERROR(TEXT(Q568,"000"),"999")</f>
        <v>0541098</v>
      </c>
      <c r="D568" s="29">
        <v>0</v>
      </c>
      <c r="E568" s="29">
        <v>1</v>
      </c>
      <c r="F568" s="29">
        <v>0</v>
      </c>
      <c r="G568" s="29"/>
      <c r="H568" t="s">
        <v>288</v>
      </c>
      <c r="M568" s="23" t="s">
        <v>288</v>
      </c>
      <c r="N568" s="23" t="s">
        <v>288</v>
      </c>
      <c r="O568" s="65" t="s">
        <v>287</v>
      </c>
      <c r="P568" t="s">
        <v>3103</v>
      </c>
      <c r="Q568" s="153">
        <f>IFERROR(_xlfn.XLOOKUP(S568,sortorder!$E$62:$E$138,sortorder!$F$62:$F$138),999)</f>
        <v>98</v>
      </c>
      <c r="R568" s="153">
        <f>IFERROR(_xlfn.XLOOKUP(S568,sortorder!$E$62:$E$138,sortorder!$D$62:$D$138),99)</f>
        <v>5</v>
      </c>
      <c r="S568" s="131" t="s">
        <v>196</v>
      </c>
      <c r="U568" s="158">
        <f>IFERROR(_xlfn.XLOOKUP(W568,sortorder!$E$4:$E$55,sortorder!$D$4:$D$55),99)</f>
        <v>41</v>
      </c>
      <c r="V568" s="158">
        <f>IFERROR(_xlfn.XLOOKUP(W568,sortorder!$E$4:$E$55,sortorder!$D$4:$D$55),99)</f>
        <v>41</v>
      </c>
      <c r="W568" s="22" t="s">
        <v>2826</v>
      </c>
      <c r="X568" s="147">
        <f>IF(ISERROR(SEARCH(X$1,$O568)),0,1)</f>
        <v>0</v>
      </c>
      <c r="Y568" s="147">
        <f>IF(ISERROR(SEARCH(Y$1,$O568)),0,1)</f>
        <v>0</v>
      </c>
      <c r="Z568" s="147">
        <f>IF(ISERROR(SEARCH(Z$1,$O568)),0,1)</f>
        <v>0</v>
      </c>
      <c r="AA568" s="147">
        <f>IF(ISERROR(SEARCH(AA$1,$O568)),0,1)</f>
        <v>0</v>
      </c>
      <c r="AB568" s="147">
        <f>IF(ISERROR(SEARCH(AB$1,$O568)),0,1)</f>
        <v>0</v>
      </c>
      <c r="AC568" s="147">
        <f>IF(ISERROR(SEARCH(AC$1,$O568)),0,1)</f>
        <v>0</v>
      </c>
      <c r="AD568" s="147">
        <f>IF(ISERROR(SEARCH(AD$1,$O568)),0,1)</f>
        <v>1</v>
      </c>
      <c r="AE568" s="147">
        <f>IF(ISERROR(SEARCH(AE$1,$O568)),0,1)</f>
        <v>1</v>
      </c>
      <c r="AF568" s="147">
        <f>IF(ISERROR(SEARCH(AF$1,$O568)),0,1)</f>
        <v>0</v>
      </c>
      <c r="AI568" t="s">
        <v>84</v>
      </c>
      <c r="AJ568" s="42" t="s">
        <v>84</v>
      </c>
      <c r="AK568" s="219">
        <f>_xlfn.XLOOKUP(AJ568,sortorder!$I$15:$I$20,sortorder!$J$15:$J$20)</f>
        <v>5</v>
      </c>
      <c r="AL568" t="s">
        <v>423</v>
      </c>
      <c r="AM568" t="s">
        <v>423</v>
      </c>
      <c r="AN568" t="s">
        <v>424</v>
      </c>
      <c r="AO568" s="32">
        <v>1</v>
      </c>
      <c r="AP568" t="s">
        <v>3079</v>
      </c>
      <c r="AQ568" t="s">
        <v>43</v>
      </c>
      <c r="AR568" t="s">
        <v>286</v>
      </c>
      <c r="AS568" t="s">
        <v>43</v>
      </c>
      <c r="AU568" s="40" t="str">
        <f>IFERROR(_xlfn.XLOOKUP(O568,wtd!$B:$B,wtd!$C:$C),"")</f>
        <v/>
      </c>
      <c r="AV568" s="147" t="b">
        <f>IFERROR(O568=_xlfn.XLOOKUP(O568,wtd!$B:$B,wtd!$B:$B),FALSE)</f>
        <v>0</v>
      </c>
      <c r="AW568" s="247" t="s">
        <v>1624</v>
      </c>
      <c r="AY568">
        <v>3</v>
      </c>
      <c r="BA568" t="b">
        <v>0</v>
      </c>
      <c r="BB568" t="b">
        <v>0</v>
      </c>
      <c r="BC568" t="b">
        <v>0</v>
      </c>
      <c r="BD568" t="s">
        <v>5401</v>
      </c>
      <c r="BE568" t="s">
        <v>289</v>
      </c>
      <c r="BF568" t="s">
        <v>289</v>
      </c>
      <c r="BG568" t="s">
        <v>289</v>
      </c>
      <c r="BL568" s="235">
        <v>999</v>
      </c>
      <c r="BO568" t="s">
        <v>290</v>
      </c>
      <c r="BP568" t="s">
        <v>288</v>
      </c>
    </row>
    <row r="569" spans="1:68" x14ac:dyDescent="0.35">
      <c r="A569">
        <v>568</v>
      </c>
      <c r="B569" s="164" t="str">
        <f>IFERROR(TEXT(AK569,"00"),"99")&amp;IFERROR(TEXT(V569,"00"),"99")&amp;IFERROR(TEXT(R569,"00"),"99")&amp;IFERROR(TEXT(BL569,"000"),"999")</f>
        <v>054106999</v>
      </c>
      <c r="C569" s="164" t="str">
        <f>IFERROR(TEXT(AK569,"00"),"99")&amp;IFERROR(TEXT(U569,"00"),"99")&amp;IFERROR(TEXT(Q569,"000"),"999")</f>
        <v>0541103</v>
      </c>
      <c r="D569" s="29">
        <v>0</v>
      </c>
      <c r="E569" s="29">
        <v>1</v>
      </c>
      <c r="F569" s="29">
        <v>0</v>
      </c>
      <c r="G569" s="29"/>
      <c r="H569" t="s">
        <v>309</v>
      </c>
      <c r="M569" s="23" t="s">
        <v>309</v>
      </c>
      <c r="N569" s="23" t="s">
        <v>309</v>
      </c>
      <c r="O569" s="65" t="s">
        <v>308</v>
      </c>
      <c r="P569" t="s">
        <v>3104</v>
      </c>
      <c r="Q569" s="153">
        <f>IFERROR(_xlfn.XLOOKUP(S569,sortorder!$E$62:$E$138,sortorder!$F$62:$F$138),999)</f>
        <v>103</v>
      </c>
      <c r="R569" s="153">
        <f>IFERROR(_xlfn.XLOOKUP(S569,sortorder!$E$62:$E$138,sortorder!$D$62:$D$138),99)</f>
        <v>6</v>
      </c>
      <c r="S569" s="131" t="s">
        <v>80</v>
      </c>
      <c r="U569" s="158">
        <f>IFERROR(_xlfn.XLOOKUP(W569,sortorder!$E$4:$E$55,sortorder!$D$4:$D$55),99)</f>
        <v>41</v>
      </c>
      <c r="V569" s="158">
        <f>IFERROR(_xlfn.XLOOKUP(W569,sortorder!$E$4:$E$55,sortorder!$D$4:$D$55),99)</f>
        <v>41</v>
      </c>
      <c r="W569" s="22" t="s">
        <v>2826</v>
      </c>
      <c r="X569" s="147">
        <f>IF(ISERROR(SEARCH(X$1,$O569)),0,1)</f>
        <v>0</v>
      </c>
      <c r="Y569" s="147">
        <f>IF(ISERROR(SEARCH(Y$1,$O569)),0,1)</f>
        <v>0</v>
      </c>
      <c r="Z569" s="147">
        <f>IF(ISERROR(SEARCH(Z$1,$O569)),0,1)</f>
        <v>0</v>
      </c>
      <c r="AA569" s="147">
        <f>IF(ISERROR(SEARCH(AA$1,$O569)),0,1)</f>
        <v>0</v>
      </c>
      <c r="AB569" s="147">
        <f>IF(ISERROR(SEARCH(AB$1,$O569)),0,1)</f>
        <v>0</v>
      </c>
      <c r="AC569" s="147">
        <f>IF(ISERROR(SEARCH(AC$1,$O569)),0,1)</f>
        <v>0</v>
      </c>
      <c r="AD569" s="147">
        <f>IF(ISERROR(SEARCH(AD$1,$O569)),0,1)</f>
        <v>1</v>
      </c>
      <c r="AE569" s="147">
        <f>IF(ISERROR(SEARCH(AE$1,$O569)),0,1)</f>
        <v>1</v>
      </c>
      <c r="AF569" s="147">
        <f>IF(ISERROR(SEARCH(AF$1,$O569)),0,1)</f>
        <v>0</v>
      </c>
      <c r="AI569" t="s">
        <v>84</v>
      </c>
      <c r="AJ569" s="42" t="s">
        <v>84</v>
      </c>
      <c r="AK569" s="219">
        <f>_xlfn.XLOOKUP(AJ569,sortorder!$I$15:$I$20,sortorder!$J$15:$J$20)</f>
        <v>5</v>
      </c>
      <c r="AL569" t="s">
        <v>423</v>
      </c>
      <c r="AM569" t="s">
        <v>423</v>
      </c>
      <c r="AN569" t="s">
        <v>424</v>
      </c>
      <c r="AO569" s="32">
        <v>1</v>
      </c>
      <c r="AP569" t="s">
        <v>3079</v>
      </c>
      <c r="AQ569" t="s">
        <v>43</v>
      </c>
      <c r="AR569" t="s">
        <v>286</v>
      </c>
      <c r="AS569" t="s">
        <v>43</v>
      </c>
      <c r="AU569" s="40" t="str">
        <f>IFERROR(_xlfn.XLOOKUP(O569,wtd!$B:$B,wtd!$C:$C),"")</f>
        <v/>
      </c>
      <c r="AV569" s="147" t="b">
        <f>IFERROR(O569=_xlfn.XLOOKUP(O569,wtd!$B:$B,wtd!$B:$B),FALSE)</f>
        <v>0</v>
      </c>
      <c r="AW569" s="247" t="s">
        <v>1624</v>
      </c>
      <c r="AY569">
        <v>3</v>
      </c>
      <c r="BA569" t="b">
        <v>0</v>
      </c>
      <c r="BB569" t="b">
        <v>0</v>
      </c>
      <c r="BC569" t="b">
        <v>0</v>
      </c>
      <c r="BD569" t="s">
        <v>310</v>
      </c>
      <c r="BE569" t="s">
        <v>310</v>
      </c>
      <c r="BF569" t="s">
        <v>310</v>
      </c>
      <c r="BG569" t="s">
        <v>310</v>
      </c>
      <c r="BL569" s="235">
        <v>999</v>
      </c>
      <c r="BO569" t="s">
        <v>311</v>
      </c>
      <c r="BP569" t="s">
        <v>309</v>
      </c>
    </row>
    <row r="570" spans="1:68" x14ac:dyDescent="0.35">
      <c r="A570">
        <v>569</v>
      </c>
      <c r="B570" s="164" t="str">
        <f>IFERROR(TEXT(AK570,"00"),"99")&amp;IFERROR(TEXT(V570,"00"),"99")&amp;IFERROR(TEXT(R570,"00"),"99")&amp;IFERROR(TEXT(BL570,"000"),"999")</f>
        <v>054107999</v>
      </c>
      <c r="C570" s="164" t="str">
        <f>IFERROR(TEXT(AK570,"00"),"99")&amp;IFERROR(TEXT(U570,"00"),"99")&amp;IFERROR(TEXT(Q570,"000"),"999")</f>
        <v>0541102</v>
      </c>
      <c r="D570" s="29">
        <v>0</v>
      </c>
      <c r="E570" s="29">
        <v>1</v>
      </c>
      <c r="F570" s="29">
        <v>0</v>
      </c>
      <c r="G570" s="29"/>
      <c r="H570" t="s">
        <v>539</v>
      </c>
      <c r="M570" s="23" t="s">
        <v>539</v>
      </c>
      <c r="N570" s="23" t="s">
        <v>539</v>
      </c>
      <c r="O570" s="65" t="s">
        <v>538</v>
      </c>
      <c r="P570" t="s">
        <v>3105</v>
      </c>
      <c r="Q570" s="153">
        <f>IFERROR(_xlfn.XLOOKUP(S570,sortorder!$E$62:$E$138,sortorder!$F$62:$F$138),999)</f>
        <v>102</v>
      </c>
      <c r="R570" s="153">
        <f>IFERROR(_xlfn.XLOOKUP(S570,sortorder!$E$62:$E$138,sortorder!$D$62:$D$138),99)</f>
        <v>7</v>
      </c>
      <c r="S570" s="131" t="s">
        <v>307</v>
      </c>
      <c r="U570" s="158">
        <f>IFERROR(_xlfn.XLOOKUP(W570,sortorder!$E$4:$E$55,sortorder!$D$4:$D$55),99)</f>
        <v>41</v>
      </c>
      <c r="V570" s="158">
        <f>IFERROR(_xlfn.XLOOKUP(W570,sortorder!$E$4:$E$55,sortorder!$D$4:$D$55),99)</f>
        <v>41</v>
      </c>
      <c r="W570" s="22" t="s">
        <v>2826</v>
      </c>
      <c r="X570" s="147">
        <f>IF(ISERROR(SEARCH(X$1,$O570)),0,1)</f>
        <v>0</v>
      </c>
      <c r="Y570" s="147">
        <f>IF(ISERROR(SEARCH(Y$1,$O570)),0,1)</f>
        <v>0</v>
      </c>
      <c r="Z570" s="147">
        <f>IF(ISERROR(SEARCH(Z$1,$O570)),0,1)</f>
        <v>0</v>
      </c>
      <c r="AA570" s="147">
        <f>IF(ISERROR(SEARCH(AA$1,$O570)),0,1)</f>
        <v>0</v>
      </c>
      <c r="AB570" s="147">
        <f>IF(ISERROR(SEARCH(AB$1,$O570)),0,1)</f>
        <v>0</v>
      </c>
      <c r="AC570" s="147">
        <f>IF(ISERROR(SEARCH(AC$1,$O570)),0,1)</f>
        <v>0</v>
      </c>
      <c r="AD570" s="147">
        <f>IF(ISERROR(SEARCH(AD$1,$O570)),0,1)</f>
        <v>1</v>
      </c>
      <c r="AE570" s="147">
        <f>IF(ISERROR(SEARCH(AE$1,$O570)),0,1)</f>
        <v>1</v>
      </c>
      <c r="AF570" s="147">
        <f>IF(ISERROR(SEARCH(AF$1,$O570)),0,1)</f>
        <v>0</v>
      </c>
      <c r="AI570" t="s">
        <v>84</v>
      </c>
      <c r="AJ570" s="42" t="s">
        <v>84</v>
      </c>
      <c r="AK570" s="219">
        <f>_xlfn.XLOOKUP(AJ570,sortorder!$I$15:$I$20,sortorder!$J$15:$J$20)</f>
        <v>5</v>
      </c>
      <c r="AL570" t="s">
        <v>423</v>
      </c>
      <c r="AM570" t="s">
        <v>423</v>
      </c>
      <c r="AN570" t="s">
        <v>424</v>
      </c>
      <c r="AO570" s="32">
        <v>1</v>
      </c>
      <c r="AP570" t="s">
        <v>3079</v>
      </c>
      <c r="AQ570" t="s">
        <v>43</v>
      </c>
      <c r="AR570" t="s">
        <v>286</v>
      </c>
      <c r="AS570" t="s">
        <v>43</v>
      </c>
      <c r="AU570" s="40" t="str">
        <f>IFERROR(_xlfn.XLOOKUP(O570,wtd!$B:$B,wtd!$C:$C),"")</f>
        <v/>
      </c>
      <c r="AV570" s="147" t="b">
        <f>IFERROR(O570=_xlfn.XLOOKUP(O570,wtd!$B:$B,wtd!$B:$B),FALSE)</f>
        <v>0</v>
      </c>
      <c r="AW570" s="247" t="s">
        <v>1624</v>
      </c>
      <c r="AY570">
        <v>3</v>
      </c>
      <c r="BA570" t="b">
        <v>0</v>
      </c>
      <c r="BB570" t="b">
        <v>0</v>
      </c>
      <c r="BC570" t="b">
        <v>0</v>
      </c>
      <c r="BD570" t="s">
        <v>2867</v>
      </c>
      <c r="BE570" t="s">
        <v>2867</v>
      </c>
      <c r="BF570" t="s">
        <v>2867</v>
      </c>
      <c r="BG570" t="s">
        <v>540</v>
      </c>
      <c r="BL570" s="235">
        <v>999</v>
      </c>
      <c r="BO570" t="s">
        <v>541</v>
      </c>
      <c r="BP570" t="s">
        <v>539</v>
      </c>
    </row>
    <row r="571" spans="1:68" x14ac:dyDescent="0.35">
      <c r="A571">
        <v>570</v>
      </c>
      <c r="B571" s="164" t="str">
        <f>IFERROR(TEXT(AK571,"00"),"99")&amp;IFERROR(TEXT(V571,"00"),"99")&amp;IFERROR(TEXT(R571,"00"),"99")&amp;IFERROR(TEXT(BL571,"000"),"999")</f>
        <v>054108999</v>
      </c>
      <c r="C571" s="164" t="str">
        <f>IFERROR(TEXT(AK571,"00"),"99")&amp;IFERROR(TEXT(U571,"00"),"99")&amp;IFERROR(TEXT(Q571,"000"),"999")</f>
        <v>0541104</v>
      </c>
      <c r="D571" s="29">
        <v>0</v>
      </c>
      <c r="E571" s="29">
        <v>1</v>
      </c>
      <c r="F571" s="29">
        <v>0</v>
      </c>
      <c r="G571" s="29"/>
      <c r="H571" t="s">
        <v>337</v>
      </c>
      <c r="M571" s="23" t="s">
        <v>337</v>
      </c>
      <c r="N571" s="23" t="s">
        <v>337</v>
      </c>
      <c r="O571" s="65" t="s">
        <v>336</v>
      </c>
      <c r="P571" t="s">
        <v>3106</v>
      </c>
      <c r="Q571" s="153">
        <f>IFERROR(_xlfn.XLOOKUP(S571,sortorder!$E$62:$E$138,sortorder!$F$62:$F$138),999)</f>
        <v>104</v>
      </c>
      <c r="R571" s="153">
        <f>IFERROR(_xlfn.XLOOKUP(S571,sortorder!$E$62:$E$138,sortorder!$D$62:$D$138),99)</f>
        <v>8</v>
      </c>
      <c r="S571" s="131" t="s">
        <v>255</v>
      </c>
      <c r="U571" s="158">
        <f>IFERROR(_xlfn.XLOOKUP(W571,sortorder!$E$4:$E$55,sortorder!$D$4:$D$55),99)</f>
        <v>41</v>
      </c>
      <c r="V571" s="158">
        <f>IFERROR(_xlfn.XLOOKUP(W571,sortorder!$E$4:$E$55,sortorder!$D$4:$D$55),99)</f>
        <v>41</v>
      </c>
      <c r="W571" s="22" t="s">
        <v>2826</v>
      </c>
      <c r="X571" s="147">
        <f>IF(ISERROR(SEARCH(X$1,$O571)),0,1)</f>
        <v>0</v>
      </c>
      <c r="Y571" s="147">
        <f>IF(ISERROR(SEARCH(Y$1,$O571)),0,1)</f>
        <v>0</v>
      </c>
      <c r="Z571" s="147">
        <f>IF(ISERROR(SEARCH(Z$1,$O571)),0,1)</f>
        <v>0</v>
      </c>
      <c r="AA571" s="147">
        <f>IF(ISERROR(SEARCH(AA$1,$O571)),0,1)</f>
        <v>0</v>
      </c>
      <c r="AB571" s="147">
        <f>IF(ISERROR(SEARCH(AB$1,$O571)),0,1)</f>
        <v>0</v>
      </c>
      <c r="AC571" s="147">
        <f>IF(ISERROR(SEARCH(AC$1,$O571)),0,1)</f>
        <v>0</v>
      </c>
      <c r="AD571" s="147">
        <f>IF(ISERROR(SEARCH(AD$1,$O571)),0,1)</f>
        <v>1</v>
      </c>
      <c r="AE571" s="147">
        <f>IF(ISERROR(SEARCH(AE$1,$O571)),0,1)</f>
        <v>1</v>
      </c>
      <c r="AF571" s="147">
        <f>IF(ISERROR(SEARCH(AF$1,$O571)),0,1)</f>
        <v>0</v>
      </c>
      <c r="AI571" t="s">
        <v>84</v>
      </c>
      <c r="AJ571" s="42" t="s">
        <v>84</v>
      </c>
      <c r="AK571" s="219">
        <f>_xlfn.XLOOKUP(AJ571,sortorder!$I$15:$I$20,sortorder!$J$15:$J$20)</f>
        <v>5</v>
      </c>
      <c r="AL571" t="s">
        <v>423</v>
      </c>
      <c r="AM571" t="s">
        <v>423</v>
      </c>
      <c r="AN571" t="s">
        <v>424</v>
      </c>
      <c r="AO571" s="32">
        <v>1</v>
      </c>
      <c r="AP571" t="s">
        <v>3079</v>
      </c>
      <c r="AQ571" t="s">
        <v>43</v>
      </c>
      <c r="AR571" t="s">
        <v>286</v>
      </c>
      <c r="AS571" t="s">
        <v>43</v>
      </c>
      <c r="AU571" s="40" t="str">
        <f>IFERROR(_xlfn.XLOOKUP(O571,wtd!$B:$B,wtd!$C:$C),"")</f>
        <v/>
      </c>
      <c r="AV571" s="147" t="b">
        <f>IFERROR(O571=_xlfn.XLOOKUP(O571,wtd!$B:$B,wtd!$B:$B),FALSE)</f>
        <v>0</v>
      </c>
      <c r="AW571" s="247" t="s">
        <v>1624</v>
      </c>
      <c r="AY571">
        <v>3</v>
      </c>
      <c r="BA571" t="b">
        <v>0</v>
      </c>
      <c r="BB571" t="b">
        <v>0</v>
      </c>
      <c r="BC571" t="b">
        <v>0</v>
      </c>
      <c r="BD571" t="s">
        <v>2866</v>
      </c>
      <c r="BE571" t="s">
        <v>2866</v>
      </c>
      <c r="BF571" t="s">
        <v>2866</v>
      </c>
      <c r="BG571" t="s">
        <v>338</v>
      </c>
      <c r="BL571" s="235">
        <v>999</v>
      </c>
      <c r="BO571" t="s">
        <v>339</v>
      </c>
      <c r="BP571" t="s">
        <v>337</v>
      </c>
    </row>
    <row r="572" spans="1:68" x14ac:dyDescent="0.35">
      <c r="A572">
        <v>571</v>
      </c>
      <c r="B572" s="164" t="str">
        <f>IFERROR(TEXT(AK572,"00"),"99")&amp;IFERROR(TEXT(V572,"00"),"99")&amp;IFERROR(TEXT(R572,"00"),"99")&amp;IFERROR(TEXT(BL572,"000"),"999")</f>
        <v>054109999</v>
      </c>
      <c r="C572" s="164" t="str">
        <f>IFERROR(TEXT(AK572,"00"),"99")&amp;IFERROR(TEXT(U572,"00"),"99")&amp;IFERROR(TEXT(Q572,"000"),"999")</f>
        <v>0541105</v>
      </c>
      <c r="D572" s="29">
        <v>0</v>
      </c>
      <c r="E572" s="29">
        <v>1</v>
      </c>
      <c r="F572" s="29">
        <v>0</v>
      </c>
      <c r="G572" s="29"/>
      <c r="H572" t="s">
        <v>346</v>
      </c>
      <c r="M572" s="23" t="s">
        <v>346</v>
      </c>
      <c r="N572" s="23" t="s">
        <v>346</v>
      </c>
      <c r="O572" s="65" t="s">
        <v>345</v>
      </c>
      <c r="P572" t="s">
        <v>3107</v>
      </c>
      <c r="Q572" s="153">
        <f>IFERROR(_xlfn.XLOOKUP(S572,sortorder!$E$62:$E$138,sortorder!$F$62:$F$138),999)</f>
        <v>105</v>
      </c>
      <c r="R572" s="153">
        <f>IFERROR(_xlfn.XLOOKUP(S572,sortorder!$E$62:$E$138,sortorder!$D$62:$D$138),99)</f>
        <v>9</v>
      </c>
      <c r="S572" s="131" t="s">
        <v>265</v>
      </c>
      <c r="U572" s="158">
        <f>IFERROR(_xlfn.XLOOKUP(W572,sortorder!$E$4:$E$55,sortorder!$D$4:$D$55),99)</f>
        <v>41</v>
      </c>
      <c r="V572" s="158">
        <f>IFERROR(_xlfn.XLOOKUP(W572,sortorder!$E$4:$E$55,sortorder!$D$4:$D$55),99)</f>
        <v>41</v>
      </c>
      <c r="W572" s="22" t="s">
        <v>2826</v>
      </c>
      <c r="X572" s="147">
        <f>IF(ISERROR(SEARCH(X$1,$O572)),0,1)</f>
        <v>0</v>
      </c>
      <c r="Y572" s="147">
        <f>IF(ISERROR(SEARCH(Y$1,$O572)),0,1)</f>
        <v>0</v>
      </c>
      <c r="Z572" s="147">
        <f>IF(ISERROR(SEARCH(Z$1,$O572)),0,1)</f>
        <v>0</v>
      </c>
      <c r="AA572" s="147">
        <f>IF(ISERROR(SEARCH(AA$1,$O572)),0,1)</f>
        <v>0</v>
      </c>
      <c r="AB572" s="147">
        <f>IF(ISERROR(SEARCH(AB$1,$O572)),0,1)</f>
        <v>0</v>
      </c>
      <c r="AC572" s="147">
        <f>IF(ISERROR(SEARCH(AC$1,$O572)),0,1)</f>
        <v>0</v>
      </c>
      <c r="AD572" s="147">
        <f>IF(ISERROR(SEARCH(AD$1,$O572)),0,1)</f>
        <v>1</v>
      </c>
      <c r="AE572" s="147">
        <f>IF(ISERROR(SEARCH(AE$1,$O572)),0,1)</f>
        <v>1</v>
      </c>
      <c r="AF572" s="147">
        <f>IF(ISERROR(SEARCH(AF$1,$O572)),0,1)</f>
        <v>0</v>
      </c>
      <c r="AI572" t="s">
        <v>84</v>
      </c>
      <c r="AJ572" s="42" t="s">
        <v>84</v>
      </c>
      <c r="AK572" s="219">
        <f>_xlfn.XLOOKUP(AJ572,sortorder!$I$15:$I$20,sortorder!$J$15:$J$20)</f>
        <v>5</v>
      </c>
      <c r="AL572" t="s">
        <v>423</v>
      </c>
      <c r="AM572" t="s">
        <v>423</v>
      </c>
      <c r="AN572" t="s">
        <v>424</v>
      </c>
      <c r="AO572" s="32">
        <v>1</v>
      </c>
      <c r="AP572" t="s">
        <v>3079</v>
      </c>
      <c r="AQ572" t="s">
        <v>43</v>
      </c>
      <c r="AR572" t="s">
        <v>286</v>
      </c>
      <c r="AS572" t="s">
        <v>43</v>
      </c>
      <c r="AU572" s="40" t="str">
        <f>IFERROR(_xlfn.XLOOKUP(O572,wtd!$B:$B,wtd!$C:$C),"")</f>
        <v/>
      </c>
      <c r="AV572" s="147" t="b">
        <f>IFERROR(O572=_xlfn.XLOOKUP(O572,wtd!$B:$B,wtd!$B:$B),FALSE)</f>
        <v>0</v>
      </c>
      <c r="AW572" s="247" t="s">
        <v>1624</v>
      </c>
      <c r="AY572">
        <v>3</v>
      </c>
      <c r="BA572" t="b">
        <v>0</v>
      </c>
      <c r="BB572" t="b">
        <v>0</v>
      </c>
      <c r="BC572" t="b">
        <v>0</v>
      </c>
      <c r="BD572" t="s">
        <v>347</v>
      </c>
      <c r="BE572" t="s">
        <v>347</v>
      </c>
      <c r="BF572" t="s">
        <v>347</v>
      </c>
      <c r="BG572" t="s">
        <v>347</v>
      </c>
      <c r="BL572" s="235">
        <v>999</v>
      </c>
      <c r="BO572" t="s">
        <v>348</v>
      </c>
      <c r="BP572" t="s">
        <v>346</v>
      </c>
    </row>
    <row r="573" spans="1:68" x14ac:dyDescent="0.35">
      <c r="A573">
        <v>572</v>
      </c>
      <c r="B573" s="164" t="str">
        <f>IFERROR(TEXT(AK573,"00"),"99")&amp;IFERROR(TEXT(V573,"00"),"99")&amp;IFERROR(TEXT(R573,"00"),"99")&amp;IFERROR(TEXT(BL573,"000"),"999")</f>
        <v>054110999</v>
      </c>
      <c r="C573" s="164" t="str">
        <f>IFERROR(TEXT(AK573,"00"),"99")&amp;IFERROR(TEXT(U573,"00"),"99")&amp;IFERROR(TEXT(Q573,"000"),"999")</f>
        <v>0541106</v>
      </c>
      <c r="D573" s="29">
        <v>0</v>
      </c>
      <c r="E573" s="29">
        <v>1</v>
      </c>
      <c r="F573" s="29">
        <v>0</v>
      </c>
      <c r="G573" s="29"/>
      <c r="H573" t="s">
        <v>355</v>
      </c>
      <c r="M573" s="23" t="s">
        <v>355</v>
      </c>
      <c r="N573" s="23" t="s">
        <v>355</v>
      </c>
      <c r="O573" s="65" t="s">
        <v>354</v>
      </c>
      <c r="P573" t="s">
        <v>3108</v>
      </c>
      <c r="Q573" s="153">
        <f>IFERROR(_xlfn.XLOOKUP(S573,sortorder!$E$62:$E$138,sortorder!$F$62:$F$138),999)</f>
        <v>106</v>
      </c>
      <c r="R573" s="153">
        <f>IFERROR(_xlfn.XLOOKUP(S573,sortorder!$E$62:$E$138,sortorder!$D$62:$D$138),99)</f>
        <v>10</v>
      </c>
      <c r="S573" s="131" t="s">
        <v>95</v>
      </c>
      <c r="U573" s="158">
        <f>IFERROR(_xlfn.XLOOKUP(W573,sortorder!$E$4:$E$55,sortorder!$D$4:$D$55),99)</f>
        <v>41</v>
      </c>
      <c r="V573" s="158">
        <f>IFERROR(_xlfn.XLOOKUP(W573,sortorder!$E$4:$E$55,sortorder!$D$4:$D$55),99)</f>
        <v>41</v>
      </c>
      <c r="W573" s="22" t="s">
        <v>2826</v>
      </c>
      <c r="X573" s="147">
        <f>IF(ISERROR(SEARCH(X$1,$O573)),0,1)</f>
        <v>0</v>
      </c>
      <c r="Y573" s="147">
        <f>IF(ISERROR(SEARCH(Y$1,$O573)),0,1)</f>
        <v>0</v>
      </c>
      <c r="Z573" s="147">
        <f>IF(ISERROR(SEARCH(Z$1,$O573)),0,1)</f>
        <v>0</v>
      </c>
      <c r="AA573" s="147">
        <f>IF(ISERROR(SEARCH(AA$1,$O573)),0,1)</f>
        <v>0</v>
      </c>
      <c r="AB573" s="147">
        <f>IF(ISERROR(SEARCH(AB$1,$O573)),0,1)</f>
        <v>0</v>
      </c>
      <c r="AC573" s="147">
        <f>IF(ISERROR(SEARCH(AC$1,$O573)),0,1)</f>
        <v>0</v>
      </c>
      <c r="AD573" s="147">
        <f>IF(ISERROR(SEARCH(AD$1,$O573)),0,1)</f>
        <v>1</v>
      </c>
      <c r="AE573" s="147">
        <f>IF(ISERROR(SEARCH(AE$1,$O573)),0,1)</f>
        <v>1</v>
      </c>
      <c r="AF573" s="147">
        <f>IF(ISERROR(SEARCH(AF$1,$O573)),0,1)</f>
        <v>0</v>
      </c>
      <c r="AI573" t="s">
        <v>84</v>
      </c>
      <c r="AJ573" s="42" t="s">
        <v>84</v>
      </c>
      <c r="AK573" s="219">
        <f>_xlfn.XLOOKUP(AJ573,sortorder!$I$15:$I$20,sortorder!$J$15:$J$20)</f>
        <v>5</v>
      </c>
      <c r="AL573" t="s">
        <v>423</v>
      </c>
      <c r="AM573" t="s">
        <v>423</v>
      </c>
      <c r="AN573" t="s">
        <v>424</v>
      </c>
      <c r="AO573" s="32">
        <v>1</v>
      </c>
      <c r="AP573" t="s">
        <v>3079</v>
      </c>
      <c r="AQ573" t="s">
        <v>43</v>
      </c>
      <c r="AR573" t="s">
        <v>286</v>
      </c>
      <c r="AS573" t="s">
        <v>43</v>
      </c>
      <c r="AU573" s="40" t="str">
        <f>IFERROR(_xlfn.XLOOKUP(O573,wtd!$B:$B,wtd!$C:$C),"")</f>
        <v/>
      </c>
      <c r="AV573" s="147" t="b">
        <f>IFERROR(O573=_xlfn.XLOOKUP(O573,wtd!$B:$B,wtd!$B:$B),FALSE)</f>
        <v>0</v>
      </c>
      <c r="AW573" s="247" t="s">
        <v>1624</v>
      </c>
      <c r="AY573">
        <v>3</v>
      </c>
      <c r="BA573" t="b">
        <v>0</v>
      </c>
      <c r="BB573" t="b">
        <v>0</v>
      </c>
      <c r="BC573" t="b">
        <v>0</v>
      </c>
      <c r="BD573" t="s">
        <v>5404</v>
      </c>
      <c r="BE573" t="s">
        <v>356</v>
      </c>
      <c r="BF573" t="s">
        <v>356</v>
      </c>
      <c r="BG573" t="s">
        <v>356</v>
      </c>
      <c r="BL573" s="235">
        <v>999</v>
      </c>
      <c r="BO573" t="s">
        <v>357</v>
      </c>
      <c r="BP573" t="s">
        <v>355</v>
      </c>
    </row>
    <row r="574" spans="1:68" x14ac:dyDescent="0.35">
      <c r="A574">
        <v>573</v>
      </c>
      <c r="B574" s="164" t="str">
        <f>IFERROR(TEXT(AK574,"00"),"99")&amp;IFERROR(TEXT(V574,"00"),"99")&amp;IFERROR(TEXT(R574,"00"),"99")&amp;IFERROR(TEXT(BL574,"000"),"999")</f>
        <v>054111999</v>
      </c>
      <c r="C574" s="164" t="str">
        <f>IFERROR(TEXT(AK574,"00"),"99")&amp;IFERROR(TEXT(U574,"00"),"99")&amp;IFERROR(TEXT(Q574,"000"),"999")</f>
        <v>0541108</v>
      </c>
      <c r="D574" s="29">
        <v>0</v>
      </c>
      <c r="E574" s="29">
        <v>1</v>
      </c>
      <c r="F574" s="29">
        <v>0</v>
      </c>
      <c r="G574" s="29"/>
      <c r="H574" t="s">
        <v>327</v>
      </c>
      <c r="M574" s="23" t="s">
        <v>327</v>
      </c>
      <c r="N574" s="23" t="s">
        <v>327</v>
      </c>
      <c r="O574" s="65" t="s">
        <v>326</v>
      </c>
      <c r="P574" t="s">
        <v>3109</v>
      </c>
      <c r="Q574" s="153">
        <f>IFERROR(_xlfn.XLOOKUP(S574,sortorder!$E$62:$E$138,sortorder!$F$62:$F$138),999)</f>
        <v>108</v>
      </c>
      <c r="R574" s="153">
        <f>IFERROR(_xlfn.XLOOKUP(S574,sortorder!$E$62:$E$138,sortorder!$D$62:$D$138),99)</f>
        <v>11</v>
      </c>
      <c r="S574" s="131" t="s">
        <v>244</v>
      </c>
      <c r="U574" s="158">
        <f>IFERROR(_xlfn.XLOOKUP(W574,sortorder!$E$4:$E$55,sortorder!$D$4:$D$55),99)</f>
        <v>41</v>
      </c>
      <c r="V574" s="158">
        <f>IFERROR(_xlfn.XLOOKUP(W574,sortorder!$E$4:$E$55,sortorder!$D$4:$D$55),99)</f>
        <v>41</v>
      </c>
      <c r="W574" s="22" t="s">
        <v>2826</v>
      </c>
      <c r="X574" s="147">
        <f>IF(ISERROR(SEARCH(X$1,$O574)),0,1)</f>
        <v>0</v>
      </c>
      <c r="Y574" s="147">
        <f>IF(ISERROR(SEARCH(Y$1,$O574)),0,1)</f>
        <v>0</v>
      </c>
      <c r="Z574" s="147">
        <f>IF(ISERROR(SEARCH(Z$1,$O574)),0,1)</f>
        <v>0</v>
      </c>
      <c r="AA574" s="147">
        <f>IF(ISERROR(SEARCH(AA$1,$O574)),0,1)</f>
        <v>0</v>
      </c>
      <c r="AB574" s="147">
        <f>IF(ISERROR(SEARCH(AB$1,$O574)),0,1)</f>
        <v>0</v>
      </c>
      <c r="AC574" s="147">
        <f>IF(ISERROR(SEARCH(AC$1,$O574)),0,1)</f>
        <v>0</v>
      </c>
      <c r="AD574" s="147">
        <f>IF(ISERROR(SEARCH(AD$1,$O574)),0,1)</f>
        <v>1</v>
      </c>
      <c r="AE574" s="147">
        <f>IF(ISERROR(SEARCH(AE$1,$O574)),0,1)</f>
        <v>1</v>
      </c>
      <c r="AF574" s="147">
        <f>IF(ISERROR(SEARCH(AF$1,$O574)),0,1)</f>
        <v>0</v>
      </c>
      <c r="AI574" t="s">
        <v>84</v>
      </c>
      <c r="AJ574" s="42" t="s">
        <v>84</v>
      </c>
      <c r="AK574" s="219">
        <f>_xlfn.XLOOKUP(AJ574,sortorder!$I$15:$I$20,sortorder!$J$15:$J$20)</f>
        <v>5</v>
      </c>
      <c r="AL574" t="s">
        <v>423</v>
      </c>
      <c r="AM574" t="s">
        <v>423</v>
      </c>
      <c r="AN574" t="s">
        <v>424</v>
      </c>
      <c r="AO574" s="32">
        <v>1</v>
      </c>
      <c r="AP574" t="s">
        <v>3079</v>
      </c>
      <c r="AQ574" t="s">
        <v>43</v>
      </c>
      <c r="AR574" t="s">
        <v>286</v>
      </c>
      <c r="AS574" t="s">
        <v>43</v>
      </c>
      <c r="AU574" s="40" t="str">
        <f>IFERROR(_xlfn.XLOOKUP(O574,wtd!$B:$B,wtd!$C:$C),"")</f>
        <v/>
      </c>
      <c r="AV574" s="147" t="b">
        <f>IFERROR(O574=_xlfn.XLOOKUP(O574,wtd!$B:$B,wtd!$B:$B),FALSE)</f>
        <v>0</v>
      </c>
      <c r="AW574" s="247" t="s">
        <v>1624</v>
      </c>
      <c r="AY574">
        <v>3</v>
      </c>
      <c r="BA574" t="b">
        <v>0</v>
      </c>
      <c r="BB574" t="b">
        <v>0</v>
      </c>
      <c r="BC574" t="b">
        <v>0</v>
      </c>
      <c r="BD574" t="s">
        <v>2869</v>
      </c>
      <c r="BE574" t="s">
        <v>2869</v>
      </c>
      <c r="BF574" t="s">
        <v>2869</v>
      </c>
      <c r="BG574" t="s">
        <v>328</v>
      </c>
      <c r="BL574" s="235">
        <v>999</v>
      </c>
      <c r="BO574" t="s">
        <v>329</v>
      </c>
      <c r="BP574" t="s">
        <v>327</v>
      </c>
    </row>
    <row r="575" spans="1:68" x14ac:dyDescent="0.35">
      <c r="A575">
        <v>574</v>
      </c>
      <c r="B575" s="164" t="str">
        <f>IFERROR(TEXT(AK575,"00"),"99")&amp;IFERROR(TEXT(V575,"00"),"99")&amp;IFERROR(TEXT(R575,"00"),"99")&amp;IFERROR(TEXT(BL575,"000"),"999")</f>
        <v>054112999</v>
      </c>
      <c r="C575" s="164" t="str">
        <f>IFERROR(TEXT(AK575,"00"),"99")&amp;IFERROR(TEXT(U575,"00"),"99")&amp;IFERROR(TEXT(Q575,"000"),"999")</f>
        <v>0541107</v>
      </c>
      <c r="D575" s="29">
        <v>0</v>
      </c>
      <c r="E575" s="29">
        <v>1</v>
      </c>
      <c r="F575" s="29">
        <v>0</v>
      </c>
      <c r="G575" s="29"/>
      <c r="H575" t="s">
        <v>549</v>
      </c>
      <c r="L575" s="125"/>
      <c r="M575" s="23" t="s">
        <v>549</v>
      </c>
      <c r="N575" s="23" t="s">
        <v>549</v>
      </c>
      <c r="O575" s="65" t="s">
        <v>548</v>
      </c>
      <c r="P575" t="s">
        <v>3110</v>
      </c>
      <c r="Q575" s="153">
        <f>IFERROR(_xlfn.XLOOKUP(S575,sortorder!$E$62:$E$138,sortorder!$F$62:$F$138),999)</f>
        <v>107</v>
      </c>
      <c r="R575" s="153">
        <f>IFERROR(_xlfn.XLOOKUP(S575,sortorder!$E$62:$E$138,sortorder!$D$62:$D$138),99)</f>
        <v>12</v>
      </c>
      <c r="S575" s="131" t="s">
        <v>134</v>
      </c>
      <c r="U575" s="158">
        <f>IFERROR(_xlfn.XLOOKUP(W575,sortorder!$E$4:$E$55,sortorder!$D$4:$D$55),99)</f>
        <v>41</v>
      </c>
      <c r="V575" s="158">
        <f>IFERROR(_xlfn.XLOOKUP(W575,sortorder!$E$4:$E$55,sortorder!$D$4:$D$55),99)</f>
        <v>41</v>
      </c>
      <c r="W575" s="22" t="s">
        <v>2826</v>
      </c>
      <c r="X575" s="147">
        <f>IF(ISERROR(SEARCH(X$1,$O575)),0,1)</f>
        <v>0</v>
      </c>
      <c r="Y575" s="147">
        <f>IF(ISERROR(SEARCH(Y$1,$O575)),0,1)</f>
        <v>0</v>
      </c>
      <c r="Z575" s="147">
        <f>IF(ISERROR(SEARCH(Z$1,$O575)),0,1)</f>
        <v>0</v>
      </c>
      <c r="AA575" s="147">
        <f>IF(ISERROR(SEARCH(AA$1,$O575)),0,1)</f>
        <v>0</v>
      </c>
      <c r="AB575" s="147">
        <f>IF(ISERROR(SEARCH(AB$1,$O575)),0,1)</f>
        <v>0</v>
      </c>
      <c r="AC575" s="147">
        <f>IF(ISERROR(SEARCH(AC$1,$O575)),0,1)</f>
        <v>0</v>
      </c>
      <c r="AD575" s="147">
        <f>IF(ISERROR(SEARCH(AD$1,$O575)),0,1)</f>
        <v>1</v>
      </c>
      <c r="AE575" s="147">
        <f>IF(ISERROR(SEARCH(AE$1,$O575)),0,1)</f>
        <v>1</v>
      </c>
      <c r="AF575" s="147">
        <f>IF(ISERROR(SEARCH(AF$1,$O575)),0,1)</f>
        <v>0</v>
      </c>
      <c r="AI575" t="s">
        <v>84</v>
      </c>
      <c r="AJ575" s="42" t="s">
        <v>84</v>
      </c>
      <c r="AK575" s="219">
        <f>_xlfn.XLOOKUP(AJ575,sortorder!$I$15:$I$20,sortorder!$J$15:$J$20)</f>
        <v>5</v>
      </c>
      <c r="AL575" t="s">
        <v>423</v>
      </c>
      <c r="AM575" t="s">
        <v>423</v>
      </c>
      <c r="AN575" t="s">
        <v>424</v>
      </c>
      <c r="AO575" s="32">
        <v>1</v>
      </c>
      <c r="AP575" t="s">
        <v>3079</v>
      </c>
      <c r="AQ575" t="s">
        <v>43</v>
      </c>
      <c r="AR575" t="s">
        <v>286</v>
      </c>
      <c r="AS575" t="s">
        <v>43</v>
      </c>
      <c r="AU575" s="40" t="str">
        <f>IFERROR(_xlfn.XLOOKUP(O575,wtd!$B:$B,wtd!$C:$C),"")</f>
        <v/>
      </c>
      <c r="AV575" s="147" t="b">
        <f>IFERROR(O575=_xlfn.XLOOKUP(O575,wtd!$B:$B,wtd!$B:$B),FALSE)</f>
        <v>0</v>
      </c>
      <c r="AW575" s="247" t="s">
        <v>1624</v>
      </c>
      <c r="AY575">
        <v>3</v>
      </c>
      <c r="BA575" t="b">
        <v>0</v>
      </c>
      <c r="BB575" t="b">
        <v>0</v>
      </c>
      <c r="BC575" t="b">
        <v>0</v>
      </c>
      <c r="BD575" t="s">
        <v>2868</v>
      </c>
      <c r="BE575" t="s">
        <v>2868</v>
      </c>
      <c r="BF575" t="s">
        <v>2868</v>
      </c>
      <c r="BG575" t="s">
        <v>550</v>
      </c>
      <c r="BL575" s="235">
        <v>999</v>
      </c>
      <c r="BO575" t="s">
        <v>551</v>
      </c>
      <c r="BP575" t="s">
        <v>549</v>
      </c>
    </row>
    <row r="576" spans="1:68" x14ac:dyDescent="0.35">
      <c r="A576">
        <v>575</v>
      </c>
      <c r="B576" s="164" t="str">
        <f>IFERROR(TEXT(AK576,"00"),"99")&amp;IFERROR(TEXT(V576,"00"),"99")&amp;IFERROR(TEXT(R576,"00"),"99")&amp;IFERROR(TEXT(BL576,"000"),"999")</f>
        <v>054113999</v>
      </c>
      <c r="C576" s="164" t="str">
        <f>IFERROR(TEXT(AK576,"00"),"99")&amp;IFERROR(TEXT(U576,"00"),"99")&amp;IFERROR(TEXT(Q576,"000"),"999")</f>
        <v>0541101</v>
      </c>
      <c r="D576" s="29">
        <v>0</v>
      </c>
      <c r="E576" s="29">
        <v>1</v>
      </c>
      <c r="F576" s="29">
        <v>0</v>
      </c>
      <c r="G576" s="29"/>
      <c r="H576" t="s">
        <v>531</v>
      </c>
      <c r="M576" s="23" t="s">
        <v>531</v>
      </c>
      <c r="N576" s="23" t="s">
        <v>531</v>
      </c>
      <c r="O576" s="65" t="s">
        <v>3085</v>
      </c>
      <c r="P576" t="s">
        <v>3111</v>
      </c>
      <c r="Q576" s="153">
        <f>IFERROR(_xlfn.XLOOKUP(S576,sortorder!$E$62:$E$138,sortorder!$F$62:$F$138),999)</f>
        <v>101</v>
      </c>
      <c r="R576" s="153">
        <f>IFERROR(_xlfn.XLOOKUP(S576,sortorder!$E$62:$E$138,sortorder!$D$62:$D$138),99)</f>
        <v>13</v>
      </c>
      <c r="S576" s="131" t="s">
        <v>1769</v>
      </c>
      <c r="U576" s="158">
        <f>IFERROR(_xlfn.XLOOKUP(W576,sortorder!$E$4:$E$55,sortorder!$D$4:$D$55),99)</f>
        <v>41</v>
      </c>
      <c r="V576" s="158">
        <f>IFERROR(_xlfn.XLOOKUP(W576,sortorder!$E$4:$E$55,sortorder!$D$4:$D$55),99)</f>
        <v>41</v>
      </c>
      <c r="W576" s="22" t="s">
        <v>2826</v>
      </c>
      <c r="X576" s="147">
        <f>IF(ISERROR(SEARCH(X$1,$O576)),0,1)</f>
        <v>0</v>
      </c>
      <c r="Y576" s="147">
        <f>IF(ISERROR(SEARCH(Y$1,$O576)),0,1)</f>
        <v>0</v>
      </c>
      <c r="Z576" s="147">
        <f>IF(ISERROR(SEARCH(Z$1,$O576)),0,1)</f>
        <v>0</v>
      </c>
      <c r="AA576" s="147">
        <f>IF(ISERROR(SEARCH(AA$1,$O576)),0,1)</f>
        <v>0</v>
      </c>
      <c r="AB576" s="147">
        <f>IF(ISERROR(SEARCH(AB$1,$O576)),0,1)</f>
        <v>0</v>
      </c>
      <c r="AC576" s="147">
        <f>IF(ISERROR(SEARCH(AC$1,$O576)),0,1)</f>
        <v>0</v>
      </c>
      <c r="AD576" s="147">
        <f>IF(ISERROR(SEARCH(AD$1,$O576)),0,1)</f>
        <v>1</v>
      </c>
      <c r="AE576" s="147">
        <f>IF(ISERROR(SEARCH(AE$1,$O576)),0,1)</f>
        <v>1</v>
      </c>
      <c r="AF576" s="147">
        <f>IF(ISERROR(SEARCH(AF$1,$O576)),0,1)</f>
        <v>0</v>
      </c>
      <c r="AH576" t="s">
        <v>1236</v>
      </c>
      <c r="AI576" t="s">
        <v>84</v>
      </c>
      <c r="AJ576" s="42" t="s">
        <v>84</v>
      </c>
      <c r="AK576" s="219">
        <f>_xlfn.XLOOKUP(AJ576,sortorder!$I$15:$I$20,sortorder!$J$15:$J$20)</f>
        <v>5</v>
      </c>
      <c r="AL576" t="s">
        <v>423</v>
      </c>
      <c r="AM576" t="s">
        <v>423</v>
      </c>
      <c r="AN576" t="s">
        <v>424</v>
      </c>
      <c r="AO576" s="32">
        <v>1</v>
      </c>
      <c r="AP576" t="s">
        <v>3079</v>
      </c>
      <c r="AQ576" t="s">
        <v>43</v>
      </c>
      <c r="AR576" t="s">
        <v>286</v>
      </c>
      <c r="AS576" t="s">
        <v>43</v>
      </c>
      <c r="AU576" s="40" t="str">
        <f>IFERROR(_xlfn.XLOOKUP(O576,wtd!$B:$B,wtd!$C:$C),"")</f>
        <v/>
      </c>
      <c r="AV576" s="147" t="b">
        <f>IFERROR(O576=_xlfn.XLOOKUP(O576,wtd!$B:$B,wtd!$B:$B),FALSE)</f>
        <v>0</v>
      </c>
      <c r="AW576" s="247" t="s">
        <v>1624</v>
      </c>
      <c r="AY576">
        <v>3</v>
      </c>
      <c r="BA576" t="b">
        <v>0</v>
      </c>
      <c r="BB576" t="b">
        <v>0</v>
      </c>
      <c r="BC576" t="b">
        <v>0</v>
      </c>
      <c r="BD576" t="s">
        <v>532</v>
      </c>
      <c r="BE576" t="s">
        <v>532</v>
      </c>
      <c r="BF576" t="s">
        <v>532</v>
      </c>
      <c r="BG576" t="s">
        <v>532</v>
      </c>
      <c r="BL576" s="235">
        <v>999</v>
      </c>
      <c r="BO576" t="s">
        <v>533</v>
      </c>
      <c r="BP576" t="s">
        <v>531</v>
      </c>
    </row>
    <row r="577" spans="1:69" x14ac:dyDescent="0.35">
      <c r="A577">
        <v>576</v>
      </c>
      <c r="B577" s="164" t="str">
        <f>IFERROR(TEXT(AK577,"00"),"99")&amp;IFERROR(TEXT(V577,"00"),"99")&amp;IFERROR(TEXT(R577,"00"),"99")&amp;IFERROR(TEXT(BL577,"000"),"999")</f>
        <v>054201999</v>
      </c>
      <c r="C577" s="164" t="str">
        <f>IFERROR(TEXT(AK577,"00"),"99")&amp;IFERROR(TEXT(U577,"00"),"99")&amp;IFERROR(TEXT(Q577,"000"),"999")</f>
        <v>0542096</v>
      </c>
      <c r="D577" s="29">
        <v>0</v>
      </c>
      <c r="E577" s="29">
        <v>1</v>
      </c>
      <c r="F577" s="29">
        <v>0</v>
      </c>
      <c r="G577" s="29"/>
      <c r="H577" t="s">
        <v>1011</v>
      </c>
      <c r="M577" s="130" t="s">
        <v>1011</v>
      </c>
      <c r="N577" s="130" t="s">
        <v>1011</v>
      </c>
      <c r="O577" s="65" t="s">
        <v>3086</v>
      </c>
      <c r="P577" t="s">
        <v>3112</v>
      </c>
      <c r="Q577" s="153">
        <f>IFERROR(_xlfn.XLOOKUP(S577,sortorder!$E$62:$E$138,sortorder!$F$62:$F$138),999)</f>
        <v>96</v>
      </c>
      <c r="R577" s="153">
        <f>IFERROR(_xlfn.XLOOKUP(S577,sortorder!$E$62:$E$138,sortorder!$D$62:$D$138),99)</f>
        <v>1</v>
      </c>
      <c r="S577" s="131" t="s">
        <v>181</v>
      </c>
      <c r="U577" s="158">
        <f>IFERROR(_xlfn.XLOOKUP(W577,sortorder!$E$4:$E$55,sortorder!$D$4:$D$55),99)</f>
        <v>42</v>
      </c>
      <c r="V577" s="158">
        <f>IFERROR(_xlfn.XLOOKUP(W577,sortorder!$E$4:$E$55,sortorder!$D$4:$D$55),99)</f>
        <v>42</v>
      </c>
      <c r="W577" s="22" t="s">
        <v>2827</v>
      </c>
      <c r="X577" s="147">
        <f>IF(ISERROR(SEARCH(X$1,$O577)),0,1)</f>
        <v>0</v>
      </c>
      <c r="Y577" s="147">
        <f>IF(ISERROR(SEARCH(Y$1,$O577)),0,1)</f>
        <v>1</v>
      </c>
      <c r="Z577" s="147">
        <f>IF(ISERROR(SEARCH(Z$1,$O577)),0,1)</f>
        <v>0</v>
      </c>
      <c r="AA577" s="147">
        <f>IF(ISERROR(SEARCH(AA$1,$O577)),0,1)</f>
        <v>0</v>
      </c>
      <c r="AB577" s="147">
        <f>IF(ISERROR(SEARCH(AB$1,$O577)),0,1)</f>
        <v>0</v>
      </c>
      <c r="AC577" s="147">
        <f>IF(ISERROR(SEARCH(AC$1,$O577)),0,1)</f>
        <v>0</v>
      </c>
      <c r="AD577" s="147">
        <f>IF(ISERROR(SEARCH(AD$1,$O577)),0,1)</f>
        <v>1</v>
      </c>
      <c r="AE577" s="147">
        <f>IF(ISERROR(SEARCH(AE$1,$O577)),0,1)</f>
        <v>1</v>
      </c>
      <c r="AF577" s="147">
        <f>IF(ISERROR(SEARCH(AF$1,$O577)),0,1)</f>
        <v>0</v>
      </c>
      <c r="AI577" t="s">
        <v>84</v>
      </c>
      <c r="AJ577" s="42" t="s">
        <v>84</v>
      </c>
      <c r="AK577" s="219">
        <f>_xlfn.XLOOKUP(AJ577,sortorder!$I$15:$I$20,sortorder!$J$15:$J$20)</f>
        <v>5</v>
      </c>
      <c r="AL577" t="s">
        <v>1805</v>
      </c>
      <c r="AM577" t="s">
        <v>1805</v>
      </c>
      <c r="AN577" t="s">
        <v>1806</v>
      </c>
      <c r="AO577" s="32">
        <v>3</v>
      </c>
      <c r="AP577" t="s">
        <v>3078</v>
      </c>
      <c r="AQ577" t="s">
        <v>43</v>
      </c>
      <c r="AR577" t="s">
        <v>286</v>
      </c>
      <c r="AS577" t="s">
        <v>43</v>
      </c>
      <c r="AU577" s="40" t="str">
        <f>IFERROR(_xlfn.XLOOKUP(O577,wtd!$B:$B,wtd!$C:$C),"")</f>
        <v/>
      </c>
      <c r="AV577" s="147" t="b">
        <f>IFERROR(O577=_xlfn.XLOOKUP(O577,wtd!$B:$B,wtd!$B:$B),FALSE)</f>
        <v>0</v>
      </c>
      <c r="AW577" t="s">
        <v>2846</v>
      </c>
      <c r="AY577">
        <v>3</v>
      </c>
      <c r="BA577" t="b">
        <v>0</v>
      </c>
      <c r="BB577" t="b">
        <v>0</v>
      </c>
      <c r="BC577" t="b">
        <v>0</v>
      </c>
      <c r="BD577" s="1" t="s">
        <v>5446</v>
      </c>
      <c r="BE577" s="41" t="s">
        <v>2865</v>
      </c>
      <c r="BF577" s="41" t="s">
        <v>2865</v>
      </c>
      <c r="BG577" s="41" t="s">
        <v>1012</v>
      </c>
      <c r="BH577" s="41"/>
      <c r="BL577" s="235">
        <v>999</v>
      </c>
      <c r="BO577" t="s">
        <v>320</v>
      </c>
      <c r="BP577" t="s">
        <v>1011</v>
      </c>
    </row>
    <row r="578" spans="1:69" x14ac:dyDescent="0.35">
      <c r="A578">
        <v>577</v>
      </c>
      <c r="B578" s="164" t="str">
        <f>IFERROR(TEXT(AK578,"00"),"99")&amp;IFERROR(TEXT(V578,"00"),"99")&amp;IFERROR(TEXT(R578,"00"),"99")&amp;IFERROR(TEXT(BL578,"000"),"999")</f>
        <v>054202999</v>
      </c>
      <c r="C578" s="164" t="str">
        <f>IFERROR(TEXT(AK578,"00"),"99")&amp;IFERROR(TEXT(U578,"00"),"99")&amp;IFERROR(TEXT(Q578,"000"),"999")</f>
        <v>0542097</v>
      </c>
      <c r="D578" s="29">
        <v>0</v>
      </c>
      <c r="E578" s="29">
        <v>1</v>
      </c>
      <c r="F578" s="29">
        <v>0</v>
      </c>
      <c r="G578" s="29"/>
      <c r="H578" t="s">
        <v>617</v>
      </c>
      <c r="M578" s="130" t="s">
        <v>617</v>
      </c>
      <c r="N578" s="130" t="s">
        <v>617</v>
      </c>
      <c r="O578" s="65" t="s">
        <v>3087</v>
      </c>
      <c r="P578" t="s">
        <v>3113</v>
      </c>
      <c r="Q578" s="153">
        <f>IFERROR(_xlfn.XLOOKUP(S578,sortorder!$E$62:$E$138,sortorder!$F$62:$F$138),999)</f>
        <v>97</v>
      </c>
      <c r="R578" s="153">
        <f>IFERROR(_xlfn.XLOOKUP(S578,sortorder!$E$62:$E$138,sortorder!$D$62:$D$138),99)</f>
        <v>2</v>
      </c>
      <c r="S578" s="131" t="s">
        <v>144</v>
      </c>
      <c r="U578" s="158">
        <f>IFERROR(_xlfn.XLOOKUP(W578,sortorder!$E$4:$E$55,sortorder!$D$4:$D$55),99)</f>
        <v>42</v>
      </c>
      <c r="V578" s="158">
        <f>IFERROR(_xlfn.XLOOKUP(W578,sortorder!$E$4:$E$55,sortorder!$D$4:$D$55),99)</f>
        <v>42</v>
      </c>
      <c r="W578" s="22" t="s">
        <v>2827</v>
      </c>
      <c r="X578" s="147">
        <f>IF(ISERROR(SEARCH(X$1,$O578)),0,1)</f>
        <v>0</v>
      </c>
      <c r="Y578" s="147">
        <f>IF(ISERROR(SEARCH(Y$1,$O578)),0,1)</f>
        <v>1</v>
      </c>
      <c r="Z578" s="147">
        <f>IF(ISERROR(SEARCH(Z$1,$O578)),0,1)</f>
        <v>0</v>
      </c>
      <c r="AA578" s="147">
        <f>IF(ISERROR(SEARCH(AA$1,$O578)),0,1)</f>
        <v>0</v>
      </c>
      <c r="AB578" s="147">
        <f>IF(ISERROR(SEARCH(AB$1,$O578)),0,1)</f>
        <v>0</v>
      </c>
      <c r="AC578" s="147">
        <f>IF(ISERROR(SEARCH(AC$1,$O578)),0,1)</f>
        <v>0</v>
      </c>
      <c r="AD578" s="147">
        <f>IF(ISERROR(SEARCH(AD$1,$O578)),0,1)</f>
        <v>1</v>
      </c>
      <c r="AE578" s="147">
        <f>IF(ISERROR(SEARCH(AE$1,$O578)),0,1)</f>
        <v>1</v>
      </c>
      <c r="AF578" s="147">
        <f>IF(ISERROR(SEARCH(AF$1,$O578)),0,1)</f>
        <v>0</v>
      </c>
      <c r="AI578" t="s">
        <v>84</v>
      </c>
      <c r="AJ578" s="42" t="s">
        <v>84</v>
      </c>
      <c r="AK578" s="219">
        <f>_xlfn.XLOOKUP(AJ578,sortorder!$I$15:$I$20,sortorder!$J$15:$J$20)</f>
        <v>5</v>
      </c>
      <c r="AL578" t="s">
        <v>1805</v>
      </c>
      <c r="AM578" t="s">
        <v>1805</v>
      </c>
      <c r="AN578" t="s">
        <v>1806</v>
      </c>
      <c r="AO578" s="32">
        <v>3</v>
      </c>
      <c r="AP578" t="s">
        <v>3078</v>
      </c>
      <c r="AQ578" t="s">
        <v>43</v>
      </c>
      <c r="AR578" t="s">
        <v>286</v>
      </c>
      <c r="AS578" t="s">
        <v>43</v>
      </c>
      <c r="AU578" s="40" t="str">
        <f>IFERROR(_xlfn.XLOOKUP(O578,wtd!$B:$B,wtd!$C:$C),"")</f>
        <v/>
      </c>
      <c r="AV578" s="147" t="b">
        <f>IFERROR(O578=_xlfn.XLOOKUP(O578,wtd!$B:$B,wtd!$B:$B),FALSE)</f>
        <v>0</v>
      </c>
      <c r="AW578" t="s">
        <v>2846</v>
      </c>
      <c r="AY578">
        <v>3</v>
      </c>
      <c r="BA578" t="b">
        <v>0</v>
      </c>
      <c r="BB578" t="b">
        <v>0</v>
      </c>
      <c r="BC578" t="b">
        <v>0</v>
      </c>
      <c r="BD578" s="1" t="s">
        <v>5447</v>
      </c>
      <c r="BE578" s="41" t="s">
        <v>2863</v>
      </c>
      <c r="BF578" s="41" t="s">
        <v>2863</v>
      </c>
      <c r="BG578" s="41" t="s">
        <v>618</v>
      </c>
      <c r="BH578" s="41"/>
      <c r="BL578" s="235">
        <v>999</v>
      </c>
      <c r="BO578" t="s">
        <v>300</v>
      </c>
      <c r="BP578" t="s">
        <v>617</v>
      </c>
    </row>
    <row r="579" spans="1:69" x14ac:dyDescent="0.35">
      <c r="A579">
        <v>578</v>
      </c>
      <c r="B579" s="164" t="str">
        <f>IFERROR(TEXT(AK579,"00"),"99")&amp;IFERROR(TEXT(V579,"00"),"99")&amp;IFERROR(TEXT(R579,"00"),"99")&amp;IFERROR(TEXT(BL579,"000"),"999")</f>
        <v>054203999</v>
      </c>
      <c r="C579" s="164" t="str">
        <f>IFERROR(TEXT(AK579,"00"),"99")&amp;IFERROR(TEXT(U579,"00"),"99")&amp;IFERROR(TEXT(Q579,"000"),"999")</f>
        <v>0542099</v>
      </c>
      <c r="D579" s="29">
        <v>0</v>
      </c>
      <c r="E579" s="29">
        <v>1</v>
      </c>
      <c r="F579" s="29">
        <v>0</v>
      </c>
      <c r="G579" s="29"/>
      <c r="H579" t="s">
        <v>884</v>
      </c>
      <c r="M579" s="130" t="s">
        <v>884</v>
      </c>
      <c r="N579" s="130" t="s">
        <v>884</v>
      </c>
      <c r="O579" s="65" t="s">
        <v>3088</v>
      </c>
      <c r="P579" t="s">
        <v>3114</v>
      </c>
      <c r="Q579" s="153">
        <f>IFERROR(_xlfn.XLOOKUP(S579,sortorder!$E$62:$E$138,sortorder!$F$62:$F$138),999)</f>
        <v>99</v>
      </c>
      <c r="R579" s="153">
        <f>IFERROR(_xlfn.XLOOKUP(S579,sortorder!$E$62:$E$138,sortorder!$D$62:$D$138),99)</f>
        <v>3</v>
      </c>
      <c r="S579" s="131" t="s">
        <v>185</v>
      </c>
      <c r="U579" s="158">
        <f>IFERROR(_xlfn.XLOOKUP(W579,sortorder!$E$4:$E$55,sortorder!$D$4:$D$55),99)</f>
        <v>42</v>
      </c>
      <c r="V579" s="158">
        <f>IFERROR(_xlfn.XLOOKUP(W579,sortorder!$E$4:$E$55,sortorder!$D$4:$D$55),99)</f>
        <v>42</v>
      </c>
      <c r="W579" s="22" t="s">
        <v>2827</v>
      </c>
      <c r="X579" s="147">
        <f>IF(ISERROR(SEARCH(X$1,$O579)),0,1)</f>
        <v>0</v>
      </c>
      <c r="Y579" s="147">
        <f>IF(ISERROR(SEARCH(Y$1,$O579)),0,1)</f>
        <v>1</v>
      </c>
      <c r="Z579" s="147">
        <f>IF(ISERROR(SEARCH(Z$1,$O579)),0,1)</f>
        <v>0</v>
      </c>
      <c r="AA579" s="147">
        <f>IF(ISERROR(SEARCH(AA$1,$O579)),0,1)</f>
        <v>0</v>
      </c>
      <c r="AB579" s="147">
        <f>IF(ISERROR(SEARCH(AB$1,$O579)),0,1)</f>
        <v>0</v>
      </c>
      <c r="AC579" s="147">
        <f>IF(ISERROR(SEARCH(AC$1,$O579)),0,1)</f>
        <v>0</v>
      </c>
      <c r="AD579" s="147">
        <f>IF(ISERROR(SEARCH(AD$1,$O579)),0,1)</f>
        <v>1</v>
      </c>
      <c r="AE579" s="147">
        <f>IF(ISERROR(SEARCH(AE$1,$O579)),0,1)</f>
        <v>1</v>
      </c>
      <c r="AF579" s="147">
        <f>IF(ISERROR(SEARCH(AF$1,$O579)),0,1)</f>
        <v>0</v>
      </c>
      <c r="AI579" t="s">
        <v>84</v>
      </c>
      <c r="AJ579" s="42" t="s">
        <v>84</v>
      </c>
      <c r="AK579" s="219">
        <f>_xlfn.XLOOKUP(AJ579,sortorder!$I$15:$I$20,sortorder!$J$15:$J$20)</f>
        <v>5</v>
      </c>
      <c r="AL579" t="s">
        <v>1805</v>
      </c>
      <c r="AM579" t="s">
        <v>1805</v>
      </c>
      <c r="AN579" t="s">
        <v>1806</v>
      </c>
      <c r="AO579" s="32">
        <v>3</v>
      </c>
      <c r="AP579" t="s">
        <v>3078</v>
      </c>
      <c r="AQ579" t="s">
        <v>43</v>
      </c>
      <c r="AR579" t="s">
        <v>286</v>
      </c>
      <c r="AS579" t="s">
        <v>43</v>
      </c>
      <c r="AU579" s="40" t="str">
        <f>IFERROR(_xlfn.XLOOKUP(O579,wtd!$B:$B,wtd!$C:$C),"")</f>
        <v/>
      </c>
      <c r="AV579" s="147" t="b">
        <f>IFERROR(O579=_xlfn.XLOOKUP(O579,wtd!$B:$B,wtd!$B:$B),FALSE)</f>
        <v>0</v>
      </c>
      <c r="AW579" t="s">
        <v>2846</v>
      </c>
      <c r="AY579">
        <v>3</v>
      </c>
      <c r="BA579" t="b">
        <v>0</v>
      </c>
      <c r="BB579" t="b">
        <v>0</v>
      </c>
      <c r="BC579" t="b">
        <v>0</v>
      </c>
      <c r="BD579" s="1" t="s">
        <v>5448</v>
      </c>
      <c r="BE579" s="41" t="s">
        <v>885</v>
      </c>
      <c r="BF579" s="41" t="s">
        <v>885</v>
      </c>
      <c r="BG579" s="41" t="s">
        <v>885</v>
      </c>
      <c r="BH579" s="41"/>
      <c r="BL579" s="235">
        <v>999</v>
      </c>
      <c r="BO579" t="s">
        <v>278</v>
      </c>
      <c r="BP579" t="s">
        <v>884</v>
      </c>
    </row>
    <row r="580" spans="1:69" x14ac:dyDescent="0.35">
      <c r="A580">
        <v>579</v>
      </c>
      <c r="B580" s="164" t="str">
        <f>IFERROR(TEXT(AK580,"00"),"99")&amp;IFERROR(TEXT(V580,"00"),"99")&amp;IFERROR(TEXT(R580,"00"),"99")&amp;IFERROR(TEXT(BL580,"000"),"999")</f>
        <v>054204999</v>
      </c>
      <c r="C580" s="164" t="str">
        <f>IFERROR(TEXT(AK580,"00"),"99")&amp;IFERROR(TEXT(U580,"00"),"99")&amp;IFERROR(TEXT(Q580,"000"),"999")</f>
        <v>0542100</v>
      </c>
      <c r="D580" s="29">
        <v>0</v>
      </c>
      <c r="E580" s="29">
        <v>1</v>
      </c>
      <c r="F580" s="29">
        <v>0</v>
      </c>
      <c r="G580" s="29"/>
      <c r="H580" t="s">
        <v>934</v>
      </c>
      <c r="M580" s="130" t="s">
        <v>934</v>
      </c>
      <c r="N580" s="130" t="s">
        <v>934</v>
      </c>
      <c r="O580" s="65" t="s">
        <v>3089</v>
      </c>
      <c r="P580" t="s">
        <v>3115</v>
      </c>
      <c r="Q580" s="153">
        <f>IFERROR(_xlfn.XLOOKUP(S580,sortorder!$E$62:$E$138,sortorder!$F$62:$F$138),999)</f>
        <v>100</v>
      </c>
      <c r="R580" s="153">
        <f>IFERROR(_xlfn.XLOOKUP(S580,sortorder!$E$62:$E$138,sortorder!$D$62:$D$138),99)</f>
        <v>4</v>
      </c>
      <c r="S580" s="131" t="s">
        <v>108</v>
      </c>
      <c r="U580" s="158">
        <f>IFERROR(_xlfn.XLOOKUP(W580,sortorder!$E$4:$E$55,sortorder!$D$4:$D$55),99)</f>
        <v>42</v>
      </c>
      <c r="V580" s="158">
        <f>IFERROR(_xlfn.XLOOKUP(W580,sortorder!$E$4:$E$55,sortorder!$D$4:$D$55),99)</f>
        <v>42</v>
      </c>
      <c r="W580" s="22" t="s">
        <v>2827</v>
      </c>
      <c r="X580" s="147">
        <f>IF(ISERROR(SEARCH(X$1,$O580)),0,1)</f>
        <v>0</v>
      </c>
      <c r="Y580" s="147">
        <f>IF(ISERROR(SEARCH(Y$1,$O580)),0,1)</f>
        <v>1</v>
      </c>
      <c r="Z580" s="147">
        <f>IF(ISERROR(SEARCH(Z$1,$O580)),0,1)</f>
        <v>0</v>
      </c>
      <c r="AA580" s="147">
        <f>IF(ISERROR(SEARCH(AA$1,$O580)),0,1)</f>
        <v>0</v>
      </c>
      <c r="AB580" s="147">
        <f>IF(ISERROR(SEARCH(AB$1,$O580)),0,1)</f>
        <v>0</v>
      </c>
      <c r="AC580" s="147">
        <f>IF(ISERROR(SEARCH(AC$1,$O580)),0,1)</f>
        <v>0</v>
      </c>
      <c r="AD580" s="147">
        <f>IF(ISERROR(SEARCH(AD$1,$O580)),0,1)</f>
        <v>1</v>
      </c>
      <c r="AE580" s="147">
        <f>IF(ISERROR(SEARCH(AE$1,$O580)),0,1)</f>
        <v>1</v>
      </c>
      <c r="AF580" s="147">
        <f>IF(ISERROR(SEARCH(AF$1,$O580)),0,1)</f>
        <v>0</v>
      </c>
      <c r="AI580" t="s">
        <v>84</v>
      </c>
      <c r="AJ580" s="42" t="s">
        <v>84</v>
      </c>
      <c r="AK580" s="219">
        <f>_xlfn.XLOOKUP(AJ580,sortorder!$I$15:$I$20,sortorder!$J$15:$J$20)</f>
        <v>5</v>
      </c>
      <c r="AL580" t="s">
        <v>1805</v>
      </c>
      <c r="AM580" t="s">
        <v>1805</v>
      </c>
      <c r="AN580" t="s">
        <v>1806</v>
      </c>
      <c r="AO580" s="32">
        <v>3</v>
      </c>
      <c r="AP580" t="s">
        <v>3078</v>
      </c>
      <c r="AQ580" t="s">
        <v>43</v>
      </c>
      <c r="AR580" t="s">
        <v>286</v>
      </c>
      <c r="AS580" t="s">
        <v>43</v>
      </c>
      <c r="AU580" s="40" t="str">
        <f>IFERROR(_xlfn.XLOOKUP(O580,wtd!$B:$B,wtd!$C:$C),"")</f>
        <v/>
      </c>
      <c r="AV580" s="147" t="b">
        <f>IFERROR(O580=_xlfn.XLOOKUP(O580,wtd!$B:$B,wtd!$B:$B),FALSE)</f>
        <v>0</v>
      </c>
      <c r="AW580" t="s">
        <v>2846</v>
      </c>
      <c r="AY580">
        <v>3</v>
      </c>
      <c r="BA580" t="b">
        <v>0</v>
      </c>
      <c r="BB580" t="b">
        <v>0</v>
      </c>
      <c r="BC580" t="b">
        <v>0</v>
      </c>
      <c r="BD580" s="1" t="s">
        <v>5449</v>
      </c>
      <c r="BE580" s="41" t="s">
        <v>935</v>
      </c>
      <c r="BF580" s="41" t="s">
        <v>935</v>
      </c>
      <c r="BG580" s="41" t="s">
        <v>935</v>
      </c>
      <c r="BH580" s="41"/>
      <c r="BL580" s="235">
        <v>999</v>
      </c>
      <c r="BO580" t="s">
        <v>524</v>
      </c>
      <c r="BP580" t="s">
        <v>934</v>
      </c>
    </row>
    <row r="581" spans="1:69" x14ac:dyDescent="0.35">
      <c r="A581">
        <v>580</v>
      </c>
      <c r="B581" s="164" t="str">
        <f>IFERROR(TEXT(AK581,"00"),"99")&amp;IFERROR(TEXT(V581,"00"),"99")&amp;IFERROR(TEXT(R581,"00"),"99")&amp;IFERROR(TEXT(BL581,"000"),"999")</f>
        <v>054205999</v>
      </c>
      <c r="C581" s="164" t="str">
        <f>IFERROR(TEXT(AK581,"00"),"99")&amp;IFERROR(TEXT(U581,"00"),"99")&amp;IFERROR(TEXT(Q581,"000"),"999")</f>
        <v>0542098</v>
      </c>
      <c r="D581" s="29">
        <v>0</v>
      </c>
      <c r="E581" s="29">
        <v>1</v>
      </c>
      <c r="F581" s="29">
        <v>0</v>
      </c>
      <c r="G581" s="29"/>
      <c r="H581" t="s">
        <v>612</v>
      </c>
      <c r="M581" s="130" t="s">
        <v>612</v>
      </c>
      <c r="N581" s="130" t="s">
        <v>612</v>
      </c>
      <c r="O581" s="65" t="s">
        <v>3090</v>
      </c>
      <c r="P581" t="s">
        <v>3116</v>
      </c>
      <c r="Q581" s="153">
        <f>IFERROR(_xlfn.XLOOKUP(S581,sortorder!$E$62:$E$138,sortorder!$F$62:$F$138),999)</f>
        <v>98</v>
      </c>
      <c r="R581" s="153">
        <f>IFERROR(_xlfn.XLOOKUP(S581,sortorder!$E$62:$E$138,sortorder!$D$62:$D$138),99)</f>
        <v>5</v>
      </c>
      <c r="S581" s="131" t="s">
        <v>196</v>
      </c>
      <c r="U581" s="158">
        <f>IFERROR(_xlfn.XLOOKUP(W581,sortorder!$E$4:$E$55,sortorder!$D$4:$D$55),99)</f>
        <v>42</v>
      </c>
      <c r="V581" s="158">
        <f>IFERROR(_xlfn.XLOOKUP(W581,sortorder!$E$4:$E$55,sortorder!$D$4:$D$55),99)</f>
        <v>42</v>
      </c>
      <c r="W581" s="22" t="s">
        <v>2827</v>
      </c>
      <c r="X581" s="147">
        <f>IF(ISERROR(SEARCH(X$1,$O581)),0,1)</f>
        <v>0</v>
      </c>
      <c r="Y581" s="147">
        <f>IF(ISERROR(SEARCH(Y$1,$O581)),0,1)</f>
        <v>1</v>
      </c>
      <c r="Z581" s="147">
        <f>IF(ISERROR(SEARCH(Z$1,$O581)),0,1)</f>
        <v>0</v>
      </c>
      <c r="AA581" s="147">
        <f>IF(ISERROR(SEARCH(AA$1,$O581)),0,1)</f>
        <v>0</v>
      </c>
      <c r="AB581" s="147">
        <f>IF(ISERROR(SEARCH(AB$1,$O581)),0,1)</f>
        <v>0</v>
      </c>
      <c r="AC581" s="147">
        <f>IF(ISERROR(SEARCH(AC$1,$O581)),0,1)</f>
        <v>0</v>
      </c>
      <c r="AD581" s="147">
        <f>IF(ISERROR(SEARCH(AD$1,$O581)),0,1)</f>
        <v>1</v>
      </c>
      <c r="AE581" s="147">
        <f>IF(ISERROR(SEARCH(AE$1,$O581)),0,1)</f>
        <v>1</v>
      </c>
      <c r="AF581" s="147">
        <f>IF(ISERROR(SEARCH(AF$1,$O581)),0,1)</f>
        <v>0</v>
      </c>
      <c r="AI581" t="s">
        <v>84</v>
      </c>
      <c r="AJ581" s="42" t="s">
        <v>84</v>
      </c>
      <c r="AK581" s="219">
        <f>_xlfn.XLOOKUP(AJ581,sortorder!$I$15:$I$20,sortorder!$J$15:$J$20)</f>
        <v>5</v>
      </c>
      <c r="AL581" t="s">
        <v>1805</v>
      </c>
      <c r="AM581" t="s">
        <v>1805</v>
      </c>
      <c r="AN581" t="s">
        <v>1806</v>
      </c>
      <c r="AO581" s="32">
        <v>3</v>
      </c>
      <c r="AP581" t="s">
        <v>3078</v>
      </c>
      <c r="AQ581" t="s">
        <v>43</v>
      </c>
      <c r="AR581" t="s">
        <v>286</v>
      </c>
      <c r="AS581" t="s">
        <v>43</v>
      </c>
      <c r="AU581" s="40" t="str">
        <f>IFERROR(_xlfn.XLOOKUP(O581,wtd!$B:$B,wtd!$C:$C),"")</f>
        <v/>
      </c>
      <c r="AV581" s="147" t="b">
        <f>IFERROR(O581=_xlfn.XLOOKUP(O581,wtd!$B:$B,wtd!$B:$B),FALSE)</f>
        <v>0</v>
      </c>
      <c r="AW581" t="s">
        <v>2846</v>
      </c>
      <c r="AY581">
        <v>3</v>
      </c>
      <c r="BA581" t="b">
        <v>0</v>
      </c>
      <c r="BB581" t="b">
        <v>0</v>
      </c>
      <c r="BC581" t="b">
        <v>0</v>
      </c>
      <c r="BD581" s="1" t="s">
        <v>5450</v>
      </c>
      <c r="BE581" s="41" t="s">
        <v>613</v>
      </c>
      <c r="BF581" s="41" t="s">
        <v>613</v>
      </c>
      <c r="BG581" s="41" t="s">
        <v>613</v>
      </c>
      <c r="BH581" s="41"/>
      <c r="BL581" s="235">
        <v>999</v>
      </c>
      <c r="BO581" t="s">
        <v>290</v>
      </c>
      <c r="BP581" t="s">
        <v>612</v>
      </c>
    </row>
    <row r="582" spans="1:69" x14ac:dyDescent="0.35">
      <c r="A582">
        <v>581</v>
      </c>
      <c r="B582" s="164" t="str">
        <f>IFERROR(TEXT(AK582,"00"),"99")&amp;IFERROR(TEXT(V582,"00"),"99")&amp;IFERROR(TEXT(R582,"00"),"99")&amp;IFERROR(TEXT(BL582,"000"),"999")</f>
        <v>054206999</v>
      </c>
      <c r="C582" s="164" t="str">
        <f>IFERROR(TEXT(AK582,"00"),"99")&amp;IFERROR(TEXT(U582,"00"),"99")&amp;IFERROR(TEXT(Q582,"000"),"999")</f>
        <v>0542103</v>
      </c>
      <c r="D582" s="29">
        <v>0</v>
      </c>
      <c r="E582" s="29">
        <v>1</v>
      </c>
      <c r="F582" s="29">
        <v>0</v>
      </c>
      <c r="G582" s="29"/>
      <c r="H582" t="s">
        <v>903</v>
      </c>
      <c r="M582" s="130" t="s">
        <v>903</v>
      </c>
      <c r="N582" s="130" t="s">
        <v>903</v>
      </c>
      <c r="O582" s="65" t="s">
        <v>3091</v>
      </c>
      <c r="P582" t="s">
        <v>3117</v>
      </c>
      <c r="Q582" s="153">
        <f>IFERROR(_xlfn.XLOOKUP(S582,sortorder!$E$62:$E$138,sortorder!$F$62:$F$138),999)</f>
        <v>103</v>
      </c>
      <c r="R582" s="153">
        <f>IFERROR(_xlfn.XLOOKUP(S582,sortorder!$E$62:$E$138,sortorder!$D$62:$D$138),99)</f>
        <v>6</v>
      </c>
      <c r="S582" s="131" t="s">
        <v>80</v>
      </c>
      <c r="U582" s="158">
        <f>IFERROR(_xlfn.XLOOKUP(W582,sortorder!$E$4:$E$55,sortorder!$D$4:$D$55),99)</f>
        <v>42</v>
      </c>
      <c r="V582" s="158">
        <f>IFERROR(_xlfn.XLOOKUP(W582,sortorder!$E$4:$E$55,sortorder!$D$4:$D$55),99)</f>
        <v>42</v>
      </c>
      <c r="W582" s="22" t="s">
        <v>2827</v>
      </c>
      <c r="X582" s="147">
        <f>IF(ISERROR(SEARCH(X$1,$O582)),0,1)</f>
        <v>0</v>
      </c>
      <c r="Y582" s="147">
        <f>IF(ISERROR(SEARCH(Y$1,$O582)),0,1)</f>
        <v>1</v>
      </c>
      <c r="Z582" s="147">
        <f>IF(ISERROR(SEARCH(Z$1,$O582)),0,1)</f>
        <v>0</v>
      </c>
      <c r="AA582" s="147">
        <f>IF(ISERROR(SEARCH(AA$1,$O582)),0,1)</f>
        <v>0</v>
      </c>
      <c r="AB582" s="147">
        <f>IF(ISERROR(SEARCH(AB$1,$O582)),0,1)</f>
        <v>0</v>
      </c>
      <c r="AC582" s="147">
        <f>IF(ISERROR(SEARCH(AC$1,$O582)),0,1)</f>
        <v>0</v>
      </c>
      <c r="AD582" s="147">
        <f>IF(ISERROR(SEARCH(AD$1,$O582)),0,1)</f>
        <v>1</v>
      </c>
      <c r="AE582" s="147">
        <f>IF(ISERROR(SEARCH(AE$1,$O582)),0,1)</f>
        <v>1</v>
      </c>
      <c r="AF582" s="147">
        <f>IF(ISERROR(SEARCH(AF$1,$O582)),0,1)</f>
        <v>0</v>
      </c>
      <c r="AI582" t="s">
        <v>84</v>
      </c>
      <c r="AJ582" s="42" t="s">
        <v>84</v>
      </c>
      <c r="AK582" s="219">
        <f>_xlfn.XLOOKUP(AJ582,sortorder!$I$15:$I$20,sortorder!$J$15:$J$20)</f>
        <v>5</v>
      </c>
      <c r="AL582" t="s">
        <v>1805</v>
      </c>
      <c r="AM582" t="s">
        <v>1805</v>
      </c>
      <c r="AN582" t="s">
        <v>1806</v>
      </c>
      <c r="AO582" s="32">
        <v>3</v>
      </c>
      <c r="AP582" t="s">
        <v>3078</v>
      </c>
      <c r="AQ582" t="s">
        <v>43</v>
      </c>
      <c r="AR582" t="s">
        <v>286</v>
      </c>
      <c r="AS582" t="s">
        <v>43</v>
      </c>
      <c r="AU582" s="40" t="str">
        <f>IFERROR(_xlfn.XLOOKUP(O582,wtd!$B:$B,wtd!$C:$C),"")</f>
        <v/>
      </c>
      <c r="AV582" s="147" t="b">
        <f>IFERROR(O582=_xlfn.XLOOKUP(O582,wtd!$B:$B,wtd!$B:$B),FALSE)</f>
        <v>0</v>
      </c>
      <c r="AW582" t="s">
        <v>2846</v>
      </c>
      <c r="AY582">
        <v>3</v>
      </c>
      <c r="BA582" t="b">
        <v>0</v>
      </c>
      <c r="BB582" t="b">
        <v>0</v>
      </c>
      <c r="BC582" t="b">
        <v>0</v>
      </c>
      <c r="BD582" s="1" t="s">
        <v>5451</v>
      </c>
      <c r="BE582" s="41" t="s">
        <v>904</v>
      </c>
      <c r="BF582" s="41" t="s">
        <v>904</v>
      </c>
      <c r="BG582" s="41" t="s">
        <v>904</v>
      </c>
      <c r="BH582" s="41"/>
      <c r="BL582" s="235">
        <v>999</v>
      </c>
      <c r="BO582" t="s">
        <v>311</v>
      </c>
      <c r="BP582" t="s">
        <v>903</v>
      </c>
    </row>
    <row r="583" spans="1:69" x14ac:dyDescent="0.35">
      <c r="A583">
        <v>582</v>
      </c>
      <c r="B583" s="164" t="str">
        <f>IFERROR(TEXT(AK583,"00"),"99")&amp;IFERROR(TEXT(V583,"00"),"99")&amp;IFERROR(TEXT(R583,"00"),"99")&amp;IFERROR(TEXT(BL583,"000"),"999")</f>
        <v>054207999</v>
      </c>
      <c r="C583" s="164" t="str">
        <f>IFERROR(TEXT(AK583,"00"),"99")&amp;IFERROR(TEXT(U583,"00"),"99")&amp;IFERROR(TEXT(Q583,"000"),"999")</f>
        <v>0542102</v>
      </c>
      <c r="D583" s="29">
        <v>0</v>
      </c>
      <c r="E583" s="29">
        <v>1</v>
      </c>
      <c r="F583" s="29">
        <v>0</v>
      </c>
      <c r="G583" s="29"/>
      <c r="H583" t="s">
        <v>1016</v>
      </c>
      <c r="M583" s="130" t="s">
        <v>1016</v>
      </c>
      <c r="N583" s="130" t="s">
        <v>1016</v>
      </c>
      <c r="O583" s="65" t="s">
        <v>3092</v>
      </c>
      <c r="P583" t="s">
        <v>3118</v>
      </c>
      <c r="Q583" s="153">
        <f>IFERROR(_xlfn.XLOOKUP(S583,sortorder!$E$62:$E$138,sortorder!$F$62:$F$138),999)</f>
        <v>102</v>
      </c>
      <c r="R583" s="153">
        <f>IFERROR(_xlfn.XLOOKUP(S583,sortorder!$E$62:$E$138,sortorder!$D$62:$D$138),99)</f>
        <v>7</v>
      </c>
      <c r="S583" s="131" t="s">
        <v>307</v>
      </c>
      <c r="U583" s="158">
        <f>IFERROR(_xlfn.XLOOKUP(W583,sortorder!$E$4:$E$55,sortorder!$D$4:$D$55),99)</f>
        <v>42</v>
      </c>
      <c r="V583" s="158">
        <f>IFERROR(_xlfn.XLOOKUP(W583,sortorder!$E$4:$E$55,sortorder!$D$4:$D$55),99)</f>
        <v>42</v>
      </c>
      <c r="W583" s="22" t="s">
        <v>2827</v>
      </c>
      <c r="X583" s="147">
        <f>IF(ISERROR(SEARCH(X$1,$O583)),0,1)</f>
        <v>0</v>
      </c>
      <c r="Y583" s="147">
        <f>IF(ISERROR(SEARCH(Y$1,$O583)),0,1)</f>
        <v>1</v>
      </c>
      <c r="Z583" s="147">
        <f>IF(ISERROR(SEARCH(Z$1,$O583)),0,1)</f>
        <v>0</v>
      </c>
      <c r="AA583" s="147">
        <f>IF(ISERROR(SEARCH(AA$1,$O583)),0,1)</f>
        <v>0</v>
      </c>
      <c r="AB583" s="147">
        <f>IF(ISERROR(SEARCH(AB$1,$O583)),0,1)</f>
        <v>0</v>
      </c>
      <c r="AC583" s="147">
        <f>IF(ISERROR(SEARCH(AC$1,$O583)),0,1)</f>
        <v>0</v>
      </c>
      <c r="AD583" s="147">
        <f>IF(ISERROR(SEARCH(AD$1,$O583)),0,1)</f>
        <v>1</v>
      </c>
      <c r="AE583" s="147">
        <f>IF(ISERROR(SEARCH(AE$1,$O583)),0,1)</f>
        <v>1</v>
      </c>
      <c r="AF583" s="147">
        <f>IF(ISERROR(SEARCH(AF$1,$O583)),0,1)</f>
        <v>0</v>
      </c>
      <c r="AI583" t="s">
        <v>84</v>
      </c>
      <c r="AJ583" s="42" t="s">
        <v>84</v>
      </c>
      <c r="AK583" s="219">
        <f>_xlfn.XLOOKUP(AJ583,sortorder!$I$15:$I$20,sortorder!$J$15:$J$20)</f>
        <v>5</v>
      </c>
      <c r="AL583" t="s">
        <v>1805</v>
      </c>
      <c r="AM583" t="s">
        <v>1805</v>
      </c>
      <c r="AN583" t="s">
        <v>1806</v>
      </c>
      <c r="AO583" s="32">
        <v>3</v>
      </c>
      <c r="AP583" t="s">
        <v>3078</v>
      </c>
      <c r="AQ583" t="s">
        <v>43</v>
      </c>
      <c r="AR583" t="s">
        <v>286</v>
      </c>
      <c r="AS583" t="s">
        <v>43</v>
      </c>
      <c r="AU583" s="40" t="str">
        <f>IFERROR(_xlfn.XLOOKUP(O583,wtd!$B:$B,wtd!$C:$C),"")</f>
        <v/>
      </c>
      <c r="AV583" s="147" t="b">
        <f>IFERROR(O583=_xlfn.XLOOKUP(O583,wtd!$B:$B,wtd!$B:$B),FALSE)</f>
        <v>0</v>
      </c>
      <c r="AW583" t="s">
        <v>2846</v>
      </c>
      <c r="AY583">
        <v>3</v>
      </c>
      <c r="BA583" t="b">
        <v>0</v>
      </c>
      <c r="BB583" t="b">
        <v>0</v>
      </c>
      <c r="BC583" t="b">
        <v>0</v>
      </c>
      <c r="BD583" s="1" t="s">
        <v>5452</v>
      </c>
      <c r="BE583" s="41" t="s">
        <v>2875</v>
      </c>
      <c r="BF583" s="41" t="s">
        <v>2875</v>
      </c>
      <c r="BG583" s="41" t="s">
        <v>1017</v>
      </c>
      <c r="BH583" s="41"/>
      <c r="BL583" s="235">
        <v>999</v>
      </c>
      <c r="BO583" t="s">
        <v>541</v>
      </c>
      <c r="BP583" t="s">
        <v>1016</v>
      </c>
    </row>
    <row r="584" spans="1:69" x14ac:dyDescent="0.35">
      <c r="A584">
        <v>583</v>
      </c>
      <c r="B584" s="164" t="str">
        <f>IFERROR(TEXT(AK584,"00"),"99")&amp;IFERROR(TEXT(V584,"00"),"99")&amp;IFERROR(TEXT(R584,"00"),"99")&amp;IFERROR(TEXT(BL584,"000"),"999")</f>
        <v>054208999</v>
      </c>
      <c r="C584" s="164" t="str">
        <f>IFERROR(TEXT(AK584,"00"),"99")&amp;IFERROR(TEXT(U584,"00"),"99")&amp;IFERROR(TEXT(Q584,"000"),"999")</f>
        <v>0542104</v>
      </c>
      <c r="D584" s="29">
        <v>0</v>
      </c>
      <c r="E584" s="29">
        <v>1</v>
      </c>
      <c r="F584" s="29">
        <v>0</v>
      </c>
      <c r="G584" s="29"/>
      <c r="H584" t="s">
        <v>919</v>
      </c>
      <c r="M584" s="130" t="s">
        <v>919</v>
      </c>
      <c r="N584" s="130" t="s">
        <v>919</v>
      </c>
      <c r="O584" s="65" t="s">
        <v>3093</v>
      </c>
      <c r="P584" t="s">
        <v>3119</v>
      </c>
      <c r="Q584" s="153">
        <f>IFERROR(_xlfn.XLOOKUP(S584,sortorder!$E$62:$E$138,sortorder!$F$62:$F$138),999)</f>
        <v>104</v>
      </c>
      <c r="R584" s="153">
        <f>IFERROR(_xlfn.XLOOKUP(S584,sortorder!$E$62:$E$138,sortorder!$D$62:$D$138),99)</f>
        <v>8</v>
      </c>
      <c r="S584" s="131" t="s">
        <v>255</v>
      </c>
      <c r="U584" s="158">
        <f>IFERROR(_xlfn.XLOOKUP(W584,sortorder!$E$4:$E$55,sortorder!$D$4:$D$55),99)</f>
        <v>42</v>
      </c>
      <c r="V584" s="158">
        <f>IFERROR(_xlfn.XLOOKUP(W584,sortorder!$E$4:$E$55,sortorder!$D$4:$D$55),99)</f>
        <v>42</v>
      </c>
      <c r="W584" s="22" t="s">
        <v>2827</v>
      </c>
      <c r="X584" s="147">
        <f>IF(ISERROR(SEARCH(X$1,$O584)),0,1)</f>
        <v>0</v>
      </c>
      <c r="Y584" s="147">
        <f>IF(ISERROR(SEARCH(Y$1,$O584)),0,1)</f>
        <v>1</v>
      </c>
      <c r="Z584" s="147">
        <f>IF(ISERROR(SEARCH(Z$1,$O584)),0,1)</f>
        <v>0</v>
      </c>
      <c r="AA584" s="147">
        <f>IF(ISERROR(SEARCH(AA$1,$O584)),0,1)</f>
        <v>0</v>
      </c>
      <c r="AB584" s="147">
        <f>IF(ISERROR(SEARCH(AB$1,$O584)),0,1)</f>
        <v>0</v>
      </c>
      <c r="AC584" s="147">
        <f>IF(ISERROR(SEARCH(AC$1,$O584)),0,1)</f>
        <v>0</v>
      </c>
      <c r="AD584" s="147">
        <f>IF(ISERROR(SEARCH(AD$1,$O584)),0,1)</f>
        <v>1</v>
      </c>
      <c r="AE584" s="147">
        <f>IF(ISERROR(SEARCH(AE$1,$O584)),0,1)</f>
        <v>1</v>
      </c>
      <c r="AF584" s="147">
        <f>IF(ISERROR(SEARCH(AF$1,$O584)),0,1)</f>
        <v>0</v>
      </c>
      <c r="AI584" t="s">
        <v>84</v>
      </c>
      <c r="AJ584" s="42" t="s">
        <v>84</v>
      </c>
      <c r="AK584" s="219">
        <f>_xlfn.XLOOKUP(AJ584,sortorder!$I$15:$I$20,sortorder!$J$15:$J$20)</f>
        <v>5</v>
      </c>
      <c r="AL584" t="s">
        <v>1805</v>
      </c>
      <c r="AM584" t="s">
        <v>1805</v>
      </c>
      <c r="AN584" t="s">
        <v>1806</v>
      </c>
      <c r="AO584" s="32">
        <v>3</v>
      </c>
      <c r="AP584" t="s">
        <v>3078</v>
      </c>
      <c r="AQ584" t="s">
        <v>43</v>
      </c>
      <c r="AR584" t="s">
        <v>286</v>
      </c>
      <c r="AS584" t="s">
        <v>43</v>
      </c>
      <c r="AU584" s="40" t="str">
        <f>IFERROR(_xlfn.XLOOKUP(O584,wtd!$B:$B,wtd!$C:$C),"")</f>
        <v/>
      </c>
      <c r="AV584" s="147" t="b">
        <f>IFERROR(O584=_xlfn.XLOOKUP(O584,wtd!$B:$B,wtd!$B:$B),FALSE)</f>
        <v>0</v>
      </c>
      <c r="AW584" t="s">
        <v>2846</v>
      </c>
      <c r="AY584">
        <v>3</v>
      </c>
      <c r="BA584" t="b">
        <v>0</v>
      </c>
      <c r="BB584" t="b">
        <v>0</v>
      </c>
      <c r="BC584" t="b">
        <v>0</v>
      </c>
      <c r="BD584" s="1" t="s">
        <v>5453</v>
      </c>
      <c r="BE584" s="41" t="s">
        <v>2873</v>
      </c>
      <c r="BF584" s="41" t="s">
        <v>2873</v>
      </c>
      <c r="BG584" s="41" t="s">
        <v>920</v>
      </c>
      <c r="BH584" s="41"/>
      <c r="BL584" s="235">
        <v>999</v>
      </c>
      <c r="BO584" t="s">
        <v>339</v>
      </c>
      <c r="BP584" t="s">
        <v>919</v>
      </c>
    </row>
    <row r="585" spans="1:69" x14ac:dyDescent="0.35">
      <c r="A585">
        <v>584</v>
      </c>
      <c r="B585" s="164" t="str">
        <f>IFERROR(TEXT(AK585,"00"),"99")&amp;IFERROR(TEXT(V585,"00"),"99")&amp;IFERROR(TEXT(R585,"00"),"99")&amp;IFERROR(TEXT(BL585,"000"),"999")</f>
        <v>054209999</v>
      </c>
      <c r="C585" s="164" t="str">
        <f>IFERROR(TEXT(AK585,"00"),"99")&amp;IFERROR(TEXT(U585,"00"),"99")&amp;IFERROR(TEXT(Q585,"000"),"999")</f>
        <v>0542105</v>
      </c>
      <c r="D585" s="29">
        <v>0</v>
      </c>
      <c r="E585" s="29">
        <v>1</v>
      </c>
      <c r="F585" s="29">
        <v>0</v>
      </c>
      <c r="G585" s="29"/>
      <c r="H585" t="s">
        <v>924</v>
      </c>
      <c r="M585" s="130" t="s">
        <v>924</v>
      </c>
      <c r="N585" s="130" t="s">
        <v>924</v>
      </c>
      <c r="O585" s="65" t="s">
        <v>3094</v>
      </c>
      <c r="P585" t="s">
        <v>3120</v>
      </c>
      <c r="Q585" s="153">
        <f>IFERROR(_xlfn.XLOOKUP(S585,sortorder!$E$62:$E$138,sortorder!$F$62:$F$138),999)</f>
        <v>105</v>
      </c>
      <c r="R585" s="153">
        <f>IFERROR(_xlfn.XLOOKUP(S585,sortorder!$E$62:$E$138,sortorder!$D$62:$D$138),99)</f>
        <v>9</v>
      </c>
      <c r="S585" s="131" t="s">
        <v>265</v>
      </c>
      <c r="U585" s="158">
        <f>IFERROR(_xlfn.XLOOKUP(W585,sortorder!$E$4:$E$55,sortorder!$D$4:$D$55),99)</f>
        <v>42</v>
      </c>
      <c r="V585" s="158">
        <f>IFERROR(_xlfn.XLOOKUP(W585,sortorder!$E$4:$E$55,sortorder!$D$4:$D$55),99)</f>
        <v>42</v>
      </c>
      <c r="W585" s="22" t="s">
        <v>2827</v>
      </c>
      <c r="X585" s="147">
        <f>IF(ISERROR(SEARCH(X$1,$O585)),0,1)</f>
        <v>0</v>
      </c>
      <c r="Y585" s="147">
        <f>IF(ISERROR(SEARCH(Y$1,$O585)),0,1)</f>
        <v>1</v>
      </c>
      <c r="Z585" s="147">
        <f>IF(ISERROR(SEARCH(Z$1,$O585)),0,1)</f>
        <v>0</v>
      </c>
      <c r="AA585" s="147">
        <f>IF(ISERROR(SEARCH(AA$1,$O585)),0,1)</f>
        <v>0</v>
      </c>
      <c r="AB585" s="147">
        <f>IF(ISERROR(SEARCH(AB$1,$O585)),0,1)</f>
        <v>0</v>
      </c>
      <c r="AC585" s="147">
        <f>IF(ISERROR(SEARCH(AC$1,$O585)),0,1)</f>
        <v>0</v>
      </c>
      <c r="AD585" s="147">
        <f>IF(ISERROR(SEARCH(AD$1,$O585)),0,1)</f>
        <v>1</v>
      </c>
      <c r="AE585" s="147">
        <f>IF(ISERROR(SEARCH(AE$1,$O585)),0,1)</f>
        <v>1</v>
      </c>
      <c r="AF585" s="147">
        <f>IF(ISERROR(SEARCH(AF$1,$O585)),0,1)</f>
        <v>0</v>
      </c>
      <c r="AI585" t="s">
        <v>84</v>
      </c>
      <c r="AJ585" s="42" t="s">
        <v>84</v>
      </c>
      <c r="AK585" s="219">
        <f>_xlfn.XLOOKUP(AJ585,sortorder!$I$15:$I$20,sortorder!$J$15:$J$20)</f>
        <v>5</v>
      </c>
      <c r="AL585" t="s">
        <v>1805</v>
      </c>
      <c r="AM585" t="s">
        <v>1805</v>
      </c>
      <c r="AN585" t="s">
        <v>1806</v>
      </c>
      <c r="AO585" s="32">
        <v>3</v>
      </c>
      <c r="AP585" t="s">
        <v>3078</v>
      </c>
      <c r="AQ585" t="s">
        <v>43</v>
      </c>
      <c r="AR585" t="s">
        <v>286</v>
      </c>
      <c r="AS585" t="s">
        <v>43</v>
      </c>
      <c r="AU585" s="40" t="str">
        <f>IFERROR(_xlfn.XLOOKUP(O585,wtd!$B:$B,wtd!$C:$C),"")</f>
        <v/>
      </c>
      <c r="AV585" s="147" t="b">
        <f>IFERROR(O585=_xlfn.XLOOKUP(O585,wtd!$B:$B,wtd!$B:$B),FALSE)</f>
        <v>0</v>
      </c>
      <c r="AW585" t="s">
        <v>2846</v>
      </c>
      <c r="AY585">
        <v>3</v>
      </c>
      <c r="BA585" t="b">
        <v>0</v>
      </c>
      <c r="BB585" t="b">
        <v>0</v>
      </c>
      <c r="BC585" t="b">
        <v>0</v>
      </c>
      <c r="BD585" s="1" t="s">
        <v>5454</v>
      </c>
      <c r="BE585" s="41" t="s">
        <v>2871</v>
      </c>
      <c r="BF585" s="41" t="s">
        <v>2871</v>
      </c>
      <c r="BG585" s="41" t="s">
        <v>925</v>
      </c>
      <c r="BH585" s="41"/>
      <c r="BL585" s="235">
        <v>999</v>
      </c>
      <c r="BO585" t="s">
        <v>348</v>
      </c>
      <c r="BP585" t="s">
        <v>924</v>
      </c>
    </row>
    <row r="586" spans="1:69" x14ac:dyDescent="0.35">
      <c r="A586">
        <v>585</v>
      </c>
      <c r="B586" s="164" t="str">
        <f>IFERROR(TEXT(AK586,"00"),"99")&amp;IFERROR(TEXT(V586,"00"),"99")&amp;IFERROR(TEXT(R586,"00"),"99")&amp;IFERROR(TEXT(BL586,"000"),"999")</f>
        <v>054210999</v>
      </c>
      <c r="C586" s="164" t="str">
        <f>IFERROR(TEXT(AK586,"00"),"99")&amp;IFERROR(TEXT(U586,"00"),"99")&amp;IFERROR(TEXT(Q586,"000"),"999")</f>
        <v>0542106</v>
      </c>
      <c r="D586" s="29">
        <v>0</v>
      </c>
      <c r="E586" s="29">
        <v>1</v>
      </c>
      <c r="F586" s="29">
        <v>0</v>
      </c>
      <c r="G586" s="29"/>
      <c r="H586" t="s">
        <v>895</v>
      </c>
      <c r="M586" s="130" t="s">
        <v>895</v>
      </c>
      <c r="N586" s="130" t="s">
        <v>895</v>
      </c>
      <c r="O586" s="65" t="s">
        <v>3095</v>
      </c>
      <c r="P586" t="s">
        <v>3121</v>
      </c>
      <c r="Q586" s="153">
        <f>IFERROR(_xlfn.XLOOKUP(S586,sortorder!$E$62:$E$138,sortorder!$F$62:$F$138),999)</f>
        <v>106</v>
      </c>
      <c r="R586" s="153">
        <f>IFERROR(_xlfn.XLOOKUP(S586,sortorder!$E$62:$E$138,sortorder!$D$62:$D$138),99)</f>
        <v>10</v>
      </c>
      <c r="S586" s="131" t="s">
        <v>95</v>
      </c>
      <c r="U586" s="158">
        <f>IFERROR(_xlfn.XLOOKUP(W586,sortorder!$E$4:$E$55,sortorder!$D$4:$D$55),99)</f>
        <v>42</v>
      </c>
      <c r="V586" s="158">
        <f>IFERROR(_xlfn.XLOOKUP(W586,sortorder!$E$4:$E$55,sortorder!$D$4:$D$55),99)</f>
        <v>42</v>
      </c>
      <c r="W586" s="22" t="s">
        <v>2827</v>
      </c>
      <c r="X586" s="147">
        <f>IF(ISERROR(SEARCH(X$1,$O586)),0,1)</f>
        <v>0</v>
      </c>
      <c r="Y586" s="147">
        <f>IF(ISERROR(SEARCH(Y$1,$O586)),0,1)</f>
        <v>1</v>
      </c>
      <c r="Z586" s="147">
        <f>IF(ISERROR(SEARCH(Z$1,$O586)),0,1)</f>
        <v>0</v>
      </c>
      <c r="AA586" s="147">
        <f>IF(ISERROR(SEARCH(AA$1,$O586)),0,1)</f>
        <v>0</v>
      </c>
      <c r="AB586" s="147">
        <f>IF(ISERROR(SEARCH(AB$1,$O586)),0,1)</f>
        <v>0</v>
      </c>
      <c r="AC586" s="147">
        <f>IF(ISERROR(SEARCH(AC$1,$O586)),0,1)</f>
        <v>0</v>
      </c>
      <c r="AD586" s="147">
        <f>IF(ISERROR(SEARCH(AD$1,$O586)),0,1)</f>
        <v>1</v>
      </c>
      <c r="AE586" s="147">
        <f>IF(ISERROR(SEARCH(AE$1,$O586)),0,1)</f>
        <v>1</v>
      </c>
      <c r="AF586" s="147">
        <f>IF(ISERROR(SEARCH(AF$1,$O586)),0,1)</f>
        <v>0</v>
      </c>
      <c r="AI586" t="s">
        <v>84</v>
      </c>
      <c r="AJ586" s="42" t="s">
        <v>84</v>
      </c>
      <c r="AK586" s="219">
        <f>_xlfn.XLOOKUP(AJ586,sortorder!$I$15:$I$20,sortorder!$J$15:$J$20)</f>
        <v>5</v>
      </c>
      <c r="AL586" t="s">
        <v>1805</v>
      </c>
      <c r="AM586" t="s">
        <v>1805</v>
      </c>
      <c r="AN586" t="s">
        <v>1806</v>
      </c>
      <c r="AO586" s="32">
        <v>3</v>
      </c>
      <c r="AP586" t="s">
        <v>3078</v>
      </c>
      <c r="AQ586" t="s">
        <v>43</v>
      </c>
      <c r="AR586" t="s">
        <v>286</v>
      </c>
      <c r="AS586" t="s">
        <v>43</v>
      </c>
      <c r="AU586" s="40" t="str">
        <f>IFERROR(_xlfn.XLOOKUP(O586,wtd!$B:$B,wtd!$C:$C),"")</f>
        <v/>
      </c>
      <c r="AV586" s="147" t="b">
        <f>IFERROR(O586=_xlfn.XLOOKUP(O586,wtd!$B:$B,wtd!$B:$B),FALSE)</f>
        <v>0</v>
      </c>
      <c r="AW586" t="s">
        <v>2846</v>
      </c>
      <c r="AY586">
        <v>3</v>
      </c>
      <c r="BA586" t="b">
        <v>0</v>
      </c>
      <c r="BB586" t="b">
        <v>0</v>
      </c>
      <c r="BC586" t="b">
        <v>0</v>
      </c>
      <c r="BD586" s="1" t="s">
        <v>5455</v>
      </c>
      <c r="BE586" s="41" t="s">
        <v>896</v>
      </c>
      <c r="BF586" s="41" t="s">
        <v>896</v>
      </c>
      <c r="BG586" s="41" t="s">
        <v>896</v>
      </c>
      <c r="BH586" s="41"/>
      <c r="BL586" s="235">
        <v>999</v>
      </c>
      <c r="BO586" t="s">
        <v>357</v>
      </c>
      <c r="BP586" t="s">
        <v>895</v>
      </c>
    </row>
    <row r="587" spans="1:69" x14ac:dyDescent="0.35">
      <c r="A587">
        <v>586</v>
      </c>
      <c r="B587" s="164" t="str">
        <f>IFERROR(TEXT(AK587,"00"),"99")&amp;IFERROR(TEXT(V587,"00"),"99")&amp;IFERROR(TEXT(R587,"00"),"99")&amp;IFERROR(TEXT(BL587,"000"),"999")</f>
        <v>054211999</v>
      </c>
      <c r="C587" s="164" t="str">
        <f>IFERROR(TEXT(AK587,"00"),"99")&amp;IFERROR(TEXT(U587,"00"),"99")&amp;IFERROR(TEXT(Q587,"000"),"999")</f>
        <v>0542108</v>
      </c>
      <c r="D587" s="29">
        <v>0</v>
      </c>
      <c r="E587" s="29">
        <v>1</v>
      </c>
      <c r="F587" s="29">
        <v>0</v>
      </c>
      <c r="G587" s="29"/>
      <c r="H587" t="s">
        <v>914</v>
      </c>
      <c r="M587" s="130" t="s">
        <v>914</v>
      </c>
      <c r="N587" s="130" t="s">
        <v>914</v>
      </c>
      <c r="O587" s="65" t="s">
        <v>3096</v>
      </c>
      <c r="P587" t="s">
        <v>3122</v>
      </c>
      <c r="Q587" s="153">
        <f>IFERROR(_xlfn.XLOOKUP(S587,sortorder!$E$62:$E$138,sortorder!$F$62:$F$138),999)</f>
        <v>108</v>
      </c>
      <c r="R587" s="153">
        <f>IFERROR(_xlfn.XLOOKUP(S587,sortorder!$E$62:$E$138,sortorder!$D$62:$D$138),99)</f>
        <v>11</v>
      </c>
      <c r="S587" s="131" t="s">
        <v>244</v>
      </c>
      <c r="U587" s="158">
        <f>IFERROR(_xlfn.XLOOKUP(W587,sortorder!$E$4:$E$55,sortorder!$D$4:$D$55),99)</f>
        <v>42</v>
      </c>
      <c r="V587" s="158">
        <f>IFERROR(_xlfn.XLOOKUP(W587,sortorder!$E$4:$E$55,sortorder!$D$4:$D$55),99)</f>
        <v>42</v>
      </c>
      <c r="W587" s="22" t="s">
        <v>2827</v>
      </c>
      <c r="X587" s="147">
        <f>IF(ISERROR(SEARCH(X$1,$O587)),0,1)</f>
        <v>0</v>
      </c>
      <c r="Y587" s="147">
        <f>IF(ISERROR(SEARCH(Y$1,$O587)),0,1)</f>
        <v>1</v>
      </c>
      <c r="Z587" s="147">
        <f>IF(ISERROR(SEARCH(Z$1,$O587)),0,1)</f>
        <v>0</v>
      </c>
      <c r="AA587" s="147">
        <f>IF(ISERROR(SEARCH(AA$1,$O587)),0,1)</f>
        <v>0</v>
      </c>
      <c r="AB587" s="147">
        <f>IF(ISERROR(SEARCH(AB$1,$O587)),0,1)</f>
        <v>0</v>
      </c>
      <c r="AC587" s="147">
        <f>IF(ISERROR(SEARCH(AC$1,$O587)),0,1)</f>
        <v>0</v>
      </c>
      <c r="AD587" s="147">
        <f>IF(ISERROR(SEARCH(AD$1,$O587)),0,1)</f>
        <v>1</v>
      </c>
      <c r="AE587" s="147">
        <f>IF(ISERROR(SEARCH(AE$1,$O587)),0,1)</f>
        <v>1</v>
      </c>
      <c r="AF587" s="147">
        <f>IF(ISERROR(SEARCH(AF$1,$O587)),0,1)</f>
        <v>0</v>
      </c>
      <c r="AI587" t="s">
        <v>84</v>
      </c>
      <c r="AJ587" s="42" t="s">
        <v>84</v>
      </c>
      <c r="AK587" s="219">
        <f>_xlfn.XLOOKUP(AJ587,sortorder!$I$15:$I$20,sortorder!$J$15:$J$20)</f>
        <v>5</v>
      </c>
      <c r="AL587" t="s">
        <v>1805</v>
      </c>
      <c r="AM587" t="s">
        <v>1805</v>
      </c>
      <c r="AN587" t="s">
        <v>1806</v>
      </c>
      <c r="AO587" s="32">
        <v>3</v>
      </c>
      <c r="AP587" t="s">
        <v>3078</v>
      </c>
      <c r="AQ587" t="s">
        <v>43</v>
      </c>
      <c r="AR587" t="s">
        <v>286</v>
      </c>
      <c r="AS587" t="s">
        <v>43</v>
      </c>
      <c r="AU587" s="40" t="str">
        <f>IFERROR(_xlfn.XLOOKUP(O587,wtd!$B:$B,wtd!$C:$C),"")</f>
        <v/>
      </c>
      <c r="AV587" s="147" t="b">
        <f>IFERROR(O587=_xlfn.XLOOKUP(O587,wtd!$B:$B,wtd!$B:$B),FALSE)</f>
        <v>0</v>
      </c>
      <c r="AW587" t="s">
        <v>2846</v>
      </c>
      <c r="AY587">
        <v>3</v>
      </c>
      <c r="BA587" t="b">
        <v>0</v>
      </c>
      <c r="BB587" t="b">
        <v>0</v>
      </c>
      <c r="BC587" t="b">
        <v>0</v>
      </c>
      <c r="BD587" s="1" t="s">
        <v>5456</v>
      </c>
      <c r="BE587" s="41" t="s">
        <v>2879</v>
      </c>
      <c r="BF587" s="41" t="s">
        <v>2879</v>
      </c>
      <c r="BG587" s="41" t="s">
        <v>915</v>
      </c>
      <c r="BH587" s="41"/>
      <c r="BL587" s="235">
        <v>999</v>
      </c>
      <c r="BO587" t="s">
        <v>329</v>
      </c>
      <c r="BP587" t="s">
        <v>914</v>
      </c>
    </row>
    <row r="588" spans="1:69" x14ac:dyDescent="0.35">
      <c r="A588">
        <v>587</v>
      </c>
      <c r="B588" s="164" t="str">
        <f>IFERROR(TEXT(AK588,"00"),"99")&amp;IFERROR(TEXT(V588,"00"),"99")&amp;IFERROR(TEXT(R588,"00"),"99")&amp;IFERROR(TEXT(BL588,"000"),"999")</f>
        <v>054212999</v>
      </c>
      <c r="C588" s="164" t="str">
        <f>IFERROR(TEXT(AK588,"00"),"99")&amp;IFERROR(TEXT(U588,"00"),"99")&amp;IFERROR(TEXT(Q588,"000"),"999")</f>
        <v>0542107</v>
      </c>
      <c r="D588" s="29">
        <v>0</v>
      </c>
      <c r="E588" s="29">
        <v>1</v>
      </c>
      <c r="F588" s="29">
        <v>0</v>
      </c>
      <c r="G588" s="29"/>
      <c r="H588" t="s">
        <v>1018</v>
      </c>
      <c r="L588" s="125"/>
      <c r="M588" s="130" t="s">
        <v>1018</v>
      </c>
      <c r="N588" s="130" t="s">
        <v>1018</v>
      </c>
      <c r="O588" s="65" t="s">
        <v>3097</v>
      </c>
      <c r="P588" t="s">
        <v>3123</v>
      </c>
      <c r="Q588" s="153">
        <f>IFERROR(_xlfn.XLOOKUP(S588,sortorder!$E$62:$E$138,sortorder!$F$62:$F$138),999)</f>
        <v>107</v>
      </c>
      <c r="R588" s="153">
        <f>IFERROR(_xlfn.XLOOKUP(S588,sortorder!$E$62:$E$138,sortorder!$D$62:$D$138),99)</f>
        <v>12</v>
      </c>
      <c r="S588" s="131" t="s">
        <v>134</v>
      </c>
      <c r="U588" s="158">
        <f>IFERROR(_xlfn.XLOOKUP(W588,sortorder!$E$4:$E$55,sortorder!$D$4:$D$55),99)</f>
        <v>42</v>
      </c>
      <c r="V588" s="158">
        <f>IFERROR(_xlfn.XLOOKUP(W588,sortorder!$E$4:$E$55,sortorder!$D$4:$D$55),99)</f>
        <v>42</v>
      </c>
      <c r="W588" s="22" t="s">
        <v>2827</v>
      </c>
      <c r="X588" s="147">
        <f>IF(ISERROR(SEARCH(X$1,$O588)),0,1)</f>
        <v>0</v>
      </c>
      <c r="Y588" s="147">
        <f>IF(ISERROR(SEARCH(Y$1,$O588)),0,1)</f>
        <v>1</v>
      </c>
      <c r="Z588" s="147">
        <f>IF(ISERROR(SEARCH(Z$1,$O588)),0,1)</f>
        <v>0</v>
      </c>
      <c r="AA588" s="147">
        <f>IF(ISERROR(SEARCH(AA$1,$O588)),0,1)</f>
        <v>0</v>
      </c>
      <c r="AB588" s="147">
        <f>IF(ISERROR(SEARCH(AB$1,$O588)),0,1)</f>
        <v>0</v>
      </c>
      <c r="AC588" s="147">
        <f>IF(ISERROR(SEARCH(AC$1,$O588)),0,1)</f>
        <v>0</v>
      </c>
      <c r="AD588" s="147">
        <f>IF(ISERROR(SEARCH(AD$1,$O588)),0,1)</f>
        <v>1</v>
      </c>
      <c r="AE588" s="147">
        <f>IF(ISERROR(SEARCH(AE$1,$O588)),0,1)</f>
        <v>1</v>
      </c>
      <c r="AF588" s="147">
        <f>IF(ISERROR(SEARCH(AF$1,$O588)),0,1)</f>
        <v>0</v>
      </c>
      <c r="AI588" t="s">
        <v>84</v>
      </c>
      <c r="AJ588" s="42" t="s">
        <v>84</v>
      </c>
      <c r="AK588" s="219">
        <f>_xlfn.XLOOKUP(AJ588,sortorder!$I$15:$I$20,sortorder!$J$15:$J$20)</f>
        <v>5</v>
      </c>
      <c r="AL588" t="s">
        <v>1805</v>
      </c>
      <c r="AM588" t="s">
        <v>1805</v>
      </c>
      <c r="AN588" t="s">
        <v>1806</v>
      </c>
      <c r="AO588" s="32">
        <v>3</v>
      </c>
      <c r="AP588" t="s">
        <v>3078</v>
      </c>
      <c r="AQ588" t="s">
        <v>43</v>
      </c>
      <c r="AR588" t="s">
        <v>286</v>
      </c>
      <c r="AS588" t="s">
        <v>43</v>
      </c>
      <c r="AU588" s="40" t="str">
        <f>IFERROR(_xlfn.XLOOKUP(O588,wtd!$B:$B,wtd!$C:$C),"")</f>
        <v/>
      </c>
      <c r="AV588" s="147" t="b">
        <f>IFERROR(O588=_xlfn.XLOOKUP(O588,wtd!$B:$B,wtd!$B:$B),FALSE)</f>
        <v>0</v>
      </c>
      <c r="AW588" t="s">
        <v>2846</v>
      </c>
      <c r="AY588">
        <v>3</v>
      </c>
      <c r="BA588" t="b">
        <v>0</v>
      </c>
      <c r="BB588" t="b">
        <v>0</v>
      </c>
      <c r="BC588" t="b">
        <v>0</v>
      </c>
      <c r="BD588" s="1" t="s">
        <v>5457</v>
      </c>
      <c r="BE588" s="41" t="s">
        <v>2877</v>
      </c>
      <c r="BF588" s="41" t="s">
        <v>2877</v>
      </c>
      <c r="BG588" s="41" t="s">
        <v>1019</v>
      </c>
      <c r="BH588" s="41"/>
      <c r="BL588" s="235">
        <v>999</v>
      </c>
      <c r="BO588" t="s">
        <v>551</v>
      </c>
      <c r="BP588" t="s">
        <v>1018</v>
      </c>
    </row>
    <row r="589" spans="1:69" x14ac:dyDescent="0.35">
      <c r="A589">
        <v>588</v>
      </c>
      <c r="B589" s="164" t="str">
        <f>IFERROR(TEXT(AK589,"00"),"99")&amp;IFERROR(TEXT(V589,"00"),"99")&amp;IFERROR(TEXT(R589,"00"),"99")&amp;IFERROR(TEXT(BL589,"000"),"999")</f>
        <v>054213999</v>
      </c>
      <c r="C589" s="164" t="str">
        <f>IFERROR(TEXT(AK589,"00"),"99")&amp;IFERROR(TEXT(U589,"00"),"99")&amp;IFERROR(TEXT(Q589,"000"),"999")</f>
        <v>0542101</v>
      </c>
      <c r="D589" s="29">
        <v>0</v>
      </c>
      <c r="E589" s="29">
        <v>1</v>
      </c>
      <c r="F589" s="29">
        <v>0</v>
      </c>
      <c r="G589" s="29"/>
      <c r="H589" t="s">
        <v>929</v>
      </c>
      <c r="M589" s="130" t="s">
        <v>929</v>
      </c>
      <c r="N589" s="130" t="s">
        <v>929</v>
      </c>
      <c r="O589" s="65" t="s">
        <v>3098</v>
      </c>
      <c r="P589" t="s">
        <v>3124</v>
      </c>
      <c r="Q589" s="153">
        <f>IFERROR(_xlfn.XLOOKUP(S589,sortorder!$E$62:$E$138,sortorder!$F$62:$F$138),999)</f>
        <v>101</v>
      </c>
      <c r="R589" s="153">
        <f>IFERROR(_xlfn.XLOOKUP(S589,sortorder!$E$62:$E$138,sortorder!$D$62:$D$138),99)</f>
        <v>13</v>
      </c>
      <c r="S589" s="131" t="s">
        <v>1769</v>
      </c>
      <c r="U589" s="158">
        <f>IFERROR(_xlfn.XLOOKUP(W589,sortorder!$E$4:$E$55,sortorder!$D$4:$D$55),99)</f>
        <v>42</v>
      </c>
      <c r="V589" s="158">
        <f>IFERROR(_xlfn.XLOOKUP(W589,sortorder!$E$4:$E$55,sortorder!$D$4:$D$55),99)</f>
        <v>42</v>
      </c>
      <c r="W589" s="22" t="s">
        <v>2827</v>
      </c>
      <c r="X589" s="147">
        <f>IF(ISERROR(SEARCH(X$1,$O589)),0,1)</f>
        <v>0</v>
      </c>
      <c r="Y589" s="147">
        <f>IF(ISERROR(SEARCH(Y$1,$O589)),0,1)</f>
        <v>1</v>
      </c>
      <c r="Z589" s="147">
        <f>IF(ISERROR(SEARCH(Z$1,$O589)),0,1)</f>
        <v>0</v>
      </c>
      <c r="AA589" s="147">
        <f>IF(ISERROR(SEARCH(AA$1,$O589)),0,1)</f>
        <v>0</v>
      </c>
      <c r="AB589" s="147">
        <f>IF(ISERROR(SEARCH(AB$1,$O589)),0,1)</f>
        <v>0</v>
      </c>
      <c r="AC589" s="147">
        <f>IF(ISERROR(SEARCH(AC$1,$O589)),0,1)</f>
        <v>0</v>
      </c>
      <c r="AD589" s="147">
        <f>IF(ISERROR(SEARCH(AD$1,$O589)),0,1)</f>
        <v>1</v>
      </c>
      <c r="AE589" s="147">
        <f>IF(ISERROR(SEARCH(AE$1,$O589)),0,1)</f>
        <v>1</v>
      </c>
      <c r="AF589" s="147">
        <f>IF(ISERROR(SEARCH(AF$1,$O589)),0,1)</f>
        <v>0</v>
      </c>
      <c r="AI589" t="s">
        <v>84</v>
      </c>
      <c r="AJ589" s="42" t="s">
        <v>84</v>
      </c>
      <c r="AK589" s="219">
        <f>_xlfn.XLOOKUP(AJ589,sortorder!$I$15:$I$20,sortorder!$J$15:$J$20)</f>
        <v>5</v>
      </c>
      <c r="AL589" t="s">
        <v>1805</v>
      </c>
      <c r="AM589" t="s">
        <v>1805</v>
      </c>
      <c r="AN589" t="s">
        <v>1806</v>
      </c>
      <c r="AO589" s="32">
        <v>3</v>
      </c>
      <c r="AP589" t="s">
        <v>3078</v>
      </c>
      <c r="AQ589" t="s">
        <v>43</v>
      </c>
      <c r="AR589" t="s">
        <v>286</v>
      </c>
      <c r="AS589" t="s">
        <v>43</v>
      </c>
      <c r="AU589" s="40" t="str">
        <f>IFERROR(_xlfn.XLOOKUP(O589,wtd!$B:$B,wtd!$C:$C),"")</f>
        <v/>
      </c>
      <c r="AV589" s="147" t="b">
        <f>IFERROR(O589=_xlfn.XLOOKUP(O589,wtd!$B:$B,wtd!$B:$B),FALSE)</f>
        <v>0</v>
      </c>
      <c r="AW589" t="s">
        <v>2846</v>
      </c>
      <c r="AY589">
        <v>3</v>
      </c>
      <c r="BA589" t="b">
        <v>0</v>
      </c>
      <c r="BB589" t="b">
        <v>0</v>
      </c>
      <c r="BC589" t="b">
        <v>0</v>
      </c>
      <c r="BD589" s="1" t="s">
        <v>5458</v>
      </c>
      <c r="BE589" s="41" t="s">
        <v>930</v>
      </c>
      <c r="BF589" s="41" t="s">
        <v>930</v>
      </c>
      <c r="BG589" s="41" t="s">
        <v>930</v>
      </c>
      <c r="BH589" s="41"/>
      <c r="BL589" s="235">
        <v>999</v>
      </c>
      <c r="BO589" t="s">
        <v>533</v>
      </c>
      <c r="BP589" t="s">
        <v>929</v>
      </c>
    </row>
    <row r="590" spans="1:69" x14ac:dyDescent="0.35">
      <c r="A590">
        <v>589</v>
      </c>
      <c r="B590" s="164" t="str">
        <f>IFERROR(TEXT(AK590,"00"),"99")&amp;IFERROR(TEXT(V590,"00"),"99")&amp;IFERROR(TEXT(R590,"00"),"99")&amp;IFERROR(TEXT(BL590,"000"),"999")</f>
        <v>054301999</v>
      </c>
      <c r="C590" s="164" t="str">
        <f>IFERROR(TEXT(AK590,"00"),"99")&amp;IFERROR(TEXT(U590,"00"),"99")&amp;IFERROR(TEXT(Q590,"000"),"999")</f>
        <v>0543096</v>
      </c>
      <c r="D590" s="29">
        <v>0</v>
      </c>
      <c r="E590" s="29">
        <v>1</v>
      </c>
      <c r="F590" s="29">
        <v>0</v>
      </c>
      <c r="G590" s="29"/>
      <c r="H590" t="s">
        <v>321</v>
      </c>
      <c r="M590" t="s">
        <v>321</v>
      </c>
      <c r="N590" t="s">
        <v>321</v>
      </c>
      <c r="O590" s="65" t="s">
        <v>234</v>
      </c>
      <c r="P590" t="s">
        <v>234</v>
      </c>
      <c r="Q590" s="153">
        <f>IFERROR(_xlfn.XLOOKUP(S590,sortorder!$E$62:$E$138,sortorder!$F$62:$F$138),999)</f>
        <v>96</v>
      </c>
      <c r="R590" s="153">
        <f>IFERROR(_xlfn.XLOOKUP(S590,sortorder!$E$62:$E$138,sortorder!$D$62:$D$138),99)</f>
        <v>1</v>
      </c>
      <c r="S590" s="131" t="s">
        <v>181</v>
      </c>
      <c r="T590" s="60" t="s">
        <v>234</v>
      </c>
      <c r="U590" s="158">
        <f>IFERROR(_xlfn.XLOOKUP(W590,sortorder!$E$4:$E$55,sortorder!$D$4:$D$55),99)</f>
        <v>43</v>
      </c>
      <c r="V590" s="158">
        <f>IFERROR(_xlfn.XLOOKUP(W590,sortorder!$E$4:$E$55,sortorder!$D$4:$D$55),99)</f>
        <v>43</v>
      </c>
      <c r="W590" s="22" t="s">
        <v>280</v>
      </c>
      <c r="X590" s="147">
        <f>IF(ISERROR(SEARCH(X$1,$O590)),0,1)</f>
        <v>0</v>
      </c>
      <c r="Y590" s="147">
        <f>IF(ISERROR(SEARCH(Y$1,$O590)),0,1)</f>
        <v>0</v>
      </c>
      <c r="Z590" s="147">
        <f>IF(ISERROR(SEARCH(Z$1,$O590)),0,1)</f>
        <v>0</v>
      </c>
      <c r="AA590" s="147">
        <f>IF(ISERROR(SEARCH(AA$1,$O590)),0,1)</f>
        <v>0</v>
      </c>
      <c r="AB590" s="147">
        <f>IF(ISERROR(SEARCH(AB$1,$O590)),0,1)</f>
        <v>0</v>
      </c>
      <c r="AC590" s="147">
        <f>IF(ISERROR(SEARCH(AC$1,$O590)),0,1)</f>
        <v>0</v>
      </c>
      <c r="AD590" s="147">
        <f>IF(ISERROR(SEARCH(AD$1,$O590)),0,1)</f>
        <v>1</v>
      </c>
      <c r="AE590" s="147">
        <f>IF(ISERROR(SEARCH(AE$1,$O590)),0,1)</f>
        <v>0</v>
      </c>
      <c r="AF590" s="147">
        <f>IF(ISERROR(SEARCH(AF$1,$O590)),0,1)</f>
        <v>1</v>
      </c>
      <c r="AI590" t="s">
        <v>84</v>
      </c>
      <c r="AJ590" s="42" t="s">
        <v>84</v>
      </c>
      <c r="AK590" s="219">
        <f>_xlfn.XLOOKUP(AJ590,sortorder!$I$15:$I$20,sortorder!$J$15:$J$20)</f>
        <v>5</v>
      </c>
      <c r="AL590" t="s">
        <v>423</v>
      </c>
      <c r="AM590" t="s">
        <v>423</v>
      </c>
      <c r="AN590" t="s">
        <v>424</v>
      </c>
      <c r="AO590" s="32">
        <v>1</v>
      </c>
      <c r="AP590" t="s">
        <v>3079</v>
      </c>
      <c r="AQ590" t="s">
        <v>43</v>
      </c>
      <c r="AR590" t="s">
        <v>286</v>
      </c>
      <c r="AS590" t="s">
        <v>43</v>
      </c>
      <c r="AU590" s="40" t="str">
        <f>IFERROR(_xlfn.XLOOKUP(O590,wtd!$B:$B,wtd!$C:$C),"")</f>
        <v/>
      </c>
      <c r="AV590" s="147" t="b">
        <f>IFERROR(O590=_xlfn.XLOOKUP(O590,wtd!$B:$B,wtd!$B:$B),FALSE)</f>
        <v>0</v>
      </c>
      <c r="AW590" t="s">
        <v>2846</v>
      </c>
      <c r="AY590">
        <v>3</v>
      </c>
      <c r="BA590" t="b">
        <v>0</v>
      </c>
      <c r="BB590" t="b">
        <v>0</v>
      </c>
      <c r="BC590" t="b">
        <v>0</v>
      </c>
      <c r="BD590" t="s">
        <v>322</v>
      </c>
      <c r="BE590" t="s">
        <v>323</v>
      </c>
      <c r="BF590" t="s">
        <v>323</v>
      </c>
      <c r="BG590" t="s">
        <v>323</v>
      </c>
      <c r="BH590" t="s">
        <v>325</v>
      </c>
      <c r="BK590" t="s">
        <v>323</v>
      </c>
      <c r="BL590" s="235">
        <v>999</v>
      </c>
      <c r="BO590" t="s">
        <v>324</v>
      </c>
      <c r="BP590" t="s">
        <v>321</v>
      </c>
      <c r="BQ590" t="s">
        <v>56</v>
      </c>
    </row>
    <row r="591" spans="1:69" x14ac:dyDescent="0.35">
      <c r="A591">
        <v>590</v>
      </c>
      <c r="B591" s="164" t="str">
        <f>IFERROR(TEXT(AK591,"00"),"99")&amp;IFERROR(TEXT(V591,"00"),"99")&amp;IFERROR(TEXT(R591,"00"),"99")&amp;IFERROR(TEXT(BL591,"000"),"999")</f>
        <v>054302999</v>
      </c>
      <c r="C591" s="164" t="str">
        <f>IFERROR(TEXT(AK591,"00"),"99")&amp;IFERROR(TEXT(U591,"00"),"99")&amp;IFERROR(TEXT(Q591,"000"),"999")</f>
        <v>0543097</v>
      </c>
      <c r="D591" s="29">
        <v>0</v>
      </c>
      <c r="E591" s="29">
        <v>1</v>
      </c>
      <c r="F591" s="29">
        <v>0</v>
      </c>
      <c r="G591" s="29"/>
      <c r="H591" t="s">
        <v>476</v>
      </c>
      <c r="M591" t="s">
        <v>476</v>
      </c>
      <c r="N591" t="s">
        <v>476</v>
      </c>
      <c r="O591" s="65" t="s">
        <v>216</v>
      </c>
      <c r="P591" t="s">
        <v>216</v>
      </c>
      <c r="Q591" s="153">
        <f>IFERROR(_xlfn.XLOOKUP(S591,sortorder!$E$62:$E$138,sortorder!$F$62:$F$138),999)</f>
        <v>97</v>
      </c>
      <c r="R591" s="153">
        <f>IFERROR(_xlfn.XLOOKUP(S591,sortorder!$E$62:$E$138,sortorder!$D$62:$D$138),99)</f>
        <v>2</v>
      </c>
      <c r="S591" s="131" t="s">
        <v>144</v>
      </c>
      <c r="T591" s="60" t="s">
        <v>216</v>
      </c>
      <c r="U591" s="158">
        <f>IFERROR(_xlfn.XLOOKUP(W591,sortorder!$E$4:$E$55,sortorder!$D$4:$D$55),99)</f>
        <v>43</v>
      </c>
      <c r="V591" s="158">
        <f>IFERROR(_xlfn.XLOOKUP(W591,sortorder!$E$4:$E$55,sortorder!$D$4:$D$55),99)</f>
        <v>43</v>
      </c>
      <c r="W591" s="22" t="s">
        <v>280</v>
      </c>
      <c r="X591" s="147">
        <f>IF(ISERROR(SEARCH(X$1,$O591)),0,1)</f>
        <v>0</v>
      </c>
      <c r="Y591" s="147">
        <f>IF(ISERROR(SEARCH(Y$1,$O591)),0,1)</f>
        <v>0</v>
      </c>
      <c r="Z591" s="147">
        <f>IF(ISERROR(SEARCH(Z$1,$O591)),0,1)</f>
        <v>0</v>
      </c>
      <c r="AA591" s="147">
        <f>IF(ISERROR(SEARCH(AA$1,$O591)),0,1)</f>
        <v>0</v>
      </c>
      <c r="AB591" s="147">
        <f>IF(ISERROR(SEARCH(AB$1,$O591)),0,1)</f>
        <v>0</v>
      </c>
      <c r="AC591" s="147">
        <f>IF(ISERROR(SEARCH(AC$1,$O591)),0,1)</f>
        <v>0</v>
      </c>
      <c r="AD591" s="147">
        <f>IF(ISERROR(SEARCH(AD$1,$O591)),0,1)</f>
        <v>1</v>
      </c>
      <c r="AE591" s="147">
        <f>IF(ISERROR(SEARCH(AE$1,$O591)),0,1)</f>
        <v>0</v>
      </c>
      <c r="AF591" s="147">
        <f>IF(ISERROR(SEARCH(AF$1,$O591)),0,1)</f>
        <v>1</v>
      </c>
      <c r="AI591" t="s">
        <v>84</v>
      </c>
      <c r="AJ591" s="42" t="s">
        <v>84</v>
      </c>
      <c r="AK591" s="219">
        <f>_xlfn.XLOOKUP(AJ591,sortorder!$I$15:$I$20,sortorder!$J$15:$J$20)</f>
        <v>5</v>
      </c>
      <c r="AL591" t="s">
        <v>423</v>
      </c>
      <c r="AM591" t="s">
        <v>423</v>
      </c>
      <c r="AN591" t="s">
        <v>424</v>
      </c>
      <c r="AO591" s="32">
        <v>1</v>
      </c>
      <c r="AP591" t="s">
        <v>3079</v>
      </c>
      <c r="AQ591" t="s">
        <v>43</v>
      </c>
      <c r="AR591" t="s">
        <v>286</v>
      </c>
      <c r="AS591" t="s">
        <v>43</v>
      </c>
      <c r="AU591" s="40" t="str">
        <f>IFERROR(_xlfn.XLOOKUP(O591,wtd!$B:$B,wtd!$C:$C),"")</f>
        <v/>
      </c>
      <c r="AV591" s="147" t="b">
        <f>IFERROR(O591=_xlfn.XLOOKUP(O591,wtd!$B:$B,wtd!$B:$B),FALSE)</f>
        <v>0</v>
      </c>
      <c r="AW591" t="s">
        <v>2846</v>
      </c>
      <c r="AY591">
        <v>3</v>
      </c>
      <c r="BA591" t="b">
        <v>0</v>
      </c>
      <c r="BB591" t="b">
        <v>0</v>
      </c>
      <c r="BC591" t="b">
        <v>0</v>
      </c>
      <c r="BD591" t="s">
        <v>477</v>
      </c>
      <c r="BE591" t="s">
        <v>478</v>
      </c>
      <c r="BF591" t="s">
        <v>478</v>
      </c>
      <c r="BG591" t="s">
        <v>478</v>
      </c>
      <c r="BH591" t="s">
        <v>480</v>
      </c>
      <c r="BK591" t="s">
        <v>478</v>
      </c>
      <c r="BL591" s="235">
        <v>999</v>
      </c>
      <c r="BO591" t="s">
        <v>479</v>
      </c>
      <c r="BP591" t="s">
        <v>476</v>
      </c>
      <c r="BQ591" t="s">
        <v>56</v>
      </c>
    </row>
    <row r="592" spans="1:69" x14ac:dyDescent="0.35">
      <c r="A592">
        <v>591</v>
      </c>
      <c r="B592" s="164" t="str">
        <f>IFERROR(TEXT(AK592,"00"),"99")&amp;IFERROR(TEXT(V592,"00"),"99")&amp;IFERROR(TEXT(R592,"00"),"99")&amp;IFERROR(TEXT(BL592,"000"),"999")</f>
        <v>054303999</v>
      </c>
      <c r="C592" s="164" t="str">
        <f>IFERROR(TEXT(AK592,"00"),"99")&amp;IFERROR(TEXT(U592,"00"),"99")&amp;IFERROR(TEXT(Q592,"000"),"999")</f>
        <v>0543099</v>
      </c>
      <c r="D592" s="29">
        <v>0</v>
      </c>
      <c r="E592" s="29">
        <v>1</v>
      </c>
      <c r="F592" s="29">
        <v>0</v>
      </c>
      <c r="G592" s="29"/>
      <c r="H592" t="s">
        <v>279</v>
      </c>
      <c r="M592" t="s">
        <v>279</v>
      </c>
      <c r="N592" t="s">
        <v>279</v>
      </c>
      <c r="O592" s="65" t="s">
        <v>201</v>
      </c>
      <c r="P592" t="s">
        <v>201</v>
      </c>
      <c r="Q592" s="153">
        <f>IFERROR(_xlfn.XLOOKUP(S592,sortorder!$E$62:$E$138,sortorder!$F$62:$F$138),999)</f>
        <v>99</v>
      </c>
      <c r="R592" s="153">
        <f>IFERROR(_xlfn.XLOOKUP(S592,sortorder!$E$62:$E$138,sortorder!$D$62:$D$138),99)</f>
        <v>3</v>
      </c>
      <c r="S592" s="131" t="s">
        <v>185</v>
      </c>
      <c r="T592" s="60" t="s">
        <v>201</v>
      </c>
      <c r="U592" s="158">
        <f>IFERROR(_xlfn.XLOOKUP(W592,sortorder!$E$4:$E$55,sortorder!$D$4:$D$55),99)</f>
        <v>43</v>
      </c>
      <c r="V592" s="158">
        <f>IFERROR(_xlfn.XLOOKUP(W592,sortorder!$E$4:$E$55,sortorder!$D$4:$D$55),99)</f>
        <v>43</v>
      </c>
      <c r="W592" s="22" t="s">
        <v>280</v>
      </c>
      <c r="X592" s="147">
        <f>IF(ISERROR(SEARCH(X$1,$O592)),0,1)</f>
        <v>0</v>
      </c>
      <c r="Y592" s="147">
        <f>IF(ISERROR(SEARCH(Y$1,$O592)),0,1)</f>
        <v>0</v>
      </c>
      <c r="Z592" s="147">
        <f>IF(ISERROR(SEARCH(Z$1,$O592)),0,1)</f>
        <v>0</v>
      </c>
      <c r="AA592" s="147">
        <f>IF(ISERROR(SEARCH(AA$1,$O592)),0,1)</f>
        <v>0</v>
      </c>
      <c r="AB592" s="147">
        <f>IF(ISERROR(SEARCH(AB$1,$O592)),0,1)</f>
        <v>0</v>
      </c>
      <c r="AC592" s="147">
        <f>IF(ISERROR(SEARCH(AC$1,$O592)),0,1)</f>
        <v>0</v>
      </c>
      <c r="AD592" s="147">
        <f>IF(ISERROR(SEARCH(AD$1,$O592)),0,1)</f>
        <v>1</v>
      </c>
      <c r="AE592" s="147">
        <f>IF(ISERROR(SEARCH(AE$1,$O592)),0,1)</f>
        <v>0</v>
      </c>
      <c r="AF592" s="147">
        <f>IF(ISERROR(SEARCH(AF$1,$O592)),0,1)</f>
        <v>1</v>
      </c>
      <c r="AI592" t="s">
        <v>84</v>
      </c>
      <c r="AJ592" s="42" t="s">
        <v>84</v>
      </c>
      <c r="AK592" s="219">
        <f>_xlfn.XLOOKUP(AJ592,sortorder!$I$15:$I$20,sortorder!$J$15:$J$20)</f>
        <v>5</v>
      </c>
      <c r="AL592" t="s">
        <v>423</v>
      </c>
      <c r="AM592" t="s">
        <v>423</v>
      </c>
      <c r="AN592" t="s">
        <v>424</v>
      </c>
      <c r="AO592" s="32">
        <v>1</v>
      </c>
      <c r="AP592" t="s">
        <v>3079</v>
      </c>
      <c r="AQ592" t="s">
        <v>43</v>
      </c>
      <c r="AR592" t="s">
        <v>286</v>
      </c>
      <c r="AS592" t="s">
        <v>43</v>
      </c>
      <c r="AU592" s="40" t="str">
        <f>IFERROR(_xlfn.XLOOKUP(O592,wtd!$B:$B,wtd!$C:$C),"")</f>
        <v/>
      </c>
      <c r="AV592" s="147" t="b">
        <f>IFERROR(O592=_xlfn.XLOOKUP(O592,wtd!$B:$B,wtd!$B:$B),FALSE)</f>
        <v>0</v>
      </c>
      <c r="AW592" t="s">
        <v>2846</v>
      </c>
      <c r="AY592">
        <v>3</v>
      </c>
      <c r="BA592" t="b">
        <v>0</v>
      </c>
      <c r="BB592" t="b">
        <v>0</v>
      </c>
      <c r="BC592" t="b">
        <v>0</v>
      </c>
      <c r="BD592" t="s">
        <v>281</v>
      </c>
      <c r="BE592" t="s">
        <v>282</v>
      </c>
      <c r="BF592" t="s">
        <v>282</v>
      </c>
      <c r="BG592" t="s">
        <v>283</v>
      </c>
      <c r="BH592" t="s">
        <v>285</v>
      </c>
      <c r="BK592" t="s">
        <v>282</v>
      </c>
      <c r="BL592" s="235">
        <v>999</v>
      </c>
      <c r="BO592" t="s">
        <v>284</v>
      </c>
      <c r="BP592" t="s">
        <v>279</v>
      </c>
      <c r="BQ592" t="s">
        <v>56</v>
      </c>
    </row>
    <row r="593" spans="1:69" x14ac:dyDescent="0.35">
      <c r="A593">
        <v>592</v>
      </c>
      <c r="B593" s="164" t="str">
        <f>IFERROR(TEXT(AK593,"00"),"99")&amp;IFERROR(TEXT(V593,"00"),"99")&amp;IFERROR(TEXT(R593,"00"),"99")&amp;IFERROR(TEXT(BL593,"000"),"999")</f>
        <v>054304999</v>
      </c>
      <c r="C593" s="164" t="str">
        <f>IFERROR(TEXT(AK593,"00"),"99")&amp;IFERROR(TEXT(U593,"00"),"99")&amp;IFERROR(TEXT(Q593,"000"),"999")</f>
        <v>0543100</v>
      </c>
      <c r="D593" s="29">
        <v>0</v>
      </c>
      <c r="E593" s="29">
        <v>1</v>
      </c>
      <c r="F593" s="29">
        <v>0</v>
      </c>
      <c r="G593" s="29"/>
      <c r="H593" t="s">
        <v>525</v>
      </c>
      <c r="M593" t="s">
        <v>525</v>
      </c>
      <c r="N593" t="s">
        <v>525</v>
      </c>
      <c r="O593" s="65" t="s">
        <v>107</v>
      </c>
      <c r="P593" t="s">
        <v>107</v>
      </c>
      <c r="Q593" s="153">
        <f>IFERROR(_xlfn.XLOOKUP(S593,sortorder!$E$62:$E$138,sortorder!$F$62:$F$138),999)</f>
        <v>100</v>
      </c>
      <c r="R593" s="153">
        <f>IFERROR(_xlfn.XLOOKUP(S593,sortorder!$E$62:$E$138,sortorder!$D$62:$D$138),99)</f>
        <v>4</v>
      </c>
      <c r="S593" s="131" t="s">
        <v>108</v>
      </c>
      <c r="T593" s="60" t="s">
        <v>107</v>
      </c>
      <c r="U593" s="158">
        <f>IFERROR(_xlfn.XLOOKUP(W593,sortorder!$E$4:$E$55,sortorder!$D$4:$D$55),99)</f>
        <v>43</v>
      </c>
      <c r="V593" s="158">
        <f>IFERROR(_xlfn.XLOOKUP(W593,sortorder!$E$4:$E$55,sortorder!$D$4:$D$55),99)</f>
        <v>43</v>
      </c>
      <c r="W593" s="22" t="s">
        <v>280</v>
      </c>
      <c r="X593" s="147">
        <f>IF(ISERROR(SEARCH(X$1,$O593)),0,1)</f>
        <v>0</v>
      </c>
      <c r="Y593" s="147">
        <f>IF(ISERROR(SEARCH(Y$1,$O593)),0,1)</f>
        <v>0</v>
      </c>
      <c r="Z593" s="147">
        <f>IF(ISERROR(SEARCH(Z$1,$O593)),0,1)</f>
        <v>0</v>
      </c>
      <c r="AA593" s="147">
        <f>IF(ISERROR(SEARCH(AA$1,$O593)),0,1)</f>
        <v>0</v>
      </c>
      <c r="AB593" s="147">
        <f>IF(ISERROR(SEARCH(AB$1,$O593)),0,1)</f>
        <v>0</v>
      </c>
      <c r="AC593" s="147">
        <f>IF(ISERROR(SEARCH(AC$1,$O593)),0,1)</f>
        <v>0</v>
      </c>
      <c r="AD593" s="147">
        <f>IF(ISERROR(SEARCH(AD$1,$O593)),0,1)</f>
        <v>1</v>
      </c>
      <c r="AE593" s="147">
        <f>IF(ISERROR(SEARCH(AE$1,$O593)),0,1)</f>
        <v>0</v>
      </c>
      <c r="AF593" s="147">
        <f>IF(ISERROR(SEARCH(AF$1,$O593)),0,1)</f>
        <v>1</v>
      </c>
      <c r="AI593" t="s">
        <v>84</v>
      </c>
      <c r="AJ593" s="42" t="s">
        <v>84</v>
      </c>
      <c r="AK593" s="219">
        <f>_xlfn.XLOOKUP(AJ593,sortorder!$I$15:$I$20,sortorder!$J$15:$J$20)</f>
        <v>5</v>
      </c>
      <c r="AL593" t="s">
        <v>423</v>
      </c>
      <c r="AM593" t="s">
        <v>423</v>
      </c>
      <c r="AN593" t="s">
        <v>424</v>
      </c>
      <c r="AO593" s="32">
        <v>1</v>
      </c>
      <c r="AP593" t="s">
        <v>3079</v>
      </c>
      <c r="AQ593" t="s">
        <v>43</v>
      </c>
      <c r="AR593" t="s">
        <v>286</v>
      </c>
      <c r="AS593" t="s">
        <v>43</v>
      </c>
      <c r="AU593" s="40" t="str">
        <f>IFERROR(_xlfn.XLOOKUP(O593,wtd!$B:$B,wtd!$C:$C),"")</f>
        <v/>
      </c>
      <c r="AV593" s="147" t="b">
        <f>IFERROR(O593=_xlfn.XLOOKUP(O593,wtd!$B:$B,wtd!$B:$B),FALSE)</f>
        <v>0</v>
      </c>
      <c r="AW593" t="s">
        <v>2846</v>
      </c>
      <c r="AY593">
        <v>3</v>
      </c>
      <c r="BA593" t="b">
        <v>0</v>
      </c>
      <c r="BB593" t="b">
        <v>0</v>
      </c>
      <c r="BC593" t="b">
        <v>0</v>
      </c>
      <c r="BD593" t="s">
        <v>526</v>
      </c>
      <c r="BE593" t="s">
        <v>527</v>
      </c>
      <c r="BF593" t="s">
        <v>527</v>
      </c>
      <c r="BG593" t="s">
        <v>528</v>
      </c>
      <c r="BH593" t="s">
        <v>530</v>
      </c>
      <c r="BK593" t="s">
        <v>527</v>
      </c>
      <c r="BL593" s="235">
        <v>999</v>
      </c>
      <c r="BO593" t="s">
        <v>529</v>
      </c>
      <c r="BP593" t="s">
        <v>525</v>
      </c>
      <c r="BQ593" t="s">
        <v>56</v>
      </c>
    </row>
    <row r="594" spans="1:69" x14ac:dyDescent="0.35">
      <c r="A594">
        <v>593</v>
      </c>
      <c r="B594" s="164" t="str">
        <f>IFERROR(TEXT(AK594,"00"),"99")&amp;IFERROR(TEXT(V594,"00"),"99")&amp;IFERROR(TEXT(R594,"00"),"99")&amp;IFERROR(TEXT(BL594,"000"),"999")</f>
        <v>054305999</v>
      </c>
      <c r="C594" s="164" t="str">
        <f>IFERROR(TEXT(AK594,"00"),"99")&amp;IFERROR(TEXT(U594,"00"),"99")&amp;IFERROR(TEXT(Q594,"000"),"999")</f>
        <v>0543098</v>
      </c>
      <c r="D594" s="29">
        <v>0</v>
      </c>
      <c r="E594" s="29">
        <v>1</v>
      </c>
      <c r="F594" s="29">
        <v>0</v>
      </c>
      <c r="G594" s="29"/>
      <c r="H594" t="s">
        <v>291</v>
      </c>
      <c r="M594" t="s">
        <v>291</v>
      </c>
      <c r="N594" t="s">
        <v>291</v>
      </c>
      <c r="O594" s="65" t="s">
        <v>206</v>
      </c>
      <c r="P594" t="s">
        <v>206</v>
      </c>
      <c r="Q594" s="153">
        <f>IFERROR(_xlfn.XLOOKUP(S594,sortorder!$E$62:$E$138,sortorder!$F$62:$F$138),999)</f>
        <v>98</v>
      </c>
      <c r="R594" s="153">
        <f>IFERROR(_xlfn.XLOOKUP(S594,sortorder!$E$62:$E$138,sortorder!$D$62:$D$138),99)</f>
        <v>5</v>
      </c>
      <c r="S594" s="131" t="s">
        <v>196</v>
      </c>
      <c r="T594" s="60" t="s">
        <v>206</v>
      </c>
      <c r="U594" s="158">
        <f>IFERROR(_xlfn.XLOOKUP(W594,sortorder!$E$4:$E$55,sortorder!$D$4:$D$55),99)</f>
        <v>43</v>
      </c>
      <c r="V594" s="158">
        <f>IFERROR(_xlfn.XLOOKUP(W594,sortorder!$E$4:$E$55,sortorder!$D$4:$D$55),99)</f>
        <v>43</v>
      </c>
      <c r="W594" s="22" t="s">
        <v>280</v>
      </c>
      <c r="X594" s="147">
        <f>IF(ISERROR(SEARCH(X$1,$O594)),0,1)</f>
        <v>0</v>
      </c>
      <c r="Y594" s="147">
        <f>IF(ISERROR(SEARCH(Y$1,$O594)),0,1)</f>
        <v>0</v>
      </c>
      <c r="Z594" s="147">
        <f>IF(ISERROR(SEARCH(Z$1,$O594)),0,1)</f>
        <v>0</v>
      </c>
      <c r="AA594" s="147">
        <f>IF(ISERROR(SEARCH(AA$1,$O594)),0,1)</f>
        <v>0</v>
      </c>
      <c r="AB594" s="147">
        <f>IF(ISERROR(SEARCH(AB$1,$O594)),0,1)</f>
        <v>0</v>
      </c>
      <c r="AC594" s="147">
        <f>IF(ISERROR(SEARCH(AC$1,$O594)),0,1)</f>
        <v>0</v>
      </c>
      <c r="AD594" s="147">
        <f>IF(ISERROR(SEARCH(AD$1,$O594)),0,1)</f>
        <v>1</v>
      </c>
      <c r="AE594" s="147">
        <f>IF(ISERROR(SEARCH(AE$1,$O594)),0,1)</f>
        <v>0</v>
      </c>
      <c r="AF594" s="147">
        <f>IF(ISERROR(SEARCH(AF$1,$O594)),0,1)</f>
        <v>1</v>
      </c>
      <c r="AI594" t="s">
        <v>84</v>
      </c>
      <c r="AJ594" s="42" t="s">
        <v>84</v>
      </c>
      <c r="AK594" s="219">
        <f>_xlfn.XLOOKUP(AJ594,sortorder!$I$15:$I$20,sortorder!$J$15:$J$20)</f>
        <v>5</v>
      </c>
      <c r="AL594" t="s">
        <v>423</v>
      </c>
      <c r="AM594" t="s">
        <v>423</v>
      </c>
      <c r="AN594" t="s">
        <v>424</v>
      </c>
      <c r="AO594" s="32">
        <v>1</v>
      </c>
      <c r="AP594" t="s">
        <v>3079</v>
      </c>
      <c r="AQ594" t="s">
        <v>43</v>
      </c>
      <c r="AR594" t="s">
        <v>286</v>
      </c>
      <c r="AS594" t="s">
        <v>43</v>
      </c>
      <c r="AU594" s="40" t="str">
        <f>IFERROR(_xlfn.XLOOKUP(O594,wtd!$B:$B,wtd!$C:$C),"")</f>
        <v/>
      </c>
      <c r="AV594" s="147" t="b">
        <f>IFERROR(O594=_xlfn.XLOOKUP(O594,wtd!$B:$B,wtd!$B:$B),FALSE)</f>
        <v>0</v>
      </c>
      <c r="AW594" t="s">
        <v>2846</v>
      </c>
      <c r="AY594">
        <v>3</v>
      </c>
      <c r="BA594" t="b">
        <v>0</v>
      </c>
      <c r="BB594" t="b">
        <v>0</v>
      </c>
      <c r="BC594" t="b">
        <v>0</v>
      </c>
      <c r="BD594" t="s">
        <v>292</v>
      </c>
      <c r="BE594" t="s">
        <v>293</v>
      </c>
      <c r="BF594" t="s">
        <v>293</v>
      </c>
      <c r="BG594" t="s">
        <v>294</v>
      </c>
      <c r="BH594" t="s">
        <v>296</v>
      </c>
      <c r="BK594" t="s">
        <v>293</v>
      </c>
      <c r="BL594" s="235">
        <v>999</v>
      </c>
      <c r="BO594" t="s">
        <v>295</v>
      </c>
      <c r="BP594" t="s">
        <v>291</v>
      </c>
      <c r="BQ594" t="s">
        <v>56</v>
      </c>
    </row>
    <row r="595" spans="1:69" x14ac:dyDescent="0.35">
      <c r="A595">
        <v>594</v>
      </c>
      <c r="B595" s="164" t="str">
        <f>IFERROR(TEXT(AK595,"00"),"99")&amp;IFERROR(TEXT(V595,"00"),"99")&amp;IFERROR(TEXT(R595,"00"),"99")&amp;IFERROR(TEXT(BL595,"000"),"999")</f>
        <v>054306999</v>
      </c>
      <c r="C595" s="164" t="str">
        <f>IFERROR(TEXT(AK595,"00"),"99")&amp;IFERROR(TEXT(U595,"00"),"99")&amp;IFERROR(TEXT(Q595,"000"),"999")</f>
        <v>0543103</v>
      </c>
      <c r="D595" s="29">
        <v>0</v>
      </c>
      <c r="E595" s="29">
        <v>1</v>
      </c>
      <c r="F595" s="29">
        <v>0</v>
      </c>
      <c r="G595" s="29"/>
      <c r="H595" t="s">
        <v>312</v>
      </c>
      <c r="M595" t="s">
        <v>312</v>
      </c>
      <c r="N595" t="s">
        <v>312</v>
      </c>
      <c r="O595" s="65" t="s">
        <v>225</v>
      </c>
      <c r="P595" t="s">
        <v>225</v>
      </c>
      <c r="Q595" s="153">
        <f>IFERROR(_xlfn.XLOOKUP(S595,sortorder!$E$62:$E$138,sortorder!$F$62:$F$138),999)</f>
        <v>103</v>
      </c>
      <c r="R595" s="153">
        <f>IFERROR(_xlfn.XLOOKUP(S595,sortorder!$E$62:$E$138,sortorder!$D$62:$D$138),99)</f>
        <v>6</v>
      </c>
      <c r="S595" s="131" t="s">
        <v>80</v>
      </c>
      <c r="T595" s="60" t="s">
        <v>225</v>
      </c>
      <c r="U595" s="158">
        <f>IFERROR(_xlfn.XLOOKUP(W595,sortorder!$E$4:$E$55,sortorder!$D$4:$D$55),99)</f>
        <v>43</v>
      </c>
      <c r="V595" s="158">
        <f>IFERROR(_xlfn.XLOOKUP(W595,sortorder!$E$4:$E$55,sortorder!$D$4:$D$55),99)</f>
        <v>43</v>
      </c>
      <c r="W595" s="22" t="s">
        <v>280</v>
      </c>
      <c r="X595" s="147">
        <f>IF(ISERROR(SEARCH(X$1,$O595)),0,1)</f>
        <v>0</v>
      </c>
      <c r="Y595" s="147">
        <f>IF(ISERROR(SEARCH(Y$1,$O595)),0,1)</f>
        <v>0</v>
      </c>
      <c r="Z595" s="147">
        <f>IF(ISERROR(SEARCH(Z$1,$O595)),0,1)</f>
        <v>0</v>
      </c>
      <c r="AA595" s="147">
        <f>IF(ISERROR(SEARCH(AA$1,$O595)),0,1)</f>
        <v>0</v>
      </c>
      <c r="AB595" s="147">
        <f>IF(ISERROR(SEARCH(AB$1,$O595)),0,1)</f>
        <v>0</v>
      </c>
      <c r="AC595" s="147">
        <f>IF(ISERROR(SEARCH(AC$1,$O595)),0,1)</f>
        <v>0</v>
      </c>
      <c r="AD595" s="147">
        <f>IF(ISERROR(SEARCH(AD$1,$O595)),0,1)</f>
        <v>1</v>
      </c>
      <c r="AE595" s="147">
        <f>IF(ISERROR(SEARCH(AE$1,$O595)),0,1)</f>
        <v>0</v>
      </c>
      <c r="AF595" s="147">
        <f>IF(ISERROR(SEARCH(AF$1,$O595)),0,1)</f>
        <v>1</v>
      </c>
      <c r="AI595" t="s">
        <v>84</v>
      </c>
      <c r="AJ595" s="42" t="s">
        <v>84</v>
      </c>
      <c r="AK595" s="219">
        <f>_xlfn.XLOOKUP(AJ595,sortorder!$I$15:$I$20,sortorder!$J$15:$J$20)</f>
        <v>5</v>
      </c>
      <c r="AL595" t="s">
        <v>423</v>
      </c>
      <c r="AM595" t="s">
        <v>423</v>
      </c>
      <c r="AN595" t="s">
        <v>424</v>
      </c>
      <c r="AO595" s="32">
        <v>1</v>
      </c>
      <c r="AP595" t="s">
        <v>3079</v>
      </c>
      <c r="AQ595" t="s">
        <v>43</v>
      </c>
      <c r="AR595" t="s">
        <v>286</v>
      </c>
      <c r="AS595" t="s">
        <v>43</v>
      </c>
      <c r="AU595" s="40" t="str">
        <f>IFERROR(_xlfn.XLOOKUP(O595,wtd!$B:$B,wtd!$C:$C),"")</f>
        <v/>
      </c>
      <c r="AV595" s="147" t="b">
        <f>IFERROR(O595=_xlfn.XLOOKUP(O595,wtd!$B:$B,wtd!$B:$B),FALSE)</f>
        <v>0</v>
      </c>
      <c r="AW595" t="s">
        <v>2846</v>
      </c>
      <c r="AY595">
        <v>3</v>
      </c>
      <c r="BA595" t="b">
        <v>0</v>
      </c>
      <c r="BB595" t="b">
        <v>0</v>
      </c>
      <c r="BC595" t="b">
        <v>0</v>
      </c>
      <c r="BD595" t="s">
        <v>5213</v>
      </c>
      <c r="BE595" t="s">
        <v>313</v>
      </c>
      <c r="BF595" t="s">
        <v>313</v>
      </c>
      <c r="BG595" t="s">
        <v>314</v>
      </c>
      <c r="BH595" t="s">
        <v>316</v>
      </c>
      <c r="BK595" t="s">
        <v>313</v>
      </c>
      <c r="BL595" s="235">
        <v>999</v>
      </c>
      <c r="BO595" t="s">
        <v>315</v>
      </c>
      <c r="BP595" t="s">
        <v>312</v>
      </c>
      <c r="BQ595" t="s">
        <v>56</v>
      </c>
    </row>
    <row r="596" spans="1:69" x14ac:dyDescent="0.35">
      <c r="A596">
        <v>595</v>
      </c>
      <c r="B596" s="164" t="str">
        <f>IFERROR(TEXT(AK596,"00"),"99")&amp;IFERROR(TEXT(V596,"00"),"99")&amp;IFERROR(TEXT(R596,"00"),"99")&amp;IFERROR(TEXT(BL596,"000"),"999")</f>
        <v>054307999</v>
      </c>
      <c r="C596" s="164" t="str">
        <f>IFERROR(TEXT(AK596,"00"),"99")&amp;IFERROR(TEXT(U596,"00"),"99")&amp;IFERROR(TEXT(Q596,"000"),"999")</f>
        <v>0543102</v>
      </c>
      <c r="D596" s="29">
        <v>0</v>
      </c>
      <c r="E596" s="29">
        <v>1</v>
      </c>
      <c r="F596" s="29">
        <v>0</v>
      </c>
      <c r="G596" s="29"/>
      <c r="H596" t="s">
        <v>542</v>
      </c>
      <c r="M596" t="s">
        <v>542</v>
      </c>
      <c r="N596" t="s">
        <v>542</v>
      </c>
      <c r="O596" s="65" t="s">
        <v>306</v>
      </c>
      <c r="P596" t="s">
        <v>306</v>
      </c>
      <c r="Q596" s="153">
        <f>IFERROR(_xlfn.XLOOKUP(S596,sortorder!$E$62:$E$138,sortorder!$F$62:$F$138),999)</f>
        <v>102</v>
      </c>
      <c r="R596" s="153">
        <f>IFERROR(_xlfn.XLOOKUP(S596,sortorder!$E$62:$E$138,sortorder!$D$62:$D$138),99)</f>
        <v>7</v>
      </c>
      <c r="S596" s="131" t="s">
        <v>307</v>
      </c>
      <c r="T596" s="60" t="s">
        <v>306</v>
      </c>
      <c r="U596" s="158">
        <f>IFERROR(_xlfn.XLOOKUP(W596,sortorder!$E$4:$E$55,sortorder!$D$4:$D$55),99)</f>
        <v>43</v>
      </c>
      <c r="V596" s="158">
        <f>IFERROR(_xlfn.XLOOKUP(W596,sortorder!$E$4:$E$55,sortorder!$D$4:$D$55),99)</f>
        <v>43</v>
      </c>
      <c r="W596" s="22" t="s">
        <v>280</v>
      </c>
      <c r="X596" s="147">
        <f>IF(ISERROR(SEARCH(X$1,$O596)),0,1)</f>
        <v>0</v>
      </c>
      <c r="Y596" s="147">
        <f>IF(ISERROR(SEARCH(Y$1,$O596)),0,1)</f>
        <v>0</v>
      </c>
      <c r="Z596" s="147">
        <f>IF(ISERROR(SEARCH(Z$1,$O596)),0,1)</f>
        <v>0</v>
      </c>
      <c r="AA596" s="147">
        <f>IF(ISERROR(SEARCH(AA$1,$O596)),0,1)</f>
        <v>0</v>
      </c>
      <c r="AB596" s="147">
        <f>IF(ISERROR(SEARCH(AB$1,$O596)),0,1)</f>
        <v>0</v>
      </c>
      <c r="AC596" s="147">
        <f>IF(ISERROR(SEARCH(AC$1,$O596)),0,1)</f>
        <v>0</v>
      </c>
      <c r="AD596" s="147">
        <f>IF(ISERROR(SEARCH(AD$1,$O596)),0,1)</f>
        <v>1</v>
      </c>
      <c r="AE596" s="147">
        <f>IF(ISERROR(SEARCH(AE$1,$O596)),0,1)</f>
        <v>0</v>
      </c>
      <c r="AF596" s="147">
        <f>IF(ISERROR(SEARCH(AF$1,$O596)),0,1)</f>
        <v>1</v>
      </c>
      <c r="AI596" t="s">
        <v>84</v>
      </c>
      <c r="AJ596" s="42" t="s">
        <v>84</v>
      </c>
      <c r="AK596" s="219">
        <f>_xlfn.XLOOKUP(AJ596,sortorder!$I$15:$I$20,sortorder!$J$15:$J$20)</f>
        <v>5</v>
      </c>
      <c r="AL596" t="s">
        <v>423</v>
      </c>
      <c r="AM596" t="s">
        <v>423</v>
      </c>
      <c r="AN596" t="s">
        <v>424</v>
      </c>
      <c r="AO596" s="32">
        <v>1</v>
      </c>
      <c r="AP596" t="s">
        <v>3079</v>
      </c>
      <c r="AQ596" t="s">
        <v>43</v>
      </c>
      <c r="AR596" t="s">
        <v>286</v>
      </c>
      <c r="AS596" t="s">
        <v>43</v>
      </c>
      <c r="AU596" s="40" t="str">
        <f>IFERROR(_xlfn.XLOOKUP(O596,wtd!$B:$B,wtd!$C:$C),"")</f>
        <v/>
      </c>
      <c r="AV596" s="147" t="b">
        <f>IFERROR(O596=_xlfn.XLOOKUP(O596,wtd!$B:$B,wtd!$B:$B),FALSE)</f>
        <v>0</v>
      </c>
      <c r="AW596" t="s">
        <v>2846</v>
      </c>
      <c r="AY596">
        <v>3</v>
      </c>
      <c r="BA596" t="b">
        <v>0</v>
      </c>
      <c r="BB596" t="b">
        <v>0</v>
      </c>
      <c r="BC596" t="b">
        <v>0</v>
      </c>
      <c r="BD596" t="s">
        <v>543</v>
      </c>
      <c r="BE596" t="s">
        <v>544</v>
      </c>
      <c r="BF596" t="s">
        <v>544</v>
      </c>
      <c r="BG596" t="s">
        <v>545</v>
      </c>
      <c r="BH596" t="s">
        <v>547</v>
      </c>
      <c r="BK596" t="s">
        <v>544</v>
      </c>
      <c r="BL596" s="235">
        <v>999</v>
      </c>
      <c r="BO596" t="s">
        <v>546</v>
      </c>
      <c r="BP596" t="s">
        <v>542</v>
      </c>
      <c r="BQ596" t="s">
        <v>56</v>
      </c>
    </row>
    <row r="597" spans="1:69" x14ac:dyDescent="0.35">
      <c r="A597">
        <v>596</v>
      </c>
      <c r="B597" s="164" t="str">
        <f>IFERROR(TEXT(AK597,"00"),"99")&amp;IFERROR(TEXT(V597,"00"),"99")&amp;IFERROR(TEXT(R597,"00"),"99")&amp;IFERROR(TEXT(BL597,"000"),"999")</f>
        <v>054308999</v>
      </c>
      <c r="C597" s="164" t="str">
        <f>IFERROR(TEXT(AK597,"00"),"99")&amp;IFERROR(TEXT(U597,"00"),"99")&amp;IFERROR(TEXT(Q597,"000"),"999")</f>
        <v>0543104</v>
      </c>
      <c r="D597" s="29">
        <v>0</v>
      </c>
      <c r="E597" s="29">
        <v>1</v>
      </c>
      <c r="F597" s="29">
        <v>0</v>
      </c>
      <c r="G597" s="29"/>
      <c r="H597" t="s">
        <v>340</v>
      </c>
      <c r="M597" t="s">
        <v>340</v>
      </c>
      <c r="N597" t="s">
        <v>340</v>
      </c>
      <c r="O597" s="65" t="s">
        <v>254</v>
      </c>
      <c r="P597" t="s">
        <v>254</v>
      </c>
      <c r="Q597" s="153">
        <f>IFERROR(_xlfn.XLOOKUP(S597,sortorder!$E$62:$E$138,sortorder!$F$62:$F$138),999)</f>
        <v>104</v>
      </c>
      <c r="R597" s="153">
        <f>IFERROR(_xlfn.XLOOKUP(S597,sortorder!$E$62:$E$138,sortorder!$D$62:$D$138),99)</f>
        <v>8</v>
      </c>
      <c r="S597" s="131" t="s">
        <v>255</v>
      </c>
      <c r="T597" s="60" t="s">
        <v>254</v>
      </c>
      <c r="U597" s="158">
        <f>IFERROR(_xlfn.XLOOKUP(W597,sortorder!$E$4:$E$55,sortorder!$D$4:$D$55),99)</f>
        <v>43</v>
      </c>
      <c r="V597" s="158">
        <f>IFERROR(_xlfn.XLOOKUP(W597,sortorder!$E$4:$E$55,sortorder!$D$4:$D$55),99)</f>
        <v>43</v>
      </c>
      <c r="W597" s="22" t="s">
        <v>280</v>
      </c>
      <c r="X597" s="147">
        <f>IF(ISERROR(SEARCH(X$1,$O597)),0,1)</f>
        <v>0</v>
      </c>
      <c r="Y597" s="147">
        <f>IF(ISERROR(SEARCH(Y$1,$O597)),0,1)</f>
        <v>0</v>
      </c>
      <c r="Z597" s="147">
        <f>IF(ISERROR(SEARCH(Z$1,$O597)),0,1)</f>
        <v>0</v>
      </c>
      <c r="AA597" s="147">
        <f>IF(ISERROR(SEARCH(AA$1,$O597)),0,1)</f>
        <v>0</v>
      </c>
      <c r="AB597" s="147">
        <f>IF(ISERROR(SEARCH(AB$1,$O597)),0,1)</f>
        <v>0</v>
      </c>
      <c r="AC597" s="147">
        <f>IF(ISERROR(SEARCH(AC$1,$O597)),0,1)</f>
        <v>0</v>
      </c>
      <c r="AD597" s="147">
        <f>IF(ISERROR(SEARCH(AD$1,$O597)),0,1)</f>
        <v>1</v>
      </c>
      <c r="AE597" s="147">
        <f>IF(ISERROR(SEARCH(AE$1,$O597)),0,1)</f>
        <v>0</v>
      </c>
      <c r="AF597" s="147">
        <f>IF(ISERROR(SEARCH(AF$1,$O597)),0,1)</f>
        <v>1</v>
      </c>
      <c r="AI597" t="s">
        <v>84</v>
      </c>
      <c r="AJ597" s="42" t="s">
        <v>84</v>
      </c>
      <c r="AK597" s="219">
        <f>_xlfn.XLOOKUP(AJ597,sortorder!$I$15:$I$20,sortorder!$J$15:$J$20)</f>
        <v>5</v>
      </c>
      <c r="AL597" t="s">
        <v>423</v>
      </c>
      <c r="AM597" t="s">
        <v>423</v>
      </c>
      <c r="AN597" t="s">
        <v>424</v>
      </c>
      <c r="AO597" s="32">
        <v>1</v>
      </c>
      <c r="AP597" t="s">
        <v>3079</v>
      </c>
      <c r="AQ597" t="s">
        <v>43</v>
      </c>
      <c r="AR597" t="s">
        <v>286</v>
      </c>
      <c r="AS597" t="s">
        <v>43</v>
      </c>
      <c r="AU597" s="40" t="str">
        <f>IFERROR(_xlfn.XLOOKUP(O597,wtd!$B:$B,wtd!$C:$C),"")</f>
        <v/>
      </c>
      <c r="AV597" s="147" t="b">
        <f>IFERROR(O597=_xlfn.XLOOKUP(O597,wtd!$B:$B,wtd!$B:$B),FALSE)</f>
        <v>0</v>
      </c>
      <c r="AW597" t="s">
        <v>2846</v>
      </c>
      <c r="AY597">
        <v>3</v>
      </c>
      <c r="BA597" t="b">
        <v>0</v>
      </c>
      <c r="BB597" t="b">
        <v>0</v>
      </c>
      <c r="BC597" t="b">
        <v>0</v>
      </c>
      <c r="BD597" t="s">
        <v>341</v>
      </c>
      <c r="BE597" t="s">
        <v>342</v>
      </c>
      <c r="BF597" t="s">
        <v>342</v>
      </c>
      <c r="BG597" t="s">
        <v>342</v>
      </c>
      <c r="BH597" t="s">
        <v>344</v>
      </c>
      <c r="BK597" t="s">
        <v>342</v>
      </c>
      <c r="BL597" s="235">
        <v>999</v>
      </c>
      <c r="BO597" t="s">
        <v>343</v>
      </c>
      <c r="BP597" t="s">
        <v>340</v>
      </c>
      <c r="BQ597" t="s">
        <v>56</v>
      </c>
    </row>
    <row r="598" spans="1:69" x14ac:dyDescent="0.35">
      <c r="A598">
        <v>597</v>
      </c>
      <c r="B598" s="164" t="str">
        <f>IFERROR(TEXT(AK598,"00"),"99")&amp;IFERROR(TEXT(V598,"00"),"99")&amp;IFERROR(TEXT(R598,"00"),"99")&amp;IFERROR(TEXT(BL598,"000"),"999")</f>
        <v>054309999</v>
      </c>
      <c r="C598" s="164" t="str">
        <f>IFERROR(TEXT(AK598,"00"),"99")&amp;IFERROR(TEXT(U598,"00"),"99")&amp;IFERROR(TEXT(Q598,"000"),"999")</f>
        <v>0543105</v>
      </c>
      <c r="D598" s="29">
        <v>0</v>
      </c>
      <c r="E598" s="29">
        <v>1</v>
      </c>
      <c r="F598" s="29">
        <v>0</v>
      </c>
      <c r="G598" s="29"/>
      <c r="H598" t="s">
        <v>349</v>
      </c>
      <c r="M598" t="s">
        <v>349</v>
      </c>
      <c r="N598" t="s">
        <v>349</v>
      </c>
      <c r="O598" s="65" t="s">
        <v>264</v>
      </c>
      <c r="P598" t="s">
        <v>264</v>
      </c>
      <c r="Q598" s="153">
        <f>IFERROR(_xlfn.XLOOKUP(S598,sortorder!$E$62:$E$138,sortorder!$F$62:$F$138),999)</f>
        <v>105</v>
      </c>
      <c r="R598" s="153">
        <f>IFERROR(_xlfn.XLOOKUP(S598,sortorder!$E$62:$E$138,sortorder!$D$62:$D$138),99)</f>
        <v>9</v>
      </c>
      <c r="S598" s="131" t="s">
        <v>265</v>
      </c>
      <c r="T598" s="60" t="s">
        <v>264</v>
      </c>
      <c r="U598" s="158">
        <f>IFERROR(_xlfn.XLOOKUP(W598,sortorder!$E$4:$E$55,sortorder!$D$4:$D$55),99)</f>
        <v>43</v>
      </c>
      <c r="V598" s="158">
        <f>IFERROR(_xlfn.XLOOKUP(W598,sortorder!$E$4:$E$55,sortorder!$D$4:$D$55),99)</f>
        <v>43</v>
      </c>
      <c r="W598" s="22" t="s">
        <v>280</v>
      </c>
      <c r="X598" s="147">
        <f>IF(ISERROR(SEARCH(X$1,$O598)),0,1)</f>
        <v>0</v>
      </c>
      <c r="Y598" s="147">
        <f>IF(ISERROR(SEARCH(Y$1,$O598)),0,1)</f>
        <v>0</v>
      </c>
      <c r="Z598" s="147">
        <f>IF(ISERROR(SEARCH(Z$1,$O598)),0,1)</f>
        <v>0</v>
      </c>
      <c r="AA598" s="147">
        <f>IF(ISERROR(SEARCH(AA$1,$O598)),0,1)</f>
        <v>0</v>
      </c>
      <c r="AB598" s="147">
        <f>IF(ISERROR(SEARCH(AB$1,$O598)),0,1)</f>
        <v>0</v>
      </c>
      <c r="AC598" s="147">
        <f>IF(ISERROR(SEARCH(AC$1,$O598)),0,1)</f>
        <v>0</v>
      </c>
      <c r="AD598" s="147">
        <f>IF(ISERROR(SEARCH(AD$1,$O598)),0,1)</f>
        <v>1</v>
      </c>
      <c r="AE598" s="147">
        <f>IF(ISERROR(SEARCH(AE$1,$O598)),0,1)</f>
        <v>0</v>
      </c>
      <c r="AF598" s="147">
        <f>IF(ISERROR(SEARCH(AF$1,$O598)),0,1)</f>
        <v>1</v>
      </c>
      <c r="AI598" t="s">
        <v>84</v>
      </c>
      <c r="AJ598" s="42" t="s">
        <v>84</v>
      </c>
      <c r="AK598" s="219">
        <f>_xlfn.XLOOKUP(AJ598,sortorder!$I$15:$I$20,sortorder!$J$15:$J$20)</f>
        <v>5</v>
      </c>
      <c r="AL598" t="s">
        <v>423</v>
      </c>
      <c r="AM598" t="s">
        <v>423</v>
      </c>
      <c r="AN598" t="s">
        <v>424</v>
      </c>
      <c r="AO598" s="32">
        <v>1</v>
      </c>
      <c r="AP598" t="s">
        <v>3079</v>
      </c>
      <c r="AQ598" t="s">
        <v>43</v>
      </c>
      <c r="AR598" t="s">
        <v>286</v>
      </c>
      <c r="AS598" t="s">
        <v>43</v>
      </c>
      <c r="AU598" s="40" t="str">
        <f>IFERROR(_xlfn.XLOOKUP(O598,wtd!$B:$B,wtd!$C:$C),"")</f>
        <v/>
      </c>
      <c r="AV598" s="147" t="b">
        <f>IFERROR(O598=_xlfn.XLOOKUP(O598,wtd!$B:$B,wtd!$B:$B),FALSE)</f>
        <v>0</v>
      </c>
      <c r="AW598" t="s">
        <v>2846</v>
      </c>
      <c r="AY598">
        <v>3</v>
      </c>
      <c r="BA598" t="b">
        <v>0</v>
      </c>
      <c r="BB598" t="b">
        <v>0</v>
      </c>
      <c r="BC598" t="b">
        <v>0</v>
      </c>
      <c r="BD598" t="s">
        <v>350</v>
      </c>
      <c r="BE598" t="s">
        <v>351</v>
      </c>
      <c r="BF598" t="s">
        <v>351</v>
      </c>
      <c r="BG598" t="s">
        <v>351</v>
      </c>
      <c r="BH598" t="s">
        <v>353</v>
      </c>
      <c r="BK598" t="s">
        <v>351</v>
      </c>
      <c r="BL598" s="235">
        <v>999</v>
      </c>
      <c r="BO598" t="s">
        <v>352</v>
      </c>
      <c r="BP598" t="s">
        <v>349</v>
      </c>
      <c r="BQ598" t="s">
        <v>56</v>
      </c>
    </row>
    <row r="599" spans="1:69" x14ac:dyDescent="0.35">
      <c r="A599">
        <v>598</v>
      </c>
      <c r="B599" s="164" t="str">
        <f>IFERROR(TEXT(AK599,"00"),"99")&amp;IFERROR(TEXT(V599,"00"),"99")&amp;IFERROR(TEXT(R599,"00"),"99")&amp;IFERROR(TEXT(BL599,"000"),"999")</f>
        <v>054310999</v>
      </c>
      <c r="C599" s="164" t="str">
        <f>IFERROR(TEXT(AK599,"00"),"99")&amp;IFERROR(TEXT(U599,"00"),"99")&amp;IFERROR(TEXT(Q599,"000"),"999")</f>
        <v>0543106</v>
      </c>
      <c r="D599" s="29">
        <v>0</v>
      </c>
      <c r="E599" s="29">
        <v>1</v>
      </c>
      <c r="F599" s="29">
        <v>0</v>
      </c>
      <c r="G599" s="29"/>
      <c r="H599" t="s">
        <v>358</v>
      </c>
      <c r="M599" t="s">
        <v>358</v>
      </c>
      <c r="N599" t="s">
        <v>358</v>
      </c>
      <c r="O599" s="65" t="s">
        <v>94</v>
      </c>
      <c r="P599" t="s">
        <v>94</v>
      </c>
      <c r="Q599" s="153">
        <f>IFERROR(_xlfn.XLOOKUP(S599,sortorder!$E$62:$E$138,sortorder!$F$62:$F$138),999)</f>
        <v>106</v>
      </c>
      <c r="R599" s="153">
        <f>IFERROR(_xlfn.XLOOKUP(S599,sortorder!$E$62:$E$138,sortorder!$D$62:$D$138),99)</f>
        <v>10</v>
      </c>
      <c r="S599" s="131" t="s">
        <v>95</v>
      </c>
      <c r="T599" s="60" t="s">
        <v>94</v>
      </c>
      <c r="U599" s="158">
        <f>IFERROR(_xlfn.XLOOKUP(W599,sortorder!$E$4:$E$55,sortorder!$D$4:$D$55),99)</f>
        <v>43</v>
      </c>
      <c r="V599" s="158">
        <f>IFERROR(_xlfn.XLOOKUP(W599,sortorder!$E$4:$E$55,sortorder!$D$4:$D$55),99)</f>
        <v>43</v>
      </c>
      <c r="W599" s="22" t="s">
        <v>280</v>
      </c>
      <c r="X599" s="147">
        <f>IF(ISERROR(SEARCH(X$1,$O599)),0,1)</f>
        <v>0</v>
      </c>
      <c r="Y599" s="147">
        <f>IF(ISERROR(SEARCH(Y$1,$O599)),0,1)</f>
        <v>0</v>
      </c>
      <c r="Z599" s="147">
        <f>IF(ISERROR(SEARCH(Z$1,$O599)),0,1)</f>
        <v>0</v>
      </c>
      <c r="AA599" s="147">
        <f>IF(ISERROR(SEARCH(AA$1,$O599)),0,1)</f>
        <v>0</v>
      </c>
      <c r="AB599" s="147">
        <f>IF(ISERROR(SEARCH(AB$1,$O599)),0,1)</f>
        <v>0</v>
      </c>
      <c r="AC599" s="147">
        <f>IF(ISERROR(SEARCH(AC$1,$O599)),0,1)</f>
        <v>0</v>
      </c>
      <c r="AD599" s="147">
        <f>IF(ISERROR(SEARCH(AD$1,$O599)),0,1)</f>
        <v>1</v>
      </c>
      <c r="AE599" s="147">
        <f>IF(ISERROR(SEARCH(AE$1,$O599)),0,1)</f>
        <v>0</v>
      </c>
      <c r="AF599" s="147">
        <f>IF(ISERROR(SEARCH(AF$1,$O599)),0,1)</f>
        <v>1</v>
      </c>
      <c r="AI599" t="s">
        <v>84</v>
      </c>
      <c r="AJ599" s="42" t="s">
        <v>84</v>
      </c>
      <c r="AK599" s="219">
        <f>_xlfn.XLOOKUP(AJ599,sortorder!$I$15:$I$20,sortorder!$J$15:$J$20)</f>
        <v>5</v>
      </c>
      <c r="AL599" t="s">
        <v>423</v>
      </c>
      <c r="AM599" t="s">
        <v>423</v>
      </c>
      <c r="AN599" t="s">
        <v>424</v>
      </c>
      <c r="AO599" s="32">
        <v>1</v>
      </c>
      <c r="AP599" t="s">
        <v>3079</v>
      </c>
      <c r="AQ599" t="s">
        <v>43</v>
      </c>
      <c r="AR599" t="s">
        <v>286</v>
      </c>
      <c r="AS599" t="s">
        <v>43</v>
      </c>
      <c r="AU599" s="40" t="str">
        <f>IFERROR(_xlfn.XLOOKUP(O599,wtd!$B:$B,wtd!$C:$C),"")</f>
        <v/>
      </c>
      <c r="AV599" s="147" t="b">
        <f>IFERROR(O599=_xlfn.XLOOKUP(O599,wtd!$B:$B,wtd!$B:$B),FALSE)</f>
        <v>0</v>
      </c>
      <c r="AW599" t="s">
        <v>2846</v>
      </c>
      <c r="AY599">
        <v>3</v>
      </c>
      <c r="BA599" t="b">
        <v>0</v>
      </c>
      <c r="BB599" t="b">
        <v>0</v>
      </c>
      <c r="BC599" t="b">
        <v>0</v>
      </c>
      <c r="BD599" t="s">
        <v>359</v>
      </c>
      <c r="BE599" t="s">
        <v>360</v>
      </c>
      <c r="BF599" t="s">
        <v>360</v>
      </c>
      <c r="BG599" t="s">
        <v>361</v>
      </c>
      <c r="BH599" t="s">
        <v>363</v>
      </c>
      <c r="BK599" t="s">
        <v>360</v>
      </c>
      <c r="BL599" s="235">
        <v>999</v>
      </c>
      <c r="BO599" t="s">
        <v>362</v>
      </c>
      <c r="BP599" t="s">
        <v>358</v>
      </c>
      <c r="BQ599" t="s">
        <v>56</v>
      </c>
    </row>
    <row r="600" spans="1:69" x14ac:dyDescent="0.35">
      <c r="A600">
        <v>599</v>
      </c>
      <c r="B600" s="164" t="str">
        <f>IFERROR(TEXT(AK600,"00"),"99")&amp;IFERROR(TEXT(V600,"00"),"99")&amp;IFERROR(TEXT(R600,"00"),"99")&amp;IFERROR(TEXT(BL600,"000"),"999")</f>
        <v>054311999</v>
      </c>
      <c r="C600" s="164" t="str">
        <f>IFERROR(TEXT(AK600,"00"),"99")&amp;IFERROR(TEXT(U600,"00"),"99")&amp;IFERROR(TEXT(Q600,"000"),"999")</f>
        <v>0543108</v>
      </c>
      <c r="D600" s="29">
        <v>0</v>
      </c>
      <c r="E600" s="29">
        <v>1</v>
      </c>
      <c r="F600" s="29">
        <v>0</v>
      </c>
      <c r="G600" s="29"/>
      <c r="H600" t="s">
        <v>330</v>
      </c>
      <c r="M600" t="s">
        <v>330</v>
      </c>
      <c r="N600" t="s">
        <v>330</v>
      </c>
      <c r="O600" s="65" t="s">
        <v>243</v>
      </c>
      <c r="P600" t="s">
        <v>243</v>
      </c>
      <c r="Q600" s="153">
        <f>IFERROR(_xlfn.XLOOKUP(S600,sortorder!$E$62:$E$138,sortorder!$F$62:$F$138),999)</f>
        <v>108</v>
      </c>
      <c r="R600" s="153">
        <f>IFERROR(_xlfn.XLOOKUP(S600,sortorder!$E$62:$E$138,sortorder!$D$62:$D$138),99)</f>
        <v>11</v>
      </c>
      <c r="S600" s="131" t="s">
        <v>244</v>
      </c>
      <c r="T600" s="60" t="s">
        <v>243</v>
      </c>
      <c r="U600" s="158">
        <f>IFERROR(_xlfn.XLOOKUP(W600,sortorder!$E$4:$E$55,sortorder!$D$4:$D$55),99)</f>
        <v>43</v>
      </c>
      <c r="V600" s="158">
        <f>IFERROR(_xlfn.XLOOKUP(W600,sortorder!$E$4:$E$55,sortorder!$D$4:$D$55),99)</f>
        <v>43</v>
      </c>
      <c r="W600" s="22" t="s">
        <v>280</v>
      </c>
      <c r="X600" s="147">
        <f>IF(ISERROR(SEARCH(X$1,$O600)),0,1)</f>
        <v>0</v>
      </c>
      <c r="Y600" s="147">
        <f>IF(ISERROR(SEARCH(Y$1,$O600)),0,1)</f>
        <v>0</v>
      </c>
      <c r="Z600" s="147">
        <f>IF(ISERROR(SEARCH(Z$1,$O600)),0,1)</f>
        <v>0</v>
      </c>
      <c r="AA600" s="147">
        <f>IF(ISERROR(SEARCH(AA$1,$O600)),0,1)</f>
        <v>0</v>
      </c>
      <c r="AB600" s="147">
        <f>IF(ISERROR(SEARCH(AB$1,$O600)),0,1)</f>
        <v>0</v>
      </c>
      <c r="AC600" s="147">
        <f>IF(ISERROR(SEARCH(AC$1,$O600)),0,1)</f>
        <v>0</v>
      </c>
      <c r="AD600" s="147">
        <f>IF(ISERROR(SEARCH(AD$1,$O600)),0,1)</f>
        <v>1</v>
      </c>
      <c r="AE600" s="147">
        <f>IF(ISERROR(SEARCH(AE$1,$O600)),0,1)</f>
        <v>0</v>
      </c>
      <c r="AF600" s="147">
        <f>IF(ISERROR(SEARCH(AF$1,$O600)),0,1)</f>
        <v>1</v>
      </c>
      <c r="AI600" t="s">
        <v>84</v>
      </c>
      <c r="AJ600" s="42" t="s">
        <v>84</v>
      </c>
      <c r="AK600" s="219">
        <f>_xlfn.XLOOKUP(AJ600,sortorder!$I$15:$I$20,sortorder!$J$15:$J$20)</f>
        <v>5</v>
      </c>
      <c r="AL600" t="s">
        <v>423</v>
      </c>
      <c r="AM600" t="s">
        <v>423</v>
      </c>
      <c r="AN600" t="s">
        <v>424</v>
      </c>
      <c r="AO600" s="32">
        <v>1</v>
      </c>
      <c r="AP600" t="s">
        <v>3079</v>
      </c>
      <c r="AQ600" t="s">
        <v>43</v>
      </c>
      <c r="AR600" t="s">
        <v>286</v>
      </c>
      <c r="AS600" t="s">
        <v>43</v>
      </c>
      <c r="AU600" s="40" t="str">
        <f>IFERROR(_xlfn.XLOOKUP(O600,wtd!$B:$B,wtd!$C:$C),"")</f>
        <v/>
      </c>
      <c r="AV600" s="147" t="b">
        <f>IFERROR(O600=_xlfn.XLOOKUP(O600,wtd!$B:$B,wtd!$B:$B),FALSE)</f>
        <v>0</v>
      </c>
      <c r="AW600" t="s">
        <v>2846</v>
      </c>
      <c r="AY600">
        <v>3</v>
      </c>
      <c r="BA600" t="b">
        <v>0</v>
      </c>
      <c r="BB600" t="b">
        <v>0</v>
      </c>
      <c r="BC600" t="b">
        <v>0</v>
      </c>
      <c r="BD600" t="s">
        <v>331</v>
      </c>
      <c r="BE600" t="s">
        <v>332</v>
      </c>
      <c r="BF600" t="s">
        <v>332</v>
      </c>
      <c r="BG600" t="s">
        <v>333</v>
      </c>
      <c r="BH600" t="s">
        <v>335</v>
      </c>
      <c r="BK600" t="s">
        <v>332</v>
      </c>
      <c r="BL600" s="235">
        <v>999</v>
      </c>
      <c r="BO600" t="s">
        <v>334</v>
      </c>
      <c r="BP600" t="s">
        <v>330</v>
      </c>
      <c r="BQ600" t="s">
        <v>56</v>
      </c>
    </row>
    <row r="601" spans="1:69" x14ac:dyDescent="0.35">
      <c r="A601">
        <v>600</v>
      </c>
      <c r="B601" s="164" t="str">
        <f>IFERROR(TEXT(AK601,"00"),"99")&amp;IFERROR(TEXT(V601,"00"),"99")&amp;IFERROR(TEXT(R601,"00"),"99")&amp;IFERROR(TEXT(BL601,"000"),"999")</f>
        <v>054312999</v>
      </c>
      <c r="C601" s="164" t="str">
        <f>IFERROR(TEXT(AK601,"00"),"99")&amp;IFERROR(TEXT(U601,"00"),"99")&amp;IFERROR(TEXT(Q601,"000"),"999")</f>
        <v>0543107</v>
      </c>
      <c r="D601" s="29">
        <v>0</v>
      </c>
      <c r="E601" s="29">
        <v>1</v>
      </c>
      <c r="F601" s="29">
        <v>0</v>
      </c>
      <c r="G601" s="29"/>
      <c r="H601" t="s">
        <v>552</v>
      </c>
      <c r="M601" t="s">
        <v>552</v>
      </c>
      <c r="N601" t="s">
        <v>552</v>
      </c>
      <c r="O601" s="65" t="s">
        <v>133</v>
      </c>
      <c r="P601" t="s">
        <v>133</v>
      </c>
      <c r="Q601" s="153">
        <f>IFERROR(_xlfn.XLOOKUP(S601,sortorder!$E$62:$E$138,sortorder!$F$62:$F$138),999)</f>
        <v>107</v>
      </c>
      <c r="R601" s="153">
        <f>IFERROR(_xlfn.XLOOKUP(S601,sortorder!$E$62:$E$138,sortorder!$D$62:$D$138),99)</f>
        <v>12</v>
      </c>
      <c r="S601" s="131" t="s">
        <v>134</v>
      </c>
      <c r="T601" s="60" t="s">
        <v>133</v>
      </c>
      <c r="U601" s="158">
        <f>IFERROR(_xlfn.XLOOKUP(W601,sortorder!$E$4:$E$55,sortorder!$D$4:$D$55),99)</f>
        <v>43</v>
      </c>
      <c r="V601" s="158">
        <f>IFERROR(_xlfn.XLOOKUP(W601,sortorder!$E$4:$E$55,sortorder!$D$4:$D$55),99)</f>
        <v>43</v>
      </c>
      <c r="W601" s="22" t="s">
        <v>280</v>
      </c>
      <c r="X601" s="147">
        <f>IF(ISERROR(SEARCH(X$1,$O601)),0,1)</f>
        <v>0</v>
      </c>
      <c r="Y601" s="147">
        <f>IF(ISERROR(SEARCH(Y$1,$O601)),0,1)</f>
        <v>0</v>
      </c>
      <c r="Z601" s="147">
        <f>IF(ISERROR(SEARCH(Z$1,$O601)),0,1)</f>
        <v>0</v>
      </c>
      <c r="AA601" s="147">
        <f>IF(ISERROR(SEARCH(AA$1,$O601)),0,1)</f>
        <v>0</v>
      </c>
      <c r="AB601" s="147">
        <f>IF(ISERROR(SEARCH(AB$1,$O601)),0,1)</f>
        <v>0</v>
      </c>
      <c r="AC601" s="147">
        <f>IF(ISERROR(SEARCH(AC$1,$O601)),0,1)</f>
        <v>0</v>
      </c>
      <c r="AD601" s="147">
        <f>IF(ISERROR(SEARCH(AD$1,$O601)),0,1)</f>
        <v>1</v>
      </c>
      <c r="AE601" s="147">
        <f>IF(ISERROR(SEARCH(AE$1,$O601)),0,1)</f>
        <v>0</v>
      </c>
      <c r="AF601" s="147">
        <f>IF(ISERROR(SEARCH(AF$1,$O601)),0,1)</f>
        <v>1</v>
      </c>
      <c r="AI601" t="s">
        <v>84</v>
      </c>
      <c r="AJ601" s="42" t="s">
        <v>84</v>
      </c>
      <c r="AK601" s="219">
        <f>_xlfn.XLOOKUP(AJ601,sortorder!$I$15:$I$20,sortorder!$J$15:$J$20)</f>
        <v>5</v>
      </c>
      <c r="AL601" t="s">
        <v>423</v>
      </c>
      <c r="AM601" t="s">
        <v>423</v>
      </c>
      <c r="AN601" t="s">
        <v>424</v>
      </c>
      <c r="AO601" s="32">
        <v>1</v>
      </c>
      <c r="AP601" t="s">
        <v>3079</v>
      </c>
      <c r="AQ601" t="s">
        <v>43</v>
      </c>
      <c r="AR601" t="s">
        <v>286</v>
      </c>
      <c r="AS601" t="s">
        <v>43</v>
      </c>
      <c r="AU601" s="40" t="str">
        <f>IFERROR(_xlfn.XLOOKUP(O601,wtd!$B:$B,wtd!$C:$C),"")</f>
        <v/>
      </c>
      <c r="AV601" s="147" t="b">
        <f>IFERROR(O601=_xlfn.XLOOKUP(O601,wtd!$B:$B,wtd!$B:$B),FALSE)</f>
        <v>0</v>
      </c>
      <c r="AW601" t="s">
        <v>2846</v>
      </c>
      <c r="AY601">
        <v>3</v>
      </c>
      <c r="BA601" t="b">
        <v>0</v>
      </c>
      <c r="BB601" t="b">
        <v>0</v>
      </c>
      <c r="BC601" t="b">
        <v>0</v>
      </c>
      <c r="BD601" t="s">
        <v>553</v>
      </c>
      <c r="BE601" t="s">
        <v>554</v>
      </c>
      <c r="BF601" t="s">
        <v>554</v>
      </c>
      <c r="BG601" t="s">
        <v>555</v>
      </c>
      <c r="BH601" t="s">
        <v>557</v>
      </c>
      <c r="BK601" t="s">
        <v>554</v>
      </c>
      <c r="BL601" s="235">
        <v>999</v>
      </c>
      <c r="BO601" t="s">
        <v>556</v>
      </c>
      <c r="BP601" t="s">
        <v>552</v>
      </c>
      <c r="BQ601" t="s">
        <v>56</v>
      </c>
    </row>
    <row r="602" spans="1:69" x14ac:dyDescent="0.35">
      <c r="A602">
        <v>601</v>
      </c>
      <c r="B602" s="164" t="str">
        <f>IFERROR(TEXT(AK602,"00"),"99")&amp;IFERROR(TEXT(V602,"00"),"99")&amp;IFERROR(TEXT(R602,"00"),"99")&amp;IFERROR(TEXT(BL602,"000"),"999")</f>
        <v>054313999</v>
      </c>
      <c r="C602" s="164" t="str">
        <f>IFERROR(TEXT(AK602,"00"),"99")&amp;IFERROR(TEXT(U602,"00"),"99")&amp;IFERROR(TEXT(Q602,"000"),"999")</f>
        <v>0543101</v>
      </c>
      <c r="D602" s="29">
        <v>0</v>
      </c>
      <c r="E602" s="29">
        <v>1</v>
      </c>
      <c r="F602" s="29">
        <v>0</v>
      </c>
      <c r="G602" s="29"/>
      <c r="H602" t="s">
        <v>535</v>
      </c>
      <c r="M602" t="s">
        <v>535</v>
      </c>
      <c r="N602" t="s">
        <v>535</v>
      </c>
      <c r="O602" s="65" t="s">
        <v>534</v>
      </c>
      <c r="P602" t="s">
        <v>534</v>
      </c>
      <c r="Q602" s="153">
        <f>IFERROR(_xlfn.XLOOKUP(S602,sortorder!$E$62:$E$138,sortorder!$F$62:$F$138),999)</f>
        <v>101</v>
      </c>
      <c r="R602" s="153">
        <f>IFERROR(_xlfn.XLOOKUP(S602,sortorder!$E$62:$E$138,sortorder!$D$62:$D$138),99)</f>
        <v>13</v>
      </c>
      <c r="S602" s="131" t="s">
        <v>1769</v>
      </c>
      <c r="T602" s="60" t="s">
        <v>1769</v>
      </c>
      <c r="U602" s="158">
        <f>IFERROR(_xlfn.XLOOKUP(W602,sortorder!$E$4:$E$55,sortorder!$D$4:$D$55),99)</f>
        <v>43</v>
      </c>
      <c r="V602" s="158">
        <f>IFERROR(_xlfn.XLOOKUP(W602,sortorder!$E$4:$E$55,sortorder!$D$4:$D$55),99)</f>
        <v>43</v>
      </c>
      <c r="W602" s="22" t="s">
        <v>280</v>
      </c>
      <c r="X602" s="147">
        <f>IF(ISERROR(SEARCH(X$1,$O602)),0,1)</f>
        <v>0</v>
      </c>
      <c r="Y602" s="147">
        <f>IF(ISERROR(SEARCH(Y$1,$O602)),0,1)</f>
        <v>0</v>
      </c>
      <c r="Z602" s="147">
        <f>IF(ISERROR(SEARCH(Z$1,$O602)),0,1)</f>
        <v>0</v>
      </c>
      <c r="AA602" s="147">
        <f>IF(ISERROR(SEARCH(AA$1,$O602)),0,1)</f>
        <v>0</v>
      </c>
      <c r="AB602" s="147">
        <f>IF(ISERROR(SEARCH(AB$1,$O602)),0,1)</f>
        <v>0</v>
      </c>
      <c r="AC602" s="147">
        <f>IF(ISERROR(SEARCH(AC$1,$O602)),0,1)</f>
        <v>0</v>
      </c>
      <c r="AD602" s="147">
        <f>IF(ISERROR(SEARCH(AD$1,$O602)),0,1)</f>
        <v>1</v>
      </c>
      <c r="AE602" s="147">
        <f>IF(ISERROR(SEARCH(AE$1,$O602)),0,1)</f>
        <v>0</v>
      </c>
      <c r="AF602" s="147">
        <f>IF(ISERROR(SEARCH(AF$1,$O602)),0,1)</f>
        <v>1</v>
      </c>
      <c r="AI602" t="s">
        <v>84</v>
      </c>
      <c r="AJ602" s="42" t="s">
        <v>84</v>
      </c>
      <c r="AK602" s="219">
        <f>_xlfn.XLOOKUP(AJ602,sortorder!$I$15:$I$20,sortorder!$J$15:$J$20)</f>
        <v>5</v>
      </c>
      <c r="AL602" t="s">
        <v>423</v>
      </c>
      <c r="AM602" t="s">
        <v>423</v>
      </c>
      <c r="AN602" t="s">
        <v>424</v>
      </c>
      <c r="AO602" s="32">
        <v>1</v>
      </c>
      <c r="AP602" t="s">
        <v>3079</v>
      </c>
      <c r="AQ602" t="s">
        <v>43</v>
      </c>
      <c r="AR602" t="s">
        <v>286</v>
      </c>
      <c r="AS602" t="s">
        <v>43</v>
      </c>
      <c r="AU602" s="40" t="str">
        <f>IFERROR(_xlfn.XLOOKUP(O602,wtd!$B:$B,wtd!$C:$C),"")</f>
        <v/>
      </c>
      <c r="AV602" s="147" t="b">
        <f>IFERROR(O602=_xlfn.XLOOKUP(O602,wtd!$B:$B,wtd!$B:$B),FALSE)</f>
        <v>0</v>
      </c>
      <c r="AW602" t="s">
        <v>2846</v>
      </c>
      <c r="AY602">
        <v>3</v>
      </c>
      <c r="BA602" t="b">
        <v>0</v>
      </c>
      <c r="BB602" t="b">
        <v>0</v>
      </c>
      <c r="BC602" t="b">
        <v>0</v>
      </c>
      <c r="BD602" t="s">
        <v>4911</v>
      </c>
      <c r="BE602" t="s">
        <v>4911</v>
      </c>
      <c r="BF602" t="s">
        <v>4911</v>
      </c>
      <c r="BG602" t="s">
        <v>536</v>
      </c>
      <c r="BL602" s="235">
        <v>999</v>
      </c>
      <c r="BO602" t="s">
        <v>537</v>
      </c>
      <c r="BP602" t="s">
        <v>535</v>
      </c>
    </row>
    <row r="603" spans="1:69" x14ac:dyDescent="0.35">
      <c r="A603">
        <v>602</v>
      </c>
      <c r="B603" s="164" t="str">
        <f>IFERROR(TEXT(AK603,"00"),"99")&amp;IFERROR(TEXT(V603,"00"),"99")&amp;IFERROR(TEXT(R603,"00"),"99")&amp;IFERROR(TEXT(BL603,"000"),"999")</f>
        <v>054401999</v>
      </c>
      <c r="C603" s="164" t="str">
        <f>IFERROR(TEXT(AK603,"00"),"99")&amp;IFERROR(TEXT(U603,"00"),"99")&amp;IFERROR(TEXT(Q603,"000"),"999")</f>
        <v>0544096</v>
      </c>
      <c r="D603" s="29">
        <v>0</v>
      </c>
      <c r="E603" s="29">
        <v>1</v>
      </c>
      <c r="F603" s="29">
        <v>0</v>
      </c>
      <c r="G603" s="29"/>
      <c r="H603" t="s">
        <v>912</v>
      </c>
      <c r="M603" t="s">
        <v>912</v>
      </c>
      <c r="N603" t="s">
        <v>912</v>
      </c>
      <c r="O603" s="65" t="s">
        <v>911</v>
      </c>
      <c r="P603" t="s">
        <v>911</v>
      </c>
      <c r="Q603" s="153">
        <f>IFERROR(_xlfn.XLOOKUP(S603,sortorder!$E$62:$E$138,sortorder!$F$62:$F$138),999)</f>
        <v>96</v>
      </c>
      <c r="R603" s="153">
        <f>IFERROR(_xlfn.XLOOKUP(S603,sortorder!$E$62:$E$138,sortorder!$D$62:$D$138),99)</f>
        <v>1</v>
      </c>
      <c r="S603" s="131" t="s">
        <v>181</v>
      </c>
      <c r="U603" s="158">
        <f>IFERROR(_xlfn.XLOOKUP(W603,sortorder!$E$4:$E$55,sortorder!$D$4:$D$55),99)</f>
        <v>44</v>
      </c>
      <c r="V603" s="158">
        <f>IFERROR(_xlfn.XLOOKUP(W603,sortorder!$E$4:$E$55,sortorder!$D$4:$D$55),99)</f>
        <v>44</v>
      </c>
      <c r="W603" s="22" t="s">
        <v>2828</v>
      </c>
      <c r="X603" s="147">
        <f>IF(ISERROR(SEARCH(X$1,$O603)),0,1)</f>
        <v>0</v>
      </c>
      <c r="Y603" s="147">
        <f>IF(ISERROR(SEARCH(Y$1,$O603)),0,1)</f>
        <v>1</v>
      </c>
      <c r="Z603" s="147">
        <f>IF(ISERROR(SEARCH(Z$1,$O603)),0,1)</f>
        <v>0</v>
      </c>
      <c r="AA603" s="147">
        <f>IF(ISERROR(SEARCH(AA$1,$O603)),0,1)</f>
        <v>0</v>
      </c>
      <c r="AB603" s="147">
        <f>IF(ISERROR(SEARCH(AB$1,$O603)),0,1)</f>
        <v>0</v>
      </c>
      <c r="AC603" s="147">
        <f>IF(ISERROR(SEARCH(AC$1,$O603)),0,1)</f>
        <v>0</v>
      </c>
      <c r="AD603" s="147">
        <f>IF(ISERROR(SEARCH(AD$1,$O603)),0,1)</f>
        <v>1</v>
      </c>
      <c r="AE603" s="147">
        <f>IF(ISERROR(SEARCH(AE$1,$O603)),0,1)</f>
        <v>0</v>
      </c>
      <c r="AF603" s="147">
        <f>IF(ISERROR(SEARCH(AF$1,$O603)),0,1)</f>
        <v>1</v>
      </c>
      <c r="AI603" t="s">
        <v>84</v>
      </c>
      <c r="AJ603" s="42" t="s">
        <v>84</v>
      </c>
      <c r="AK603" s="219">
        <f>_xlfn.XLOOKUP(AJ603,sortorder!$I$15:$I$20,sortorder!$J$15:$J$20)</f>
        <v>5</v>
      </c>
      <c r="AL603" t="s">
        <v>1805</v>
      </c>
      <c r="AM603" t="s">
        <v>1805</v>
      </c>
      <c r="AN603" t="s">
        <v>1806</v>
      </c>
      <c r="AO603" s="32">
        <v>3</v>
      </c>
      <c r="AP603" t="s">
        <v>3078</v>
      </c>
      <c r="AQ603" t="s">
        <v>43</v>
      </c>
      <c r="AR603" t="s">
        <v>286</v>
      </c>
      <c r="AS603" t="s">
        <v>43</v>
      </c>
      <c r="AU603" s="40" t="str">
        <f>IFERROR(_xlfn.XLOOKUP(O603,wtd!$B:$B,wtd!$C:$C),"")</f>
        <v/>
      </c>
      <c r="AV603" s="147" t="b">
        <f>IFERROR(O603=_xlfn.XLOOKUP(O603,wtd!$B:$B,wtd!$B:$B),FALSE)</f>
        <v>0</v>
      </c>
      <c r="AW603" t="s">
        <v>2846</v>
      </c>
      <c r="AY603">
        <v>3</v>
      </c>
      <c r="BA603" t="b">
        <v>0</v>
      </c>
      <c r="BB603" t="b">
        <v>0</v>
      </c>
      <c r="BC603" t="b">
        <v>0</v>
      </c>
      <c r="BD603" s="1" t="s">
        <v>5433</v>
      </c>
      <c r="BE603" t="s">
        <v>2870</v>
      </c>
      <c r="BF603" t="s">
        <v>2870</v>
      </c>
      <c r="BG603" t="s">
        <v>913</v>
      </c>
      <c r="BL603" s="235">
        <v>999</v>
      </c>
      <c r="BO603" t="s">
        <v>324</v>
      </c>
      <c r="BP603" t="s">
        <v>912</v>
      </c>
    </row>
    <row r="604" spans="1:69" x14ac:dyDescent="0.35">
      <c r="A604">
        <v>603</v>
      </c>
      <c r="B604" s="164" t="str">
        <f>IFERROR(TEXT(AK604,"00"),"99")&amp;IFERROR(TEXT(V604,"00"),"99")&amp;IFERROR(TEXT(R604,"00"),"99")&amp;IFERROR(TEXT(BL604,"000"),"999")</f>
        <v>054402999</v>
      </c>
      <c r="C604" s="164" t="str">
        <f>IFERROR(TEXT(AK604,"00"),"99")&amp;IFERROR(TEXT(U604,"00"),"99")&amp;IFERROR(TEXT(Q604,"000"),"999")</f>
        <v>0544097</v>
      </c>
      <c r="D604" s="29">
        <v>0</v>
      </c>
      <c r="E604" s="29">
        <v>1</v>
      </c>
      <c r="F604" s="29">
        <v>0</v>
      </c>
      <c r="G604" s="29"/>
      <c r="H604" t="s">
        <v>901</v>
      </c>
      <c r="M604" t="s">
        <v>901</v>
      </c>
      <c r="N604" t="s">
        <v>901</v>
      </c>
      <c r="O604" s="65" t="s">
        <v>900</v>
      </c>
      <c r="P604" t="s">
        <v>900</v>
      </c>
      <c r="Q604" s="153">
        <f>IFERROR(_xlfn.XLOOKUP(S604,sortorder!$E$62:$E$138,sortorder!$F$62:$F$138),999)</f>
        <v>97</v>
      </c>
      <c r="R604" s="153">
        <f>IFERROR(_xlfn.XLOOKUP(S604,sortorder!$E$62:$E$138,sortorder!$D$62:$D$138),99)</f>
        <v>2</v>
      </c>
      <c r="S604" s="131" t="s">
        <v>144</v>
      </c>
      <c r="U604" s="158">
        <f>IFERROR(_xlfn.XLOOKUP(W604,sortorder!$E$4:$E$55,sortorder!$D$4:$D$55),99)</f>
        <v>44</v>
      </c>
      <c r="V604" s="158">
        <f>IFERROR(_xlfn.XLOOKUP(W604,sortorder!$E$4:$E$55,sortorder!$D$4:$D$55),99)</f>
        <v>44</v>
      </c>
      <c r="W604" s="22" t="s">
        <v>2828</v>
      </c>
      <c r="X604" s="147">
        <f>IF(ISERROR(SEARCH(X$1,$O604)),0,1)</f>
        <v>0</v>
      </c>
      <c r="Y604" s="147">
        <f>IF(ISERROR(SEARCH(Y$1,$O604)),0,1)</f>
        <v>1</v>
      </c>
      <c r="Z604" s="147">
        <f>IF(ISERROR(SEARCH(Z$1,$O604)),0,1)</f>
        <v>0</v>
      </c>
      <c r="AA604" s="147">
        <f>IF(ISERROR(SEARCH(AA$1,$O604)),0,1)</f>
        <v>0</v>
      </c>
      <c r="AB604" s="147">
        <f>IF(ISERROR(SEARCH(AB$1,$O604)),0,1)</f>
        <v>0</v>
      </c>
      <c r="AC604" s="147">
        <f>IF(ISERROR(SEARCH(AC$1,$O604)),0,1)</f>
        <v>0</v>
      </c>
      <c r="AD604" s="147">
        <f>IF(ISERROR(SEARCH(AD$1,$O604)),0,1)</f>
        <v>1</v>
      </c>
      <c r="AE604" s="147">
        <f>IF(ISERROR(SEARCH(AE$1,$O604)),0,1)</f>
        <v>0</v>
      </c>
      <c r="AF604" s="147">
        <f>IF(ISERROR(SEARCH(AF$1,$O604)),0,1)</f>
        <v>1</v>
      </c>
      <c r="AI604" t="s">
        <v>84</v>
      </c>
      <c r="AJ604" s="42" t="s">
        <v>84</v>
      </c>
      <c r="AK604" s="219">
        <f>_xlfn.XLOOKUP(AJ604,sortorder!$I$15:$I$20,sortorder!$J$15:$J$20)</f>
        <v>5</v>
      </c>
      <c r="AL604" t="s">
        <v>1805</v>
      </c>
      <c r="AM604" t="s">
        <v>1805</v>
      </c>
      <c r="AN604" t="s">
        <v>1806</v>
      </c>
      <c r="AO604" s="32">
        <v>3</v>
      </c>
      <c r="AP604" t="s">
        <v>3078</v>
      </c>
      <c r="AQ604" t="s">
        <v>43</v>
      </c>
      <c r="AR604" t="s">
        <v>286</v>
      </c>
      <c r="AS604" t="s">
        <v>43</v>
      </c>
      <c r="AU604" s="40" t="str">
        <f>IFERROR(_xlfn.XLOOKUP(O604,wtd!$B:$B,wtd!$C:$C),"")</f>
        <v/>
      </c>
      <c r="AV604" s="147" t="b">
        <f>IFERROR(O604=_xlfn.XLOOKUP(O604,wtd!$B:$B,wtd!$B:$B),FALSE)</f>
        <v>0</v>
      </c>
      <c r="AW604" t="s">
        <v>2846</v>
      </c>
      <c r="AY604">
        <v>3</v>
      </c>
      <c r="BA604" t="b">
        <v>0</v>
      </c>
      <c r="BB604" t="b">
        <v>0</v>
      </c>
      <c r="BC604" t="b">
        <v>0</v>
      </c>
      <c r="BD604" s="1" t="s">
        <v>5434</v>
      </c>
      <c r="BE604" t="s">
        <v>2864</v>
      </c>
      <c r="BF604" t="s">
        <v>2864</v>
      </c>
      <c r="BG604" t="s">
        <v>902</v>
      </c>
      <c r="BL604" s="235">
        <v>999</v>
      </c>
      <c r="BO604" t="s">
        <v>479</v>
      </c>
      <c r="BP604" t="s">
        <v>901</v>
      </c>
    </row>
    <row r="605" spans="1:69" x14ac:dyDescent="0.35">
      <c r="A605">
        <v>604</v>
      </c>
      <c r="B605" s="164" t="str">
        <f>IFERROR(TEXT(AK605,"00"),"99")&amp;IFERROR(TEXT(V605,"00"),"99")&amp;IFERROR(TEXT(R605,"00"),"99")&amp;IFERROR(TEXT(BL605,"000"),"999")</f>
        <v>054403999</v>
      </c>
      <c r="C605" s="164" t="str">
        <f>IFERROR(TEXT(AK605,"00"),"99")&amp;IFERROR(TEXT(U605,"00"),"99")&amp;IFERROR(TEXT(Q605,"000"),"999")</f>
        <v>0544099</v>
      </c>
      <c r="D605" s="29">
        <v>0</v>
      </c>
      <c r="E605" s="29">
        <v>1</v>
      </c>
      <c r="F605" s="29">
        <v>0</v>
      </c>
      <c r="G605" s="29"/>
      <c r="H605" t="s">
        <v>890</v>
      </c>
      <c r="M605" t="s">
        <v>890</v>
      </c>
      <c r="N605" t="s">
        <v>890</v>
      </c>
      <c r="O605" s="65" t="s">
        <v>889</v>
      </c>
      <c r="P605" t="s">
        <v>889</v>
      </c>
      <c r="Q605" s="153">
        <f>IFERROR(_xlfn.XLOOKUP(S605,sortorder!$E$62:$E$138,sortorder!$F$62:$F$138),999)</f>
        <v>99</v>
      </c>
      <c r="R605" s="153">
        <f>IFERROR(_xlfn.XLOOKUP(S605,sortorder!$E$62:$E$138,sortorder!$D$62:$D$138),99)</f>
        <v>3</v>
      </c>
      <c r="S605" s="131" t="s">
        <v>185</v>
      </c>
      <c r="U605" s="158">
        <f>IFERROR(_xlfn.XLOOKUP(W605,sortorder!$E$4:$E$55,sortorder!$D$4:$D$55),99)</f>
        <v>44</v>
      </c>
      <c r="V605" s="158">
        <f>IFERROR(_xlfn.XLOOKUP(W605,sortorder!$E$4:$E$55,sortorder!$D$4:$D$55),99)</f>
        <v>44</v>
      </c>
      <c r="W605" s="22" t="s">
        <v>2828</v>
      </c>
      <c r="X605" s="147">
        <f>IF(ISERROR(SEARCH(X$1,$O605)),0,1)</f>
        <v>0</v>
      </c>
      <c r="Y605" s="147">
        <f>IF(ISERROR(SEARCH(Y$1,$O605)),0,1)</f>
        <v>1</v>
      </c>
      <c r="Z605" s="147">
        <f>IF(ISERROR(SEARCH(Z$1,$O605)),0,1)</f>
        <v>0</v>
      </c>
      <c r="AA605" s="147">
        <f>IF(ISERROR(SEARCH(AA$1,$O605)),0,1)</f>
        <v>0</v>
      </c>
      <c r="AB605" s="147">
        <f>IF(ISERROR(SEARCH(AB$1,$O605)),0,1)</f>
        <v>0</v>
      </c>
      <c r="AC605" s="147">
        <f>IF(ISERROR(SEARCH(AC$1,$O605)),0,1)</f>
        <v>0</v>
      </c>
      <c r="AD605" s="147">
        <f>IF(ISERROR(SEARCH(AD$1,$O605)),0,1)</f>
        <v>1</v>
      </c>
      <c r="AE605" s="147">
        <f>IF(ISERROR(SEARCH(AE$1,$O605)),0,1)</f>
        <v>0</v>
      </c>
      <c r="AF605" s="147">
        <f>IF(ISERROR(SEARCH(AF$1,$O605)),0,1)</f>
        <v>1</v>
      </c>
      <c r="AI605" t="s">
        <v>84</v>
      </c>
      <c r="AJ605" s="42" t="s">
        <v>84</v>
      </c>
      <c r="AK605" s="219">
        <f>_xlfn.XLOOKUP(AJ605,sortorder!$I$15:$I$20,sortorder!$J$15:$J$20)</f>
        <v>5</v>
      </c>
      <c r="AL605" t="s">
        <v>1805</v>
      </c>
      <c r="AM605" t="s">
        <v>1805</v>
      </c>
      <c r="AN605" t="s">
        <v>1806</v>
      </c>
      <c r="AO605" s="32">
        <v>3</v>
      </c>
      <c r="AP605" t="s">
        <v>3078</v>
      </c>
      <c r="AQ605" t="s">
        <v>43</v>
      </c>
      <c r="AR605" t="s">
        <v>286</v>
      </c>
      <c r="AS605" t="s">
        <v>43</v>
      </c>
      <c r="AU605" s="40" t="str">
        <f>IFERROR(_xlfn.XLOOKUP(O605,wtd!$B:$B,wtd!$C:$C),"")</f>
        <v/>
      </c>
      <c r="AV605" s="147" t="b">
        <f>IFERROR(O605=_xlfn.XLOOKUP(O605,wtd!$B:$B,wtd!$B:$B),FALSE)</f>
        <v>0</v>
      </c>
      <c r="AW605" t="s">
        <v>2846</v>
      </c>
      <c r="AY605">
        <v>3</v>
      </c>
      <c r="BA605" t="b">
        <v>0</v>
      </c>
      <c r="BB605" t="b">
        <v>0</v>
      </c>
      <c r="BC605" t="b">
        <v>0</v>
      </c>
      <c r="BD605" s="1" t="s">
        <v>5435</v>
      </c>
      <c r="BE605" t="s">
        <v>891</v>
      </c>
      <c r="BF605" t="s">
        <v>891</v>
      </c>
      <c r="BG605" t="s">
        <v>891</v>
      </c>
      <c r="BL605" s="235">
        <v>999</v>
      </c>
      <c r="BO605" t="s">
        <v>284</v>
      </c>
      <c r="BP605" t="s">
        <v>890</v>
      </c>
    </row>
    <row r="606" spans="1:69" x14ac:dyDescent="0.35">
      <c r="A606">
        <v>605</v>
      </c>
      <c r="B606" s="164" t="str">
        <f>IFERROR(TEXT(AK606,"00"),"99")&amp;IFERROR(TEXT(V606,"00"),"99")&amp;IFERROR(TEXT(R606,"00"),"99")&amp;IFERROR(TEXT(BL606,"000"),"999")</f>
        <v>054404999</v>
      </c>
      <c r="C606" s="164" t="str">
        <f>IFERROR(TEXT(AK606,"00"),"99")&amp;IFERROR(TEXT(U606,"00"),"99")&amp;IFERROR(TEXT(Q606,"000"),"999")</f>
        <v>0544100</v>
      </c>
      <c r="D606" s="29">
        <v>0</v>
      </c>
      <c r="E606" s="29">
        <v>1</v>
      </c>
      <c r="F606" s="29">
        <v>0</v>
      </c>
      <c r="G606" s="29"/>
      <c r="H606" t="s">
        <v>937</v>
      </c>
      <c r="M606" t="s">
        <v>937</v>
      </c>
      <c r="N606" t="s">
        <v>937</v>
      </c>
      <c r="O606" s="65" t="s">
        <v>936</v>
      </c>
      <c r="P606" t="s">
        <v>936</v>
      </c>
      <c r="Q606" s="153">
        <f>IFERROR(_xlfn.XLOOKUP(S606,sortorder!$E$62:$E$138,sortorder!$F$62:$F$138),999)</f>
        <v>100</v>
      </c>
      <c r="R606" s="153">
        <f>IFERROR(_xlfn.XLOOKUP(S606,sortorder!$E$62:$E$138,sortorder!$D$62:$D$138),99)</f>
        <v>4</v>
      </c>
      <c r="S606" s="131" t="s">
        <v>108</v>
      </c>
      <c r="U606" s="158">
        <f>IFERROR(_xlfn.XLOOKUP(W606,sortorder!$E$4:$E$55,sortorder!$D$4:$D$55),99)</f>
        <v>44</v>
      </c>
      <c r="V606" s="158">
        <f>IFERROR(_xlfn.XLOOKUP(W606,sortorder!$E$4:$E$55,sortorder!$D$4:$D$55),99)</f>
        <v>44</v>
      </c>
      <c r="W606" s="22" t="s">
        <v>2828</v>
      </c>
      <c r="X606" s="147">
        <f>IF(ISERROR(SEARCH(X$1,$O606)),0,1)</f>
        <v>0</v>
      </c>
      <c r="Y606" s="147">
        <f>IF(ISERROR(SEARCH(Y$1,$O606)),0,1)</f>
        <v>1</v>
      </c>
      <c r="Z606" s="147">
        <f>IF(ISERROR(SEARCH(Z$1,$O606)),0,1)</f>
        <v>0</v>
      </c>
      <c r="AA606" s="147">
        <f>IF(ISERROR(SEARCH(AA$1,$O606)),0,1)</f>
        <v>0</v>
      </c>
      <c r="AB606" s="147">
        <f>IF(ISERROR(SEARCH(AB$1,$O606)),0,1)</f>
        <v>0</v>
      </c>
      <c r="AC606" s="147">
        <f>IF(ISERROR(SEARCH(AC$1,$O606)),0,1)</f>
        <v>0</v>
      </c>
      <c r="AD606" s="147">
        <f>IF(ISERROR(SEARCH(AD$1,$O606)),0,1)</f>
        <v>1</v>
      </c>
      <c r="AE606" s="147">
        <f>IF(ISERROR(SEARCH(AE$1,$O606)),0,1)</f>
        <v>0</v>
      </c>
      <c r="AF606" s="147">
        <f>IF(ISERROR(SEARCH(AF$1,$O606)),0,1)</f>
        <v>1</v>
      </c>
      <c r="AI606" t="s">
        <v>84</v>
      </c>
      <c r="AJ606" s="42" t="s">
        <v>84</v>
      </c>
      <c r="AK606" s="219">
        <f>_xlfn.XLOOKUP(AJ606,sortorder!$I$15:$I$20,sortorder!$J$15:$J$20)</f>
        <v>5</v>
      </c>
      <c r="AL606" t="s">
        <v>1805</v>
      </c>
      <c r="AM606" t="s">
        <v>1805</v>
      </c>
      <c r="AN606" t="s">
        <v>1806</v>
      </c>
      <c r="AO606" s="32">
        <v>3</v>
      </c>
      <c r="AP606" t="s">
        <v>3078</v>
      </c>
      <c r="AQ606" t="s">
        <v>43</v>
      </c>
      <c r="AR606" t="s">
        <v>286</v>
      </c>
      <c r="AS606" t="s">
        <v>43</v>
      </c>
      <c r="AU606" s="40" t="str">
        <f>IFERROR(_xlfn.XLOOKUP(O606,wtd!$B:$B,wtd!$C:$C),"")</f>
        <v/>
      </c>
      <c r="AV606" s="147" t="b">
        <f>IFERROR(O606=_xlfn.XLOOKUP(O606,wtd!$B:$B,wtd!$B:$B),FALSE)</f>
        <v>0</v>
      </c>
      <c r="AW606" t="s">
        <v>2846</v>
      </c>
      <c r="AY606">
        <v>3</v>
      </c>
      <c r="BA606" t="b">
        <v>0</v>
      </c>
      <c r="BB606" t="b">
        <v>0</v>
      </c>
      <c r="BC606" t="b">
        <v>0</v>
      </c>
      <c r="BD606" s="1" t="s">
        <v>5436</v>
      </c>
      <c r="BE606" t="s">
        <v>938</v>
      </c>
      <c r="BF606" t="s">
        <v>938</v>
      </c>
      <c r="BG606" t="s">
        <v>938</v>
      </c>
      <c r="BL606" s="235">
        <v>999</v>
      </c>
      <c r="BO606" t="s">
        <v>529</v>
      </c>
      <c r="BP606" t="s">
        <v>937</v>
      </c>
    </row>
    <row r="607" spans="1:69" x14ac:dyDescent="0.35">
      <c r="A607">
        <v>606</v>
      </c>
      <c r="B607" s="164" t="str">
        <f>IFERROR(TEXT(AK607,"00"),"99")&amp;IFERROR(TEXT(V607,"00"),"99")&amp;IFERROR(TEXT(R607,"00"),"99")&amp;IFERROR(TEXT(BL607,"000"),"999")</f>
        <v>054405999</v>
      </c>
      <c r="C607" s="164" t="str">
        <f>IFERROR(TEXT(AK607,"00"),"99")&amp;IFERROR(TEXT(U607,"00"),"99")&amp;IFERROR(TEXT(Q607,"000"),"999")</f>
        <v>0544098</v>
      </c>
      <c r="D607" s="29">
        <v>0</v>
      </c>
      <c r="E607" s="29">
        <v>1</v>
      </c>
      <c r="F607" s="29">
        <v>0</v>
      </c>
      <c r="G607" s="29"/>
      <c r="H607" t="s">
        <v>615</v>
      </c>
      <c r="M607" t="s">
        <v>615</v>
      </c>
      <c r="N607" t="s">
        <v>615</v>
      </c>
      <c r="O607" s="65" t="s">
        <v>614</v>
      </c>
      <c r="P607" t="s">
        <v>614</v>
      </c>
      <c r="Q607" s="153">
        <f>IFERROR(_xlfn.XLOOKUP(S607,sortorder!$E$62:$E$138,sortorder!$F$62:$F$138),999)</f>
        <v>98</v>
      </c>
      <c r="R607" s="153">
        <f>IFERROR(_xlfn.XLOOKUP(S607,sortorder!$E$62:$E$138,sortorder!$D$62:$D$138),99)</f>
        <v>5</v>
      </c>
      <c r="S607" s="131" t="s">
        <v>196</v>
      </c>
      <c r="U607" s="158">
        <f>IFERROR(_xlfn.XLOOKUP(W607,sortorder!$E$4:$E$55,sortorder!$D$4:$D$55),99)</f>
        <v>44</v>
      </c>
      <c r="V607" s="158">
        <f>IFERROR(_xlfn.XLOOKUP(W607,sortorder!$E$4:$E$55,sortorder!$D$4:$D$55),99)</f>
        <v>44</v>
      </c>
      <c r="W607" s="22" t="s">
        <v>2828</v>
      </c>
      <c r="X607" s="147">
        <f>IF(ISERROR(SEARCH(X$1,$O607)),0,1)</f>
        <v>0</v>
      </c>
      <c r="Y607" s="147">
        <f>IF(ISERROR(SEARCH(Y$1,$O607)),0,1)</f>
        <v>1</v>
      </c>
      <c r="Z607" s="147">
        <f>IF(ISERROR(SEARCH(Z$1,$O607)),0,1)</f>
        <v>0</v>
      </c>
      <c r="AA607" s="147">
        <f>IF(ISERROR(SEARCH(AA$1,$O607)),0,1)</f>
        <v>0</v>
      </c>
      <c r="AB607" s="147">
        <f>IF(ISERROR(SEARCH(AB$1,$O607)),0,1)</f>
        <v>0</v>
      </c>
      <c r="AC607" s="147">
        <f>IF(ISERROR(SEARCH(AC$1,$O607)),0,1)</f>
        <v>0</v>
      </c>
      <c r="AD607" s="147">
        <f>IF(ISERROR(SEARCH(AD$1,$O607)),0,1)</f>
        <v>1</v>
      </c>
      <c r="AE607" s="147">
        <f>IF(ISERROR(SEARCH(AE$1,$O607)),0,1)</f>
        <v>0</v>
      </c>
      <c r="AF607" s="147">
        <f>IF(ISERROR(SEARCH(AF$1,$O607)),0,1)</f>
        <v>1</v>
      </c>
      <c r="AI607" t="s">
        <v>84</v>
      </c>
      <c r="AJ607" s="42" t="s">
        <v>84</v>
      </c>
      <c r="AK607" s="219">
        <f>_xlfn.XLOOKUP(AJ607,sortorder!$I$15:$I$20,sortorder!$J$15:$J$20)</f>
        <v>5</v>
      </c>
      <c r="AL607" t="s">
        <v>1805</v>
      </c>
      <c r="AM607" t="s">
        <v>1805</v>
      </c>
      <c r="AN607" t="s">
        <v>1806</v>
      </c>
      <c r="AO607" s="32">
        <v>3</v>
      </c>
      <c r="AP607" t="s">
        <v>3078</v>
      </c>
      <c r="AQ607" t="s">
        <v>43</v>
      </c>
      <c r="AR607" t="s">
        <v>286</v>
      </c>
      <c r="AS607" t="s">
        <v>43</v>
      </c>
      <c r="AU607" s="40" t="str">
        <f>IFERROR(_xlfn.XLOOKUP(O607,wtd!$B:$B,wtd!$C:$C),"")</f>
        <v/>
      </c>
      <c r="AV607" s="147" t="b">
        <f>IFERROR(O607=_xlfn.XLOOKUP(O607,wtd!$B:$B,wtd!$B:$B),FALSE)</f>
        <v>0</v>
      </c>
      <c r="AW607" t="s">
        <v>2846</v>
      </c>
      <c r="AY607">
        <v>3</v>
      </c>
      <c r="BA607" t="b">
        <v>0</v>
      </c>
      <c r="BB607" t="b">
        <v>0</v>
      </c>
      <c r="BC607" t="b">
        <v>0</v>
      </c>
      <c r="BD607" s="1" t="s">
        <v>5437</v>
      </c>
      <c r="BE607" t="s">
        <v>616</v>
      </c>
      <c r="BF607" t="s">
        <v>616</v>
      </c>
      <c r="BG607" t="s">
        <v>616</v>
      </c>
      <c r="BL607" s="235">
        <v>999</v>
      </c>
      <c r="BO607" t="s">
        <v>295</v>
      </c>
      <c r="BP607" t="s">
        <v>615</v>
      </c>
    </row>
    <row r="608" spans="1:69" x14ac:dyDescent="0.35">
      <c r="A608">
        <v>607</v>
      </c>
      <c r="B608" s="164" t="str">
        <f>IFERROR(TEXT(AK608,"00"),"99")&amp;IFERROR(TEXT(V608,"00"),"99")&amp;IFERROR(TEXT(R608,"00"),"99")&amp;IFERROR(TEXT(BL608,"000"),"999")</f>
        <v>054406999</v>
      </c>
      <c r="C608" s="164" t="str">
        <f>IFERROR(TEXT(AK608,"00"),"99")&amp;IFERROR(TEXT(U608,"00"),"99")&amp;IFERROR(TEXT(Q608,"000"),"999")</f>
        <v>0544103</v>
      </c>
      <c r="D608" s="29">
        <v>0</v>
      </c>
      <c r="E608" s="29">
        <v>1</v>
      </c>
      <c r="F608" s="29">
        <v>0</v>
      </c>
      <c r="G608" s="29"/>
      <c r="H608" t="s">
        <v>906</v>
      </c>
      <c r="M608" t="s">
        <v>906</v>
      </c>
      <c r="N608" t="s">
        <v>906</v>
      </c>
      <c r="O608" s="65" t="s">
        <v>905</v>
      </c>
      <c r="P608" t="s">
        <v>905</v>
      </c>
      <c r="Q608" s="153">
        <f>IFERROR(_xlfn.XLOOKUP(S608,sortorder!$E$62:$E$138,sortorder!$F$62:$F$138),999)</f>
        <v>103</v>
      </c>
      <c r="R608" s="153">
        <f>IFERROR(_xlfn.XLOOKUP(S608,sortorder!$E$62:$E$138,sortorder!$D$62:$D$138),99)</f>
        <v>6</v>
      </c>
      <c r="S608" s="131" t="s">
        <v>80</v>
      </c>
      <c r="U608" s="158">
        <f>IFERROR(_xlfn.XLOOKUP(W608,sortorder!$E$4:$E$55,sortorder!$D$4:$D$55),99)</f>
        <v>44</v>
      </c>
      <c r="V608" s="158">
        <f>IFERROR(_xlfn.XLOOKUP(W608,sortorder!$E$4:$E$55,sortorder!$D$4:$D$55),99)</f>
        <v>44</v>
      </c>
      <c r="W608" s="22" t="s">
        <v>2828</v>
      </c>
      <c r="X608" s="147">
        <f>IF(ISERROR(SEARCH(X$1,$O608)),0,1)</f>
        <v>0</v>
      </c>
      <c r="Y608" s="147">
        <f>IF(ISERROR(SEARCH(Y$1,$O608)),0,1)</f>
        <v>1</v>
      </c>
      <c r="Z608" s="147">
        <f>IF(ISERROR(SEARCH(Z$1,$O608)),0,1)</f>
        <v>0</v>
      </c>
      <c r="AA608" s="147">
        <f>IF(ISERROR(SEARCH(AA$1,$O608)),0,1)</f>
        <v>0</v>
      </c>
      <c r="AB608" s="147">
        <f>IF(ISERROR(SEARCH(AB$1,$O608)),0,1)</f>
        <v>0</v>
      </c>
      <c r="AC608" s="147">
        <f>IF(ISERROR(SEARCH(AC$1,$O608)),0,1)</f>
        <v>0</v>
      </c>
      <c r="AD608" s="147">
        <f>IF(ISERROR(SEARCH(AD$1,$O608)),0,1)</f>
        <v>1</v>
      </c>
      <c r="AE608" s="147">
        <f>IF(ISERROR(SEARCH(AE$1,$O608)),0,1)</f>
        <v>0</v>
      </c>
      <c r="AF608" s="147">
        <f>IF(ISERROR(SEARCH(AF$1,$O608)),0,1)</f>
        <v>1</v>
      </c>
      <c r="AI608" t="s">
        <v>84</v>
      </c>
      <c r="AJ608" s="42" t="s">
        <v>84</v>
      </c>
      <c r="AK608" s="219">
        <f>_xlfn.XLOOKUP(AJ608,sortorder!$I$15:$I$20,sortorder!$J$15:$J$20)</f>
        <v>5</v>
      </c>
      <c r="AL608" t="s">
        <v>1805</v>
      </c>
      <c r="AM608" t="s">
        <v>1805</v>
      </c>
      <c r="AN608" t="s">
        <v>1806</v>
      </c>
      <c r="AO608" s="32">
        <v>3</v>
      </c>
      <c r="AP608" t="s">
        <v>3078</v>
      </c>
      <c r="AQ608" t="s">
        <v>43</v>
      </c>
      <c r="AR608" t="s">
        <v>286</v>
      </c>
      <c r="AS608" t="s">
        <v>43</v>
      </c>
      <c r="AU608" s="40" t="str">
        <f>IFERROR(_xlfn.XLOOKUP(O608,wtd!$B:$B,wtd!$C:$C),"")</f>
        <v/>
      </c>
      <c r="AV608" s="147" t="b">
        <f>IFERROR(O608=_xlfn.XLOOKUP(O608,wtd!$B:$B,wtd!$B:$B),FALSE)</f>
        <v>0</v>
      </c>
      <c r="AW608" t="s">
        <v>2846</v>
      </c>
      <c r="AY608">
        <v>3</v>
      </c>
      <c r="BA608" t="b">
        <v>0</v>
      </c>
      <c r="BB608" t="b">
        <v>0</v>
      </c>
      <c r="BC608" t="b">
        <v>0</v>
      </c>
      <c r="BD608" s="1" t="s">
        <v>5438</v>
      </c>
      <c r="BE608" t="s">
        <v>907</v>
      </c>
      <c r="BF608" t="s">
        <v>907</v>
      </c>
      <c r="BG608" t="s">
        <v>907</v>
      </c>
      <c r="BL608" s="235">
        <v>999</v>
      </c>
      <c r="BO608" t="s">
        <v>315</v>
      </c>
      <c r="BP608" t="s">
        <v>906</v>
      </c>
    </row>
    <row r="609" spans="1:69" x14ac:dyDescent="0.35">
      <c r="A609">
        <v>608</v>
      </c>
      <c r="B609" s="164" t="str">
        <f>IFERROR(TEXT(AK609,"00"),"99")&amp;IFERROR(TEXT(V609,"00"),"99")&amp;IFERROR(TEXT(R609,"00"),"99")&amp;IFERROR(TEXT(BL609,"000"),"999")</f>
        <v>054407999</v>
      </c>
      <c r="C609" s="164" t="str">
        <f>IFERROR(TEXT(AK609,"00"),"99")&amp;IFERROR(TEXT(U609,"00"),"99")&amp;IFERROR(TEXT(Q609,"000"),"999")</f>
        <v>0544102</v>
      </c>
      <c r="D609" s="29">
        <v>0</v>
      </c>
      <c r="E609" s="29">
        <v>1</v>
      </c>
      <c r="F609" s="29">
        <v>0</v>
      </c>
      <c r="G609" s="29"/>
      <c r="H609" t="s">
        <v>1030</v>
      </c>
      <c r="M609" t="s">
        <v>1030</v>
      </c>
      <c r="N609" t="s">
        <v>1030</v>
      </c>
      <c r="O609" s="65" t="s">
        <v>1029</v>
      </c>
      <c r="P609" t="s">
        <v>1029</v>
      </c>
      <c r="Q609" s="153">
        <f>IFERROR(_xlfn.XLOOKUP(S609,sortorder!$E$62:$E$138,sortorder!$F$62:$F$138),999)</f>
        <v>102</v>
      </c>
      <c r="R609" s="153">
        <f>IFERROR(_xlfn.XLOOKUP(S609,sortorder!$E$62:$E$138,sortorder!$D$62:$D$138),99)</f>
        <v>7</v>
      </c>
      <c r="S609" s="131" t="s">
        <v>307</v>
      </c>
      <c r="U609" s="158">
        <f>IFERROR(_xlfn.XLOOKUP(W609,sortorder!$E$4:$E$55,sortorder!$D$4:$D$55),99)</f>
        <v>44</v>
      </c>
      <c r="V609" s="158">
        <f>IFERROR(_xlfn.XLOOKUP(W609,sortorder!$E$4:$E$55,sortorder!$D$4:$D$55),99)</f>
        <v>44</v>
      </c>
      <c r="W609" s="22" t="s">
        <v>2828</v>
      </c>
      <c r="X609" s="147">
        <f>IF(ISERROR(SEARCH(X$1,$O609)),0,1)</f>
        <v>0</v>
      </c>
      <c r="Y609" s="147">
        <f>IF(ISERROR(SEARCH(Y$1,$O609)),0,1)</f>
        <v>1</v>
      </c>
      <c r="Z609" s="147">
        <f>IF(ISERROR(SEARCH(Z$1,$O609)),0,1)</f>
        <v>0</v>
      </c>
      <c r="AA609" s="147">
        <f>IF(ISERROR(SEARCH(AA$1,$O609)),0,1)</f>
        <v>0</v>
      </c>
      <c r="AB609" s="147">
        <f>IF(ISERROR(SEARCH(AB$1,$O609)),0,1)</f>
        <v>0</v>
      </c>
      <c r="AC609" s="147">
        <f>IF(ISERROR(SEARCH(AC$1,$O609)),0,1)</f>
        <v>0</v>
      </c>
      <c r="AD609" s="147">
        <f>IF(ISERROR(SEARCH(AD$1,$O609)),0,1)</f>
        <v>1</v>
      </c>
      <c r="AE609" s="147">
        <f>IF(ISERROR(SEARCH(AE$1,$O609)),0,1)</f>
        <v>0</v>
      </c>
      <c r="AF609" s="147">
        <f>IF(ISERROR(SEARCH(AF$1,$O609)),0,1)</f>
        <v>1</v>
      </c>
      <c r="AI609" t="s">
        <v>84</v>
      </c>
      <c r="AJ609" s="42" t="s">
        <v>84</v>
      </c>
      <c r="AK609" s="219">
        <f>_xlfn.XLOOKUP(AJ609,sortorder!$I$15:$I$20,sortorder!$J$15:$J$20)</f>
        <v>5</v>
      </c>
      <c r="AL609" t="s">
        <v>1805</v>
      </c>
      <c r="AM609" t="s">
        <v>1805</v>
      </c>
      <c r="AN609" t="s">
        <v>1806</v>
      </c>
      <c r="AO609" s="32">
        <v>3</v>
      </c>
      <c r="AP609" t="s">
        <v>3078</v>
      </c>
      <c r="AQ609" t="s">
        <v>43</v>
      </c>
      <c r="AR609" t="s">
        <v>286</v>
      </c>
      <c r="AS609" t="s">
        <v>43</v>
      </c>
      <c r="AU609" s="40" t="str">
        <f>IFERROR(_xlfn.XLOOKUP(O609,wtd!$B:$B,wtd!$C:$C),"")</f>
        <v/>
      </c>
      <c r="AV609" s="147" t="b">
        <f>IFERROR(O609=_xlfn.XLOOKUP(O609,wtd!$B:$B,wtd!$B:$B),FALSE)</f>
        <v>0</v>
      </c>
      <c r="AW609" t="s">
        <v>2846</v>
      </c>
      <c r="AY609">
        <v>3</v>
      </c>
      <c r="BA609" t="b">
        <v>0</v>
      </c>
      <c r="BB609" t="b">
        <v>0</v>
      </c>
      <c r="BC609" t="b">
        <v>0</v>
      </c>
      <c r="BD609" s="1" t="s">
        <v>5439</v>
      </c>
      <c r="BE609" t="s">
        <v>2876</v>
      </c>
      <c r="BF609" t="s">
        <v>2876</v>
      </c>
      <c r="BG609" t="s">
        <v>1031</v>
      </c>
      <c r="BL609" s="235">
        <v>999</v>
      </c>
      <c r="BO609" t="s">
        <v>546</v>
      </c>
      <c r="BP609" t="s">
        <v>1030</v>
      </c>
    </row>
    <row r="610" spans="1:69" x14ac:dyDescent="0.35">
      <c r="A610">
        <v>609</v>
      </c>
      <c r="B610" s="164" t="str">
        <f>IFERROR(TEXT(AK610,"00"),"99")&amp;IFERROR(TEXT(V610,"00"),"99")&amp;IFERROR(TEXT(R610,"00"),"99")&amp;IFERROR(TEXT(BL610,"000"),"999")</f>
        <v>054408999</v>
      </c>
      <c r="C610" s="164" t="str">
        <f>IFERROR(TEXT(AK610,"00"),"99")&amp;IFERROR(TEXT(U610,"00"),"99")&amp;IFERROR(TEXT(Q610,"000"),"999")</f>
        <v>0544104</v>
      </c>
      <c r="D610" s="29">
        <v>0</v>
      </c>
      <c r="E610" s="29">
        <v>1</v>
      </c>
      <c r="F610" s="29">
        <v>0</v>
      </c>
      <c r="G610" s="29"/>
      <c r="H610" t="s">
        <v>922</v>
      </c>
      <c r="M610" t="s">
        <v>922</v>
      </c>
      <c r="N610" t="s">
        <v>922</v>
      </c>
      <c r="O610" s="65" t="s">
        <v>921</v>
      </c>
      <c r="P610" t="s">
        <v>921</v>
      </c>
      <c r="Q610" s="153">
        <f>IFERROR(_xlfn.XLOOKUP(S610,sortorder!$E$62:$E$138,sortorder!$F$62:$F$138),999)</f>
        <v>104</v>
      </c>
      <c r="R610" s="153">
        <f>IFERROR(_xlfn.XLOOKUP(S610,sortorder!$E$62:$E$138,sortorder!$D$62:$D$138),99)</f>
        <v>8</v>
      </c>
      <c r="S610" s="131" t="s">
        <v>255</v>
      </c>
      <c r="U610" s="158">
        <f>IFERROR(_xlfn.XLOOKUP(W610,sortorder!$E$4:$E$55,sortorder!$D$4:$D$55),99)</f>
        <v>44</v>
      </c>
      <c r="V610" s="158">
        <f>IFERROR(_xlfn.XLOOKUP(W610,sortorder!$E$4:$E$55,sortorder!$D$4:$D$55),99)</f>
        <v>44</v>
      </c>
      <c r="W610" s="22" t="s">
        <v>2828</v>
      </c>
      <c r="X610" s="147">
        <f>IF(ISERROR(SEARCH(X$1,$O610)),0,1)</f>
        <v>0</v>
      </c>
      <c r="Y610" s="147">
        <f>IF(ISERROR(SEARCH(Y$1,$O610)),0,1)</f>
        <v>1</v>
      </c>
      <c r="Z610" s="147">
        <f>IF(ISERROR(SEARCH(Z$1,$O610)),0,1)</f>
        <v>0</v>
      </c>
      <c r="AA610" s="147">
        <f>IF(ISERROR(SEARCH(AA$1,$O610)),0,1)</f>
        <v>0</v>
      </c>
      <c r="AB610" s="147">
        <f>IF(ISERROR(SEARCH(AB$1,$O610)),0,1)</f>
        <v>0</v>
      </c>
      <c r="AC610" s="147">
        <f>IF(ISERROR(SEARCH(AC$1,$O610)),0,1)</f>
        <v>0</v>
      </c>
      <c r="AD610" s="147">
        <f>IF(ISERROR(SEARCH(AD$1,$O610)),0,1)</f>
        <v>1</v>
      </c>
      <c r="AE610" s="147">
        <f>IF(ISERROR(SEARCH(AE$1,$O610)),0,1)</f>
        <v>0</v>
      </c>
      <c r="AF610" s="147">
        <f>IF(ISERROR(SEARCH(AF$1,$O610)),0,1)</f>
        <v>1</v>
      </c>
      <c r="AI610" t="s">
        <v>84</v>
      </c>
      <c r="AJ610" s="42" t="s">
        <v>84</v>
      </c>
      <c r="AK610" s="219">
        <f>_xlfn.XLOOKUP(AJ610,sortorder!$I$15:$I$20,sortorder!$J$15:$J$20)</f>
        <v>5</v>
      </c>
      <c r="AL610" t="s">
        <v>1805</v>
      </c>
      <c r="AM610" t="s">
        <v>1805</v>
      </c>
      <c r="AN610" t="s">
        <v>1806</v>
      </c>
      <c r="AO610" s="32">
        <v>3</v>
      </c>
      <c r="AP610" t="s">
        <v>3078</v>
      </c>
      <c r="AQ610" t="s">
        <v>43</v>
      </c>
      <c r="AR610" t="s">
        <v>286</v>
      </c>
      <c r="AS610" t="s">
        <v>43</v>
      </c>
      <c r="AU610" s="40" t="str">
        <f>IFERROR(_xlfn.XLOOKUP(O610,wtd!$B:$B,wtd!$C:$C),"")</f>
        <v/>
      </c>
      <c r="AV610" s="147" t="b">
        <f>IFERROR(O610=_xlfn.XLOOKUP(O610,wtd!$B:$B,wtd!$B:$B),FALSE)</f>
        <v>0</v>
      </c>
      <c r="AW610" t="s">
        <v>2846</v>
      </c>
      <c r="AY610">
        <v>3</v>
      </c>
      <c r="BA610" t="b">
        <v>0</v>
      </c>
      <c r="BB610" t="b">
        <v>0</v>
      </c>
      <c r="BC610" t="b">
        <v>0</v>
      </c>
      <c r="BD610" s="1" t="s">
        <v>5440</v>
      </c>
      <c r="BE610" t="s">
        <v>2874</v>
      </c>
      <c r="BF610" t="s">
        <v>2874</v>
      </c>
      <c r="BG610" t="s">
        <v>923</v>
      </c>
      <c r="BL610" s="235">
        <v>999</v>
      </c>
      <c r="BO610" t="s">
        <v>343</v>
      </c>
      <c r="BP610" t="s">
        <v>922</v>
      </c>
    </row>
    <row r="611" spans="1:69" x14ac:dyDescent="0.35">
      <c r="A611">
        <v>610</v>
      </c>
      <c r="B611" s="164" t="str">
        <f>IFERROR(TEXT(AK611,"00"),"99")&amp;IFERROR(TEXT(V611,"00"),"99")&amp;IFERROR(TEXT(R611,"00"),"99")&amp;IFERROR(TEXT(BL611,"000"),"999")</f>
        <v>054409999</v>
      </c>
      <c r="C611" s="164" t="str">
        <f>IFERROR(TEXT(AK611,"00"),"99")&amp;IFERROR(TEXT(U611,"00"),"99")&amp;IFERROR(TEXT(Q611,"000"),"999")</f>
        <v>0544105</v>
      </c>
      <c r="D611" s="29">
        <v>0</v>
      </c>
      <c r="E611" s="29">
        <v>1</v>
      </c>
      <c r="F611" s="29">
        <v>0</v>
      </c>
      <c r="G611" s="29"/>
      <c r="H611" t="s">
        <v>893</v>
      </c>
      <c r="M611" t="s">
        <v>893</v>
      </c>
      <c r="N611" t="s">
        <v>893</v>
      </c>
      <c r="O611" s="65" t="s">
        <v>892</v>
      </c>
      <c r="P611" t="s">
        <v>892</v>
      </c>
      <c r="Q611" s="153">
        <f>IFERROR(_xlfn.XLOOKUP(S611,sortorder!$E$62:$E$138,sortorder!$F$62:$F$138),999)</f>
        <v>105</v>
      </c>
      <c r="R611" s="153">
        <f>IFERROR(_xlfn.XLOOKUP(S611,sortorder!$E$62:$E$138,sortorder!$D$62:$D$138),99)</f>
        <v>9</v>
      </c>
      <c r="S611" s="131" t="s">
        <v>265</v>
      </c>
      <c r="U611" s="158">
        <f>IFERROR(_xlfn.XLOOKUP(W611,sortorder!$E$4:$E$55,sortorder!$D$4:$D$55),99)</f>
        <v>44</v>
      </c>
      <c r="V611" s="158">
        <f>IFERROR(_xlfn.XLOOKUP(W611,sortorder!$E$4:$E$55,sortorder!$D$4:$D$55),99)</f>
        <v>44</v>
      </c>
      <c r="W611" s="22" t="s">
        <v>2828</v>
      </c>
      <c r="X611" s="147">
        <f>IF(ISERROR(SEARCH(X$1,$O611)),0,1)</f>
        <v>0</v>
      </c>
      <c r="Y611" s="147">
        <f>IF(ISERROR(SEARCH(Y$1,$O611)),0,1)</f>
        <v>1</v>
      </c>
      <c r="Z611" s="147">
        <f>IF(ISERROR(SEARCH(Z$1,$O611)),0,1)</f>
        <v>0</v>
      </c>
      <c r="AA611" s="147">
        <f>IF(ISERROR(SEARCH(AA$1,$O611)),0,1)</f>
        <v>0</v>
      </c>
      <c r="AB611" s="147">
        <f>IF(ISERROR(SEARCH(AB$1,$O611)),0,1)</f>
        <v>0</v>
      </c>
      <c r="AC611" s="147">
        <f>IF(ISERROR(SEARCH(AC$1,$O611)),0,1)</f>
        <v>0</v>
      </c>
      <c r="AD611" s="147">
        <f>IF(ISERROR(SEARCH(AD$1,$O611)),0,1)</f>
        <v>1</v>
      </c>
      <c r="AE611" s="147">
        <f>IF(ISERROR(SEARCH(AE$1,$O611)),0,1)</f>
        <v>0</v>
      </c>
      <c r="AF611" s="147">
        <f>IF(ISERROR(SEARCH(AF$1,$O611)),0,1)</f>
        <v>1</v>
      </c>
      <c r="AI611" t="s">
        <v>84</v>
      </c>
      <c r="AJ611" s="42" t="s">
        <v>84</v>
      </c>
      <c r="AK611" s="219">
        <f>_xlfn.XLOOKUP(AJ611,sortorder!$I$15:$I$20,sortorder!$J$15:$J$20)</f>
        <v>5</v>
      </c>
      <c r="AL611" t="s">
        <v>1805</v>
      </c>
      <c r="AM611" t="s">
        <v>1805</v>
      </c>
      <c r="AN611" t="s">
        <v>1806</v>
      </c>
      <c r="AO611" s="32">
        <v>3</v>
      </c>
      <c r="AP611" t="s">
        <v>3078</v>
      </c>
      <c r="AQ611" t="s">
        <v>43</v>
      </c>
      <c r="AR611" t="s">
        <v>286</v>
      </c>
      <c r="AS611" t="s">
        <v>43</v>
      </c>
      <c r="AU611" s="40" t="str">
        <f>IFERROR(_xlfn.XLOOKUP(O611,wtd!$B:$B,wtd!$C:$C),"")</f>
        <v/>
      </c>
      <c r="AV611" s="147" t="b">
        <f>IFERROR(O611=_xlfn.XLOOKUP(O611,wtd!$B:$B,wtd!$B:$B),FALSE)</f>
        <v>0</v>
      </c>
      <c r="AW611" t="s">
        <v>2846</v>
      </c>
      <c r="AY611">
        <v>3</v>
      </c>
      <c r="BA611" t="b">
        <v>0</v>
      </c>
      <c r="BB611" t="b">
        <v>0</v>
      </c>
      <c r="BC611" t="b">
        <v>0</v>
      </c>
      <c r="BD611" s="1" t="s">
        <v>5441</v>
      </c>
      <c r="BE611" t="s">
        <v>2872</v>
      </c>
      <c r="BF611" t="s">
        <v>2872</v>
      </c>
      <c r="BG611" t="s">
        <v>894</v>
      </c>
      <c r="BL611" s="235">
        <v>999</v>
      </c>
      <c r="BO611" t="s">
        <v>352</v>
      </c>
      <c r="BP611" t="s">
        <v>893</v>
      </c>
    </row>
    <row r="612" spans="1:69" x14ac:dyDescent="0.35">
      <c r="A612">
        <v>611</v>
      </c>
      <c r="B612" s="164" t="str">
        <f>IFERROR(TEXT(AK612,"00"),"99")&amp;IFERROR(TEXT(V612,"00"),"99")&amp;IFERROR(TEXT(R612,"00"),"99")&amp;IFERROR(TEXT(BL612,"000"),"999")</f>
        <v>054410999</v>
      </c>
      <c r="C612" s="164" t="str">
        <f>IFERROR(TEXT(AK612,"00"),"99")&amp;IFERROR(TEXT(U612,"00"),"99")&amp;IFERROR(TEXT(Q612,"000"),"999")</f>
        <v>0544106</v>
      </c>
      <c r="D612" s="29">
        <v>0</v>
      </c>
      <c r="E612" s="29">
        <v>1</v>
      </c>
      <c r="F612" s="29">
        <v>0</v>
      </c>
      <c r="G612" s="29"/>
      <c r="H612" t="s">
        <v>898</v>
      </c>
      <c r="M612" t="s">
        <v>898</v>
      </c>
      <c r="N612" t="s">
        <v>898</v>
      </c>
      <c r="O612" s="65" t="s">
        <v>897</v>
      </c>
      <c r="P612" t="s">
        <v>897</v>
      </c>
      <c r="Q612" s="153">
        <f>IFERROR(_xlfn.XLOOKUP(S612,sortorder!$E$62:$E$138,sortorder!$F$62:$F$138),999)</f>
        <v>106</v>
      </c>
      <c r="R612" s="153">
        <f>IFERROR(_xlfn.XLOOKUP(S612,sortorder!$E$62:$E$138,sortorder!$D$62:$D$138),99)</f>
        <v>10</v>
      </c>
      <c r="S612" s="131" t="s">
        <v>95</v>
      </c>
      <c r="U612" s="158">
        <f>IFERROR(_xlfn.XLOOKUP(W612,sortorder!$E$4:$E$55,sortorder!$D$4:$D$55),99)</f>
        <v>44</v>
      </c>
      <c r="V612" s="158">
        <f>IFERROR(_xlfn.XLOOKUP(W612,sortorder!$E$4:$E$55,sortorder!$D$4:$D$55),99)</f>
        <v>44</v>
      </c>
      <c r="W612" s="22" t="s">
        <v>2828</v>
      </c>
      <c r="X612" s="147">
        <f>IF(ISERROR(SEARCH(X$1,$O612)),0,1)</f>
        <v>0</v>
      </c>
      <c r="Y612" s="147">
        <f>IF(ISERROR(SEARCH(Y$1,$O612)),0,1)</f>
        <v>1</v>
      </c>
      <c r="Z612" s="147">
        <f>IF(ISERROR(SEARCH(Z$1,$O612)),0,1)</f>
        <v>0</v>
      </c>
      <c r="AA612" s="147">
        <f>IF(ISERROR(SEARCH(AA$1,$O612)),0,1)</f>
        <v>0</v>
      </c>
      <c r="AB612" s="147">
        <f>IF(ISERROR(SEARCH(AB$1,$O612)),0,1)</f>
        <v>0</v>
      </c>
      <c r="AC612" s="147">
        <f>IF(ISERROR(SEARCH(AC$1,$O612)),0,1)</f>
        <v>0</v>
      </c>
      <c r="AD612" s="147">
        <f>IF(ISERROR(SEARCH(AD$1,$O612)),0,1)</f>
        <v>1</v>
      </c>
      <c r="AE612" s="147">
        <f>IF(ISERROR(SEARCH(AE$1,$O612)),0,1)</f>
        <v>0</v>
      </c>
      <c r="AF612" s="147">
        <f>IF(ISERROR(SEARCH(AF$1,$O612)),0,1)</f>
        <v>1</v>
      </c>
      <c r="AI612" t="s">
        <v>84</v>
      </c>
      <c r="AJ612" s="42" t="s">
        <v>84</v>
      </c>
      <c r="AK612" s="219">
        <f>_xlfn.XLOOKUP(AJ612,sortorder!$I$15:$I$20,sortorder!$J$15:$J$20)</f>
        <v>5</v>
      </c>
      <c r="AL612" t="s">
        <v>1805</v>
      </c>
      <c r="AM612" t="s">
        <v>1805</v>
      </c>
      <c r="AN612" t="s">
        <v>1806</v>
      </c>
      <c r="AO612" s="32">
        <v>3</v>
      </c>
      <c r="AP612" t="s">
        <v>3078</v>
      </c>
      <c r="AQ612" t="s">
        <v>43</v>
      </c>
      <c r="AR612" t="s">
        <v>286</v>
      </c>
      <c r="AS612" t="s">
        <v>43</v>
      </c>
      <c r="AU612" s="40" t="str">
        <f>IFERROR(_xlfn.XLOOKUP(O612,wtd!$B:$B,wtd!$C:$C),"")</f>
        <v/>
      </c>
      <c r="AV612" s="147" t="b">
        <f>IFERROR(O612=_xlfn.XLOOKUP(O612,wtd!$B:$B,wtd!$B:$B),FALSE)</f>
        <v>0</v>
      </c>
      <c r="AW612" t="s">
        <v>2846</v>
      </c>
      <c r="AY612">
        <v>3</v>
      </c>
      <c r="BA612" t="b">
        <v>0</v>
      </c>
      <c r="BB612" t="b">
        <v>0</v>
      </c>
      <c r="BC612" t="b">
        <v>0</v>
      </c>
      <c r="BD612" s="1" t="s">
        <v>5442</v>
      </c>
      <c r="BE612" t="s">
        <v>899</v>
      </c>
      <c r="BF612" t="s">
        <v>899</v>
      </c>
      <c r="BG612" t="s">
        <v>899</v>
      </c>
      <c r="BL612" s="235">
        <v>999</v>
      </c>
      <c r="BO612" t="s">
        <v>362</v>
      </c>
      <c r="BP612" t="s">
        <v>898</v>
      </c>
    </row>
    <row r="613" spans="1:69" x14ac:dyDescent="0.35">
      <c r="A613">
        <v>612</v>
      </c>
      <c r="B613" s="164" t="str">
        <f>IFERROR(TEXT(AK613,"00"),"99")&amp;IFERROR(TEXT(V613,"00"),"99")&amp;IFERROR(TEXT(R613,"00"),"99")&amp;IFERROR(TEXT(BL613,"000"),"999")</f>
        <v>054411999</v>
      </c>
      <c r="C613" s="164" t="str">
        <f>IFERROR(TEXT(AK613,"00"),"99")&amp;IFERROR(TEXT(U613,"00"),"99")&amp;IFERROR(TEXT(Q613,"000"),"999")</f>
        <v>0544108</v>
      </c>
      <c r="D613" s="29">
        <v>0</v>
      </c>
      <c r="E613" s="29">
        <v>1</v>
      </c>
      <c r="F613" s="29">
        <v>0</v>
      </c>
      <c r="G613" s="29"/>
      <c r="H613" t="s">
        <v>917</v>
      </c>
      <c r="M613" t="s">
        <v>917</v>
      </c>
      <c r="N613" t="s">
        <v>917</v>
      </c>
      <c r="O613" s="65" t="s">
        <v>916</v>
      </c>
      <c r="P613" t="s">
        <v>916</v>
      </c>
      <c r="Q613" s="153">
        <f>IFERROR(_xlfn.XLOOKUP(S613,sortorder!$E$62:$E$138,sortorder!$F$62:$F$138),999)</f>
        <v>108</v>
      </c>
      <c r="R613" s="153">
        <f>IFERROR(_xlfn.XLOOKUP(S613,sortorder!$E$62:$E$138,sortorder!$D$62:$D$138),99)</f>
        <v>11</v>
      </c>
      <c r="S613" s="131" t="s">
        <v>244</v>
      </c>
      <c r="U613" s="158">
        <f>IFERROR(_xlfn.XLOOKUP(W613,sortorder!$E$4:$E$55,sortorder!$D$4:$D$55),99)</f>
        <v>44</v>
      </c>
      <c r="V613" s="158">
        <f>IFERROR(_xlfn.XLOOKUP(W613,sortorder!$E$4:$E$55,sortorder!$D$4:$D$55),99)</f>
        <v>44</v>
      </c>
      <c r="W613" s="22" t="s">
        <v>2828</v>
      </c>
      <c r="X613" s="147">
        <f>IF(ISERROR(SEARCH(X$1,$O613)),0,1)</f>
        <v>0</v>
      </c>
      <c r="Y613" s="147">
        <f>IF(ISERROR(SEARCH(Y$1,$O613)),0,1)</f>
        <v>1</v>
      </c>
      <c r="Z613" s="147">
        <f>IF(ISERROR(SEARCH(Z$1,$O613)),0,1)</f>
        <v>0</v>
      </c>
      <c r="AA613" s="147">
        <f>IF(ISERROR(SEARCH(AA$1,$O613)),0,1)</f>
        <v>0</v>
      </c>
      <c r="AB613" s="147">
        <f>IF(ISERROR(SEARCH(AB$1,$O613)),0,1)</f>
        <v>0</v>
      </c>
      <c r="AC613" s="147">
        <f>IF(ISERROR(SEARCH(AC$1,$O613)),0,1)</f>
        <v>0</v>
      </c>
      <c r="AD613" s="147">
        <f>IF(ISERROR(SEARCH(AD$1,$O613)),0,1)</f>
        <v>1</v>
      </c>
      <c r="AE613" s="147">
        <f>IF(ISERROR(SEARCH(AE$1,$O613)),0,1)</f>
        <v>0</v>
      </c>
      <c r="AF613" s="147">
        <f>IF(ISERROR(SEARCH(AF$1,$O613)),0,1)</f>
        <v>1</v>
      </c>
      <c r="AI613" t="s">
        <v>84</v>
      </c>
      <c r="AJ613" s="42" t="s">
        <v>84</v>
      </c>
      <c r="AK613" s="219">
        <f>_xlfn.XLOOKUP(AJ613,sortorder!$I$15:$I$20,sortorder!$J$15:$J$20)</f>
        <v>5</v>
      </c>
      <c r="AL613" t="s">
        <v>1805</v>
      </c>
      <c r="AM613" t="s">
        <v>1805</v>
      </c>
      <c r="AN613" t="s">
        <v>1806</v>
      </c>
      <c r="AO613" s="32">
        <v>3</v>
      </c>
      <c r="AP613" t="s">
        <v>3078</v>
      </c>
      <c r="AQ613" t="s">
        <v>43</v>
      </c>
      <c r="AR613" t="s">
        <v>286</v>
      </c>
      <c r="AS613" t="s">
        <v>43</v>
      </c>
      <c r="AU613" s="40" t="str">
        <f>IFERROR(_xlfn.XLOOKUP(O613,wtd!$B:$B,wtd!$C:$C),"")</f>
        <v/>
      </c>
      <c r="AV613" s="147" t="b">
        <f>IFERROR(O613=_xlfn.XLOOKUP(O613,wtd!$B:$B,wtd!$B:$B),FALSE)</f>
        <v>0</v>
      </c>
      <c r="AW613" t="s">
        <v>2846</v>
      </c>
      <c r="AY613">
        <v>3</v>
      </c>
      <c r="BA613" t="b">
        <v>0</v>
      </c>
      <c r="BB613" t="b">
        <v>0</v>
      </c>
      <c r="BC613" t="b">
        <v>0</v>
      </c>
      <c r="BD613" s="1" t="s">
        <v>5443</v>
      </c>
      <c r="BE613" t="s">
        <v>2880</v>
      </c>
      <c r="BF613" t="s">
        <v>2880</v>
      </c>
      <c r="BG613" t="s">
        <v>918</v>
      </c>
      <c r="BL613" s="235">
        <v>999</v>
      </c>
      <c r="BO613" t="s">
        <v>334</v>
      </c>
      <c r="BP613" t="s">
        <v>917</v>
      </c>
    </row>
    <row r="614" spans="1:69" x14ac:dyDescent="0.35">
      <c r="A614">
        <v>613</v>
      </c>
      <c r="B614" s="164" t="str">
        <f>IFERROR(TEXT(AK614,"00"),"99")&amp;IFERROR(TEXT(V614,"00"),"99")&amp;IFERROR(TEXT(R614,"00"),"99")&amp;IFERROR(TEXT(BL614,"000"),"999")</f>
        <v>054412999</v>
      </c>
      <c r="C614" s="164" t="str">
        <f>IFERROR(TEXT(AK614,"00"),"99")&amp;IFERROR(TEXT(U614,"00"),"99")&amp;IFERROR(TEXT(Q614,"000"),"999")</f>
        <v>0544107</v>
      </c>
      <c r="D614" s="29">
        <v>0</v>
      </c>
      <c r="E614" s="29">
        <v>1</v>
      </c>
      <c r="F614" s="29">
        <v>0</v>
      </c>
      <c r="G614" s="29"/>
      <c r="H614" t="s">
        <v>1021</v>
      </c>
      <c r="M614" t="s">
        <v>1021</v>
      </c>
      <c r="N614" t="s">
        <v>1021</v>
      </c>
      <c r="O614" s="65" t="s">
        <v>1020</v>
      </c>
      <c r="P614" t="s">
        <v>1020</v>
      </c>
      <c r="Q614" s="153">
        <f>IFERROR(_xlfn.XLOOKUP(S614,sortorder!$E$62:$E$138,sortorder!$F$62:$F$138),999)</f>
        <v>107</v>
      </c>
      <c r="R614" s="153">
        <f>IFERROR(_xlfn.XLOOKUP(S614,sortorder!$E$62:$E$138,sortorder!$D$62:$D$138),99)</f>
        <v>12</v>
      </c>
      <c r="S614" s="131" t="s">
        <v>134</v>
      </c>
      <c r="U614" s="158">
        <f>IFERROR(_xlfn.XLOOKUP(W614,sortorder!$E$4:$E$55,sortorder!$D$4:$D$55),99)</f>
        <v>44</v>
      </c>
      <c r="V614" s="158">
        <f>IFERROR(_xlfn.XLOOKUP(W614,sortorder!$E$4:$E$55,sortorder!$D$4:$D$55),99)</f>
        <v>44</v>
      </c>
      <c r="W614" s="22" t="s">
        <v>2828</v>
      </c>
      <c r="X614" s="147">
        <f>IF(ISERROR(SEARCH(X$1,$O614)),0,1)</f>
        <v>0</v>
      </c>
      <c r="Y614" s="147">
        <f>IF(ISERROR(SEARCH(Y$1,$O614)),0,1)</f>
        <v>1</v>
      </c>
      <c r="Z614" s="147">
        <f>IF(ISERROR(SEARCH(Z$1,$O614)),0,1)</f>
        <v>0</v>
      </c>
      <c r="AA614" s="147">
        <f>IF(ISERROR(SEARCH(AA$1,$O614)),0,1)</f>
        <v>0</v>
      </c>
      <c r="AB614" s="147">
        <f>IF(ISERROR(SEARCH(AB$1,$O614)),0,1)</f>
        <v>0</v>
      </c>
      <c r="AC614" s="147">
        <f>IF(ISERROR(SEARCH(AC$1,$O614)),0,1)</f>
        <v>0</v>
      </c>
      <c r="AD614" s="147">
        <f>IF(ISERROR(SEARCH(AD$1,$O614)),0,1)</f>
        <v>1</v>
      </c>
      <c r="AE614" s="147">
        <f>IF(ISERROR(SEARCH(AE$1,$O614)),0,1)</f>
        <v>0</v>
      </c>
      <c r="AF614" s="147">
        <f>IF(ISERROR(SEARCH(AF$1,$O614)),0,1)</f>
        <v>1</v>
      </c>
      <c r="AI614" t="s">
        <v>84</v>
      </c>
      <c r="AJ614" s="42" t="s">
        <v>84</v>
      </c>
      <c r="AK614" s="219">
        <f>_xlfn.XLOOKUP(AJ614,sortorder!$I$15:$I$20,sortorder!$J$15:$J$20)</f>
        <v>5</v>
      </c>
      <c r="AL614" t="s">
        <v>1805</v>
      </c>
      <c r="AM614" t="s">
        <v>1805</v>
      </c>
      <c r="AN614" t="s">
        <v>1806</v>
      </c>
      <c r="AO614" s="32">
        <v>3</v>
      </c>
      <c r="AP614" t="s">
        <v>3078</v>
      </c>
      <c r="AQ614" t="s">
        <v>43</v>
      </c>
      <c r="AR614" t="s">
        <v>286</v>
      </c>
      <c r="AS614" t="s">
        <v>43</v>
      </c>
      <c r="AU614" s="40" t="str">
        <f>IFERROR(_xlfn.XLOOKUP(O614,wtd!$B:$B,wtd!$C:$C),"")</f>
        <v/>
      </c>
      <c r="AV614" s="147" t="b">
        <f>IFERROR(O614=_xlfn.XLOOKUP(O614,wtd!$B:$B,wtd!$B:$B),FALSE)</f>
        <v>0</v>
      </c>
      <c r="AW614" t="s">
        <v>2846</v>
      </c>
      <c r="AY614">
        <v>3</v>
      </c>
      <c r="BA614" t="b">
        <v>0</v>
      </c>
      <c r="BB614" t="b">
        <v>0</v>
      </c>
      <c r="BC614" t="b">
        <v>0</v>
      </c>
      <c r="BD614" s="1" t="s">
        <v>5444</v>
      </c>
      <c r="BE614" t="s">
        <v>2878</v>
      </c>
      <c r="BF614" t="s">
        <v>2878</v>
      </c>
      <c r="BG614" t="s">
        <v>1022</v>
      </c>
      <c r="BL614" s="235">
        <v>999</v>
      </c>
      <c r="BO614" t="s">
        <v>556</v>
      </c>
      <c r="BP614" t="s">
        <v>1021</v>
      </c>
    </row>
    <row r="615" spans="1:69" x14ac:dyDescent="0.35">
      <c r="A615">
        <v>614</v>
      </c>
      <c r="B615" s="164" t="str">
        <f>IFERROR(TEXT(AK615,"00"),"99")&amp;IFERROR(TEXT(V615,"00"),"99")&amp;IFERROR(TEXT(R615,"00"),"99")&amp;IFERROR(TEXT(BL615,"000"),"999")</f>
        <v>054413999</v>
      </c>
      <c r="C615" s="164" t="str">
        <f>IFERROR(TEXT(AK615,"00"),"99")&amp;IFERROR(TEXT(U615,"00"),"99")&amp;IFERROR(TEXT(Q615,"000"),"999")</f>
        <v>0544101</v>
      </c>
      <c r="D615" s="29">
        <v>0</v>
      </c>
      <c r="E615" s="29">
        <v>1</v>
      </c>
      <c r="F615" s="29">
        <v>0</v>
      </c>
      <c r="G615" s="29"/>
      <c r="H615" t="s">
        <v>1024</v>
      </c>
      <c r="M615" t="s">
        <v>1024</v>
      </c>
      <c r="N615" t="s">
        <v>1024</v>
      </c>
      <c r="O615" s="65" t="s">
        <v>1023</v>
      </c>
      <c r="P615" t="s">
        <v>1023</v>
      </c>
      <c r="Q615" s="153">
        <f>IFERROR(_xlfn.XLOOKUP(S615,sortorder!$E$62:$E$138,sortorder!$F$62:$F$138),999)</f>
        <v>101</v>
      </c>
      <c r="R615" s="153">
        <f>IFERROR(_xlfn.XLOOKUP(S615,sortorder!$E$62:$E$138,sortorder!$D$62:$D$138),99)</f>
        <v>13</v>
      </c>
      <c r="S615" s="131" t="s">
        <v>1769</v>
      </c>
      <c r="U615" s="158">
        <f>IFERROR(_xlfn.XLOOKUP(W615,sortorder!$E$4:$E$55,sortorder!$D$4:$D$55),99)</f>
        <v>44</v>
      </c>
      <c r="V615" s="158">
        <f>IFERROR(_xlfn.XLOOKUP(W615,sortorder!$E$4:$E$55,sortorder!$D$4:$D$55),99)</f>
        <v>44</v>
      </c>
      <c r="W615" s="22" t="s">
        <v>2828</v>
      </c>
      <c r="X615" s="147">
        <f>IF(ISERROR(SEARCH(X$1,$O615)),0,1)</f>
        <v>0</v>
      </c>
      <c r="Y615" s="147">
        <f>IF(ISERROR(SEARCH(Y$1,$O615)),0,1)</f>
        <v>1</v>
      </c>
      <c r="Z615" s="147">
        <f>IF(ISERROR(SEARCH(Z$1,$O615)),0,1)</f>
        <v>0</v>
      </c>
      <c r="AA615" s="147">
        <f>IF(ISERROR(SEARCH(AA$1,$O615)),0,1)</f>
        <v>0</v>
      </c>
      <c r="AB615" s="147">
        <f>IF(ISERROR(SEARCH(AB$1,$O615)),0,1)</f>
        <v>0</v>
      </c>
      <c r="AC615" s="147">
        <f>IF(ISERROR(SEARCH(AC$1,$O615)),0,1)</f>
        <v>0</v>
      </c>
      <c r="AD615" s="147">
        <f>IF(ISERROR(SEARCH(AD$1,$O615)),0,1)</f>
        <v>1</v>
      </c>
      <c r="AE615" s="147">
        <f>IF(ISERROR(SEARCH(AE$1,$O615)),0,1)</f>
        <v>0</v>
      </c>
      <c r="AF615" s="147">
        <f>IF(ISERROR(SEARCH(AF$1,$O615)),0,1)</f>
        <v>1</v>
      </c>
      <c r="AI615" t="s">
        <v>84</v>
      </c>
      <c r="AJ615" s="42" t="s">
        <v>84</v>
      </c>
      <c r="AK615" s="219">
        <f>_xlfn.XLOOKUP(AJ615,sortorder!$I$15:$I$20,sortorder!$J$15:$J$20)</f>
        <v>5</v>
      </c>
      <c r="AL615" t="s">
        <v>1805</v>
      </c>
      <c r="AM615" t="s">
        <v>1805</v>
      </c>
      <c r="AN615" t="s">
        <v>1806</v>
      </c>
      <c r="AO615" s="32">
        <v>3</v>
      </c>
      <c r="AP615" t="s">
        <v>3078</v>
      </c>
      <c r="AQ615" t="s">
        <v>43</v>
      </c>
      <c r="AR615" t="s">
        <v>286</v>
      </c>
      <c r="AS615" t="s">
        <v>43</v>
      </c>
      <c r="AU615" s="40" t="str">
        <f>IFERROR(_xlfn.XLOOKUP(O615,wtd!$B:$B,wtd!$C:$C),"")</f>
        <v/>
      </c>
      <c r="AV615" s="147" t="b">
        <f>IFERROR(O615=_xlfn.XLOOKUP(O615,wtd!$B:$B,wtd!$B:$B),FALSE)</f>
        <v>0</v>
      </c>
      <c r="AW615" t="s">
        <v>2846</v>
      </c>
      <c r="AY615">
        <v>3</v>
      </c>
      <c r="BA615" t="b">
        <v>0</v>
      </c>
      <c r="BB615" t="b">
        <v>0</v>
      </c>
      <c r="BC615" t="b">
        <v>0</v>
      </c>
      <c r="BD615" s="1" t="s">
        <v>5445</v>
      </c>
      <c r="BE615" t="s">
        <v>1025</v>
      </c>
      <c r="BF615" t="s">
        <v>1025</v>
      </c>
      <c r="BG615" t="s">
        <v>1025</v>
      </c>
      <c r="BL615" s="235">
        <v>999</v>
      </c>
      <c r="BO615" t="s">
        <v>537</v>
      </c>
      <c r="BP615" t="s">
        <v>1024</v>
      </c>
    </row>
    <row r="616" spans="1:69" x14ac:dyDescent="0.35">
      <c r="A616">
        <v>615</v>
      </c>
      <c r="B616" s="164" t="str">
        <f>IFERROR(TEXT(AK616,"00"),"99")&amp;IFERROR(TEXT(V616,"00"),"99")&amp;IFERROR(TEXT(R616,"00"),"99")&amp;IFERROR(TEXT(BL616,"000"),"999")</f>
        <v>054501057</v>
      </c>
      <c r="C616" s="164" t="str">
        <f>IFERROR(TEXT(AK616,"00"),"99")&amp;IFERROR(TEXT(U616,"00"),"99")&amp;IFERROR(TEXT(Q616,"000"),"999")</f>
        <v>0545096</v>
      </c>
      <c r="D616" s="29">
        <v>1</v>
      </c>
      <c r="E616" s="29">
        <v>1</v>
      </c>
      <c r="F616" s="29">
        <v>0</v>
      </c>
      <c r="G616" s="29"/>
      <c r="H616" t="s">
        <v>1461</v>
      </c>
      <c r="I616" t="s">
        <v>1461</v>
      </c>
      <c r="J616" t="s">
        <v>1461</v>
      </c>
      <c r="M616" s="23" t="s">
        <v>1462</v>
      </c>
      <c r="N616" s="23" t="s">
        <v>1462</v>
      </c>
      <c r="O616" s="65" t="s">
        <v>1460</v>
      </c>
      <c r="P616" t="s">
        <v>1460</v>
      </c>
      <c r="Q616" s="153">
        <f>IFERROR(_xlfn.XLOOKUP(S616,sortorder!$E$62:$E$138,sortorder!$F$62:$F$138),999)</f>
        <v>96</v>
      </c>
      <c r="R616" s="153">
        <f>IFERROR(_xlfn.XLOOKUP(S616,sortorder!$E$62:$E$138,sortorder!$D$62:$D$138),99)</f>
        <v>1</v>
      </c>
      <c r="S616" s="131" t="s">
        <v>181</v>
      </c>
      <c r="T616" s="60" t="s">
        <v>317</v>
      </c>
      <c r="U616" s="158">
        <f>IFERROR(_xlfn.XLOOKUP(W616,sortorder!$E$4:$E$55,sortorder!$D$4:$D$55),99)</f>
        <v>45</v>
      </c>
      <c r="V616" s="158">
        <f>IFERROR(_xlfn.XLOOKUP(W616,sortorder!$E$4:$E$55,sortorder!$D$4:$D$55),99)</f>
        <v>45</v>
      </c>
      <c r="W616" s="22" t="s">
        <v>1406</v>
      </c>
      <c r="X616" s="147">
        <f>IF(ISERROR(SEARCH(X$1,$O616)),0,1)</f>
        <v>0</v>
      </c>
      <c r="Y616" s="147">
        <f>IF(ISERROR(SEARCH(Y$1,$O616)),0,1)</f>
        <v>0</v>
      </c>
      <c r="Z616" s="147">
        <f>IF(ISERROR(SEARCH(Z$1,$O616)),0,1)</f>
        <v>1</v>
      </c>
      <c r="AA616" s="147">
        <f>IF(ISERROR(SEARCH(AA$1,$O616)),0,1)</f>
        <v>0</v>
      </c>
      <c r="AB616" s="147">
        <f>IF(ISERROR(SEARCH(AB$1,$O616)),0,1)</f>
        <v>0</v>
      </c>
      <c r="AC616" s="147">
        <f>IF(ISERROR(SEARCH(AC$1,$O616)),0,1)</f>
        <v>0</v>
      </c>
      <c r="AD616" s="147">
        <f>IF(ISERROR(SEARCH(AD$1,$O616)),0,1)</f>
        <v>1</v>
      </c>
      <c r="AE616" s="147">
        <f>IF(ISERROR(SEARCH(AE$1,$O616)),0,1)</f>
        <v>1</v>
      </c>
      <c r="AF616" s="147">
        <f>IF(ISERROR(SEARCH(AF$1,$O616)),0,1)</f>
        <v>0</v>
      </c>
      <c r="AG616" t="s">
        <v>1075</v>
      </c>
      <c r="AH616" t="s">
        <v>93</v>
      </c>
      <c r="AI616" t="s">
        <v>84</v>
      </c>
      <c r="AJ616" s="42" t="s">
        <v>84</v>
      </c>
      <c r="AK616" s="219">
        <f>_xlfn.XLOOKUP(AJ616,sortorder!$I$15:$I$20,sortorder!$J$15:$J$20)</f>
        <v>5</v>
      </c>
      <c r="AL616" t="s">
        <v>423</v>
      </c>
      <c r="AM616" t="s">
        <v>423</v>
      </c>
      <c r="AN616" t="s">
        <v>424</v>
      </c>
      <c r="AO616" s="32">
        <v>1</v>
      </c>
      <c r="AP616" t="s">
        <v>1101</v>
      </c>
      <c r="AQ616" t="s">
        <v>1111</v>
      </c>
      <c r="AR616" t="s">
        <v>1102</v>
      </c>
      <c r="AS616" t="s">
        <v>1111</v>
      </c>
      <c r="AU616" s="40" t="str">
        <f>IFERROR(_xlfn.XLOOKUP(O616,wtd!$B:$B,wtd!$C:$C),"")</f>
        <v/>
      </c>
      <c r="AV616" s="147" t="b">
        <f>IFERROR(O616=_xlfn.XLOOKUP(O616,wtd!$B:$B,wtd!$B:$B),FALSE)</f>
        <v>0</v>
      </c>
      <c r="AW616" t="s">
        <v>1103</v>
      </c>
      <c r="AX616">
        <v>2</v>
      </c>
      <c r="AY616">
        <v>0</v>
      </c>
      <c r="BA616" t="b">
        <v>0</v>
      </c>
      <c r="BB616" t="b">
        <v>0</v>
      </c>
      <c r="BC616" t="b">
        <v>0</v>
      </c>
      <c r="BD616" t="s">
        <v>1463</v>
      </c>
      <c r="BE616" t="s">
        <v>1464</v>
      </c>
      <c r="BF616" t="s">
        <v>1464</v>
      </c>
      <c r="BG616" t="s">
        <v>1465</v>
      </c>
      <c r="BH616" t="s">
        <v>1469</v>
      </c>
      <c r="BI616" t="s">
        <v>1466</v>
      </c>
      <c r="BJ616" t="s">
        <v>1468</v>
      </c>
      <c r="BK616" t="s">
        <v>1467</v>
      </c>
      <c r="BL616" s="232">
        <v>57</v>
      </c>
      <c r="BN616" t="s">
        <v>117</v>
      </c>
      <c r="BO616" t="s">
        <v>1212</v>
      </c>
      <c r="BP616" t="s">
        <v>1462</v>
      </c>
      <c r="BQ616" t="s">
        <v>411</v>
      </c>
    </row>
    <row r="617" spans="1:69" x14ac:dyDescent="0.35">
      <c r="A617">
        <v>616</v>
      </c>
      <c r="B617" s="164" t="str">
        <f>IFERROR(TEXT(AK617,"00"),"99")&amp;IFERROR(TEXT(V617,"00"),"99")&amp;IFERROR(TEXT(R617,"00"),"99")&amp;IFERROR(TEXT(BL617,"000"),"999")</f>
        <v>054502058</v>
      </c>
      <c r="C617" s="164" t="str">
        <f>IFERROR(TEXT(AK617,"00"),"99")&amp;IFERROR(TEXT(U617,"00"),"99")&amp;IFERROR(TEXT(Q617,"000"),"999")</f>
        <v>0545097</v>
      </c>
      <c r="D617" s="29">
        <v>1</v>
      </c>
      <c r="E617" s="29">
        <v>1</v>
      </c>
      <c r="F617" s="29">
        <v>0</v>
      </c>
      <c r="G617" s="29"/>
      <c r="H617" t="s">
        <v>1451</v>
      </c>
      <c r="I617" t="s">
        <v>1451</v>
      </c>
      <c r="J617" t="s">
        <v>1451</v>
      </c>
      <c r="M617" s="23" t="s">
        <v>1452</v>
      </c>
      <c r="N617" s="23" t="s">
        <v>1452</v>
      </c>
      <c r="O617" s="65" t="s">
        <v>1450</v>
      </c>
      <c r="P617" t="s">
        <v>1450</v>
      </c>
      <c r="Q617" s="153">
        <f>IFERROR(_xlfn.XLOOKUP(S617,sortorder!$E$62:$E$138,sortorder!$F$62:$F$138),999)</f>
        <v>97</v>
      </c>
      <c r="R617" s="153">
        <f>IFERROR(_xlfn.XLOOKUP(S617,sortorder!$E$62:$E$138,sortorder!$D$62:$D$138),99)</f>
        <v>2</v>
      </c>
      <c r="S617" s="131" t="s">
        <v>144</v>
      </c>
      <c r="T617" s="60" t="s">
        <v>297</v>
      </c>
      <c r="U617" s="158">
        <f>IFERROR(_xlfn.XLOOKUP(W617,sortorder!$E$4:$E$55,sortorder!$D$4:$D$55),99)</f>
        <v>45</v>
      </c>
      <c r="V617" s="158">
        <f>IFERROR(_xlfn.XLOOKUP(W617,sortorder!$E$4:$E$55,sortorder!$D$4:$D$55),99)</f>
        <v>45</v>
      </c>
      <c r="W617" s="22" t="s">
        <v>1406</v>
      </c>
      <c r="X617" s="147">
        <f>IF(ISERROR(SEARCH(X$1,$O617)),0,1)</f>
        <v>0</v>
      </c>
      <c r="Y617" s="147">
        <f>IF(ISERROR(SEARCH(Y$1,$O617)),0,1)</f>
        <v>0</v>
      </c>
      <c r="Z617" s="147">
        <f>IF(ISERROR(SEARCH(Z$1,$O617)),0,1)</f>
        <v>1</v>
      </c>
      <c r="AA617" s="147">
        <f>IF(ISERROR(SEARCH(AA$1,$O617)),0,1)</f>
        <v>0</v>
      </c>
      <c r="AB617" s="147">
        <f>IF(ISERROR(SEARCH(AB$1,$O617)),0,1)</f>
        <v>0</v>
      </c>
      <c r="AC617" s="147">
        <f>IF(ISERROR(SEARCH(AC$1,$O617)),0,1)</f>
        <v>0</v>
      </c>
      <c r="AD617" s="147">
        <f>IF(ISERROR(SEARCH(AD$1,$O617)),0,1)</f>
        <v>1</v>
      </c>
      <c r="AE617" s="147">
        <f>IF(ISERROR(SEARCH(AE$1,$O617)),0,1)</f>
        <v>1</v>
      </c>
      <c r="AF617" s="147">
        <f>IF(ISERROR(SEARCH(AF$1,$O617)),0,1)</f>
        <v>0</v>
      </c>
      <c r="AG617" t="s">
        <v>1075</v>
      </c>
      <c r="AH617" t="s">
        <v>93</v>
      </c>
      <c r="AI617" t="s">
        <v>84</v>
      </c>
      <c r="AJ617" s="42" t="s">
        <v>84</v>
      </c>
      <c r="AK617" s="219">
        <f>_xlfn.XLOOKUP(AJ617,sortorder!$I$15:$I$20,sortorder!$J$15:$J$20)</f>
        <v>5</v>
      </c>
      <c r="AL617" t="s">
        <v>423</v>
      </c>
      <c r="AM617" t="s">
        <v>423</v>
      </c>
      <c r="AN617" t="s">
        <v>424</v>
      </c>
      <c r="AO617" s="32">
        <v>1</v>
      </c>
      <c r="AP617" t="s">
        <v>1101</v>
      </c>
      <c r="AQ617" t="s">
        <v>1111</v>
      </c>
      <c r="AR617" t="s">
        <v>1102</v>
      </c>
      <c r="AS617" t="s">
        <v>1111</v>
      </c>
      <c r="AU617" s="40" t="str">
        <f>IFERROR(_xlfn.XLOOKUP(O617,wtd!$B:$B,wtd!$C:$C),"")</f>
        <v/>
      </c>
      <c r="AV617" s="147" t="b">
        <f>IFERROR(O617=_xlfn.XLOOKUP(O617,wtd!$B:$B,wtd!$B:$B),FALSE)</f>
        <v>0</v>
      </c>
      <c r="AW617" t="s">
        <v>1103</v>
      </c>
      <c r="AX617">
        <v>2</v>
      </c>
      <c r="AY617">
        <v>0</v>
      </c>
      <c r="BA617" t="b">
        <v>0</v>
      </c>
      <c r="BB617" t="b">
        <v>0</v>
      </c>
      <c r="BC617" t="b">
        <v>0</v>
      </c>
      <c r="BD617" t="s">
        <v>1453</v>
      </c>
      <c r="BE617" t="s">
        <v>1454</v>
      </c>
      <c r="BF617" t="s">
        <v>1454</v>
      </c>
      <c r="BG617" t="s">
        <v>1455</v>
      </c>
      <c r="BH617" t="s">
        <v>1459</v>
      </c>
      <c r="BI617" t="s">
        <v>1456</v>
      </c>
      <c r="BJ617" t="s">
        <v>1458</v>
      </c>
      <c r="BK617" t="s">
        <v>1457</v>
      </c>
      <c r="BL617" s="232">
        <v>58</v>
      </c>
      <c r="BN617" t="s">
        <v>1067</v>
      </c>
      <c r="BO617" t="s">
        <v>1001</v>
      </c>
      <c r="BP617" t="s">
        <v>1452</v>
      </c>
      <c r="BQ617" t="s">
        <v>411</v>
      </c>
    </row>
    <row r="618" spans="1:69" x14ac:dyDescent="0.35">
      <c r="A618">
        <v>617</v>
      </c>
      <c r="B618" s="164" t="str">
        <f>IFERROR(TEXT(AK618,"00"),"99")&amp;IFERROR(TEXT(V618,"00"),"99")&amp;IFERROR(TEXT(R618,"00"),"99")&amp;IFERROR(TEXT(BL618,"000"),"999")</f>
        <v>054503060</v>
      </c>
      <c r="C618" s="164" t="str">
        <f>IFERROR(TEXT(AK618,"00"),"99")&amp;IFERROR(TEXT(U618,"00"),"99")&amp;IFERROR(TEXT(Q618,"000"),"999")</f>
        <v>0545099</v>
      </c>
      <c r="D618" s="29">
        <v>1</v>
      </c>
      <c r="E618" s="29">
        <v>1</v>
      </c>
      <c r="F618" s="29">
        <v>0</v>
      </c>
      <c r="G618" s="29"/>
      <c r="H618" t="s">
        <v>1404</v>
      </c>
      <c r="I618" t="s">
        <v>1404</v>
      </c>
      <c r="J618" t="s">
        <v>1404</v>
      </c>
      <c r="M618" s="23" t="s">
        <v>1405</v>
      </c>
      <c r="N618" s="23" t="s">
        <v>1405</v>
      </c>
      <c r="O618" s="65" t="s">
        <v>1403</v>
      </c>
      <c r="P618" t="s">
        <v>1403</v>
      </c>
      <c r="Q618" s="153">
        <f>IFERROR(_xlfn.XLOOKUP(S618,sortorder!$E$62:$E$138,sortorder!$F$62:$F$138),999)</f>
        <v>99</v>
      </c>
      <c r="R618" s="153">
        <f>IFERROR(_xlfn.XLOOKUP(S618,sortorder!$E$62:$E$138,sortorder!$D$62:$D$138),99)</f>
        <v>3</v>
      </c>
      <c r="S618" s="131" t="s">
        <v>185</v>
      </c>
      <c r="T618" s="60" t="s">
        <v>275</v>
      </c>
      <c r="U618" s="158">
        <f>IFERROR(_xlfn.XLOOKUP(W618,sortorder!$E$4:$E$55,sortorder!$D$4:$D$55),99)</f>
        <v>45</v>
      </c>
      <c r="V618" s="158">
        <f>IFERROR(_xlfn.XLOOKUP(W618,sortorder!$E$4:$E$55,sortorder!$D$4:$D$55),99)</f>
        <v>45</v>
      </c>
      <c r="W618" s="22" t="s">
        <v>1406</v>
      </c>
      <c r="X618" s="147">
        <f>IF(ISERROR(SEARCH(X$1,$O618)),0,1)</f>
        <v>0</v>
      </c>
      <c r="Y618" s="147">
        <f>IF(ISERROR(SEARCH(Y$1,$O618)),0,1)</f>
        <v>0</v>
      </c>
      <c r="Z618" s="147">
        <f>IF(ISERROR(SEARCH(Z$1,$O618)),0,1)</f>
        <v>1</v>
      </c>
      <c r="AA618" s="147">
        <f>IF(ISERROR(SEARCH(AA$1,$O618)),0,1)</f>
        <v>0</v>
      </c>
      <c r="AB618" s="147">
        <f>IF(ISERROR(SEARCH(AB$1,$O618)),0,1)</f>
        <v>0</v>
      </c>
      <c r="AC618" s="147">
        <f>IF(ISERROR(SEARCH(AC$1,$O618)),0,1)</f>
        <v>0</v>
      </c>
      <c r="AD618" s="147">
        <f>IF(ISERROR(SEARCH(AD$1,$O618)),0,1)</f>
        <v>1</v>
      </c>
      <c r="AE618" s="147">
        <f>IF(ISERROR(SEARCH(AE$1,$O618)),0,1)</f>
        <v>1</v>
      </c>
      <c r="AF618" s="147">
        <f>IF(ISERROR(SEARCH(AF$1,$O618)),0,1)</f>
        <v>0</v>
      </c>
      <c r="AG618" t="s">
        <v>1075</v>
      </c>
      <c r="AH618" t="s">
        <v>93</v>
      </c>
      <c r="AI618" t="s">
        <v>84</v>
      </c>
      <c r="AJ618" s="42" t="s">
        <v>84</v>
      </c>
      <c r="AK618" s="219">
        <f>_xlfn.XLOOKUP(AJ618,sortorder!$I$15:$I$20,sortorder!$J$15:$J$20)</f>
        <v>5</v>
      </c>
      <c r="AL618" t="s">
        <v>423</v>
      </c>
      <c r="AM618" t="s">
        <v>423</v>
      </c>
      <c r="AN618" t="s">
        <v>424</v>
      </c>
      <c r="AO618" s="32">
        <v>1</v>
      </c>
      <c r="AP618" t="s">
        <v>1101</v>
      </c>
      <c r="AQ618" t="s">
        <v>1111</v>
      </c>
      <c r="AR618" t="s">
        <v>1102</v>
      </c>
      <c r="AS618" t="s">
        <v>1111</v>
      </c>
      <c r="AU618" s="40" t="str">
        <f>IFERROR(_xlfn.XLOOKUP(O618,wtd!$B:$B,wtd!$C:$C),"")</f>
        <v/>
      </c>
      <c r="AV618" s="147" t="b">
        <f>IFERROR(O618=_xlfn.XLOOKUP(O618,wtd!$B:$B,wtd!$B:$B),FALSE)</f>
        <v>0</v>
      </c>
      <c r="AW618" t="s">
        <v>1103</v>
      </c>
      <c r="AX618">
        <v>2</v>
      </c>
      <c r="AY618">
        <v>0</v>
      </c>
      <c r="BA618" t="b">
        <v>0</v>
      </c>
      <c r="BB618" t="b">
        <v>0</v>
      </c>
      <c r="BC618" t="b">
        <v>0</v>
      </c>
      <c r="BD618" t="s">
        <v>1407</v>
      </c>
      <c r="BE618" t="s">
        <v>5020</v>
      </c>
      <c r="BF618" t="s">
        <v>5020</v>
      </c>
      <c r="BG618" t="s">
        <v>5507</v>
      </c>
      <c r="BH618" t="s">
        <v>5508</v>
      </c>
      <c r="BI618" t="s">
        <v>1408</v>
      </c>
      <c r="BJ618" t="s">
        <v>1410</v>
      </c>
      <c r="BK618" t="s">
        <v>1409</v>
      </c>
      <c r="BL618" s="232">
        <v>60</v>
      </c>
      <c r="BN618" t="s">
        <v>99</v>
      </c>
      <c r="BO618" t="s">
        <v>1411</v>
      </c>
      <c r="BP618" t="s">
        <v>1405</v>
      </c>
      <c r="BQ618" t="s">
        <v>411</v>
      </c>
    </row>
    <row r="619" spans="1:69" x14ac:dyDescent="0.35">
      <c r="A619">
        <v>618</v>
      </c>
      <c r="B619" s="164" t="str">
        <f>IFERROR(TEXT(AK619,"00"),"99")&amp;IFERROR(TEXT(V619,"00"),"99")&amp;IFERROR(TEXT(R619,"00"),"99")&amp;IFERROR(TEXT(BL619,"000"),"999")</f>
        <v>054504061</v>
      </c>
      <c r="C619" s="164" t="str">
        <f>IFERROR(TEXT(AK619,"00"),"99")&amp;IFERROR(TEXT(U619,"00"),"99")&amp;IFERROR(TEXT(Q619,"000"),"999")</f>
        <v>0545100</v>
      </c>
      <c r="D619" s="29">
        <v>1</v>
      </c>
      <c r="E619" s="29">
        <v>1</v>
      </c>
      <c r="F619" s="29">
        <v>0</v>
      </c>
      <c r="G619" s="29"/>
      <c r="H619" t="s">
        <v>1471</v>
      </c>
      <c r="I619" t="s">
        <v>1471</v>
      </c>
      <c r="J619" t="s">
        <v>1471</v>
      </c>
      <c r="M619" s="23" t="s">
        <v>1472</v>
      </c>
      <c r="N619" s="23" t="s">
        <v>1472</v>
      </c>
      <c r="O619" s="65" t="s">
        <v>1470</v>
      </c>
      <c r="P619" t="s">
        <v>1470</v>
      </c>
      <c r="Q619" s="153">
        <f>IFERROR(_xlfn.XLOOKUP(S619,sortorder!$E$62:$E$138,sortorder!$F$62:$F$138),999)</f>
        <v>100</v>
      </c>
      <c r="R619" s="153">
        <f>IFERROR(_xlfn.XLOOKUP(S619,sortorder!$E$62:$E$138,sortorder!$D$62:$D$138),99)</f>
        <v>4</v>
      </c>
      <c r="S619" s="131" t="s">
        <v>108</v>
      </c>
      <c r="T619" s="60" t="s">
        <v>521</v>
      </c>
      <c r="U619" s="158">
        <f>IFERROR(_xlfn.XLOOKUP(W619,sortorder!$E$4:$E$55,sortorder!$D$4:$D$55),99)</f>
        <v>45</v>
      </c>
      <c r="V619" s="158">
        <f>IFERROR(_xlfn.XLOOKUP(W619,sortorder!$E$4:$E$55,sortorder!$D$4:$D$55),99)</f>
        <v>45</v>
      </c>
      <c r="W619" s="22" t="s">
        <v>1406</v>
      </c>
      <c r="X619" s="147">
        <f>IF(ISERROR(SEARCH(X$1,$O619)),0,1)</f>
        <v>0</v>
      </c>
      <c r="Y619" s="147">
        <f>IF(ISERROR(SEARCH(Y$1,$O619)),0,1)</f>
        <v>0</v>
      </c>
      <c r="Z619" s="147">
        <f>IF(ISERROR(SEARCH(Z$1,$O619)),0,1)</f>
        <v>1</v>
      </c>
      <c r="AA619" s="147">
        <f>IF(ISERROR(SEARCH(AA$1,$O619)),0,1)</f>
        <v>0</v>
      </c>
      <c r="AB619" s="147">
        <f>IF(ISERROR(SEARCH(AB$1,$O619)),0,1)</f>
        <v>0</v>
      </c>
      <c r="AC619" s="147">
        <f>IF(ISERROR(SEARCH(AC$1,$O619)),0,1)</f>
        <v>0</v>
      </c>
      <c r="AD619" s="147">
        <f>IF(ISERROR(SEARCH(AD$1,$O619)),0,1)</f>
        <v>1</v>
      </c>
      <c r="AE619" s="147">
        <f>IF(ISERROR(SEARCH(AE$1,$O619)),0,1)</f>
        <v>1</v>
      </c>
      <c r="AF619" s="147">
        <f>IF(ISERROR(SEARCH(AF$1,$O619)),0,1)</f>
        <v>0</v>
      </c>
      <c r="AG619" t="s">
        <v>1075</v>
      </c>
      <c r="AH619" t="s">
        <v>93</v>
      </c>
      <c r="AI619" t="s">
        <v>84</v>
      </c>
      <c r="AJ619" s="42" t="s">
        <v>84</v>
      </c>
      <c r="AK619" s="219">
        <f>_xlfn.XLOOKUP(AJ619,sortorder!$I$15:$I$20,sortorder!$J$15:$J$20)</f>
        <v>5</v>
      </c>
      <c r="AL619" t="s">
        <v>423</v>
      </c>
      <c r="AM619" t="s">
        <v>423</v>
      </c>
      <c r="AN619" t="s">
        <v>424</v>
      </c>
      <c r="AO619" s="32">
        <v>1</v>
      </c>
      <c r="AP619" t="s">
        <v>1101</v>
      </c>
      <c r="AQ619" t="s">
        <v>1111</v>
      </c>
      <c r="AR619" t="s">
        <v>1102</v>
      </c>
      <c r="AS619" t="s">
        <v>1111</v>
      </c>
      <c r="AU619" s="40" t="str">
        <f>IFERROR(_xlfn.XLOOKUP(O619,wtd!$B:$B,wtd!$C:$C),"")</f>
        <v/>
      </c>
      <c r="AV619" s="147" t="b">
        <f>IFERROR(O619=_xlfn.XLOOKUP(O619,wtd!$B:$B,wtd!$B:$B),FALSE)</f>
        <v>0</v>
      </c>
      <c r="AW619" t="s">
        <v>1103</v>
      </c>
      <c r="AX619">
        <v>2</v>
      </c>
      <c r="AY619">
        <v>0</v>
      </c>
      <c r="BA619" t="b">
        <v>0</v>
      </c>
      <c r="BB619" t="b">
        <v>0</v>
      </c>
      <c r="BC619" t="b">
        <v>0</v>
      </c>
      <c r="BD619" t="s">
        <v>1473</v>
      </c>
      <c r="BE619" t="s">
        <v>5032</v>
      </c>
      <c r="BF619" t="s">
        <v>5032</v>
      </c>
      <c r="BG619" t="s">
        <v>1474</v>
      </c>
      <c r="BH619" t="s">
        <v>1478</v>
      </c>
      <c r="BI619" t="s">
        <v>1475</v>
      </c>
      <c r="BJ619" t="s">
        <v>1330</v>
      </c>
      <c r="BK619" t="s">
        <v>1476</v>
      </c>
      <c r="BL619" s="232">
        <v>61</v>
      </c>
      <c r="BN619" t="s">
        <v>245</v>
      </c>
      <c r="BO619" t="s">
        <v>1189</v>
      </c>
      <c r="BP619" t="s">
        <v>1472</v>
      </c>
      <c r="BQ619" t="s">
        <v>411</v>
      </c>
    </row>
    <row r="620" spans="1:69" x14ac:dyDescent="0.35">
      <c r="A620">
        <v>619</v>
      </c>
      <c r="B620" s="164" t="str">
        <f>IFERROR(TEXT(AK620,"00"),"99")&amp;IFERROR(TEXT(V620,"00"),"99")&amp;IFERROR(TEXT(R620,"00"),"99")&amp;IFERROR(TEXT(BL620,"000"),"999")</f>
        <v>054505059</v>
      </c>
      <c r="C620" s="164" t="str">
        <f>IFERROR(TEXT(AK620,"00"),"99")&amp;IFERROR(TEXT(U620,"00"),"99")&amp;IFERROR(TEXT(Q620,"000"),"999")</f>
        <v>0545098</v>
      </c>
      <c r="D620" s="29">
        <v>1</v>
      </c>
      <c r="E620" s="29">
        <v>1</v>
      </c>
      <c r="F620" s="29">
        <v>0</v>
      </c>
      <c r="G620" s="29"/>
      <c r="H620" t="s">
        <v>1413</v>
      </c>
      <c r="I620" t="s">
        <v>1413</v>
      </c>
      <c r="J620" t="s">
        <v>1413</v>
      </c>
      <c r="M620" s="23" t="s">
        <v>1414</v>
      </c>
      <c r="N620" s="23" t="s">
        <v>1414</v>
      </c>
      <c r="O620" s="65" t="s">
        <v>1412</v>
      </c>
      <c r="P620" t="s">
        <v>1412</v>
      </c>
      <c r="Q620" s="153">
        <f>IFERROR(_xlfn.XLOOKUP(S620,sortorder!$E$62:$E$138,sortorder!$F$62:$F$138),999)</f>
        <v>98</v>
      </c>
      <c r="R620" s="153">
        <f>IFERROR(_xlfn.XLOOKUP(S620,sortorder!$E$62:$E$138,sortorder!$D$62:$D$138),99)</f>
        <v>5</v>
      </c>
      <c r="S620" s="131" t="s">
        <v>196</v>
      </c>
      <c r="T620" s="60" t="s">
        <v>287</v>
      </c>
      <c r="U620" s="158">
        <f>IFERROR(_xlfn.XLOOKUP(W620,sortorder!$E$4:$E$55,sortorder!$D$4:$D$55),99)</f>
        <v>45</v>
      </c>
      <c r="V620" s="158">
        <f>IFERROR(_xlfn.XLOOKUP(W620,sortorder!$E$4:$E$55,sortorder!$D$4:$D$55),99)</f>
        <v>45</v>
      </c>
      <c r="W620" s="22" t="s">
        <v>1406</v>
      </c>
      <c r="X620" s="147">
        <f>IF(ISERROR(SEARCH(X$1,$O620)),0,1)</f>
        <v>0</v>
      </c>
      <c r="Y620" s="147">
        <f>IF(ISERROR(SEARCH(Y$1,$O620)),0,1)</f>
        <v>0</v>
      </c>
      <c r="Z620" s="147">
        <f>IF(ISERROR(SEARCH(Z$1,$O620)),0,1)</f>
        <v>1</v>
      </c>
      <c r="AA620" s="147">
        <f>IF(ISERROR(SEARCH(AA$1,$O620)),0,1)</f>
        <v>0</v>
      </c>
      <c r="AB620" s="147">
        <f>IF(ISERROR(SEARCH(AB$1,$O620)),0,1)</f>
        <v>0</v>
      </c>
      <c r="AC620" s="147">
        <f>IF(ISERROR(SEARCH(AC$1,$O620)),0,1)</f>
        <v>0</v>
      </c>
      <c r="AD620" s="147">
        <f>IF(ISERROR(SEARCH(AD$1,$O620)),0,1)</f>
        <v>1</v>
      </c>
      <c r="AE620" s="147">
        <f>IF(ISERROR(SEARCH(AE$1,$O620)),0,1)</f>
        <v>1</v>
      </c>
      <c r="AF620" s="147">
        <f>IF(ISERROR(SEARCH(AF$1,$O620)),0,1)</f>
        <v>0</v>
      </c>
      <c r="AG620" t="s">
        <v>1075</v>
      </c>
      <c r="AH620" t="s">
        <v>93</v>
      </c>
      <c r="AI620" t="s">
        <v>84</v>
      </c>
      <c r="AJ620" s="42" t="s">
        <v>84</v>
      </c>
      <c r="AK620" s="219">
        <f>_xlfn.XLOOKUP(AJ620,sortorder!$I$15:$I$20,sortorder!$J$15:$J$20)</f>
        <v>5</v>
      </c>
      <c r="AL620" t="s">
        <v>423</v>
      </c>
      <c r="AM620" t="s">
        <v>423</v>
      </c>
      <c r="AN620" t="s">
        <v>424</v>
      </c>
      <c r="AO620" s="32">
        <v>1</v>
      </c>
      <c r="AP620" t="s">
        <v>1101</v>
      </c>
      <c r="AQ620" t="s">
        <v>1111</v>
      </c>
      <c r="AR620" t="s">
        <v>1102</v>
      </c>
      <c r="AS620" t="s">
        <v>1111</v>
      </c>
      <c r="AU620" s="40" t="str">
        <f>IFERROR(_xlfn.XLOOKUP(O620,wtd!$B:$B,wtd!$C:$C),"")</f>
        <v/>
      </c>
      <c r="AV620" s="147" t="b">
        <f>IFERROR(O620=_xlfn.XLOOKUP(O620,wtd!$B:$B,wtd!$B:$B),FALSE)</f>
        <v>0</v>
      </c>
      <c r="AW620" t="s">
        <v>1103</v>
      </c>
      <c r="AX620">
        <v>2</v>
      </c>
      <c r="AY620">
        <v>0</v>
      </c>
      <c r="BA620" t="b">
        <v>0</v>
      </c>
      <c r="BB620" t="b">
        <v>0</v>
      </c>
      <c r="BC620" t="b">
        <v>0</v>
      </c>
      <c r="BD620" t="s">
        <v>1415</v>
      </c>
      <c r="BE620" t="s">
        <v>5033</v>
      </c>
      <c r="BF620" t="s">
        <v>5033</v>
      </c>
      <c r="BG620" t="s">
        <v>5509</v>
      </c>
      <c r="BH620" t="s">
        <v>5510</v>
      </c>
      <c r="BI620" t="s">
        <v>1416</v>
      </c>
      <c r="BJ620" t="s">
        <v>1418</v>
      </c>
      <c r="BK620" t="s">
        <v>1417</v>
      </c>
      <c r="BL620" s="232">
        <v>59</v>
      </c>
      <c r="BN620" t="s">
        <v>86</v>
      </c>
      <c r="BO620" t="s">
        <v>1166</v>
      </c>
      <c r="BP620" t="s">
        <v>1414</v>
      </c>
      <c r="BQ620" t="s">
        <v>411</v>
      </c>
    </row>
    <row r="621" spans="1:69" x14ac:dyDescent="0.35">
      <c r="A621">
        <v>620</v>
      </c>
      <c r="B621" s="164" t="str">
        <f>IFERROR(TEXT(AK621,"00"),"99")&amp;IFERROR(TEXT(V621,"00"),"99")&amp;IFERROR(TEXT(R621,"00"),"99")&amp;IFERROR(TEXT(BL621,"000"),"999")</f>
        <v>054506064</v>
      </c>
      <c r="C621" s="164" t="str">
        <f>IFERROR(TEXT(AK621,"00"),"99")&amp;IFERROR(TEXT(U621,"00"),"99")&amp;IFERROR(TEXT(Q621,"000"),"999")</f>
        <v>0545103</v>
      </c>
      <c r="D621" s="29">
        <v>1</v>
      </c>
      <c r="E621" s="29">
        <v>1</v>
      </c>
      <c r="F621" s="29">
        <v>0</v>
      </c>
      <c r="G621" s="29"/>
      <c r="H621" t="s">
        <v>1420</v>
      </c>
      <c r="I621" t="s">
        <v>1420</v>
      </c>
      <c r="J621" t="s">
        <v>1420</v>
      </c>
      <c r="M621" s="23" t="s">
        <v>1421</v>
      </c>
      <c r="N621" s="23" t="s">
        <v>1421</v>
      </c>
      <c r="O621" s="65" t="s">
        <v>1419</v>
      </c>
      <c r="P621" t="s">
        <v>1419</v>
      </c>
      <c r="Q621" s="153">
        <f>IFERROR(_xlfn.XLOOKUP(S621,sortorder!$E$62:$E$138,sortorder!$F$62:$F$138),999)</f>
        <v>103</v>
      </c>
      <c r="R621" s="153">
        <f>IFERROR(_xlfn.XLOOKUP(S621,sortorder!$E$62:$E$138,sortorder!$D$62:$D$138),99)</f>
        <v>6</v>
      </c>
      <c r="S621" s="131" t="s">
        <v>80</v>
      </c>
      <c r="T621" s="60" t="s">
        <v>308</v>
      </c>
      <c r="U621" s="158">
        <f>IFERROR(_xlfn.XLOOKUP(W621,sortorder!$E$4:$E$55,sortorder!$D$4:$D$55),99)</f>
        <v>45</v>
      </c>
      <c r="V621" s="158">
        <f>IFERROR(_xlfn.XLOOKUP(W621,sortorder!$E$4:$E$55,sortorder!$D$4:$D$55),99)</f>
        <v>45</v>
      </c>
      <c r="W621" s="22" t="s">
        <v>1406</v>
      </c>
      <c r="X621" s="147">
        <f>IF(ISERROR(SEARCH(X$1,$O621)),0,1)</f>
        <v>0</v>
      </c>
      <c r="Y621" s="147">
        <f>IF(ISERROR(SEARCH(Y$1,$O621)),0,1)</f>
        <v>0</v>
      </c>
      <c r="Z621" s="147">
        <f>IF(ISERROR(SEARCH(Z$1,$O621)),0,1)</f>
        <v>1</v>
      </c>
      <c r="AA621" s="147">
        <f>IF(ISERROR(SEARCH(AA$1,$O621)),0,1)</f>
        <v>0</v>
      </c>
      <c r="AB621" s="147">
        <f>IF(ISERROR(SEARCH(AB$1,$O621)),0,1)</f>
        <v>0</v>
      </c>
      <c r="AC621" s="147">
        <f>IF(ISERROR(SEARCH(AC$1,$O621)),0,1)</f>
        <v>0</v>
      </c>
      <c r="AD621" s="147">
        <f>IF(ISERROR(SEARCH(AD$1,$O621)),0,1)</f>
        <v>1</v>
      </c>
      <c r="AE621" s="147">
        <f>IF(ISERROR(SEARCH(AE$1,$O621)),0,1)</f>
        <v>1</v>
      </c>
      <c r="AF621" s="147">
        <f>IF(ISERROR(SEARCH(AF$1,$O621)),0,1)</f>
        <v>0</v>
      </c>
      <c r="AG621" t="s">
        <v>1075</v>
      </c>
      <c r="AH621" t="s">
        <v>93</v>
      </c>
      <c r="AI621" t="s">
        <v>84</v>
      </c>
      <c r="AJ621" s="42" t="s">
        <v>84</v>
      </c>
      <c r="AK621" s="219">
        <f>_xlfn.XLOOKUP(AJ621,sortorder!$I$15:$I$20,sortorder!$J$15:$J$20)</f>
        <v>5</v>
      </c>
      <c r="AL621" t="s">
        <v>423</v>
      </c>
      <c r="AM621" t="s">
        <v>423</v>
      </c>
      <c r="AN621" t="s">
        <v>424</v>
      </c>
      <c r="AO621" s="32">
        <v>1</v>
      </c>
      <c r="AP621" t="s">
        <v>1101</v>
      </c>
      <c r="AQ621" t="s">
        <v>1111</v>
      </c>
      <c r="AR621" t="s">
        <v>1102</v>
      </c>
      <c r="AS621" t="s">
        <v>1111</v>
      </c>
      <c r="AU621" s="40" t="str">
        <f>IFERROR(_xlfn.XLOOKUP(O621,wtd!$B:$B,wtd!$C:$C),"")</f>
        <v/>
      </c>
      <c r="AV621" s="147" t="b">
        <f>IFERROR(O621=_xlfn.XLOOKUP(O621,wtd!$B:$B,wtd!$B:$B),FALSE)</f>
        <v>0</v>
      </c>
      <c r="AW621" t="s">
        <v>1103</v>
      </c>
      <c r="AX621">
        <v>2</v>
      </c>
      <c r="AY621">
        <v>0</v>
      </c>
      <c r="BA621" t="b">
        <v>0</v>
      </c>
      <c r="BB621" t="b">
        <v>0</v>
      </c>
      <c r="BC621" t="b">
        <v>0</v>
      </c>
      <c r="BD621" t="s">
        <v>5214</v>
      </c>
      <c r="BE621" t="s">
        <v>1422</v>
      </c>
      <c r="BF621" t="s">
        <v>1422</v>
      </c>
      <c r="BG621" t="s">
        <v>1423</v>
      </c>
      <c r="BH621" t="s">
        <v>1429</v>
      </c>
      <c r="BI621" t="s">
        <v>1424</v>
      </c>
      <c r="BJ621" t="s">
        <v>1427</v>
      </c>
      <c r="BK621" t="s">
        <v>1425</v>
      </c>
      <c r="BL621" s="232">
        <v>64</v>
      </c>
      <c r="BN621" t="s">
        <v>1007</v>
      </c>
      <c r="BO621" t="s">
        <v>1428</v>
      </c>
      <c r="BP621" t="s">
        <v>1421</v>
      </c>
      <c r="BQ621" t="s">
        <v>411</v>
      </c>
    </row>
    <row r="622" spans="1:69" x14ac:dyDescent="0.35">
      <c r="A622">
        <v>621</v>
      </c>
      <c r="B622" s="164" t="str">
        <f>IFERROR(TEXT(AK622,"00"),"99")&amp;IFERROR(TEXT(V622,"00"),"99")&amp;IFERROR(TEXT(R622,"00"),"99")&amp;IFERROR(TEXT(BL622,"000"),"999")</f>
        <v>054507063</v>
      </c>
      <c r="C622" s="164" t="str">
        <f>IFERROR(TEXT(AK622,"00"),"99")&amp;IFERROR(TEXT(U622,"00"),"99")&amp;IFERROR(TEXT(Q622,"000"),"999")</f>
        <v>0545102</v>
      </c>
      <c r="D622" s="29">
        <v>1</v>
      </c>
      <c r="E622" s="29">
        <v>1</v>
      </c>
      <c r="F622" s="29">
        <v>0</v>
      </c>
      <c r="G622" s="29"/>
      <c r="H622" t="s">
        <v>1497</v>
      </c>
      <c r="I622" t="s">
        <v>1497</v>
      </c>
      <c r="J622" t="s">
        <v>1497</v>
      </c>
      <c r="M622" s="23" t="s">
        <v>1498</v>
      </c>
      <c r="N622" s="23" t="s">
        <v>1498</v>
      </c>
      <c r="O622" s="65" t="s">
        <v>1496</v>
      </c>
      <c r="P622" t="s">
        <v>1496</v>
      </c>
      <c r="Q622" s="153">
        <f>IFERROR(_xlfn.XLOOKUP(S622,sortorder!$E$62:$E$138,sortorder!$F$62:$F$138),999)</f>
        <v>102</v>
      </c>
      <c r="R622" s="153">
        <f>IFERROR(_xlfn.XLOOKUP(S622,sortorder!$E$62:$E$138,sortorder!$D$62:$D$138),99)</f>
        <v>7</v>
      </c>
      <c r="S622" s="131" t="s">
        <v>307</v>
      </c>
      <c r="T622" s="60" t="s">
        <v>538</v>
      </c>
      <c r="U622" s="158">
        <f>IFERROR(_xlfn.XLOOKUP(W622,sortorder!$E$4:$E$55,sortorder!$D$4:$D$55),99)</f>
        <v>45</v>
      </c>
      <c r="V622" s="158">
        <f>IFERROR(_xlfn.XLOOKUP(W622,sortorder!$E$4:$E$55,sortorder!$D$4:$D$55),99)</f>
        <v>45</v>
      </c>
      <c r="W622" s="22" t="s">
        <v>1406</v>
      </c>
      <c r="X622" s="147">
        <f>IF(ISERROR(SEARCH(X$1,$O622)),0,1)</f>
        <v>0</v>
      </c>
      <c r="Y622" s="147">
        <f>IF(ISERROR(SEARCH(Y$1,$O622)),0,1)</f>
        <v>0</v>
      </c>
      <c r="Z622" s="147">
        <f>IF(ISERROR(SEARCH(Z$1,$O622)),0,1)</f>
        <v>1</v>
      </c>
      <c r="AA622" s="147">
        <f>IF(ISERROR(SEARCH(AA$1,$O622)),0,1)</f>
        <v>0</v>
      </c>
      <c r="AB622" s="147">
        <f>IF(ISERROR(SEARCH(AB$1,$O622)),0,1)</f>
        <v>0</v>
      </c>
      <c r="AC622" s="147">
        <f>IF(ISERROR(SEARCH(AC$1,$O622)),0,1)</f>
        <v>0</v>
      </c>
      <c r="AD622" s="147">
        <f>IF(ISERROR(SEARCH(AD$1,$O622)),0,1)</f>
        <v>1</v>
      </c>
      <c r="AE622" s="147">
        <f>IF(ISERROR(SEARCH(AE$1,$O622)),0,1)</f>
        <v>1</v>
      </c>
      <c r="AF622" s="147">
        <f>IF(ISERROR(SEARCH(AF$1,$O622)),0,1)</f>
        <v>0</v>
      </c>
      <c r="AG622" t="s">
        <v>1075</v>
      </c>
      <c r="AH622" t="s">
        <v>93</v>
      </c>
      <c r="AI622" t="s">
        <v>84</v>
      </c>
      <c r="AJ622" s="42" t="s">
        <v>84</v>
      </c>
      <c r="AK622" s="219">
        <f>_xlfn.XLOOKUP(AJ622,sortorder!$I$15:$I$20,sortorder!$J$15:$J$20)</f>
        <v>5</v>
      </c>
      <c r="AL622" t="s">
        <v>423</v>
      </c>
      <c r="AM622" t="s">
        <v>423</v>
      </c>
      <c r="AN622" t="s">
        <v>424</v>
      </c>
      <c r="AO622" s="32">
        <v>1</v>
      </c>
      <c r="AP622" t="s">
        <v>1101</v>
      </c>
      <c r="AQ622" t="s">
        <v>1111</v>
      </c>
      <c r="AR622" t="s">
        <v>1102</v>
      </c>
      <c r="AS622" t="s">
        <v>1111</v>
      </c>
      <c r="AU622" s="40" t="str">
        <f>IFERROR(_xlfn.XLOOKUP(O622,wtd!$B:$B,wtd!$C:$C),"")</f>
        <v/>
      </c>
      <c r="AV622" s="147" t="b">
        <f>IFERROR(O622=_xlfn.XLOOKUP(O622,wtd!$B:$B,wtd!$B:$B),FALSE)</f>
        <v>0</v>
      </c>
      <c r="AW622" t="s">
        <v>1103</v>
      </c>
      <c r="AX622">
        <v>2</v>
      </c>
      <c r="AY622">
        <v>0</v>
      </c>
      <c r="BA622" t="b">
        <v>0</v>
      </c>
      <c r="BB622" t="b">
        <v>0</v>
      </c>
      <c r="BC622" t="b">
        <v>0</v>
      </c>
      <c r="BD622" t="s">
        <v>1499</v>
      </c>
      <c r="BE622" t="s">
        <v>1500</v>
      </c>
      <c r="BF622" t="s">
        <v>1500</v>
      </c>
      <c r="BG622" t="s">
        <v>1501</v>
      </c>
      <c r="BH622" t="s">
        <v>1507</v>
      </c>
      <c r="BI622" t="s">
        <v>1502</v>
      </c>
      <c r="BJ622" t="s">
        <v>1505</v>
      </c>
      <c r="BK622" t="s">
        <v>1503</v>
      </c>
      <c r="BL622" s="232">
        <v>63</v>
      </c>
      <c r="BN622" t="s">
        <v>145</v>
      </c>
      <c r="BO622" t="s">
        <v>1506</v>
      </c>
      <c r="BP622" t="s">
        <v>1498</v>
      </c>
      <c r="BQ622" t="s">
        <v>411</v>
      </c>
    </row>
    <row r="623" spans="1:69" x14ac:dyDescent="0.35">
      <c r="A623">
        <v>622</v>
      </c>
      <c r="B623" s="164" t="str">
        <f>IFERROR(TEXT(AK623,"00"),"99")&amp;IFERROR(TEXT(V623,"00"),"99")&amp;IFERROR(TEXT(R623,"00"),"99")&amp;IFERROR(TEXT(BL623,"000"),"999")</f>
        <v>054508065</v>
      </c>
      <c r="C623" s="164" t="str">
        <f>IFERROR(TEXT(AK623,"00"),"99")&amp;IFERROR(TEXT(U623,"00"),"99")&amp;IFERROR(TEXT(Q623,"000"),"999")</f>
        <v>0545104</v>
      </c>
      <c r="D623" s="29">
        <v>1</v>
      </c>
      <c r="E623" s="29">
        <v>1</v>
      </c>
      <c r="F623" s="29">
        <v>0</v>
      </c>
      <c r="G623" s="29"/>
      <c r="H623" t="s">
        <v>1441</v>
      </c>
      <c r="I623" t="s">
        <v>1441</v>
      </c>
      <c r="J623" t="s">
        <v>1441</v>
      </c>
      <c r="M623" s="23" t="s">
        <v>1442</v>
      </c>
      <c r="N623" s="23" t="s">
        <v>1442</v>
      </c>
      <c r="O623" s="65" t="s">
        <v>1440</v>
      </c>
      <c r="P623" t="s">
        <v>1440</v>
      </c>
      <c r="Q623" s="153">
        <f>IFERROR(_xlfn.XLOOKUP(S623,sortorder!$E$62:$E$138,sortorder!$F$62:$F$138),999)</f>
        <v>104</v>
      </c>
      <c r="R623" s="153">
        <f>IFERROR(_xlfn.XLOOKUP(S623,sortorder!$E$62:$E$138,sortorder!$D$62:$D$138),99)</f>
        <v>8</v>
      </c>
      <c r="S623" s="131" t="s">
        <v>255</v>
      </c>
      <c r="T623" s="60" t="s">
        <v>336</v>
      </c>
      <c r="U623" s="158">
        <f>IFERROR(_xlfn.XLOOKUP(W623,sortorder!$E$4:$E$55,sortorder!$D$4:$D$55),99)</f>
        <v>45</v>
      </c>
      <c r="V623" s="158">
        <f>IFERROR(_xlfn.XLOOKUP(W623,sortorder!$E$4:$E$55,sortorder!$D$4:$D$55),99)</f>
        <v>45</v>
      </c>
      <c r="W623" s="22" t="s">
        <v>1406</v>
      </c>
      <c r="X623" s="147">
        <f>IF(ISERROR(SEARCH(X$1,$O623)),0,1)</f>
        <v>0</v>
      </c>
      <c r="Y623" s="147">
        <f>IF(ISERROR(SEARCH(Y$1,$O623)),0,1)</f>
        <v>0</v>
      </c>
      <c r="Z623" s="147">
        <f>IF(ISERROR(SEARCH(Z$1,$O623)),0,1)</f>
        <v>1</v>
      </c>
      <c r="AA623" s="147">
        <f>IF(ISERROR(SEARCH(AA$1,$O623)),0,1)</f>
        <v>0</v>
      </c>
      <c r="AB623" s="147">
        <f>IF(ISERROR(SEARCH(AB$1,$O623)),0,1)</f>
        <v>0</v>
      </c>
      <c r="AC623" s="147">
        <f>IF(ISERROR(SEARCH(AC$1,$O623)),0,1)</f>
        <v>0</v>
      </c>
      <c r="AD623" s="147">
        <f>IF(ISERROR(SEARCH(AD$1,$O623)),0,1)</f>
        <v>1</v>
      </c>
      <c r="AE623" s="147">
        <f>IF(ISERROR(SEARCH(AE$1,$O623)),0,1)</f>
        <v>1</v>
      </c>
      <c r="AF623" s="147">
        <f>IF(ISERROR(SEARCH(AF$1,$O623)),0,1)</f>
        <v>0</v>
      </c>
      <c r="AG623" t="s">
        <v>1075</v>
      </c>
      <c r="AH623" t="s">
        <v>93</v>
      </c>
      <c r="AI623" t="s">
        <v>84</v>
      </c>
      <c r="AJ623" s="42" t="s">
        <v>84</v>
      </c>
      <c r="AK623" s="219">
        <f>_xlfn.XLOOKUP(AJ623,sortorder!$I$15:$I$20,sortorder!$J$15:$J$20)</f>
        <v>5</v>
      </c>
      <c r="AL623" t="s">
        <v>423</v>
      </c>
      <c r="AM623" t="s">
        <v>423</v>
      </c>
      <c r="AN623" t="s">
        <v>424</v>
      </c>
      <c r="AO623" s="32">
        <v>1</v>
      </c>
      <c r="AP623" t="s">
        <v>1101</v>
      </c>
      <c r="AQ623" t="s">
        <v>1111</v>
      </c>
      <c r="AR623" t="s">
        <v>1102</v>
      </c>
      <c r="AS623" t="s">
        <v>1111</v>
      </c>
      <c r="AU623" s="40" t="str">
        <f>IFERROR(_xlfn.XLOOKUP(O623,wtd!$B:$B,wtd!$C:$C),"")</f>
        <v/>
      </c>
      <c r="AV623" s="147" t="b">
        <f>IFERROR(O623=_xlfn.XLOOKUP(O623,wtd!$B:$B,wtd!$B:$B),FALSE)</f>
        <v>0</v>
      </c>
      <c r="AW623" t="s">
        <v>1103</v>
      </c>
      <c r="AX623">
        <v>2</v>
      </c>
      <c r="AY623">
        <v>0</v>
      </c>
      <c r="BA623" t="b">
        <v>0</v>
      </c>
      <c r="BB623" t="b">
        <v>0</v>
      </c>
      <c r="BC623" t="b">
        <v>0</v>
      </c>
      <c r="BD623" t="s">
        <v>1443</v>
      </c>
      <c r="BE623" t="s">
        <v>1444</v>
      </c>
      <c r="BF623" t="s">
        <v>1444</v>
      </c>
      <c r="BG623" t="s">
        <v>1445</v>
      </c>
      <c r="BH623" t="s">
        <v>1449</v>
      </c>
      <c r="BI623" t="s">
        <v>1446</v>
      </c>
      <c r="BJ623" t="s">
        <v>1448</v>
      </c>
      <c r="BK623" t="s">
        <v>1447</v>
      </c>
      <c r="BL623" s="232">
        <v>65</v>
      </c>
      <c r="BN623" t="s">
        <v>245</v>
      </c>
      <c r="BO623" t="s">
        <v>49</v>
      </c>
      <c r="BP623" t="s">
        <v>1442</v>
      </c>
      <c r="BQ623" t="s">
        <v>411</v>
      </c>
    </row>
    <row r="624" spans="1:69" x14ac:dyDescent="0.35">
      <c r="A624">
        <v>623</v>
      </c>
      <c r="B624" s="164" t="str">
        <f>IFERROR(TEXT(AK624,"00"),"99")&amp;IFERROR(TEXT(V624,"00"),"99")&amp;IFERROR(TEXT(R624,"00"),"99")&amp;IFERROR(TEXT(BL624,"000"),"999")</f>
        <v>054509066</v>
      </c>
      <c r="C624" s="164" t="str">
        <f>IFERROR(TEXT(AK624,"00"),"99")&amp;IFERROR(TEXT(U624,"00"),"99")&amp;IFERROR(TEXT(Q624,"000"),"999")</f>
        <v>0545105</v>
      </c>
      <c r="D624" s="29">
        <v>1</v>
      </c>
      <c r="E624" s="29">
        <v>1</v>
      </c>
      <c r="F624" s="29">
        <v>0</v>
      </c>
      <c r="G624" s="29"/>
      <c r="H624" t="s">
        <v>1480</v>
      </c>
      <c r="I624" t="s">
        <v>1480</v>
      </c>
      <c r="J624" t="s">
        <v>1480</v>
      </c>
      <c r="M624" s="23" t="s">
        <v>1481</v>
      </c>
      <c r="N624" s="23" t="s">
        <v>1481</v>
      </c>
      <c r="O624" s="65" t="s">
        <v>1479</v>
      </c>
      <c r="P624" t="s">
        <v>1479</v>
      </c>
      <c r="Q624" s="153">
        <f>IFERROR(_xlfn.XLOOKUP(S624,sortorder!$E$62:$E$138,sortorder!$F$62:$F$138),999)</f>
        <v>105</v>
      </c>
      <c r="R624" s="153">
        <f>IFERROR(_xlfn.XLOOKUP(S624,sortorder!$E$62:$E$138,sortorder!$D$62:$D$138),99)</f>
        <v>9</v>
      </c>
      <c r="S624" s="131" t="s">
        <v>265</v>
      </c>
      <c r="T624" s="60" t="s">
        <v>345</v>
      </c>
      <c r="U624" s="158">
        <f>IFERROR(_xlfn.XLOOKUP(W624,sortorder!$E$4:$E$55,sortorder!$D$4:$D$55),99)</f>
        <v>45</v>
      </c>
      <c r="V624" s="158">
        <f>IFERROR(_xlfn.XLOOKUP(W624,sortorder!$E$4:$E$55,sortorder!$D$4:$D$55),99)</f>
        <v>45</v>
      </c>
      <c r="W624" s="22" t="s">
        <v>1406</v>
      </c>
      <c r="X624" s="147">
        <f>IF(ISERROR(SEARCH(X$1,$O624)),0,1)</f>
        <v>0</v>
      </c>
      <c r="Y624" s="147">
        <f>IF(ISERROR(SEARCH(Y$1,$O624)),0,1)</f>
        <v>0</v>
      </c>
      <c r="Z624" s="147">
        <f>IF(ISERROR(SEARCH(Z$1,$O624)),0,1)</f>
        <v>1</v>
      </c>
      <c r="AA624" s="147">
        <f>IF(ISERROR(SEARCH(AA$1,$O624)),0,1)</f>
        <v>0</v>
      </c>
      <c r="AB624" s="147">
        <f>IF(ISERROR(SEARCH(AB$1,$O624)),0,1)</f>
        <v>0</v>
      </c>
      <c r="AC624" s="147">
        <f>IF(ISERROR(SEARCH(AC$1,$O624)),0,1)</f>
        <v>0</v>
      </c>
      <c r="AD624" s="147">
        <f>IF(ISERROR(SEARCH(AD$1,$O624)),0,1)</f>
        <v>1</v>
      </c>
      <c r="AE624" s="147">
        <f>IF(ISERROR(SEARCH(AE$1,$O624)),0,1)</f>
        <v>1</v>
      </c>
      <c r="AF624" s="147">
        <f>IF(ISERROR(SEARCH(AF$1,$O624)),0,1)</f>
        <v>0</v>
      </c>
      <c r="AG624" t="s">
        <v>1075</v>
      </c>
      <c r="AH624" t="s">
        <v>93</v>
      </c>
      <c r="AI624" t="s">
        <v>84</v>
      </c>
      <c r="AJ624" s="42" t="s">
        <v>84</v>
      </c>
      <c r="AK624" s="219">
        <f>_xlfn.XLOOKUP(AJ624,sortorder!$I$15:$I$20,sortorder!$J$15:$J$20)</f>
        <v>5</v>
      </c>
      <c r="AL624" t="s">
        <v>423</v>
      </c>
      <c r="AM624" t="s">
        <v>423</v>
      </c>
      <c r="AN624" t="s">
        <v>424</v>
      </c>
      <c r="AO624" s="32">
        <v>1</v>
      </c>
      <c r="AP624" t="s">
        <v>1101</v>
      </c>
      <c r="AQ624" t="s">
        <v>1111</v>
      </c>
      <c r="AR624" t="s">
        <v>1102</v>
      </c>
      <c r="AS624" t="s">
        <v>1111</v>
      </c>
      <c r="AU624" s="40" t="str">
        <f>IFERROR(_xlfn.XLOOKUP(O624,wtd!$B:$B,wtd!$C:$C),"")</f>
        <v/>
      </c>
      <c r="AV624" s="147" t="b">
        <f>IFERROR(O624=_xlfn.XLOOKUP(O624,wtd!$B:$B,wtd!$B:$B),FALSE)</f>
        <v>0</v>
      </c>
      <c r="AW624" t="s">
        <v>1103</v>
      </c>
      <c r="AX624">
        <v>2</v>
      </c>
      <c r="AY624">
        <v>0</v>
      </c>
      <c r="BA624" t="b">
        <v>0</v>
      </c>
      <c r="BB624" t="b">
        <v>0</v>
      </c>
      <c r="BC624" t="b">
        <v>0</v>
      </c>
      <c r="BD624" t="s">
        <v>1482</v>
      </c>
      <c r="BE624" t="s">
        <v>1483</v>
      </c>
      <c r="BF624" t="s">
        <v>1483</v>
      </c>
      <c r="BG624" t="s">
        <v>1484</v>
      </c>
      <c r="BH624" t="s">
        <v>1489</v>
      </c>
      <c r="BI624" t="s">
        <v>5511</v>
      </c>
      <c r="BJ624" t="s">
        <v>1487</v>
      </c>
      <c r="BK624" t="s">
        <v>1485</v>
      </c>
      <c r="BL624" s="232">
        <v>66</v>
      </c>
      <c r="BN624" t="s">
        <v>1488</v>
      </c>
      <c r="BO624" t="s">
        <v>1375</v>
      </c>
      <c r="BP624" t="s">
        <v>1481</v>
      </c>
      <c r="BQ624" t="s">
        <v>411</v>
      </c>
    </row>
    <row r="625" spans="1:69" x14ac:dyDescent="0.35">
      <c r="A625">
        <v>624</v>
      </c>
      <c r="B625" s="164" t="str">
        <f>IFERROR(TEXT(AK625,"00"),"99")&amp;IFERROR(TEXT(V625,"00"),"99")&amp;IFERROR(TEXT(R625,"00"),"99")&amp;IFERROR(TEXT(BL625,"000"),"999")</f>
        <v>054510067</v>
      </c>
      <c r="C625" s="164" t="str">
        <f>IFERROR(TEXT(AK625,"00"),"99")&amp;IFERROR(TEXT(U625,"00"),"99")&amp;IFERROR(TEXT(Q625,"000"),"999")</f>
        <v>0545106</v>
      </c>
      <c r="D625" s="29">
        <v>1</v>
      </c>
      <c r="E625" s="29">
        <v>1</v>
      </c>
      <c r="F625" s="29">
        <v>0</v>
      </c>
      <c r="G625" s="29"/>
      <c r="H625" t="s">
        <v>1509</v>
      </c>
      <c r="I625" t="s">
        <v>1509</v>
      </c>
      <c r="J625" t="s">
        <v>1509</v>
      </c>
      <c r="M625" s="23" t="s">
        <v>1510</v>
      </c>
      <c r="N625" s="23" t="s">
        <v>1510</v>
      </c>
      <c r="O625" s="65" t="s">
        <v>1508</v>
      </c>
      <c r="P625" t="s">
        <v>1508</v>
      </c>
      <c r="Q625" s="153">
        <f>IFERROR(_xlfn.XLOOKUP(S625,sortorder!$E$62:$E$138,sortorder!$F$62:$F$138),999)</f>
        <v>106</v>
      </c>
      <c r="R625" s="153">
        <f>IFERROR(_xlfn.XLOOKUP(S625,sortorder!$E$62:$E$138,sortorder!$D$62:$D$138),99)</f>
        <v>10</v>
      </c>
      <c r="S625" s="131" t="s">
        <v>95</v>
      </c>
      <c r="T625" s="60" t="s">
        <v>354</v>
      </c>
      <c r="U625" s="158">
        <f>IFERROR(_xlfn.XLOOKUP(W625,sortorder!$E$4:$E$55,sortorder!$D$4:$D$55),99)</f>
        <v>45</v>
      </c>
      <c r="V625" s="158">
        <f>IFERROR(_xlfn.XLOOKUP(W625,sortorder!$E$4:$E$55,sortorder!$D$4:$D$55),99)</f>
        <v>45</v>
      </c>
      <c r="W625" s="22" t="s">
        <v>1406</v>
      </c>
      <c r="X625" s="147">
        <f>IF(ISERROR(SEARCH(X$1,$O625)),0,1)</f>
        <v>0</v>
      </c>
      <c r="Y625" s="147">
        <f>IF(ISERROR(SEARCH(Y$1,$O625)),0,1)</f>
        <v>0</v>
      </c>
      <c r="Z625" s="147">
        <f>IF(ISERROR(SEARCH(Z$1,$O625)),0,1)</f>
        <v>1</v>
      </c>
      <c r="AA625" s="147">
        <f>IF(ISERROR(SEARCH(AA$1,$O625)),0,1)</f>
        <v>0</v>
      </c>
      <c r="AB625" s="147">
        <f>IF(ISERROR(SEARCH(AB$1,$O625)),0,1)</f>
        <v>0</v>
      </c>
      <c r="AC625" s="147">
        <f>IF(ISERROR(SEARCH(AC$1,$O625)),0,1)</f>
        <v>0</v>
      </c>
      <c r="AD625" s="147">
        <f>IF(ISERROR(SEARCH(AD$1,$O625)),0,1)</f>
        <v>1</v>
      </c>
      <c r="AE625" s="147">
        <f>IF(ISERROR(SEARCH(AE$1,$O625)),0,1)</f>
        <v>1</v>
      </c>
      <c r="AF625" s="147">
        <f>IF(ISERROR(SEARCH(AF$1,$O625)),0,1)</f>
        <v>0</v>
      </c>
      <c r="AG625" t="s">
        <v>1075</v>
      </c>
      <c r="AH625" t="s">
        <v>93</v>
      </c>
      <c r="AI625" t="s">
        <v>84</v>
      </c>
      <c r="AJ625" s="42" t="s">
        <v>84</v>
      </c>
      <c r="AK625" s="219">
        <f>_xlfn.XLOOKUP(AJ625,sortorder!$I$15:$I$20,sortorder!$J$15:$J$20)</f>
        <v>5</v>
      </c>
      <c r="AL625" t="s">
        <v>423</v>
      </c>
      <c r="AM625" t="s">
        <v>423</v>
      </c>
      <c r="AN625" t="s">
        <v>424</v>
      </c>
      <c r="AO625" s="32">
        <v>1</v>
      </c>
      <c r="AP625" t="s">
        <v>1101</v>
      </c>
      <c r="AQ625" t="s">
        <v>1111</v>
      </c>
      <c r="AR625" t="s">
        <v>1102</v>
      </c>
      <c r="AS625" t="s">
        <v>1111</v>
      </c>
      <c r="AU625" s="40" t="str">
        <f>IFERROR(_xlfn.XLOOKUP(O625,wtd!$B:$B,wtd!$C:$C),"")</f>
        <v/>
      </c>
      <c r="AV625" s="147" t="b">
        <f>IFERROR(O625=_xlfn.XLOOKUP(O625,wtd!$B:$B,wtd!$B:$B),FALSE)</f>
        <v>0</v>
      </c>
      <c r="AW625" t="s">
        <v>1103</v>
      </c>
      <c r="AX625">
        <v>2</v>
      </c>
      <c r="AY625">
        <v>0</v>
      </c>
      <c r="BA625" t="b">
        <v>0</v>
      </c>
      <c r="BB625" t="b">
        <v>0</v>
      </c>
      <c r="BC625" t="b">
        <v>0</v>
      </c>
      <c r="BD625" t="s">
        <v>1511</v>
      </c>
      <c r="BE625" t="s">
        <v>1512</v>
      </c>
      <c r="BF625" t="s">
        <v>1512</v>
      </c>
      <c r="BG625" t="s">
        <v>1513</v>
      </c>
      <c r="BH625" t="s">
        <v>1517</v>
      </c>
      <c r="BI625" t="s">
        <v>1514</v>
      </c>
      <c r="BJ625" t="s">
        <v>1516</v>
      </c>
      <c r="BK625" t="s">
        <v>1515</v>
      </c>
      <c r="BL625" s="232">
        <v>67</v>
      </c>
      <c r="BN625" t="s">
        <v>55</v>
      </c>
      <c r="BO625" t="s">
        <v>1131</v>
      </c>
      <c r="BP625" t="s">
        <v>1510</v>
      </c>
      <c r="BQ625" t="s">
        <v>411</v>
      </c>
    </row>
    <row r="626" spans="1:69" x14ac:dyDescent="0.35">
      <c r="A626">
        <v>625</v>
      </c>
      <c r="B626" s="164" t="str">
        <f>IFERROR(TEXT(AK626,"00"),"99")&amp;IFERROR(TEXT(V626,"00"),"99")&amp;IFERROR(TEXT(R626,"00"),"99")&amp;IFERROR(TEXT(BL626,"000"),"999")</f>
        <v>054511069</v>
      </c>
      <c r="C626" s="164" t="str">
        <f>IFERROR(TEXT(AK626,"00"),"99")&amp;IFERROR(TEXT(U626,"00"),"99")&amp;IFERROR(TEXT(Q626,"000"),"999")</f>
        <v>0545108</v>
      </c>
      <c r="D626" s="29">
        <v>1</v>
      </c>
      <c r="E626" s="29">
        <v>1</v>
      </c>
      <c r="F626" s="29">
        <v>0</v>
      </c>
      <c r="G626" s="29"/>
      <c r="H626" t="s">
        <v>1431</v>
      </c>
      <c r="I626" t="s">
        <v>1431</v>
      </c>
      <c r="J626" t="s">
        <v>1431</v>
      </c>
      <c r="M626" s="23" t="s">
        <v>1432</v>
      </c>
      <c r="N626" s="23" t="s">
        <v>1432</v>
      </c>
      <c r="O626" s="65" t="s">
        <v>1430</v>
      </c>
      <c r="P626" t="s">
        <v>1430</v>
      </c>
      <c r="Q626" s="153">
        <f>IFERROR(_xlfn.XLOOKUP(S626,sortorder!$E$62:$E$138,sortorder!$F$62:$F$138),999)</f>
        <v>108</v>
      </c>
      <c r="R626" s="153">
        <f>IFERROR(_xlfn.XLOOKUP(S626,sortorder!$E$62:$E$138,sortorder!$D$62:$D$138),99)</f>
        <v>11</v>
      </c>
      <c r="S626" s="131" t="s">
        <v>244</v>
      </c>
      <c r="T626" s="60" t="s">
        <v>326</v>
      </c>
      <c r="U626" s="158">
        <f>IFERROR(_xlfn.XLOOKUP(W626,sortorder!$E$4:$E$55,sortorder!$D$4:$D$55),99)</f>
        <v>45</v>
      </c>
      <c r="V626" s="158">
        <f>IFERROR(_xlfn.XLOOKUP(W626,sortorder!$E$4:$E$55,sortorder!$D$4:$D$55),99)</f>
        <v>45</v>
      </c>
      <c r="W626" s="22" t="s">
        <v>1406</v>
      </c>
      <c r="X626" s="147">
        <f>IF(ISERROR(SEARCH(X$1,$O626)),0,1)</f>
        <v>0</v>
      </c>
      <c r="Y626" s="147">
        <f>IF(ISERROR(SEARCH(Y$1,$O626)),0,1)</f>
        <v>0</v>
      </c>
      <c r="Z626" s="147">
        <f>IF(ISERROR(SEARCH(Z$1,$O626)),0,1)</f>
        <v>1</v>
      </c>
      <c r="AA626" s="147">
        <f>IF(ISERROR(SEARCH(AA$1,$O626)),0,1)</f>
        <v>0</v>
      </c>
      <c r="AB626" s="147">
        <f>IF(ISERROR(SEARCH(AB$1,$O626)),0,1)</f>
        <v>0</v>
      </c>
      <c r="AC626" s="147">
        <f>IF(ISERROR(SEARCH(AC$1,$O626)),0,1)</f>
        <v>0</v>
      </c>
      <c r="AD626" s="147">
        <f>IF(ISERROR(SEARCH(AD$1,$O626)),0,1)</f>
        <v>1</v>
      </c>
      <c r="AE626" s="147">
        <f>IF(ISERROR(SEARCH(AE$1,$O626)),0,1)</f>
        <v>1</v>
      </c>
      <c r="AF626" s="147">
        <f>IF(ISERROR(SEARCH(AF$1,$O626)),0,1)</f>
        <v>0</v>
      </c>
      <c r="AG626" t="s">
        <v>1075</v>
      </c>
      <c r="AH626" t="s">
        <v>93</v>
      </c>
      <c r="AI626" t="s">
        <v>84</v>
      </c>
      <c r="AJ626" s="42" t="s">
        <v>84</v>
      </c>
      <c r="AK626" s="219">
        <f>_xlfn.XLOOKUP(AJ626,sortorder!$I$15:$I$20,sortorder!$J$15:$J$20)</f>
        <v>5</v>
      </c>
      <c r="AL626" t="s">
        <v>423</v>
      </c>
      <c r="AM626" t="s">
        <v>423</v>
      </c>
      <c r="AN626" t="s">
        <v>424</v>
      </c>
      <c r="AO626" s="32">
        <v>1</v>
      </c>
      <c r="AP626" t="s">
        <v>1101</v>
      </c>
      <c r="AQ626" t="s">
        <v>1111</v>
      </c>
      <c r="AR626" t="s">
        <v>1102</v>
      </c>
      <c r="AS626" t="s">
        <v>1111</v>
      </c>
      <c r="AU626" s="40" t="str">
        <f>IFERROR(_xlfn.XLOOKUP(O626,wtd!$B:$B,wtd!$C:$C),"")</f>
        <v/>
      </c>
      <c r="AV626" s="147" t="b">
        <f>IFERROR(O626=_xlfn.XLOOKUP(O626,wtd!$B:$B,wtd!$B:$B),FALSE)</f>
        <v>0</v>
      </c>
      <c r="AW626" t="s">
        <v>1103</v>
      </c>
      <c r="AX626">
        <v>2</v>
      </c>
      <c r="AY626">
        <v>0</v>
      </c>
      <c r="BA626" t="b">
        <v>0</v>
      </c>
      <c r="BB626" t="b">
        <v>0</v>
      </c>
      <c r="BC626" t="b">
        <v>0</v>
      </c>
      <c r="BD626" t="s">
        <v>1433</v>
      </c>
      <c r="BE626" t="s">
        <v>1434</v>
      </c>
      <c r="BF626" t="s">
        <v>1434</v>
      </c>
      <c r="BG626" t="s">
        <v>1435</v>
      </c>
      <c r="BH626" t="s">
        <v>1439</v>
      </c>
      <c r="BI626" t="s">
        <v>1436</v>
      </c>
      <c r="BJ626" t="s">
        <v>1438</v>
      </c>
      <c r="BK626" t="s">
        <v>1437</v>
      </c>
      <c r="BL626" s="232">
        <v>69</v>
      </c>
      <c r="BN626" t="s">
        <v>1311</v>
      </c>
      <c r="BO626" t="s">
        <v>79</v>
      </c>
      <c r="BP626" t="s">
        <v>1432</v>
      </c>
      <c r="BQ626" t="s">
        <v>411</v>
      </c>
    </row>
    <row r="627" spans="1:69" x14ac:dyDescent="0.35">
      <c r="A627">
        <v>626</v>
      </c>
      <c r="B627" s="164" t="str">
        <f>IFERROR(TEXT(AK627,"00"),"99")&amp;IFERROR(TEXT(V627,"00"),"99")&amp;IFERROR(TEXT(R627,"00"),"99")&amp;IFERROR(TEXT(BL627,"000"),"999")</f>
        <v>054512068</v>
      </c>
      <c r="C627" s="164" t="str">
        <f>IFERROR(TEXT(AK627,"00"),"99")&amp;IFERROR(TEXT(U627,"00"),"99")&amp;IFERROR(TEXT(Q627,"000"),"999")</f>
        <v>0545107</v>
      </c>
      <c r="D627" s="29">
        <v>1</v>
      </c>
      <c r="E627" s="29">
        <v>1</v>
      </c>
      <c r="F627" s="29">
        <v>0</v>
      </c>
      <c r="G627" s="29"/>
      <c r="H627" t="s">
        <v>1519</v>
      </c>
      <c r="I627" t="s">
        <v>1519</v>
      </c>
      <c r="J627" t="s">
        <v>1519</v>
      </c>
      <c r="M627" s="23" t="s">
        <v>1520</v>
      </c>
      <c r="N627" s="23" t="s">
        <v>1520</v>
      </c>
      <c r="O627" s="65" t="s">
        <v>1518</v>
      </c>
      <c r="P627" t="s">
        <v>1518</v>
      </c>
      <c r="Q627" s="153">
        <f>IFERROR(_xlfn.XLOOKUP(S627,sortorder!$E$62:$E$138,sortorder!$F$62:$F$138),999)</f>
        <v>107</v>
      </c>
      <c r="R627" s="153">
        <f>IFERROR(_xlfn.XLOOKUP(S627,sortorder!$E$62:$E$138,sortorder!$D$62:$D$138),99)</f>
        <v>12</v>
      </c>
      <c r="S627" s="131" t="s">
        <v>134</v>
      </c>
      <c r="T627" s="60" t="s">
        <v>548</v>
      </c>
      <c r="U627" s="158">
        <f>IFERROR(_xlfn.XLOOKUP(W627,sortorder!$E$4:$E$55,sortorder!$D$4:$D$55),99)</f>
        <v>45</v>
      </c>
      <c r="V627" s="158">
        <f>IFERROR(_xlfn.XLOOKUP(W627,sortorder!$E$4:$E$55,sortorder!$D$4:$D$55),99)</f>
        <v>45</v>
      </c>
      <c r="W627" s="22" t="s">
        <v>1406</v>
      </c>
      <c r="X627" s="147">
        <f>IF(ISERROR(SEARCH(X$1,$O627)),0,1)</f>
        <v>0</v>
      </c>
      <c r="Y627" s="147">
        <f>IF(ISERROR(SEARCH(Y$1,$O627)),0,1)</f>
        <v>0</v>
      </c>
      <c r="Z627" s="147">
        <f>IF(ISERROR(SEARCH(Z$1,$O627)),0,1)</f>
        <v>1</v>
      </c>
      <c r="AA627" s="147">
        <f>IF(ISERROR(SEARCH(AA$1,$O627)),0,1)</f>
        <v>0</v>
      </c>
      <c r="AB627" s="147">
        <f>IF(ISERROR(SEARCH(AB$1,$O627)),0,1)</f>
        <v>0</v>
      </c>
      <c r="AC627" s="147">
        <f>IF(ISERROR(SEARCH(AC$1,$O627)),0,1)</f>
        <v>0</v>
      </c>
      <c r="AD627" s="147">
        <f>IF(ISERROR(SEARCH(AD$1,$O627)),0,1)</f>
        <v>1</v>
      </c>
      <c r="AE627" s="147">
        <f>IF(ISERROR(SEARCH(AE$1,$O627)),0,1)</f>
        <v>1</v>
      </c>
      <c r="AF627" s="147">
        <f>IF(ISERROR(SEARCH(AF$1,$O627)),0,1)</f>
        <v>0</v>
      </c>
      <c r="AG627" t="s">
        <v>1075</v>
      </c>
      <c r="AH627" t="s">
        <v>93</v>
      </c>
      <c r="AI627" t="s">
        <v>84</v>
      </c>
      <c r="AJ627" s="42" t="s">
        <v>84</v>
      </c>
      <c r="AK627" s="219">
        <f>_xlfn.XLOOKUP(AJ627,sortorder!$I$15:$I$20,sortorder!$J$15:$J$20)</f>
        <v>5</v>
      </c>
      <c r="AL627" t="s">
        <v>423</v>
      </c>
      <c r="AM627" t="s">
        <v>423</v>
      </c>
      <c r="AN627" t="s">
        <v>424</v>
      </c>
      <c r="AO627" s="32">
        <v>1</v>
      </c>
      <c r="AP627" t="s">
        <v>1101</v>
      </c>
      <c r="AQ627" t="s">
        <v>1111</v>
      </c>
      <c r="AR627" t="s">
        <v>1102</v>
      </c>
      <c r="AS627" t="s">
        <v>1111</v>
      </c>
      <c r="AU627" s="40" t="str">
        <f>IFERROR(_xlfn.XLOOKUP(O627,wtd!$B:$B,wtd!$C:$C),"")</f>
        <v/>
      </c>
      <c r="AV627" s="147" t="b">
        <f>IFERROR(O627=_xlfn.XLOOKUP(O627,wtd!$B:$B,wtd!$B:$B),FALSE)</f>
        <v>0</v>
      </c>
      <c r="AW627" t="s">
        <v>1103</v>
      </c>
      <c r="AX627">
        <v>2</v>
      </c>
      <c r="AY627">
        <v>0</v>
      </c>
      <c r="BA627" t="b">
        <v>0</v>
      </c>
      <c r="BB627" t="b">
        <v>0</v>
      </c>
      <c r="BC627" t="b">
        <v>0</v>
      </c>
      <c r="BD627" t="s">
        <v>1521</v>
      </c>
      <c r="BE627" t="s">
        <v>1522</v>
      </c>
      <c r="BF627" t="s">
        <v>1522</v>
      </c>
      <c r="BG627" t="s">
        <v>1523</v>
      </c>
      <c r="BH627" t="s">
        <v>1528</v>
      </c>
      <c r="BI627" t="s">
        <v>1524</v>
      </c>
      <c r="BJ627" t="s">
        <v>1526</v>
      </c>
      <c r="BK627" t="s">
        <v>1525</v>
      </c>
      <c r="BL627" s="232">
        <v>68</v>
      </c>
      <c r="BN627" t="s">
        <v>55</v>
      </c>
      <c r="BO627" t="s">
        <v>1527</v>
      </c>
      <c r="BP627" t="s">
        <v>1520</v>
      </c>
      <c r="BQ627" t="s">
        <v>411</v>
      </c>
    </row>
    <row r="628" spans="1:69" x14ac:dyDescent="0.35">
      <c r="A628">
        <v>627</v>
      </c>
      <c r="B628" s="164" t="str">
        <f>IFERROR(TEXT(AK628,"00"),"99")&amp;IFERROR(TEXT(V628,"00"),"99")&amp;IFERROR(TEXT(R628,"00"),"99")&amp;IFERROR(TEXT(BL628,"000"),"999")</f>
        <v>054513062</v>
      </c>
      <c r="C628" s="164" t="str">
        <f>IFERROR(TEXT(AK628,"00"),"99")&amp;IFERROR(TEXT(U628,"00"),"99")&amp;IFERROR(TEXT(Q628,"000"),"999")</f>
        <v>0545101</v>
      </c>
      <c r="D628" s="29">
        <v>1</v>
      </c>
      <c r="E628" s="29">
        <v>1</v>
      </c>
      <c r="F628" s="29">
        <v>0</v>
      </c>
      <c r="G628" s="29"/>
      <c r="H628" t="s">
        <v>1491</v>
      </c>
      <c r="I628" t="s">
        <v>1491</v>
      </c>
      <c r="J628" t="s">
        <v>1491</v>
      </c>
      <c r="L628" s="125"/>
      <c r="M628" s="23" t="s">
        <v>1492</v>
      </c>
      <c r="N628" s="23" t="s">
        <v>1492</v>
      </c>
      <c r="O628" s="65" t="s">
        <v>1490</v>
      </c>
      <c r="P628" t="s">
        <v>1490</v>
      </c>
      <c r="Q628" s="153">
        <f>IFERROR(_xlfn.XLOOKUP(S628,sortorder!$E$62:$E$138,sortorder!$F$62:$F$138),999)</f>
        <v>101</v>
      </c>
      <c r="R628" s="153">
        <f>IFERROR(_xlfn.XLOOKUP(S628,sortorder!$E$62:$E$138,sortorder!$D$62:$D$138),99)</f>
        <v>13</v>
      </c>
      <c r="S628" s="131" t="s">
        <v>1769</v>
      </c>
      <c r="T628" s="60" t="s">
        <v>3085</v>
      </c>
      <c r="U628" s="158">
        <f>IFERROR(_xlfn.XLOOKUP(W628,sortorder!$E$4:$E$55,sortorder!$D$4:$D$55),99)</f>
        <v>45</v>
      </c>
      <c r="V628" s="158">
        <f>IFERROR(_xlfn.XLOOKUP(W628,sortorder!$E$4:$E$55,sortorder!$D$4:$D$55),99)</f>
        <v>45</v>
      </c>
      <c r="W628" s="22" t="s">
        <v>1406</v>
      </c>
      <c r="X628" s="147">
        <f>IF(ISERROR(SEARCH(X$1,$O628)),0,1)</f>
        <v>0</v>
      </c>
      <c r="Y628" s="147">
        <f>IF(ISERROR(SEARCH(Y$1,$O628)),0,1)</f>
        <v>0</v>
      </c>
      <c r="Z628" s="147">
        <f>IF(ISERROR(SEARCH(Z$1,$O628)),0,1)</f>
        <v>1</v>
      </c>
      <c r="AA628" s="147">
        <f>IF(ISERROR(SEARCH(AA$1,$O628)),0,1)</f>
        <v>0</v>
      </c>
      <c r="AB628" s="147">
        <f>IF(ISERROR(SEARCH(AB$1,$O628)),0,1)</f>
        <v>0</v>
      </c>
      <c r="AC628" s="147">
        <f>IF(ISERROR(SEARCH(AC$1,$O628)),0,1)</f>
        <v>0</v>
      </c>
      <c r="AD628" s="147">
        <f>IF(ISERROR(SEARCH(AD$1,$O628)),0,1)</f>
        <v>1</v>
      </c>
      <c r="AE628" s="147">
        <f>IF(ISERROR(SEARCH(AE$1,$O628)),0,1)</f>
        <v>1</v>
      </c>
      <c r="AF628" s="147">
        <f>IF(ISERROR(SEARCH(AF$1,$O628)),0,1)</f>
        <v>0</v>
      </c>
      <c r="AG628" t="s">
        <v>1075</v>
      </c>
      <c r="AH628" t="s">
        <v>93</v>
      </c>
      <c r="AI628" t="s">
        <v>84</v>
      </c>
      <c r="AJ628" s="42" t="s">
        <v>84</v>
      </c>
      <c r="AK628" s="219">
        <f>_xlfn.XLOOKUP(AJ628,sortorder!$I$15:$I$20,sortorder!$J$15:$J$20)</f>
        <v>5</v>
      </c>
      <c r="AL628" t="s">
        <v>423</v>
      </c>
      <c r="AM628" t="s">
        <v>423</v>
      </c>
      <c r="AN628" t="s">
        <v>424</v>
      </c>
      <c r="AO628" s="32">
        <v>1</v>
      </c>
      <c r="AP628" t="s">
        <v>1101</v>
      </c>
      <c r="AQ628" t="s">
        <v>1111</v>
      </c>
      <c r="AR628" t="s">
        <v>1102</v>
      </c>
      <c r="AS628" t="s">
        <v>1111</v>
      </c>
      <c r="AU628" s="40" t="str">
        <f>IFERROR(_xlfn.XLOOKUP(O628,wtd!$B:$B,wtd!$C:$C),"")</f>
        <v/>
      </c>
      <c r="AV628" s="147" t="b">
        <f>IFERROR(O628=_xlfn.XLOOKUP(O628,wtd!$B:$B,wtd!$B:$B),FALSE)</f>
        <v>0</v>
      </c>
      <c r="AW628" t="s">
        <v>1103</v>
      </c>
      <c r="AX628">
        <v>2</v>
      </c>
      <c r="AY628">
        <v>0</v>
      </c>
      <c r="BA628" t="b">
        <v>0</v>
      </c>
      <c r="BB628" t="b">
        <v>0</v>
      </c>
      <c r="BC628" t="b">
        <v>0</v>
      </c>
      <c r="BD628" t="s">
        <v>5468</v>
      </c>
      <c r="BE628" t="s">
        <v>5039</v>
      </c>
      <c r="BF628" t="s">
        <v>5039</v>
      </c>
      <c r="BG628" t="s">
        <v>1493</v>
      </c>
      <c r="BH628" s="131" t="s">
        <v>5041</v>
      </c>
      <c r="BI628" t="s">
        <v>1494</v>
      </c>
      <c r="BJ628" t="s">
        <v>1495</v>
      </c>
      <c r="BK628" s="76" t="s">
        <v>5469</v>
      </c>
      <c r="BL628" s="232">
        <v>62</v>
      </c>
      <c r="BN628" t="s">
        <v>86</v>
      </c>
      <c r="BO628" t="s">
        <v>1168</v>
      </c>
      <c r="BP628" t="s">
        <v>1492</v>
      </c>
      <c r="BQ628" t="s">
        <v>411</v>
      </c>
    </row>
    <row r="629" spans="1:69" x14ac:dyDescent="0.35">
      <c r="A629">
        <v>628</v>
      </c>
      <c r="B629" s="164" t="str">
        <f>IFERROR(TEXT(AK629,"00"),"99")&amp;IFERROR(TEXT(V629,"00"),"99")&amp;IFERROR(TEXT(R629,"00"),"99")&amp;IFERROR(TEXT(BL629,"000"),"999")</f>
        <v>054601044</v>
      </c>
      <c r="C629" s="164" t="str">
        <f>IFERROR(TEXT(AK629,"00"),"99")&amp;IFERROR(TEXT(U629,"00"),"99")&amp;IFERROR(TEXT(Q629,"000"),"999")</f>
        <v>0546096</v>
      </c>
      <c r="D629" s="29">
        <v>1</v>
      </c>
      <c r="E629" s="29">
        <v>1</v>
      </c>
      <c r="F629" s="29">
        <v>0</v>
      </c>
      <c r="G629" s="29"/>
      <c r="H629" t="s">
        <v>2090</v>
      </c>
      <c r="I629" t="s">
        <v>2090</v>
      </c>
      <c r="J629" t="s">
        <v>2090</v>
      </c>
      <c r="M629" s="130" t="s">
        <v>2091</v>
      </c>
      <c r="N629" s="130" t="s">
        <v>2091</v>
      </c>
      <c r="O629" s="65" t="s">
        <v>2089</v>
      </c>
      <c r="P629" t="s">
        <v>2089</v>
      </c>
      <c r="Q629" s="153">
        <f>IFERROR(_xlfn.XLOOKUP(S629,sortorder!$E$62:$E$138,sortorder!$F$62:$F$138),999)</f>
        <v>96</v>
      </c>
      <c r="R629" s="153">
        <f>IFERROR(_xlfn.XLOOKUP(S629,sortorder!$E$62:$E$138,sortorder!$D$62:$D$138),99)</f>
        <v>1</v>
      </c>
      <c r="S629" s="131" t="s">
        <v>181</v>
      </c>
      <c r="T629" s="60" t="s">
        <v>317</v>
      </c>
      <c r="U629" s="158">
        <f>IFERROR(_xlfn.XLOOKUP(W629,sortorder!$E$4:$E$55,sortorder!$D$4:$D$55),99)</f>
        <v>46</v>
      </c>
      <c r="V629" s="158">
        <f>IFERROR(_xlfn.XLOOKUP(W629,sortorder!$E$4:$E$55,sortorder!$D$4:$D$55),99)</f>
        <v>46</v>
      </c>
      <c r="W629" s="22" t="s">
        <v>2048</v>
      </c>
      <c r="X629" s="147">
        <f>IF(ISERROR(SEARCH(X$1,$O629)),0,1)</f>
        <v>0</v>
      </c>
      <c r="Y629" s="147">
        <f>IF(ISERROR(SEARCH(Y$1,$O629)),0,1)</f>
        <v>1</v>
      </c>
      <c r="Z629" s="147">
        <f>IF(ISERROR(SEARCH(Z$1,$O629)),0,1)</f>
        <v>1</v>
      </c>
      <c r="AA629" s="147">
        <f>IF(ISERROR(SEARCH(AA$1,$O629)),0,1)</f>
        <v>0</v>
      </c>
      <c r="AB629" s="147">
        <f>IF(ISERROR(SEARCH(AB$1,$O629)),0,1)</f>
        <v>0</v>
      </c>
      <c r="AC629" s="147">
        <f>IF(ISERROR(SEARCH(AC$1,$O629)),0,1)</f>
        <v>0</v>
      </c>
      <c r="AD629" s="147">
        <f>IF(ISERROR(SEARCH(AD$1,$O629)),0,1)</f>
        <v>1</v>
      </c>
      <c r="AE629" s="147">
        <f>IF(ISERROR(SEARCH(AE$1,$O629)),0,1)</f>
        <v>1</v>
      </c>
      <c r="AF629" s="147">
        <f>IF(ISERROR(SEARCH(AF$1,$O629)),0,1)</f>
        <v>0</v>
      </c>
      <c r="AG629" t="s">
        <v>1075</v>
      </c>
      <c r="AH629" t="s">
        <v>93</v>
      </c>
      <c r="AI629" t="s">
        <v>84</v>
      </c>
      <c r="AJ629" s="42" t="s">
        <v>84</v>
      </c>
      <c r="AK629" s="219">
        <f>_xlfn.XLOOKUP(AJ629,sortorder!$I$15:$I$20,sortorder!$J$15:$J$20)</f>
        <v>5</v>
      </c>
      <c r="AL629" t="s">
        <v>1805</v>
      </c>
      <c r="AM629" t="s">
        <v>1805</v>
      </c>
      <c r="AN629" t="s">
        <v>1806</v>
      </c>
      <c r="AO629" s="32">
        <v>3</v>
      </c>
      <c r="AP629" t="s">
        <v>1800</v>
      </c>
      <c r="AQ629" t="s">
        <v>1111</v>
      </c>
      <c r="AR629" t="s">
        <v>1102</v>
      </c>
      <c r="AS629" t="s">
        <v>1111</v>
      </c>
      <c r="AU629" s="40" t="str">
        <f>IFERROR(_xlfn.XLOOKUP(O629,wtd!$B:$B,wtd!$C:$C),"")</f>
        <v/>
      </c>
      <c r="AV629" s="147" t="b">
        <f>IFERROR(O629=_xlfn.XLOOKUP(O629,wtd!$B:$B,wtd!$B:$B),FALSE)</f>
        <v>0</v>
      </c>
      <c r="AW629" t="s">
        <v>1103</v>
      </c>
      <c r="AX629">
        <v>2</v>
      </c>
      <c r="AY629">
        <v>0</v>
      </c>
      <c r="BA629" t="b">
        <v>0</v>
      </c>
      <c r="BB629" t="b">
        <v>0</v>
      </c>
      <c r="BC629" t="b">
        <v>0</v>
      </c>
      <c r="BD629" t="s">
        <v>2092</v>
      </c>
      <c r="BE629" s="41" t="s">
        <v>2093</v>
      </c>
      <c r="BF629" s="41" t="s">
        <v>2093</v>
      </c>
      <c r="BG629" s="41" t="s">
        <v>2094</v>
      </c>
      <c r="BH629" s="43"/>
      <c r="BI629" t="s">
        <v>2095</v>
      </c>
      <c r="BJ629" t="s">
        <v>1468</v>
      </c>
      <c r="BK629" t="s">
        <v>2096</v>
      </c>
      <c r="BL629" s="232">
        <v>44</v>
      </c>
      <c r="BN629" t="s">
        <v>55</v>
      </c>
      <c r="BO629" t="s">
        <v>1212</v>
      </c>
      <c r="BP629" t="s">
        <v>2091</v>
      </c>
      <c r="BQ629" t="s">
        <v>411</v>
      </c>
    </row>
    <row r="630" spans="1:69" x14ac:dyDescent="0.35">
      <c r="A630">
        <v>629</v>
      </c>
      <c r="B630" s="164" t="str">
        <f>IFERROR(TEXT(AK630,"00"),"99")&amp;IFERROR(TEXT(V630,"00"),"99")&amp;IFERROR(TEXT(R630,"00"),"99")&amp;IFERROR(TEXT(BL630,"000"),"999")</f>
        <v>054602045</v>
      </c>
      <c r="C630" s="164" t="str">
        <f>IFERROR(TEXT(AK630,"00"),"99")&amp;IFERROR(TEXT(U630,"00"),"99")&amp;IFERROR(TEXT(Q630,"000"),"999")</f>
        <v>0546097</v>
      </c>
      <c r="D630" s="29">
        <v>1</v>
      </c>
      <c r="E630" s="29">
        <v>1</v>
      </c>
      <c r="F630" s="29">
        <v>0</v>
      </c>
      <c r="G630" s="29"/>
      <c r="H630" t="s">
        <v>2082</v>
      </c>
      <c r="I630" t="s">
        <v>2082</v>
      </c>
      <c r="J630" t="s">
        <v>2082</v>
      </c>
      <c r="M630" s="130" t="s">
        <v>2083</v>
      </c>
      <c r="N630" s="130" t="s">
        <v>2083</v>
      </c>
      <c r="O630" s="65" t="s">
        <v>2081</v>
      </c>
      <c r="P630" t="s">
        <v>2081</v>
      </c>
      <c r="Q630" s="153">
        <f>IFERROR(_xlfn.XLOOKUP(S630,sortorder!$E$62:$E$138,sortorder!$F$62:$F$138),999)</f>
        <v>97</v>
      </c>
      <c r="R630" s="153">
        <f>IFERROR(_xlfn.XLOOKUP(S630,sortorder!$E$62:$E$138,sortorder!$D$62:$D$138),99)</f>
        <v>2</v>
      </c>
      <c r="S630" s="131" t="s">
        <v>144</v>
      </c>
      <c r="T630" s="60" t="s">
        <v>297</v>
      </c>
      <c r="U630" s="158">
        <f>IFERROR(_xlfn.XLOOKUP(W630,sortorder!$E$4:$E$55,sortorder!$D$4:$D$55),99)</f>
        <v>46</v>
      </c>
      <c r="V630" s="158">
        <f>IFERROR(_xlfn.XLOOKUP(W630,sortorder!$E$4:$E$55,sortorder!$D$4:$D$55),99)</f>
        <v>46</v>
      </c>
      <c r="W630" s="22" t="s">
        <v>2048</v>
      </c>
      <c r="X630" s="147">
        <f>IF(ISERROR(SEARCH(X$1,$O630)),0,1)</f>
        <v>0</v>
      </c>
      <c r="Y630" s="147">
        <f>IF(ISERROR(SEARCH(Y$1,$O630)),0,1)</f>
        <v>1</v>
      </c>
      <c r="Z630" s="147">
        <f>IF(ISERROR(SEARCH(Z$1,$O630)),0,1)</f>
        <v>1</v>
      </c>
      <c r="AA630" s="147">
        <f>IF(ISERROR(SEARCH(AA$1,$O630)),0,1)</f>
        <v>0</v>
      </c>
      <c r="AB630" s="147">
        <f>IF(ISERROR(SEARCH(AB$1,$O630)),0,1)</f>
        <v>0</v>
      </c>
      <c r="AC630" s="147">
        <f>IF(ISERROR(SEARCH(AC$1,$O630)),0,1)</f>
        <v>0</v>
      </c>
      <c r="AD630" s="147">
        <f>IF(ISERROR(SEARCH(AD$1,$O630)),0,1)</f>
        <v>1</v>
      </c>
      <c r="AE630" s="147">
        <f>IF(ISERROR(SEARCH(AE$1,$O630)),0,1)</f>
        <v>1</v>
      </c>
      <c r="AF630" s="147">
        <f>IF(ISERROR(SEARCH(AF$1,$O630)),0,1)</f>
        <v>0</v>
      </c>
      <c r="AG630" t="s">
        <v>1075</v>
      </c>
      <c r="AH630" t="s">
        <v>93</v>
      </c>
      <c r="AI630" t="s">
        <v>84</v>
      </c>
      <c r="AJ630" s="42" t="s">
        <v>84</v>
      </c>
      <c r="AK630" s="219">
        <f>_xlfn.XLOOKUP(AJ630,sortorder!$I$15:$I$20,sortorder!$J$15:$J$20)</f>
        <v>5</v>
      </c>
      <c r="AL630" t="s">
        <v>1805</v>
      </c>
      <c r="AM630" t="s">
        <v>1805</v>
      </c>
      <c r="AN630" t="s">
        <v>1806</v>
      </c>
      <c r="AO630" s="32">
        <v>3</v>
      </c>
      <c r="AP630" t="s">
        <v>1800</v>
      </c>
      <c r="AQ630" t="s">
        <v>1111</v>
      </c>
      <c r="AR630" t="s">
        <v>1102</v>
      </c>
      <c r="AS630" t="s">
        <v>1111</v>
      </c>
      <c r="AU630" s="40" t="str">
        <f>IFERROR(_xlfn.XLOOKUP(O630,wtd!$B:$B,wtd!$C:$C),"")</f>
        <v/>
      </c>
      <c r="AV630" s="147" t="b">
        <f>IFERROR(O630=_xlfn.XLOOKUP(O630,wtd!$B:$B,wtd!$B:$B),FALSE)</f>
        <v>0</v>
      </c>
      <c r="AW630" t="s">
        <v>1103</v>
      </c>
      <c r="AX630">
        <v>2</v>
      </c>
      <c r="AY630">
        <v>0</v>
      </c>
      <c r="BA630" t="b">
        <v>0</v>
      </c>
      <c r="BB630" t="b">
        <v>0</v>
      </c>
      <c r="BC630" t="b">
        <v>0</v>
      </c>
      <c r="BD630" t="s">
        <v>2084</v>
      </c>
      <c r="BE630" s="41" t="s">
        <v>2085</v>
      </c>
      <c r="BF630" s="41" t="s">
        <v>2085</v>
      </c>
      <c r="BG630" s="41" t="s">
        <v>2086</v>
      </c>
      <c r="BH630" s="43"/>
      <c r="BI630" t="s">
        <v>2087</v>
      </c>
      <c r="BJ630" t="s">
        <v>1458</v>
      </c>
      <c r="BK630" t="s">
        <v>2088</v>
      </c>
      <c r="BL630" s="232">
        <v>45</v>
      </c>
      <c r="BN630" t="s">
        <v>55</v>
      </c>
      <c r="BO630" t="s">
        <v>1001</v>
      </c>
      <c r="BP630" t="s">
        <v>2083</v>
      </c>
      <c r="BQ630" t="s">
        <v>411</v>
      </c>
    </row>
    <row r="631" spans="1:69" x14ac:dyDescent="0.35">
      <c r="A631">
        <v>630</v>
      </c>
      <c r="B631" s="164" t="str">
        <f>IFERROR(TEXT(AK631,"00"),"99")&amp;IFERROR(TEXT(V631,"00"),"99")&amp;IFERROR(TEXT(R631,"00"),"99")&amp;IFERROR(TEXT(BL631,"000"),"999")</f>
        <v>054603047</v>
      </c>
      <c r="C631" s="164" t="str">
        <f>IFERROR(TEXT(AK631,"00"),"99")&amp;IFERROR(TEXT(U631,"00"),"99")&amp;IFERROR(TEXT(Q631,"000"),"999")</f>
        <v>0546099</v>
      </c>
      <c r="D631" s="29">
        <v>1</v>
      </c>
      <c r="E631" s="29">
        <v>1</v>
      </c>
      <c r="F631" s="29">
        <v>0</v>
      </c>
      <c r="G631" s="29"/>
      <c r="H631" t="s">
        <v>2046</v>
      </c>
      <c r="I631" t="s">
        <v>2046</v>
      </c>
      <c r="J631" t="s">
        <v>2046</v>
      </c>
      <c r="M631" s="130" t="s">
        <v>2047</v>
      </c>
      <c r="N631" s="130" t="s">
        <v>2047</v>
      </c>
      <c r="O631" s="65" t="s">
        <v>2045</v>
      </c>
      <c r="P631" t="s">
        <v>2045</v>
      </c>
      <c r="Q631" s="153">
        <f>IFERROR(_xlfn.XLOOKUP(S631,sortorder!$E$62:$E$138,sortorder!$F$62:$F$138),999)</f>
        <v>99</v>
      </c>
      <c r="R631" s="153">
        <f>IFERROR(_xlfn.XLOOKUP(S631,sortorder!$E$62:$E$138,sortorder!$D$62:$D$138),99)</f>
        <v>3</v>
      </c>
      <c r="S631" s="131" t="s">
        <v>185</v>
      </c>
      <c r="T631" s="60" t="s">
        <v>275</v>
      </c>
      <c r="U631" s="158">
        <f>IFERROR(_xlfn.XLOOKUP(W631,sortorder!$E$4:$E$55,sortorder!$D$4:$D$55),99)</f>
        <v>46</v>
      </c>
      <c r="V631" s="158">
        <f>IFERROR(_xlfn.XLOOKUP(W631,sortorder!$E$4:$E$55,sortorder!$D$4:$D$55),99)</f>
        <v>46</v>
      </c>
      <c r="W631" s="22" t="s">
        <v>2048</v>
      </c>
      <c r="X631" s="147">
        <f>IF(ISERROR(SEARCH(X$1,$O631)),0,1)</f>
        <v>0</v>
      </c>
      <c r="Y631" s="147">
        <f>IF(ISERROR(SEARCH(Y$1,$O631)),0,1)</f>
        <v>1</v>
      </c>
      <c r="Z631" s="147">
        <f>IF(ISERROR(SEARCH(Z$1,$O631)),0,1)</f>
        <v>1</v>
      </c>
      <c r="AA631" s="147">
        <f>IF(ISERROR(SEARCH(AA$1,$O631)),0,1)</f>
        <v>0</v>
      </c>
      <c r="AB631" s="147">
        <f>IF(ISERROR(SEARCH(AB$1,$O631)),0,1)</f>
        <v>0</v>
      </c>
      <c r="AC631" s="147">
        <f>IF(ISERROR(SEARCH(AC$1,$O631)),0,1)</f>
        <v>0</v>
      </c>
      <c r="AD631" s="147">
        <f>IF(ISERROR(SEARCH(AD$1,$O631)),0,1)</f>
        <v>1</v>
      </c>
      <c r="AE631" s="147">
        <f>IF(ISERROR(SEARCH(AE$1,$O631)),0,1)</f>
        <v>1</v>
      </c>
      <c r="AF631" s="147">
        <f>IF(ISERROR(SEARCH(AF$1,$O631)),0,1)</f>
        <v>0</v>
      </c>
      <c r="AG631" t="s">
        <v>1075</v>
      </c>
      <c r="AH631" t="s">
        <v>93</v>
      </c>
      <c r="AI631" t="s">
        <v>84</v>
      </c>
      <c r="AJ631" s="42" t="s">
        <v>84</v>
      </c>
      <c r="AK631" s="219">
        <f>_xlfn.XLOOKUP(AJ631,sortorder!$I$15:$I$20,sortorder!$J$15:$J$20)</f>
        <v>5</v>
      </c>
      <c r="AL631" t="s">
        <v>1805</v>
      </c>
      <c r="AM631" t="s">
        <v>1805</v>
      </c>
      <c r="AN631" t="s">
        <v>1806</v>
      </c>
      <c r="AO631" s="32">
        <v>3</v>
      </c>
      <c r="AP631" t="s">
        <v>1800</v>
      </c>
      <c r="AQ631" t="s">
        <v>1111</v>
      </c>
      <c r="AR631" t="s">
        <v>1102</v>
      </c>
      <c r="AS631" t="s">
        <v>1111</v>
      </c>
      <c r="AU631" s="40" t="str">
        <f>IFERROR(_xlfn.XLOOKUP(O631,wtd!$B:$B,wtd!$C:$C),"")</f>
        <v/>
      </c>
      <c r="AV631" s="147" t="b">
        <f>IFERROR(O631=_xlfn.XLOOKUP(O631,wtd!$B:$B,wtd!$B:$B),FALSE)</f>
        <v>0</v>
      </c>
      <c r="AW631" t="s">
        <v>1103</v>
      </c>
      <c r="AX631">
        <v>2</v>
      </c>
      <c r="AY631">
        <v>0</v>
      </c>
      <c r="BA631" t="b">
        <v>0</v>
      </c>
      <c r="BB631" t="b">
        <v>0</v>
      </c>
      <c r="BC631" t="b">
        <v>0</v>
      </c>
      <c r="BD631" t="s">
        <v>2049</v>
      </c>
      <c r="BE631" s="41" t="s">
        <v>5025</v>
      </c>
      <c r="BF631" s="41" t="s">
        <v>5025</v>
      </c>
      <c r="BG631" s="41" t="s">
        <v>5512</v>
      </c>
      <c r="BH631" s="43"/>
      <c r="BI631" t="s">
        <v>2050</v>
      </c>
      <c r="BJ631" t="s">
        <v>1410</v>
      </c>
      <c r="BK631" t="s">
        <v>2051</v>
      </c>
      <c r="BL631" s="232">
        <v>47</v>
      </c>
      <c r="BN631" t="s">
        <v>86</v>
      </c>
      <c r="BO631" t="s">
        <v>1411</v>
      </c>
      <c r="BP631" t="s">
        <v>2047</v>
      </c>
      <c r="BQ631" t="s">
        <v>411</v>
      </c>
    </row>
    <row r="632" spans="1:69" x14ac:dyDescent="0.35">
      <c r="A632">
        <v>631</v>
      </c>
      <c r="B632" s="164" t="str">
        <f>IFERROR(TEXT(AK632,"00"),"99")&amp;IFERROR(TEXT(V632,"00"),"99")&amp;IFERROR(TEXT(R632,"00"),"99")&amp;IFERROR(TEXT(BL632,"000"),"999")</f>
        <v>054604048</v>
      </c>
      <c r="C632" s="164" t="str">
        <f>IFERROR(TEXT(AK632,"00"),"99")&amp;IFERROR(TEXT(U632,"00"),"99")&amp;IFERROR(TEXT(Q632,"000"),"999")</f>
        <v>0546100</v>
      </c>
      <c r="D632" s="29">
        <v>1</v>
      </c>
      <c r="E632" s="29">
        <v>1</v>
      </c>
      <c r="F632" s="29">
        <v>0</v>
      </c>
      <c r="G632" s="29"/>
      <c r="H632" t="s">
        <v>2098</v>
      </c>
      <c r="I632" t="s">
        <v>2098</v>
      </c>
      <c r="J632" t="s">
        <v>2098</v>
      </c>
      <c r="M632" s="130" t="s">
        <v>2099</v>
      </c>
      <c r="N632" s="130" t="s">
        <v>2099</v>
      </c>
      <c r="O632" s="65" t="s">
        <v>2097</v>
      </c>
      <c r="P632" t="s">
        <v>2097</v>
      </c>
      <c r="Q632" s="153">
        <f>IFERROR(_xlfn.XLOOKUP(S632,sortorder!$E$62:$E$138,sortorder!$F$62:$F$138),999)</f>
        <v>100</v>
      </c>
      <c r="R632" s="153">
        <f>IFERROR(_xlfn.XLOOKUP(S632,sortorder!$E$62:$E$138,sortorder!$D$62:$D$138),99)</f>
        <v>4</v>
      </c>
      <c r="S632" s="131" t="s">
        <v>108</v>
      </c>
      <c r="T632" s="60" t="s">
        <v>521</v>
      </c>
      <c r="U632" s="158">
        <f>IFERROR(_xlfn.XLOOKUP(W632,sortorder!$E$4:$E$55,sortorder!$D$4:$D$55),99)</f>
        <v>46</v>
      </c>
      <c r="V632" s="158">
        <f>IFERROR(_xlfn.XLOOKUP(W632,sortorder!$E$4:$E$55,sortorder!$D$4:$D$55),99)</f>
        <v>46</v>
      </c>
      <c r="W632" s="22" t="s">
        <v>2048</v>
      </c>
      <c r="X632" s="147">
        <f>IF(ISERROR(SEARCH(X$1,$O632)),0,1)</f>
        <v>0</v>
      </c>
      <c r="Y632" s="147">
        <f>IF(ISERROR(SEARCH(Y$1,$O632)),0,1)</f>
        <v>1</v>
      </c>
      <c r="Z632" s="147">
        <f>IF(ISERROR(SEARCH(Z$1,$O632)),0,1)</f>
        <v>1</v>
      </c>
      <c r="AA632" s="147">
        <f>IF(ISERROR(SEARCH(AA$1,$O632)),0,1)</f>
        <v>0</v>
      </c>
      <c r="AB632" s="147">
        <f>IF(ISERROR(SEARCH(AB$1,$O632)),0,1)</f>
        <v>0</v>
      </c>
      <c r="AC632" s="147">
        <f>IF(ISERROR(SEARCH(AC$1,$O632)),0,1)</f>
        <v>0</v>
      </c>
      <c r="AD632" s="147">
        <f>IF(ISERROR(SEARCH(AD$1,$O632)),0,1)</f>
        <v>1</v>
      </c>
      <c r="AE632" s="147">
        <f>IF(ISERROR(SEARCH(AE$1,$O632)),0,1)</f>
        <v>1</v>
      </c>
      <c r="AF632" s="147">
        <f>IF(ISERROR(SEARCH(AF$1,$O632)),0,1)</f>
        <v>0</v>
      </c>
      <c r="AG632" t="s">
        <v>1075</v>
      </c>
      <c r="AH632" t="s">
        <v>93</v>
      </c>
      <c r="AI632" t="s">
        <v>84</v>
      </c>
      <c r="AJ632" s="42" t="s">
        <v>84</v>
      </c>
      <c r="AK632" s="219">
        <f>_xlfn.XLOOKUP(AJ632,sortorder!$I$15:$I$20,sortorder!$J$15:$J$20)</f>
        <v>5</v>
      </c>
      <c r="AL632" t="s">
        <v>1805</v>
      </c>
      <c r="AM632" t="s">
        <v>1805</v>
      </c>
      <c r="AN632" t="s">
        <v>1806</v>
      </c>
      <c r="AO632" s="32">
        <v>3</v>
      </c>
      <c r="AP632" t="s">
        <v>1800</v>
      </c>
      <c r="AQ632" t="s">
        <v>1111</v>
      </c>
      <c r="AR632" t="s">
        <v>1102</v>
      </c>
      <c r="AS632" t="s">
        <v>1111</v>
      </c>
      <c r="AU632" s="40" t="str">
        <f>IFERROR(_xlfn.XLOOKUP(O632,wtd!$B:$B,wtd!$C:$C),"")</f>
        <v/>
      </c>
      <c r="AV632" s="147" t="b">
        <f>IFERROR(O632=_xlfn.XLOOKUP(O632,wtd!$B:$B,wtd!$B:$B),FALSE)</f>
        <v>0</v>
      </c>
      <c r="AW632" t="s">
        <v>1103</v>
      </c>
      <c r="AX632">
        <v>2</v>
      </c>
      <c r="AY632">
        <v>0</v>
      </c>
      <c r="BA632" t="b">
        <v>0</v>
      </c>
      <c r="BB632" t="b">
        <v>0</v>
      </c>
      <c r="BC632" t="b">
        <v>0</v>
      </c>
      <c r="BD632" t="s">
        <v>2100</v>
      </c>
      <c r="BE632" s="41" t="s">
        <v>5034</v>
      </c>
      <c r="BF632" s="41" t="s">
        <v>5034</v>
      </c>
      <c r="BG632" s="41" t="s">
        <v>2101</v>
      </c>
      <c r="BH632" s="43"/>
      <c r="BI632" t="s">
        <v>2102</v>
      </c>
      <c r="BJ632" t="s">
        <v>1330</v>
      </c>
      <c r="BK632" t="s">
        <v>2103</v>
      </c>
      <c r="BL632" s="232">
        <v>48</v>
      </c>
      <c r="BN632" t="s">
        <v>55</v>
      </c>
      <c r="BO632" t="s">
        <v>1189</v>
      </c>
      <c r="BP632" t="s">
        <v>2099</v>
      </c>
      <c r="BQ632" t="s">
        <v>411</v>
      </c>
    </row>
    <row r="633" spans="1:69" x14ac:dyDescent="0.35">
      <c r="A633">
        <v>632</v>
      </c>
      <c r="B633" s="164" t="str">
        <f>IFERROR(TEXT(AK633,"00"),"99")&amp;IFERROR(TEXT(V633,"00"),"99")&amp;IFERROR(TEXT(R633,"00"),"99")&amp;IFERROR(TEXT(BL633,"000"),"999")</f>
        <v>054605046</v>
      </c>
      <c r="C633" s="164" t="str">
        <f>IFERROR(TEXT(AK633,"00"),"99")&amp;IFERROR(TEXT(U633,"00"),"99")&amp;IFERROR(TEXT(Q633,"000"),"999")</f>
        <v>0546098</v>
      </c>
      <c r="D633" s="29">
        <v>1</v>
      </c>
      <c r="E633" s="29">
        <v>1</v>
      </c>
      <c r="F633" s="29">
        <v>0</v>
      </c>
      <c r="G633" s="29"/>
      <c r="H633" t="s">
        <v>2053</v>
      </c>
      <c r="I633" t="s">
        <v>2053</v>
      </c>
      <c r="J633" t="s">
        <v>2053</v>
      </c>
      <c r="M633" s="130" t="s">
        <v>2054</v>
      </c>
      <c r="N633" s="130" t="s">
        <v>2054</v>
      </c>
      <c r="O633" s="65" t="s">
        <v>2052</v>
      </c>
      <c r="P633" t="s">
        <v>2052</v>
      </c>
      <c r="Q633" s="153">
        <f>IFERROR(_xlfn.XLOOKUP(S633,sortorder!$E$62:$E$138,sortorder!$F$62:$F$138),999)</f>
        <v>98</v>
      </c>
      <c r="R633" s="153">
        <f>IFERROR(_xlfn.XLOOKUP(S633,sortorder!$E$62:$E$138,sortorder!$D$62:$D$138),99)</f>
        <v>5</v>
      </c>
      <c r="S633" s="131" t="s">
        <v>196</v>
      </c>
      <c r="T633" s="60" t="s">
        <v>287</v>
      </c>
      <c r="U633" s="158">
        <f>IFERROR(_xlfn.XLOOKUP(W633,sortorder!$E$4:$E$55,sortorder!$D$4:$D$55),99)</f>
        <v>46</v>
      </c>
      <c r="V633" s="158">
        <f>IFERROR(_xlfn.XLOOKUP(W633,sortorder!$E$4:$E$55,sortorder!$D$4:$D$55),99)</f>
        <v>46</v>
      </c>
      <c r="W633" s="22" t="s">
        <v>2048</v>
      </c>
      <c r="X633" s="147">
        <f>IF(ISERROR(SEARCH(X$1,$O633)),0,1)</f>
        <v>0</v>
      </c>
      <c r="Y633" s="147">
        <f>IF(ISERROR(SEARCH(Y$1,$O633)),0,1)</f>
        <v>1</v>
      </c>
      <c r="Z633" s="147">
        <f>IF(ISERROR(SEARCH(Z$1,$O633)),0,1)</f>
        <v>1</v>
      </c>
      <c r="AA633" s="147">
        <f>IF(ISERROR(SEARCH(AA$1,$O633)),0,1)</f>
        <v>0</v>
      </c>
      <c r="AB633" s="147">
        <f>IF(ISERROR(SEARCH(AB$1,$O633)),0,1)</f>
        <v>0</v>
      </c>
      <c r="AC633" s="147">
        <f>IF(ISERROR(SEARCH(AC$1,$O633)),0,1)</f>
        <v>0</v>
      </c>
      <c r="AD633" s="147">
        <f>IF(ISERROR(SEARCH(AD$1,$O633)),0,1)</f>
        <v>1</v>
      </c>
      <c r="AE633" s="147">
        <f>IF(ISERROR(SEARCH(AE$1,$O633)),0,1)</f>
        <v>1</v>
      </c>
      <c r="AF633" s="147">
        <f>IF(ISERROR(SEARCH(AF$1,$O633)),0,1)</f>
        <v>0</v>
      </c>
      <c r="AG633" t="s">
        <v>1075</v>
      </c>
      <c r="AH633" t="s">
        <v>93</v>
      </c>
      <c r="AI633" t="s">
        <v>84</v>
      </c>
      <c r="AJ633" s="42" t="s">
        <v>84</v>
      </c>
      <c r="AK633" s="219">
        <f>_xlfn.XLOOKUP(AJ633,sortorder!$I$15:$I$20,sortorder!$J$15:$J$20)</f>
        <v>5</v>
      </c>
      <c r="AL633" t="s">
        <v>1805</v>
      </c>
      <c r="AM633" t="s">
        <v>1805</v>
      </c>
      <c r="AN633" t="s">
        <v>1806</v>
      </c>
      <c r="AO633" s="32">
        <v>3</v>
      </c>
      <c r="AP633" t="s">
        <v>1800</v>
      </c>
      <c r="AQ633" t="s">
        <v>1111</v>
      </c>
      <c r="AR633" t="s">
        <v>1102</v>
      </c>
      <c r="AS633" t="s">
        <v>1111</v>
      </c>
      <c r="AU633" s="40" t="str">
        <f>IFERROR(_xlfn.XLOOKUP(O633,wtd!$B:$B,wtd!$C:$C),"")</f>
        <v/>
      </c>
      <c r="AV633" s="147" t="b">
        <f>IFERROR(O633=_xlfn.XLOOKUP(O633,wtd!$B:$B,wtd!$B:$B),FALSE)</f>
        <v>0</v>
      </c>
      <c r="AW633" t="s">
        <v>1103</v>
      </c>
      <c r="AX633">
        <v>2</v>
      </c>
      <c r="AY633">
        <v>0</v>
      </c>
      <c r="BA633" t="b">
        <v>0</v>
      </c>
      <c r="BB633" t="b">
        <v>0</v>
      </c>
      <c r="BC633" t="b">
        <v>0</v>
      </c>
      <c r="BD633" t="s">
        <v>2055</v>
      </c>
      <c r="BE633" s="41" t="s">
        <v>5035</v>
      </c>
      <c r="BF633" s="41" t="s">
        <v>5035</v>
      </c>
      <c r="BG633" s="41" t="s">
        <v>5513</v>
      </c>
      <c r="BH633" s="43"/>
      <c r="BI633" t="s">
        <v>2056</v>
      </c>
      <c r="BJ633" t="s">
        <v>1418</v>
      </c>
      <c r="BK633" t="s">
        <v>2057</v>
      </c>
      <c r="BL633" s="232">
        <v>46</v>
      </c>
      <c r="BN633" t="s">
        <v>55</v>
      </c>
      <c r="BO633" t="s">
        <v>1166</v>
      </c>
      <c r="BP633" t="s">
        <v>2054</v>
      </c>
      <c r="BQ633" t="s">
        <v>411</v>
      </c>
    </row>
    <row r="634" spans="1:69" x14ac:dyDescent="0.35">
      <c r="A634">
        <v>633</v>
      </c>
      <c r="B634" s="164" t="str">
        <f>IFERROR(TEXT(AK634,"00"),"99")&amp;IFERROR(TEXT(V634,"00"),"99")&amp;IFERROR(TEXT(R634,"00"),"99")&amp;IFERROR(TEXT(BL634,"000"),"999")</f>
        <v>054606051</v>
      </c>
      <c r="C634" s="164" t="str">
        <f>IFERROR(TEXT(AK634,"00"),"99")&amp;IFERROR(TEXT(U634,"00"),"99")&amp;IFERROR(TEXT(Q634,"000"),"999")</f>
        <v>0546103</v>
      </c>
      <c r="D634" s="29">
        <v>1</v>
      </c>
      <c r="E634" s="29">
        <v>1</v>
      </c>
      <c r="F634" s="29">
        <v>0</v>
      </c>
      <c r="G634" s="29"/>
      <c r="H634" t="s">
        <v>2059</v>
      </c>
      <c r="I634" t="s">
        <v>2059</v>
      </c>
      <c r="J634" t="s">
        <v>2059</v>
      </c>
      <c r="M634" s="130" t="s">
        <v>2060</v>
      </c>
      <c r="N634" s="130" t="s">
        <v>2060</v>
      </c>
      <c r="O634" s="65" t="s">
        <v>2058</v>
      </c>
      <c r="P634" t="s">
        <v>2058</v>
      </c>
      <c r="Q634" s="153">
        <f>IFERROR(_xlfn.XLOOKUP(S634,sortorder!$E$62:$E$138,sortorder!$F$62:$F$138),999)</f>
        <v>103</v>
      </c>
      <c r="R634" s="153">
        <f>IFERROR(_xlfn.XLOOKUP(S634,sortorder!$E$62:$E$138,sortorder!$D$62:$D$138),99)</f>
        <v>6</v>
      </c>
      <c r="S634" s="131" t="s">
        <v>80</v>
      </c>
      <c r="T634" s="60" t="s">
        <v>308</v>
      </c>
      <c r="U634" s="158">
        <f>IFERROR(_xlfn.XLOOKUP(W634,sortorder!$E$4:$E$55,sortorder!$D$4:$D$55),99)</f>
        <v>46</v>
      </c>
      <c r="V634" s="158">
        <f>IFERROR(_xlfn.XLOOKUP(W634,sortorder!$E$4:$E$55,sortorder!$D$4:$D$55),99)</f>
        <v>46</v>
      </c>
      <c r="W634" s="22" t="s">
        <v>2048</v>
      </c>
      <c r="X634" s="147">
        <f>IF(ISERROR(SEARCH(X$1,$O634)),0,1)</f>
        <v>0</v>
      </c>
      <c r="Y634" s="147">
        <f>IF(ISERROR(SEARCH(Y$1,$O634)),0,1)</f>
        <v>1</v>
      </c>
      <c r="Z634" s="147">
        <f>IF(ISERROR(SEARCH(Z$1,$O634)),0,1)</f>
        <v>1</v>
      </c>
      <c r="AA634" s="147">
        <f>IF(ISERROR(SEARCH(AA$1,$O634)),0,1)</f>
        <v>0</v>
      </c>
      <c r="AB634" s="147">
        <f>IF(ISERROR(SEARCH(AB$1,$O634)),0,1)</f>
        <v>0</v>
      </c>
      <c r="AC634" s="147">
        <f>IF(ISERROR(SEARCH(AC$1,$O634)),0,1)</f>
        <v>0</v>
      </c>
      <c r="AD634" s="147">
        <f>IF(ISERROR(SEARCH(AD$1,$O634)),0,1)</f>
        <v>1</v>
      </c>
      <c r="AE634" s="147">
        <f>IF(ISERROR(SEARCH(AE$1,$O634)),0,1)</f>
        <v>1</v>
      </c>
      <c r="AF634" s="147">
        <f>IF(ISERROR(SEARCH(AF$1,$O634)),0,1)</f>
        <v>0</v>
      </c>
      <c r="AG634" t="s">
        <v>1075</v>
      </c>
      <c r="AH634" t="s">
        <v>93</v>
      </c>
      <c r="AI634" t="s">
        <v>84</v>
      </c>
      <c r="AJ634" s="42" t="s">
        <v>84</v>
      </c>
      <c r="AK634" s="219">
        <f>_xlfn.XLOOKUP(AJ634,sortorder!$I$15:$I$20,sortorder!$J$15:$J$20)</f>
        <v>5</v>
      </c>
      <c r="AL634" t="s">
        <v>1805</v>
      </c>
      <c r="AM634" t="s">
        <v>1805</v>
      </c>
      <c r="AN634" t="s">
        <v>1806</v>
      </c>
      <c r="AO634" s="32">
        <v>3</v>
      </c>
      <c r="AP634" t="s">
        <v>1800</v>
      </c>
      <c r="AQ634" t="s">
        <v>1111</v>
      </c>
      <c r="AR634" t="s">
        <v>1102</v>
      </c>
      <c r="AS634" t="s">
        <v>1111</v>
      </c>
      <c r="AU634" s="40" t="str">
        <f>IFERROR(_xlfn.XLOOKUP(O634,wtd!$B:$B,wtd!$C:$C),"")</f>
        <v/>
      </c>
      <c r="AV634" s="147" t="b">
        <f>IFERROR(O634=_xlfn.XLOOKUP(O634,wtd!$B:$B,wtd!$B:$B),FALSE)</f>
        <v>0</v>
      </c>
      <c r="AW634" t="s">
        <v>1103</v>
      </c>
      <c r="AX634">
        <v>2</v>
      </c>
      <c r="AY634">
        <v>0</v>
      </c>
      <c r="BA634" t="b">
        <v>0</v>
      </c>
      <c r="BB634" t="b">
        <v>0</v>
      </c>
      <c r="BC634" t="b">
        <v>0</v>
      </c>
      <c r="BD634" t="s">
        <v>5215</v>
      </c>
      <c r="BE634" s="41" t="s">
        <v>2061</v>
      </c>
      <c r="BF634" s="41" t="s">
        <v>2061</v>
      </c>
      <c r="BG634" s="41" t="s">
        <v>2062</v>
      </c>
      <c r="BH634" s="43"/>
      <c r="BI634" t="s">
        <v>2063</v>
      </c>
      <c r="BJ634" t="s">
        <v>1427</v>
      </c>
      <c r="BK634" t="s">
        <v>2064</v>
      </c>
      <c r="BL634" s="232">
        <v>51</v>
      </c>
      <c r="BN634" t="s">
        <v>1224</v>
      </c>
      <c r="BO634" t="s">
        <v>1428</v>
      </c>
      <c r="BP634" t="s">
        <v>2060</v>
      </c>
      <c r="BQ634" t="s">
        <v>411</v>
      </c>
    </row>
    <row r="635" spans="1:69" x14ac:dyDescent="0.35">
      <c r="A635">
        <v>634</v>
      </c>
      <c r="B635" s="164" t="str">
        <f>IFERROR(TEXT(AK635,"00"),"99")&amp;IFERROR(TEXT(V635,"00"),"99")&amp;IFERROR(TEXT(R635,"00"),"99")&amp;IFERROR(TEXT(BL635,"000"),"999")</f>
        <v>054607050</v>
      </c>
      <c r="C635" s="164" t="str">
        <f>IFERROR(TEXT(AK635,"00"),"99")&amp;IFERROR(TEXT(U635,"00"),"99")&amp;IFERROR(TEXT(Q635,"000"),"999")</f>
        <v>0546102</v>
      </c>
      <c r="D635" s="29">
        <v>1</v>
      </c>
      <c r="E635" s="29">
        <v>1</v>
      </c>
      <c r="F635" s="29">
        <v>0</v>
      </c>
      <c r="G635" s="29"/>
      <c r="H635" t="s">
        <v>2117</v>
      </c>
      <c r="I635" t="s">
        <v>2117</v>
      </c>
      <c r="J635" t="s">
        <v>2117</v>
      </c>
      <c r="L635" s="125"/>
      <c r="M635" s="130" t="s">
        <v>2118</v>
      </c>
      <c r="N635" s="130" t="s">
        <v>2118</v>
      </c>
      <c r="O635" s="65" t="s">
        <v>2116</v>
      </c>
      <c r="P635" t="s">
        <v>2116</v>
      </c>
      <c r="Q635" s="153">
        <f>IFERROR(_xlfn.XLOOKUP(S635,sortorder!$E$62:$E$138,sortorder!$F$62:$F$138),999)</f>
        <v>102</v>
      </c>
      <c r="R635" s="153">
        <f>IFERROR(_xlfn.XLOOKUP(S635,sortorder!$E$62:$E$138,sortorder!$D$62:$D$138),99)</f>
        <v>7</v>
      </c>
      <c r="S635" s="131" t="s">
        <v>307</v>
      </c>
      <c r="T635" s="60" t="s">
        <v>538</v>
      </c>
      <c r="U635" s="158">
        <f>IFERROR(_xlfn.XLOOKUP(W635,sortorder!$E$4:$E$55,sortorder!$D$4:$D$55),99)</f>
        <v>46</v>
      </c>
      <c r="V635" s="158">
        <f>IFERROR(_xlfn.XLOOKUP(W635,sortorder!$E$4:$E$55,sortorder!$D$4:$D$55),99)</f>
        <v>46</v>
      </c>
      <c r="W635" s="22" t="s">
        <v>2048</v>
      </c>
      <c r="X635" s="147">
        <f>IF(ISERROR(SEARCH(X$1,$O635)),0,1)</f>
        <v>0</v>
      </c>
      <c r="Y635" s="147">
        <f>IF(ISERROR(SEARCH(Y$1,$O635)),0,1)</f>
        <v>1</v>
      </c>
      <c r="Z635" s="147">
        <f>IF(ISERROR(SEARCH(Z$1,$O635)),0,1)</f>
        <v>1</v>
      </c>
      <c r="AA635" s="147">
        <f>IF(ISERROR(SEARCH(AA$1,$O635)),0,1)</f>
        <v>0</v>
      </c>
      <c r="AB635" s="147">
        <f>IF(ISERROR(SEARCH(AB$1,$O635)),0,1)</f>
        <v>0</v>
      </c>
      <c r="AC635" s="147">
        <f>IF(ISERROR(SEARCH(AC$1,$O635)),0,1)</f>
        <v>0</v>
      </c>
      <c r="AD635" s="147">
        <f>IF(ISERROR(SEARCH(AD$1,$O635)),0,1)</f>
        <v>1</v>
      </c>
      <c r="AE635" s="147">
        <f>IF(ISERROR(SEARCH(AE$1,$O635)),0,1)</f>
        <v>1</v>
      </c>
      <c r="AF635" s="147">
        <f>IF(ISERROR(SEARCH(AF$1,$O635)),0,1)</f>
        <v>0</v>
      </c>
      <c r="AG635" t="s">
        <v>1075</v>
      </c>
      <c r="AH635" t="s">
        <v>93</v>
      </c>
      <c r="AI635" t="s">
        <v>84</v>
      </c>
      <c r="AJ635" s="42" t="s">
        <v>84</v>
      </c>
      <c r="AK635" s="219">
        <f>_xlfn.XLOOKUP(AJ635,sortorder!$I$15:$I$20,sortorder!$J$15:$J$20)</f>
        <v>5</v>
      </c>
      <c r="AL635" t="s">
        <v>1805</v>
      </c>
      <c r="AM635" t="s">
        <v>1805</v>
      </c>
      <c r="AN635" t="s">
        <v>1806</v>
      </c>
      <c r="AO635" s="32">
        <v>3</v>
      </c>
      <c r="AP635" t="s">
        <v>1800</v>
      </c>
      <c r="AQ635" t="s">
        <v>1111</v>
      </c>
      <c r="AR635" t="s">
        <v>1102</v>
      </c>
      <c r="AS635" t="s">
        <v>1111</v>
      </c>
      <c r="AU635" s="40" t="str">
        <f>IFERROR(_xlfn.XLOOKUP(O635,wtd!$B:$B,wtd!$C:$C),"")</f>
        <v/>
      </c>
      <c r="AV635" s="147" t="b">
        <f>IFERROR(O635=_xlfn.XLOOKUP(O635,wtd!$B:$B,wtd!$B:$B),FALSE)</f>
        <v>0</v>
      </c>
      <c r="AW635" t="s">
        <v>1103</v>
      </c>
      <c r="AX635">
        <v>2</v>
      </c>
      <c r="AY635">
        <v>0</v>
      </c>
      <c r="BA635" t="b">
        <v>0</v>
      </c>
      <c r="BB635" t="b">
        <v>0</v>
      </c>
      <c r="BC635" t="b">
        <v>0</v>
      </c>
      <c r="BD635" t="s">
        <v>2119</v>
      </c>
      <c r="BE635" s="41" t="s">
        <v>2120</v>
      </c>
      <c r="BF635" s="41" t="s">
        <v>2120</v>
      </c>
      <c r="BG635" s="41" t="s">
        <v>2121</v>
      </c>
      <c r="BH635" s="43"/>
      <c r="BI635" t="s">
        <v>2122</v>
      </c>
      <c r="BJ635" t="s">
        <v>1505</v>
      </c>
      <c r="BK635" t="s">
        <v>2123</v>
      </c>
      <c r="BL635" s="232">
        <v>50</v>
      </c>
      <c r="BN635" t="s">
        <v>109</v>
      </c>
      <c r="BO635" t="s">
        <v>1506</v>
      </c>
      <c r="BP635" t="s">
        <v>2118</v>
      </c>
      <c r="BQ635" t="s">
        <v>411</v>
      </c>
    </row>
    <row r="636" spans="1:69" x14ac:dyDescent="0.35">
      <c r="A636">
        <v>635</v>
      </c>
      <c r="B636" s="164" t="str">
        <f>IFERROR(TEXT(AK636,"00"),"99")&amp;IFERROR(TEXT(V636,"00"),"99")&amp;IFERROR(TEXT(R636,"00"),"99")&amp;IFERROR(TEXT(BL636,"000"),"999")</f>
        <v>054608052</v>
      </c>
      <c r="C636" s="164" t="str">
        <f>IFERROR(TEXT(AK636,"00"),"99")&amp;IFERROR(TEXT(U636,"00"),"99")&amp;IFERROR(TEXT(Q636,"000"),"999")</f>
        <v>0546104</v>
      </c>
      <c r="D636" s="29">
        <v>1</v>
      </c>
      <c r="E636" s="29">
        <v>1</v>
      </c>
      <c r="F636" s="29">
        <v>0</v>
      </c>
      <c r="G636" s="29"/>
      <c r="H636" t="s">
        <v>2074</v>
      </c>
      <c r="I636" t="s">
        <v>2074</v>
      </c>
      <c r="J636" t="s">
        <v>2074</v>
      </c>
      <c r="M636" s="130" t="s">
        <v>2075</v>
      </c>
      <c r="N636" s="130" t="s">
        <v>2075</v>
      </c>
      <c r="O636" s="65" t="s">
        <v>2073</v>
      </c>
      <c r="P636" t="s">
        <v>2073</v>
      </c>
      <c r="Q636" s="153">
        <f>IFERROR(_xlfn.XLOOKUP(S636,sortorder!$E$62:$E$138,sortorder!$F$62:$F$138),999)</f>
        <v>104</v>
      </c>
      <c r="R636" s="153">
        <f>IFERROR(_xlfn.XLOOKUP(S636,sortorder!$E$62:$E$138,sortorder!$D$62:$D$138),99)</f>
        <v>8</v>
      </c>
      <c r="S636" s="131" t="s">
        <v>255</v>
      </c>
      <c r="T636" s="60" t="s">
        <v>336</v>
      </c>
      <c r="U636" s="158">
        <f>IFERROR(_xlfn.XLOOKUP(W636,sortorder!$E$4:$E$55,sortorder!$D$4:$D$55),99)</f>
        <v>46</v>
      </c>
      <c r="V636" s="158">
        <f>IFERROR(_xlfn.XLOOKUP(W636,sortorder!$E$4:$E$55,sortorder!$D$4:$D$55),99)</f>
        <v>46</v>
      </c>
      <c r="W636" s="22" t="s">
        <v>2048</v>
      </c>
      <c r="X636" s="147">
        <f>IF(ISERROR(SEARCH(X$1,$O636)),0,1)</f>
        <v>0</v>
      </c>
      <c r="Y636" s="147">
        <f>IF(ISERROR(SEARCH(Y$1,$O636)),0,1)</f>
        <v>1</v>
      </c>
      <c r="Z636" s="147">
        <f>IF(ISERROR(SEARCH(Z$1,$O636)),0,1)</f>
        <v>1</v>
      </c>
      <c r="AA636" s="147">
        <f>IF(ISERROR(SEARCH(AA$1,$O636)),0,1)</f>
        <v>0</v>
      </c>
      <c r="AB636" s="147">
        <f>IF(ISERROR(SEARCH(AB$1,$O636)),0,1)</f>
        <v>0</v>
      </c>
      <c r="AC636" s="147">
        <f>IF(ISERROR(SEARCH(AC$1,$O636)),0,1)</f>
        <v>0</v>
      </c>
      <c r="AD636" s="147">
        <f>IF(ISERROR(SEARCH(AD$1,$O636)),0,1)</f>
        <v>1</v>
      </c>
      <c r="AE636" s="147">
        <f>IF(ISERROR(SEARCH(AE$1,$O636)),0,1)</f>
        <v>1</v>
      </c>
      <c r="AF636" s="147">
        <f>IF(ISERROR(SEARCH(AF$1,$O636)),0,1)</f>
        <v>0</v>
      </c>
      <c r="AG636" t="s">
        <v>1075</v>
      </c>
      <c r="AH636" t="s">
        <v>93</v>
      </c>
      <c r="AI636" t="s">
        <v>84</v>
      </c>
      <c r="AJ636" s="42" t="s">
        <v>84</v>
      </c>
      <c r="AK636" s="219">
        <f>_xlfn.XLOOKUP(AJ636,sortorder!$I$15:$I$20,sortorder!$J$15:$J$20)</f>
        <v>5</v>
      </c>
      <c r="AL636" t="s">
        <v>1805</v>
      </c>
      <c r="AM636" t="s">
        <v>1805</v>
      </c>
      <c r="AN636" t="s">
        <v>1806</v>
      </c>
      <c r="AO636" s="32">
        <v>3</v>
      </c>
      <c r="AP636" t="s">
        <v>1800</v>
      </c>
      <c r="AQ636" t="s">
        <v>1111</v>
      </c>
      <c r="AR636" t="s">
        <v>1102</v>
      </c>
      <c r="AS636" t="s">
        <v>1111</v>
      </c>
      <c r="AU636" s="40" t="str">
        <f>IFERROR(_xlfn.XLOOKUP(O636,wtd!$B:$B,wtd!$C:$C),"")</f>
        <v/>
      </c>
      <c r="AV636" s="147" t="b">
        <f>IFERROR(O636=_xlfn.XLOOKUP(O636,wtd!$B:$B,wtd!$B:$B),FALSE)</f>
        <v>0</v>
      </c>
      <c r="AW636" t="s">
        <v>1103</v>
      </c>
      <c r="AX636">
        <v>2</v>
      </c>
      <c r="AY636">
        <v>0</v>
      </c>
      <c r="BA636" t="b">
        <v>0</v>
      </c>
      <c r="BB636" t="b">
        <v>0</v>
      </c>
      <c r="BC636" t="b">
        <v>0</v>
      </c>
      <c r="BD636" t="s">
        <v>2076</v>
      </c>
      <c r="BE636" s="41" t="s">
        <v>2077</v>
      </c>
      <c r="BF636" s="41" t="s">
        <v>2077</v>
      </c>
      <c r="BG636" s="41" t="s">
        <v>2078</v>
      </c>
      <c r="BH636" s="43"/>
      <c r="BI636" t="s">
        <v>2079</v>
      </c>
      <c r="BJ636" t="s">
        <v>1448</v>
      </c>
      <c r="BK636" t="s">
        <v>2080</v>
      </c>
      <c r="BL636" s="232">
        <v>52</v>
      </c>
      <c r="BN636" t="s">
        <v>1088</v>
      </c>
      <c r="BO636" t="s">
        <v>49</v>
      </c>
      <c r="BP636" t="s">
        <v>2075</v>
      </c>
      <c r="BQ636" t="s">
        <v>411</v>
      </c>
    </row>
    <row r="637" spans="1:69" x14ac:dyDescent="0.35">
      <c r="A637">
        <v>636</v>
      </c>
      <c r="B637" s="164" t="str">
        <f>IFERROR(TEXT(AK637,"00"),"99")&amp;IFERROR(TEXT(V637,"00"),"99")&amp;IFERROR(TEXT(R637,"00"),"99")&amp;IFERROR(TEXT(BL637,"000"),"999")</f>
        <v>054609053</v>
      </c>
      <c r="C637" s="164" t="str">
        <f>IFERROR(TEXT(AK637,"00"),"99")&amp;IFERROR(TEXT(U637,"00"),"99")&amp;IFERROR(TEXT(Q637,"000"),"999")</f>
        <v>0546105</v>
      </c>
      <c r="D637" s="29">
        <v>1</v>
      </c>
      <c r="E637" s="29">
        <v>1</v>
      </c>
      <c r="F637" s="29">
        <v>0</v>
      </c>
      <c r="G637" s="29"/>
      <c r="H637" t="s">
        <v>2105</v>
      </c>
      <c r="I637" t="s">
        <v>2105</v>
      </c>
      <c r="J637" t="s">
        <v>2105</v>
      </c>
      <c r="M637" s="130" t="s">
        <v>2106</v>
      </c>
      <c r="N637" s="130" t="s">
        <v>2106</v>
      </c>
      <c r="O637" s="65" t="s">
        <v>2104</v>
      </c>
      <c r="P637" t="s">
        <v>2104</v>
      </c>
      <c r="Q637" s="153">
        <f>IFERROR(_xlfn.XLOOKUP(S637,sortorder!$E$62:$E$138,sortorder!$F$62:$F$138),999)</f>
        <v>105</v>
      </c>
      <c r="R637" s="153">
        <f>IFERROR(_xlfn.XLOOKUP(S637,sortorder!$E$62:$E$138,sortorder!$D$62:$D$138),99)</f>
        <v>9</v>
      </c>
      <c r="S637" s="131" t="s">
        <v>265</v>
      </c>
      <c r="T637" s="60" t="s">
        <v>345</v>
      </c>
      <c r="U637" s="158">
        <f>IFERROR(_xlfn.XLOOKUP(W637,sortorder!$E$4:$E$55,sortorder!$D$4:$D$55),99)</f>
        <v>46</v>
      </c>
      <c r="V637" s="158">
        <f>IFERROR(_xlfn.XLOOKUP(W637,sortorder!$E$4:$E$55,sortorder!$D$4:$D$55),99)</f>
        <v>46</v>
      </c>
      <c r="W637" s="22" t="s">
        <v>2048</v>
      </c>
      <c r="X637" s="147">
        <f>IF(ISERROR(SEARCH(X$1,$O637)),0,1)</f>
        <v>0</v>
      </c>
      <c r="Y637" s="147">
        <f>IF(ISERROR(SEARCH(Y$1,$O637)),0,1)</f>
        <v>1</v>
      </c>
      <c r="Z637" s="147">
        <f>IF(ISERROR(SEARCH(Z$1,$O637)),0,1)</f>
        <v>1</v>
      </c>
      <c r="AA637" s="147">
        <f>IF(ISERROR(SEARCH(AA$1,$O637)),0,1)</f>
        <v>0</v>
      </c>
      <c r="AB637" s="147">
        <f>IF(ISERROR(SEARCH(AB$1,$O637)),0,1)</f>
        <v>0</v>
      </c>
      <c r="AC637" s="147">
        <f>IF(ISERROR(SEARCH(AC$1,$O637)),0,1)</f>
        <v>0</v>
      </c>
      <c r="AD637" s="147">
        <f>IF(ISERROR(SEARCH(AD$1,$O637)),0,1)</f>
        <v>1</v>
      </c>
      <c r="AE637" s="147">
        <f>IF(ISERROR(SEARCH(AE$1,$O637)),0,1)</f>
        <v>1</v>
      </c>
      <c r="AF637" s="147">
        <f>IF(ISERROR(SEARCH(AF$1,$O637)),0,1)</f>
        <v>0</v>
      </c>
      <c r="AG637" t="s">
        <v>1075</v>
      </c>
      <c r="AH637" t="s">
        <v>93</v>
      </c>
      <c r="AI637" t="s">
        <v>84</v>
      </c>
      <c r="AJ637" s="42" t="s">
        <v>84</v>
      </c>
      <c r="AK637" s="219">
        <f>_xlfn.XLOOKUP(AJ637,sortorder!$I$15:$I$20,sortorder!$J$15:$J$20)</f>
        <v>5</v>
      </c>
      <c r="AL637" t="s">
        <v>1805</v>
      </c>
      <c r="AM637" t="s">
        <v>1805</v>
      </c>
      <c r="AN637" t="s">
        <v>1806</v>
      </c>
      <c r="AO637" s="32">
        <v>3</v>
      </c>
      <c r="AP637" t="s">
        <v>1800</v>
      </c>
      <c r="AQ637" t="s">
        <v>1111</v>
      </c>
      <c r="AR637" t="s">
        <v>1102</v>
      </c>
      <c r="AS637" t="s">
        <v>1111</v>
      </c>
      <c r="AU637" s="40" t="str">
        <f>IFERROR(_xlfn.XLOOKUP(O637,wtd!$B:$B,wtd!$C:$C),"")</f>
        <v/>
      </c>
      <c r="AV637" s="147" t="b">
        <f>IFERROR(O637=_xlfn.XLOOKUP(O637,wtd!$B:$B,wtd!$B:$B),FALSE)</f>
        <v>0</v>
      </c>
      <c r="AW637" t="s">
        <v>1103</v>
      </c>
      <c r="AX637">
        <v>2</v>
      </c>
      <c r="AY637">
        <v>0</v>
      </c>
      <c r="BA637" t="b">
        <v>0</v>
      </c>
      <c r="BB637" t="b">
        <v>0</v>
      </c>
      <c r="BC637" t="b">
        <v>0</v>
      </c>
      <c r="BD637" t="s">
        <v>2107</v>
      </c>
      <c r="BE637" s="41" t="s">
        <v>2108</v>
      </c>
      <c r="BF637" s="41" t="s">
        <v>2108</v>
      </c>
      <c r="BG637" s="41" t="s">
        <v>2109</v>
      </c>
      <c r="BH637" s="43"/>
      <c r="BI637" t="s">
        <v>5514</v>
      </c>
      <c r="BJ637" t="s">
        <v>1487</v>
      </c>
      <c r="BK637" t="s">
        <v>2110</v>
      </c>
      <c r="BL637" s="232">
        <v>53</v>
      </c>
      <c r="BN637" t="s">
        <v>103</v>
      </c>
      <c r="BO637" t="s">
        <v>1375</v>
      </c>
      <c r="BP637" t="s">
        <v>2106</v>
      </c>
      <c r="BQ637" t="s">
        <v>411</v>
      </c>
    </row>
    <row r="638" spans="1:69" x14ac:dyDescent="0.35">
      <c r="A638">
        <v>637</v>
      </c>
      <c r="B638" s="164" t="str">
        <f>IFERROR(TEXT(AK638,"00"),"99")&amp;IFERROR(TEXT(V638,"00"),"99")&amp;IFERROR(TEXT(R638,"00"),"99")&amp;IFERROR(TEXT(BL638,"000"),"999")</f>
        <v>054610054</v>
      </c>
      <c r="C638" s="164" t="str">
        <f>IFERROR(TEXT(AK638,"00"),"99")&amp;IFERROR(TEXT(U638,"00"),"99")&amp;IFERROR(TEXT(Q638,"000"),"999")</f>
        <v>0546106</v>
      </c>
      <c r="D638" s="29">
        <v>1</v>
      </c>
      <c r="E638" s="29">
        <v>1</v>
      </c>
      <c r="F638" s="29">
        <v>0</v>
      </c>
      <c r="G638" s="29"/>
      <c r="H638" t="s">
        <v>2125</v>
      </c>
      <c r="I638" t="s">
        <v>2125</v>
      </c>
      <c r="J638" t="s">
        <v>2125</v>
      </c>
      <c r="M638" s="130" t="s">
        <v>2126</v>
      </c>
      <c r="N638" s="130" t="s">
        <v>2126</v>
      </c>
      <c r="O638" s="65" t="s">
        <v>2124</v>
      </c>
      <c r="P638" t="s">
        <v>2124</v>
      </c>
      <c r="Q638" s="153">
        <f>IFERROR(_xlfn.XLOOKUP(S638,sortorder!$E$62:$E$138,sortorder!$F$62:$F$138),999)</f>
        <v>106</v>
      </c>
      <c r="R638" s="153">
        <f>IFERROR(_xlfn.XLOOKUP(S638,sortorder!$E$62:$E$138,sortorder!$D$62:$D$138),99)</f>
        <v>10</v>
      </c>
      <c r="S638" s="131" t="s">
        <v>95</v>
      </c>
      <c r="T638" s="60" t="s">
        <v>354</v>
      </c>
      <c r="U638" s="158">
        <f>IFERROR(_xlfn.XLOOKUP(W638,sortorder!$E$4:$E$55,sortorder!$D$4:$D$55),99)</f>
        <v>46</v>
      </c>
      <c r="V638" s="158">
        <f>IFERROR(_xlfn.XLOOKUP(W638,sortorder!$E$4:$E$55,sortorder!$D$4:$D$55),99)</f>
        <v>46</v>
      </c>
      <c r="W638" s="22" t="s">
        <v>2048</v>
      </c>
      <c r="X638" s="147">
        <f>IF(ISERROR(SEARCH(X$1,$O638)),0,1)</f>
        <v>0</v>
      </c>
      <c r="Y638" s="147">
        <f>IF(ISERROR(SEARCH(Y$1,$O638)),0,1)</f>
        <v>1</v>
      </c>
      <c r="Z638" s="147">
        <f>IF(ISERROR(SEARCH(Z$1,$O638)),0,1)</f>
        <v>1</v>
      </c>
      <c r="AA638" s="147">
        <f>IF(ISERROR(SEARCH(AA$1,$O638)),0,1)</f>
        <v>0</v>
      </c>
      <c r="AB638" s="147">
        <f>IF(ISERROR(SEARCH(AB$1,$O638)),0,1)</f>
        <v>0</v>
      </c>
      <c r="AC638" s="147">
        <f>IF(ISERROR(SEARCH(AC$1,$O638)),0,1)</f>
        <v>0</v>
      </c>
      <c r="AD638" s="147">
        <f>IF(ISERROR(SEARCH(AD$1,$O638)),0,1)</f>
        <v>1</v>
      </c>
      <c r="AE638" s="147">
        <f>IF(ISERROR(SEARCH(AE$1,$O638)),0,1)</f>
        <v>1</v>
      </c>
      <c r="AF638" s="147">
        <f>IF(ISERROR(SEARCH(AF$1,$O638)),0,1)</f>
        <v>0</v>
      </c>
      <c r="AG638" t="s">
        <v>1075</v>
      </c>
      <c r="AH638" t="s">
        <v>93</v>
      </c>
      <c r="AI638" t="s">
        <v>84</v>
      </c>
      <c r="AJ638" s="42" t="s">
        <v>84</v>
      </c>
      <c r="AK638" s="219">
        <f>_xlfn.XLOOKUP(AJ638,sortorder!$I$15:$I$20,sortorder!$J$15:$J$20)</f>
        <v>5</v>
      </c>
      <c r="AL638" t="s">
        <v>1805</v>
      </c>
      <c r="AM638" t="s">
        <v>1805</v>
      </c>
      <c r="AN638" t="s">
        <v>1806</v>
      </c>
      <c r="AO638" s="32">
        <v>3</v>
      </c>
      <c r="AP638" t="s">
        <v>1800</v>
      </c>
      <c r="AQ638" t="s">
        <v>1111</v>
      </c>
      <c r="AR638" t="s">
        <v>1102</v>
      </c>
      <c r="AS638" t="s">
        <v>1111</v>
      </c>
      <c r="AU638" s="40" t="str">
        <f>IFERROR(_xlfn.XLOOKUP(O638,wtd!$B:$B,wtd!$C:$C),"")</f>
        <v/>
      </c>
      <c r="AV638" s="147" t="b">
        <f>IFERROR(O638=_xlfn.XLOOKUP(O638,wtd!$B:$B,wtd!$B:$B),FALSE)</f>
        <v>0</v>
      </c>
      <c r="AW638" t="s">
        <v>1103</v>
      </c>
      <c r="AX638">
        <v>2</v>
      </c>
      <c r="AY638">
        <v>0</v>
      </c>
      <c r="BA638" t="b">
        <v>0</v>
      </c>
      <c r="BB638" t="b">
        <v>0</v>
      </c>
      <c r="BC638" t="b">
        <v>0</v>
      </c>
      <c r="BD638" t="s">
        <v>2127</v>
      </c>
      <c r="BE638" s="41" t="s">
        <v>2128</v>
      </c>
      <c r="BF638" s="41" t="s">
        <v>2128</v>
      </c>
      <c r="BG638" s="41" t="s">
        <v>2129</v>
      </c>
      <c r="BH638" s="43"/>
      <c r="BI638" t="s">
        <v>2130</v>
      </c>
      <c r="BJ638" t="s">
        <v>1516</v>
      </c>
      <c r="BK638" t="s">
        <v>2131</v>
      </c>
      <c r="BL638" s="232">
        <v>54</v>
      </c>
      <c r="BN638" t="s">
        <v>55</v>
      </c>
      <c r="BO638" t="s">
        <v>1131</v>
      </c>
      <c r="BP638" t="s">
        <v>2126</v>
      </c>
      <c r="BQ638" t="s">
        <v>411</v>
      </c>
    </row>
    <row r="639" spans="1:69" x14ac:dyDescent="0.35">
      <c r="A639">
        <v>638</v>
      </c>
      <c r="B639" s="164" t="str">
        <f>IFERROR(TEXT(AK639,"00"),"99")&amp;IFERROR(TEXT(V639,"00"),"99")&amp;IFERROR(TEXT(R639,"00"),"99")&amp;IFERROR(TEXT(BL639,"000"),"999")</f>
        <v>054611056</v>
      </c>
      <c r="C639" s="164" t="str">
        <f>IFERROR(TEXT(AK639,"00"),"99")&amp;IFERROR(TEXT(U639,"00"),"99")&amp;IFERROR(TEXT(Q639,"000"),"999")</f>
        <v>0546108</v>
      </c>
      <c r="D639" s="29">
        <v>1</v>
      </c>
      <c r="E639" s="29">
        <v>1</v>
      </c>
      <c r="F639" s="29">
        <v>0</v>
      </c>
      <c r="G639" s="29"/>
      <c r="H639" t="s">
        <v>2066</v>
      </c>
      <c r="I639" t="s">
        <v>2066</v>
      </c>
      <c r="J639" t="s">
        <v>2066</v>
      </c>
      <c r="M639" s="130" t="s">
        <v>2067</v>
      </c>
      <c r="N639" s="130" t="s">
        <v>2067</v>
      </c>
      <c r="O639" s="65" t="s">
        <v>2065</v>
      </c>
      <c r="P639" t="s">
        <v>2065</v>
      </c>
      <c r="Q639" s="153">
        <f>IFERROR(_xlfn.XLOOKUP(S639,sortorder!$E$62:$E$138,sortorder!$F$62:$F$138),999)</f>
        <v>108</v>
      </c>
      <c r="R639" s="153">
        <f>IFERROR(_xlfn.XLOOKUP(S639,sortorder!$E$62:$E$138,sortorder!$D$62:$D$138),99)</f>
        <v>11</v>
      </c>
      <c r="S639" s="131" t="s">
        <v>244</v>
      </c>
      <c r="T639" s="60" t="s">
        <v>326</v>
      </c>
      <c r="U639" s="158">
        <f>IFERROR(_xlfn.XLOOKUP(W639,sortorder!$E$4:$E$55,sortorder!$D$4:$D$55),99)</f>
        <v>46</v>
      </c>
      <c r="V639" s="158">
        <f>IFERROR(_xlfn.XLOOKUP(W639,sortorder!$E$4:$E$55,sortorder!$D$4:$D$55),99)</f>
        <v>46</v>
      </c>
      <c r="W639" s="22" t="s">
        <v>2048</v>
      </c>
      <c r="X639" s="147">
        <f>IF(ISERROR(SEARCH(X$1,$O639)),0,1)</f>
        <v>0</v>
      </c>
      <c r="Y639" s="147">
        <f>IF(ISERROR(SEARCH(Y$1,$O639)),0,1)</f>
        <v>1</v>
      </c>
      <c r="Z639" s="147">
        <f>IF(ISERROR(SEARCH(Z$1,$O639)),0,1)</f>
        <v>1</v>
      </c>
      <c r="AA639" s="147">
        <f>IF(ISERROR(SEARCH(AA$1,$O639)),0,1)</f>
        <v>0</v>
      </c>
      <c r="AB639" s="147">
        <f>IF(ISERROR(SEARCH(AB$1,$O639)),0,1)</f>
        <v>0</v>
      </c>
      <c r="AC639" s="147">
        <f>IF(ISERROR(SEARCH(AC$1,$O639)),0,1)</f>
        <v>0</v>
      </c>
      <c r="AD639" s="147">
        <f>IF(ISERROR(SEARCH(AD$1,$O639)),0,1)</f>
        <v>1</v>
      </c>
      <c r="AE639" s="147">
        <f>IF(ISERROR(SEARCH(AE$1,$O639)),0,1)</f>
        <v>1</v>
      </c>
      <c r="AF639" s="147">
        <f>IF(ISERROR(SEARCH(AF$1,$O639)),0,1)</f>
        <v>0</v>
      </c>
      <c r="AG639" t="s">
        <v>1075</v>
      </c>
      <c r="AH639" t="s">
        <v>93</v>
      </c>
      <c r="AI639" t="s">
        <v>84</v>
      </c>
      <c r="AJ639" s="42" t="s">
        <v>84</v>
      </c>
      <c r="AK639" s="219">
        <f>_xlfn.XLOOKUP(AJ639,sortorder!$I$15:$I$20,sortorder!$J$15:$J$20)</f>
        <v>5</v>
      </c>
      <c r="AL639" t="s">
        <v>1805</v>
      </c>
      <c r="AM639" t="s">
        <v>1805</v>
      </c>
      <c r="AN639" t="s">
        <v>1806</v>
      </c>
      <c r="AO639" s="32">
        <v>3</v>
      </c>
      <c r="AP639" t="s">
        <v>1800</v>
      </c>
      <c r="AQ639" t="s">
        <v>1111</v>
      </c>
      <c r="AR639" t="s">
        <v>1102</v>
      </c>
      <c r="AS639" t="s">
        <v>1111</v>
      </c>
      <c r="AU639" s="40" t="str">
        <f>IFERROR(_xlfn.XLOOKUP(O639,wtd!$B:$B,wtd!$C:$C),"")</f>
        <v/>
      </c>
      <c r="AV639" s="147" t="b">
        <f>IFERROR(O639=_xlfn.XLOOKUP(O639,wtd!$B:$B,wtd!$B:$B),FALSE)</f>
        <v>0</v>
      </c>
      <c r="AW639" t="s">
        <v>1103</v>
      </c>
      <c r="AX639">
        <v>2</v>
      </c>
      <c r="AY639">
        <v>0</v>
      </c>
      <c r="BA639" t="b">
        <v>0</v>
      </c>
      <c r="BB639" t="b">
        <v>0</v>
      </c>
      <c r="BC639" t="b">
        <v>0</v>
      </c>
      <c r="BD639" t="s">
        <v>2068</v>
      </c>
      <c r="BE639" s="41" t="s">
        <v>2069</v>
      </c>
      <c r="BF639" s="41" t="s">
        <v>2069</v>
      </c>
      <c r="BG639" s="41" t="s">
        <v>2070</v>
      </c>
      <c r="BH639" s="43"/>
      <c r="BI639" t="s">
        <v>2071</v>
      </c>
      <c r="BJ639" t="s">
        <v>1438</v>
      </c>
      <c r="BK639" t="s">
        <v>2072</v>
      </c>
      <c r="BL639" s="232">
        <v>56</v>
      </c>
      <c r="BN639" t="s">
        <v>1311</v>
      </c>
      <c r="BO639" t="s">
        <v>79</v>
      </c>
      <c r="BP639" t="s">
        <v>2067</v>
      </c>
      <c r="BQ639" t="s">
        <v>411</v>
      </c>
    </row>
    <row r="640" spans="1:69" x14ac:dyDescent="0.35">
      <c r="A640">
        <v>639</v>
      </c>
      <c r="B640" s="164" t="str">
        <f>IFERROR(TEXT(AK640,"00"),"99")&amp;IFERROR(TEXT(V640,"00"),"99")&amp;IFERROR(TEXT(R640,"00"),"99")&amp;IFERROR(TEXT(BL640,"000"),"999")</f>
        <v>054612055</v>
      </c>
      <c r="C640" s="164" t="str">
        <f>IFERROR(TEXT(AK640,"00"),"99")&amp;IFERROR(TEXT(U640,"00"),"99")&amp;IFERROR(TEXT(Q640,"000"),"999")</f>
        <v>0546107</v>
      </c>
      <c r="D640" s="29">
        <v>1</v>
      </c>
      <c r="E640" s="29">
        <v>1</v>
      </c>
      <c r="F640" s="29">
        <v>0</v>
      </c>
      <c r="G640" s="29"/>
      <c r="H640" t="s">
        <v>2133</v>
      </c>
      <c r="I640" t="s">
        <v>2133</v>
      </c>
      <c r="J640" t="s">
        <v>2133</v>
      </c>
      <c r="M640" s="130" t="s">
        <v>2134</v>
      </c>
      <c r="N640" s="130" t="s">
        <v>2134</v>
      </c>
      <c r="O640" s="65" t="s">
        <v>2132</v>
      </c>
      <c r="P640" t="s">
        <v>2132</v>
      </c>
      <c r="Q640" s="153">
        <f>IFERROR(_xlfn.XLOOKUP(S640,sortorder!$E$62:$E$138,sortorder!$F$62:$F$138),999)</f>
        <v>107</v>
      </c>
      <c r="R640" s="153">
        <f>IFERROR(_xlfn.XLOOKUP(S640,sortorder!$E$62:$E$138,sortorder!$D$62:$D$138),99)</f>
        <v>12</v>
      </c>
      <c r="S640" s="131" t="s">
        <v>134</v>
      </c>
      <c r="T640" s="60" t="s">
        <v>548</v>
      </c>
      <c r="U640" s="158">
        <f>IFERROR(_xlfn.XLOOKUP(W640,sortorder!$E$4:$E$55,sortorder!$D$4:$D$55),99)</f>
        <v>46</v>
      </c>
      <c r="V640" s="158">
        <f>IFERROR(_xlfn.XLOOKUP(W640,sortorder!$E$4:$E$55,sortorder!$D$4:$D$55),99)</f>
        <v>46</v>
      </c>
      <c r="W640" s="22" t="s">
        <v>2048</v>
      </c>
      <c r="X640" s="147">
        <f>IF(ISERROR(SEARCH(X$1,$O640)),0,1)</f>
        <v>0</v>
      </c>
      <c r="Y640" s="147">
        <f>IF(ISERROR(SEARCH(Y$1,$O640)),0,1)</f>
        <v>1</v>
      </c>
      <c r="Z640" s="147">
        <f>IF(ISERROR(SEARCH(Z$1,$O640)),0,1)</f>
        <v>1</v>
      </c>
      <c r="AA640" s="147">
        <f>IF(ISERROR(SEARCH(AA$1,$O640)),0,1)</f>
        <v>0</v>
      </c>
      <c r="AB640" s="147">
        <f>IF(ISERROR(SEARCH(AB$1,$O640)),0,1)</f>
        <v>0</v>
      </c>
      <c r="AC640" s="147">
        <f>IF(ISERROR(SEARCH(AC$1,$O640)),0,1)</f>
        <v>0</v>
      </c>
      <c r="AD640" s="147">
        <f>IF(ISERROR(SEARCH(AD$1,$O640)),0,1)</f>
        <v>1</v>
      </c>
      <c r="AE640" s="147">
        <f>IF(ISERROR(SEARCH(AE$1,$O640)),0,1)</f>
        <v>1</v>
      </c>
      <c r="AF640" s="147">
        <f>IF(ISERROR(SEARCH(AF$1,$O640)),0,1)</f>
        <v>0</v>
      </c>
      <c r="AG640" t="s">
        <v>1075</v>
      </c>
      <c r="AH640" t="s">
        <v>93</v>
      </c>
      <c r="AI640" t="s">
        <v>84</v>
      </c>
      <c r="AJ640" s="42" t="s">
        <v>84</v>
      </c>
      <c r="AK640" s="219">
        <f>_xlfn.XLOOKUP(AJ640,sortorder!$I$15:$I$20,sortorder!$J$15:$J$20)</f>
        <v>5</v>
      </c>
      <c r="AL640" t="s">
        <v>1805</v>
      </c>
      <c r="AM640" t="s">
        <v>1805</v>
      </c>
      <c r="AN640" t="s">
        <v>1806</v>
      </c>
      <c r="AO640" s="32">
        <v>3</v>
      </c>
      <c r="AP640" t="s">
        <v>1800</v>
      </c>
      <c r="AQ640" t="s">
        <v>1111</v>
      </c>
      <c r="AR640" t="s">
        <v>1102</v>
      </c>
      <c r="AS640" t="s">
        <v>1111</v>
      </c>
      <c r="AU640" s="40" t="str">
        <f>IFERROR(_xlfn.XLOOKUP(O640,wtd!$B:$B,wtd!$C:$C),"")</f>
        <v/>
      </c>
      <c r="AV640" s="147" t="b">
        <f>IFERROR(O640=_xlfn.XLOOKUP(O640,wtd!$B:$B,wtd!$B:$B),FALSE)</f>
        <v>0</v>
      </c>
      <c r="AW640" t="s">
        <v>1103</v>
      </c>
      <c r="AX640">
        <v>2</v>
      </c>
      <c r="AY640">
        <v>0</v>
      </c>
      <c r="BA640" t="b">
        <v>0</v>
      </c>
      <c r="BB640" t="b">
        <v>0</v>
      </c>
      <c r="BC640" t="b">
        <v>0</v>
      </c>
      <c r="BD640" t="s">
        <v>2135</v>
      </c>
      <c r="BE640" s="41" t="s">
        <v>2136</v>
      </c>
      <c r="BF640" s="41" t="s">
        <v>2136</v>
      </c>
      <c r="BG640" s="41" t="s">
        <v>2137</v>
      </c>
      <c r="BH640" s="43"/>
      <c r="BI640" t="s">
        <v>2138</v>
      </c>
      <c r="BJ640" t="s">
        <v>1526</v>
      </c>
      <c r="BK640" t="s">
        <v>2139</v>
      </c>
      <c r="BL640" s="232">
        <v>55</v>
      </c>
      <c r="BN640" t="s">
        <v>55</v>
      </c>
      <c r="BO640" t="s">
        <v>1527</v>
      </c>
      <c r="BP640" t="s">
        <v>2134</v>
      </c>
      <c r="BQ640" t="s">
        <v>411</v>
      </c>
    </row>
    <row r="641" spans="1:70" x14ac:dyDescent="0.35">
      <c r="A641">
        <v>640</v>
      </c>
      <c r="B641" s="164" t="str">
        <f>IFERROR(TEXT(AK641,"00"),"99")&amp;IFERROR(TEXT(V641,"00"),"99")&amp;IFERROR(TEXT(R641,"00"),"99")&amp;IFERROR(TEXT(BL641,"000"),"999")</f>
        <v>054613049</v>
      </c>
      <c r="C641" s="164" t="str">
        <f>IFERROR(TEXT(AK641,"00"),"99")&amp;IFERROR(TEXT(U641,"00"),"99")&amp;IFERROR(TEXT(Q641,"000"),"999")</f>
        <v>0546101</v>
      </c>
      <c r="D641" s="29">
        <v>1</v>
      </c>
      <c r="E641" s="29">
        <v>1</v>
      </c>
      <c r="F641" s="29">
        <v>0</v>
      </c>
      <c r="G641" s="29"/>
      <c r="H641" t="s">
        <v>2112</v>
      </c>
      <c r="I641" t="s">
        <v>2112</v>
      </c>
      <c r="J641" t="s">
        <v>2112</v>
      </c>
      <c r="M641" s="130" t="s">
        <v>2113</v>
      </c>
      <c r="N641" s="130" t="s">
        <v>2113</v>
      </c>
      <c r="O641" s="65" t="s">
        <v>2111</v>
      </c>
      <c r="P641" t="s">
        <v>2111</v>
      </c>
      <c r="Q641" s="153">
        <f>IFERROR(_xlfn.XLOOKUP(S641,sortorder!$E$62:$E$138,sortorder!$F$62:$F$138),999)</f>
        <v>101</v>
      </c>
      <c r="R641" s="153">
        <f>IFERROR(_xlfn.XLOOKUP(S641,sortorder!$E$62:$E$138,sortorder!$D$62:$D$138),99)</f>
        <v>13</v>
      </c>
      <c r="S641" s="131" t="s">
        <v>1769</v>
      </c>
      <c r="T641" s="60" t="s">
        <v>3085</v>
      </c>
      <c r="U641" s="158">
        <f>IFERROR(_xlfn.XLOOKUP(W641,sortorder!$E$4:$E$55,sortorder!$D$4:$D$55),99)</f>
        <v>46</v>
      </c>
      <c r="V641" s="158">
        <f>IFERROR(_xlfn.XLOOKUP(W641,sortorder!$E$4:$E$55,sortorder!$D$4:$D$55),99)</f>
        <v>46</v>
      </c>
      <c r="W641" s="22" t="s">
        <v>2048</v>
      </c>
      <c r="X641" s="147">
        <f>IF(ISERROR(SEARCH(X$1,$O641)),0,1)</f>
        <v>0</v>
      </c>
      <c r="Y641" s="147">
        <f>IF(ISERROR(SEARCH(Y$1,$O641)),0,1)</f>
        <v>1</v>
      </c>
      <c r="Z641" s="147">
        <f>IF(ISERROR(SEARCH(Z$1,$O641)),0,1)</f>
        <v>1</v>
      </c>
      <c r="AA641" s="147">
        <f>IF(ISERROR(SEARCH(AA$1,$O641)),0,1)</f>
        <v>0</v>
      </c>
      <c r="AB641" s="147">
        <f>IF(ISERROR(SEARCH(AB$1,$O641)),0,1)</f>
        <v>0</v>
      </c>
      <c r="AC641" s="147">
        <f>IF(ISERROR(SEARCH(AC$1,$O641)),0,1)</f>
        <v>0</v>
      </c>
      <c r="AD641" s="147">
        <f>IF(ISERROR(SEARCH(AD$1,$O641)),0,1)</f>
        <v>1</v>
      </c>
      <c r="AE641" s="147">
        <f>IF(ISERROR(SEARCH(AE$1,$O641)),0,1)</f>
        <v>1</v>
      </c>
      <c r="AF641" s="147">
        <f>IF(ISERROR(SEARCH(AF$1,$O641)),0,1)</f>
        <v>0</v>
      </c>
      <c r="AG641" t="s">
        <v>1075</v>
      </c>
      <c r="AH641" t="s">
        <v>93</v>
      </c>
      <c r="AI641" t="s">
        <v>84</v>
      </c>
      <c r="AJ641" s="42" t="s">
        <v>84</v>
      </c>
      <c r="AK641" s="219">
        <f>_xlfn.XLOOKUP(AJ641,sortorder!$I$15:$I$20,sortorder!$J$15:$J$20)</f>
        <v>5</v>
      </c>
      <c r="AL641" t="s">
        <v>1805</v>
      </c>
      <c r="AM641" t="s">
        <v>1805</v>
      </c>
      <c r="AN641" t="s">
        <v>1806</v>
      </c>
      <c r="AO641" s="32">
        <v>3</v>
      </c>
      <c r="AP641" t="s">
        <v>1800</v>
      </c>
      <c r="AQ641" t="s">
        <v>1111</v>
      </c>
      <c r="AR641" t="s">
        <v>1102</v>
      </c>
      <c r="AS641" t="s">
        <v>1111</v>
      </c>
      <c r="AU641" s="40" t="str">
        <f>IFERROR(_xlfn.XLOOKUP(O641,wtd!$B:$B,wtd!$C:$C),"")</f>
        <v/>
      </c>
      <c r="AV641" s="147" t="b">
        <f>IFERROR(O641=_xlfn.XLOOKUP(O641,wtd!$B:$B,wtd!$B:$B),FALSE)</f>
        <v>0</v>
      </c>
      <c r="AW641" t="s">
        <v>1103</v>
      </c>
      <c r="AX641">
        <v>2</v>
      </c>
      <c r="AY641">
        <v>0</v>
      </c>
      <c r="BA641" t="b">
        <v>0</v>
      </c>
      <c r="BB641" t="b">
        <v>0</v>
      </c>
      <c r="BC641" t="b">
        <v>0</v>
      </c>
      <c r="BD641" t="s">
        <v>5467</v>
      </c>
      <c r="BE641" s="41" t="s">
        <v>5040</v>
      </c>
      <c r="BF641" s="41" t="s">
        <v>5040</v>
      </c>
      <c r="BG641" s="41" t="s">
        <v>2114</v>
      </c>
      <c r="BH641" s="43"/>
      <c r="BI641" t="s">
        <v>2115</v>
      </c>
      <c r="BJ641" t="s">
        <v>1495</v>
      </c>
      <c r="BK641" s="76" t="s">
        <v>5470</v>
      </c>
      <c r="BL641" s="232">
        <v>49</v>
      </c>
      <c r="BN641" t="s">
        <v>109</v>
      </c>
      <c r="BO641" t="s">
        <v>1168</v>
      </c>
      <c r="BP641" t="s">
        <v>2113</v>
      </c>
      <c r="BQ641" t="s">
        <v>411</v>
      </c>
    </row>
    <row r="642" spans="1:70" x14ac:dyDescent="0.35">
      <c r="A642">
        <v>641</v>
      </c>
      <c r="B642" s="164" t="str">
        <f>IFERROR(TEXT(AK642,"00"),"99")&amp;IFERROR(TEXT(V642,"00"),"99")&amp;IFERROR(TEXT(R642,"00"),"99")&amp;IFERROR(TEXT(BL642,"000"),"999")</f>
        <v>054701083</v>
      </c>
      <c r="C642" s="164" t="str">
        <f>IFERROR(TEXT(AK642,"00"),"99")&amp;IFERROR(TEXT(U642,"00"),"99")&amp;IFERROR(TEXT(Q642,"000"),"999")</f>
        <v>0547096</v>
      </c>
      <c r="D642" s="29">
        <v>1</v>
      </c>
      <c r="E642" s="29">
        <v>1</v>
      </c>
      <c r="F642" s="29">
        <v>0</v>
      </c>
      <c r="G642" s="29"/>
      <c r="H642" t="s">
        <v>1572</v>
      </c>
      <c r="I642" t="s">
        <v>1572</v>
      </c>
      <c r="J642" t="s">
        <v>1572</v>
      </c>
      <c r="M642" t="s">
        <v>1573</v>
      </c>
      <c r="N642" t="s">
        <v>1573</v>
      </c>
      <c r="O642" s="65" t="s">
        <v>1571</v>
      </c>
      <c r="P642" t="s">
        <v>1571</v>
      </c>
      <c r="Q642" s="153">
        <f>IFERROR(_xlfn.XLOOKUP(S642,sortorder!$E$62:$E$138,sortorder!$F$62:$F$138),999)</f>
        <v>96</v>
      </c>
      <c r="R642" s="153">
        <f>IFERROR(_xlfn.XLOOKUP(S642,sortorder!$E$62:$E$138,sortorder!$D$62:$D$138),99)</f>
        <v>1</v>
      </c>
      <c r="S642" s="131" t="s">
        <v>181</v>
      </c>
      <c r="U642" s="158">
        <f>IFERROR(_xlfn.XLOOKUP(W642,sortorder!$E$4:$E$55,sortorder!$D$4:$D$55),99)</f>
        <v>47</v>
      </c>
      <c r="V642" s="158">
        <f>IFERROR(_xlfn.XLOOKUP(W642,sortorder!$E$4:$E$55,sortorder!$D$4:$D$55),99)</f>
        <v>47</v>
      </c>
      <c r="W642" s="22" t="s">
        <v>1532</v>
      </c>
      <c r="X642" s="147">
        <f>IF(ISERROR(SEARCH(X$1,$O642)),0,1)</f>
        <v>0</v>
      </c>
      <c r="Y642" s="147">
        <f>IF(ISERROR(SEARCH(Y$1,$O642)),0,1)</f>
        <v>0</v>
      </c>
      <c r="Z642" s="147">
        <f>IF(ISERROR(SEARCH(Z$1,$O642)),0,1)</f>
        <v>1</v>
      </c>
      <c r="AA642" s="147">
        <f>IF(ISERROR(SEARCH(AA$1,$O642)),0,1)</f>
        <v>0</v>
      </c>
      <c r="AB642" s="147">
        <f>IF(ISERROR(SEARCH(AB$1,$O642)),0,1)</f>
        <v>0</v>
      </c>
      <c r="AC642" s="147">
        <f>IF(ISERROR(SEARCH(AC$1,$O642)),0,1)</f>
        <v>0</v>
      </c>
      <c r="AD642" s="147">
        <f>IF(ISERROR(SEARCH(AD$1,$O642)),0,1)</f>
        <v>1</v>
      </c>
      <c r="AE642" s="147">
        <f>IF(ISERROR(SEARCH(AE$1,$O642)),0,1)</f>
        <v>0</v>
      </c>
      <c r="AF642" s="147">
        <f>IF(ISERROR(SEARCH(AF$1,$O642)),0,1)</f>
        <v>1</v>
      </c>
      <c r="AG642" t="s">
        <v>1075</v>
      </c>
      <c r="AH642" t="s">
        <v>1533</v>
      </c>
      <c r="AI642" t="s">
        <v>84</v>
      </c>
      <c r="AJ642" s="42" t="s">
        <v>84</v>
      </c>
      <c r="AK642" s="219">
        <f>_xlfn.XLOOKUP(AJ642,sortorder!$I$15:$I$20,sortorder!$J$15:$J$20)</f>
        <v>5</v>
      </c>
      <c r="AL642" t="s">
        <v>423</v>
      </c>
      <c r="AM642" t="s">
        <v>423</v>
      </c>
      <c r="AN642" t="s">
        <v>424</v>
      </c>
      <c r="AO642" s="32">
        <v>1</v>
      </c>
      <c r="AP642" t="s">
        <v>1101</v>
      </c>
      <c r="AQ642" t="s">
        <v>1111</v>
      </c>
      <c r="AR642" t="s">
        <v>1102</v>
      </c>
      <c r="AS642" t="s">
        <v>1111</v>
      </c>
      <c r="AU642" s="40" t="str">
        <f>IFERROR(_xlfn.XLOOKUP(O642,wtd!$B:$B,wtd!$C:$C),"")</f>
        <v/>
      </c>
      <c r="AV642" s="147" t="b">
        <f>IFERROR(O642=_xlfn.XLOOKUP(O642,wtd!$B:$B,wtd!$B:$B),FALSE)</f>
        <v>0</v>
      </c>
      <c r="AW642" t="s">
        <v>1103</v>
      </c>
      <c r="AX642">
        <v>2</v>
      </c>
      <c r="AY642">
        <v>0</v>
      </c>
      <c r="BA642" t="b">
        <v>0</v>
      </c>
      <c r="BB642" t="b">
        <v>0</v>
      </c>
      <c r="BC642" t="b">
        <v>0</v>
      </c>
      <c r="BD642" t="s">
        <v>1574</v>
      </c>
      <c r="BE642" s="22" t="s">
        <v>1575</v>
      </c>
      <c r="BF642" s="22" t="s">
        <v>1575</v>
      </c>
      <c r="BG642" t="s">
        <v>1576</v>
      </c>
      <c r="BH642" s="22" t="s">
        <v>1575</v>
      </c>
      <c r="BI642" t="s">
        <v>1577</v>
      </c>
      <c r="BJ642" t="s">
        <v>1468</v>
      </c>
      <c r="BK642" t="s">
        <v>323</v>
      </c>
      <c r="BL642" s="232">
        <v>83</v>
      </c>
      <c r="BN642" t="s">
        <v>1389</v>
      </c>
      <c r="BO642" t="s">
        <v>1205</v>
      </c>
      <c r="BP642" t="s">
        <v>1573</v>
      </c>
      <c r="BQ642" t="s">
        <v>56</v>
      </c>
    </row>
    <row r="643" spans="1:70" x14ac:dyDescent="0.35">
      <c r="A643">
        <v>642</v>
      </c>
      <c r="B643" s="164" t="str">
        <f>IFERROR(TEXT(AK643,"00"),"99")&amp;IFERROR(TEXT(V643,"00"),"99")&amp;IFERROR(TEXT(R643,"00"),"99")&amp;IFERROR(TEXT(BL643,"000"),"999")</f>
        <v>054702084</v>
      </c>
      <c r="C643" s="164" t="str">
        <f>IFERROR(TEXT(AK643,"00"),"99")&amp;IFERROR(TEXT(U643,"00"),"99")&amp;IFERROR(TEXT(Q643,"000"),"999")</f>
        <v>0547097</v>
      </c>
      <c r="D643" s="29">
        <v>1</v>
      </c>
      <c r="E643" s="29">
        <v>1</v>
      </c>
      <c r="F643" s="29">
        <v>0</v>
      </c>
      <c r="G643" s="29"/>
      <c r="H643" t="s">
        <v>1565</v>
      </c>
      <c r="I643" t="s">
        <v>1565</v>
      </c>
      <c r="J643" t="s">
        <v>1565</v>
      </c>
      <c r="M643" t="s">
        <v>1566</v>
      </c>
      <c r="N643" t="s">
        <v>1566</v>
      </c>
      <c r="O643" s="65" t="s">
        <v>1564</v>
      </c>
      <c r="P643" t="s">
        <v>1564</v>
      </c>
      <c r="Q643" s="153">
        <f>IFERROR(_xlfn.XLOOKUP(S643,sortorder!$E$62:$E$138,sortorder!$F$62:$F$138),999)</f>
        <v>97</v>
      </c>
      <c r="R643" s="153">
        <f>IFERROR(_xlfn.XLOOKUP(S643,sortorder!$E$62:$E$138,sortorder!$D$62:$D$138),99)</f>
        <v>2</v>
      </c>
      <c r="S643" s="131" t="s">
        <v>144</v>
      </c>
      <c r="U643" s="158">
        <f>IFERROR(_xlfn.XLOOKUP(W643,sortorder!$E$4:$E$55,sortorder!$D$4:$D$55),99)</f>
        <v>47</v>
      </c>
      <c r="V643" s="158">
        <f>IFERROR(_xlfn.XLOOKUP(W643,sortorder!$E$4:$E$55,sortorder!$D$4:$D$55),99)</f>
        <v>47</v>
      </c>
      <c r="W643" s="22" t="s">
        <v>1532</v>
      </c>
      <c r="X643" s="147">
        <f>IF(ISERROR(SEARCH(X$1,$O643)),0,1)</f>
        <v>0</v>
      </c>
      <c r="Y643" s="147">
        <f>IF(ISERROR(SEARCH(Y$1,$O643)),0,1)</f>
        <v>0</v>
      </c>
      <c r="Z643" s="147">
        <f>IF(ISERROR(SEARCH(Z$1,$O643)),0,1)</f>
        <v>1</v>
      </c>
      <c r="AA643" s="147">
        <f>IF(ISERROR(SEARCH(AA$1,$O643)),0,1)</f>
        <v>0</v>
      </c>
      <c r="AB643" s="147">
        <f>IF(ISERROR(SEARCH(AB$1,$O643)),0,1)</f>
        <v>0</v>
      </c>
      <c r="AC643" s="147">
        <f>IF(ISERROR(SEARCH(AC$1,$O643)),0,1)</f>
        <v>0</v>
      </c>
      <c r="AD643" s="147">
        <f>IF(ISERROR(SEARCH(AD$1,$O643)),0,1)</f>
        <v>1</v>
      </c>
      <c r="AE643" s="147">
        <f>IF(ISERROR(SEARCH(AE$1,$O643)),0,1)</f>
        <v>0</v>
      </c>
      <c r="AF643" s="147">
        <f>IF(ISERROR(SEARCH(AF$1,$O643)),0,1)</f>
        <v>1</v>
      </c>
      <c r="AG643" t="s">
        <v>1075</v>
      </c>
      <c r="AH643" t="s">
        <v>1533</v>
      </c>
      <c r="AI643" t="s">
        <v>84</v>
      </c>
      <c r="AJ643" s="42" t="s">
        <v>84</v>
      </c>
      <c r="AK643" s="219">
        <f>_xlfn.XLOOKUP(AJ643,sortorder!$I$15:$I$20,sortorder!$J$15:$J$20)</f>
        <v>5</v>
      </c>
      <c r="AL643" t="s">
        <v>423</v>
      </c>
      <c r="AM643" t="s">
        <v>423</v>
      </c>
      <c r="AN643" t="s">
        <v>424</v>
      </c>
      <c r="AO643" s="32">
        <v>1</v>
      </c>
      <c r="AP643" t="s">
        <v>1101</v>
      </c>
      <c r="AQ643" t="s">
        <v>1111</v>
      </c>
      <c r="AR643" t="s">
        <v>1102</v>
      </c>
      <c r="AS643" t="s">
        <v>1111</v>
      </c>
      <c r="AU643" s="40" t="str">
        <f>IFERROR(_xlfn.XLOOKUP(O643,wtd!$B:$B,wtd!$C:$C),"")</f>
        <v/>
      </c>
      <c r="AV643" s="147" t="b">
        <f>IFERROR(O643=_xlfn.XLOOKUP(O643,wtd!$B:$B,wtd!$B:$B),FALSE)</f>
        <v>0</v>
      </c>
      <c r="AW643" t="s">
        <v>1103</v>
      </c>
      <c r="AX643">
        <v>2</v>
      </c>
      <c r="AY643">
        <v>0</v>
      </c>
      <c r="BA643" t="b">
        <v>0</v>
      </c>
      <c r="BB643" t="b">
        <v>0</v>
      </c>
      <c r="BC643" t="b">
        <v>0</v>
      </c>
      <c r="BD643" t="s">
        <v>1567</v>
      </c>
      <c r="BE643" s="22" t="s">
        <v>1570</v>
      </c>
      <c r="BF643" s="22" t="s">
        <v>1570</v>
      </c>
      <c r="BG643" t="s">
        <v>1568</v>
      </c>
      <c r="BH643" s="22" t="s">
        <v>1570</v>
      </c>
      <c r="BI643" t="s">
        <v>1569</v>
      </c>
      <c r="BJ643" t="s">
        <v>1458</v>
      </c>
      <c r="BK643" t="s">
        <v>478</v>
      </c>
      <c r="BL643" s="232">
        <v>84</v>
      </c>
      <c r="BN643" t="s">
        <v>1375</v>
      </c>
      <c r="BO643" t="s">
        <v>1477</v>
      </c>
      <c r="BP643" t="s">
        <v>1566</v>
      </c>
      <c r="BQ643" t="s">
        <v>56</v>
      </c>
    </row>
    <row r="644" spans="1:70" x14ac:dyDescent="0.35">
      <c r="A644">
        <v>643</v>
      </c>
      <c r="B644" s="164" t="str">
        <f>IFERROR(TEXT(AK644,"00"),"99")&amp;IFERROR(TEXT(V644,"00"),"99")&amp;IFERROR(TEXT(R644,"00"),"99")&amp;IFERROR(TEXT(BL644,"000"),"999")</f>
        <v>054703086</v>
      </c>
      <c r="C644" s="164" t="str">
        <f>IFERROR(TEXT(AK644,"00"),"99")&amp;IFERROR(TEXT(U644,"00"),"99")&amp;IFERROR(TEXT(Q644,"000"),"999")</f>
        <v>0547099</v>
      </c>
      <c r="D644" s="29">
        <v>1</v>
      </c>
      <c r="E644" s="29">
        <v>1</v>
      </c>
      <c r="F644" s="29">
        <v>0</v>
      </c>
      <c r="G644" s="29"/>
      <c r="H644" t="s">
        <v>1530</v>
      </c>
      <c r="I644" t="s">
        <v>1530</v>
      </c>
      <c r="J644" t="s">
        <v>1530</v>
      </c>
      <c r="M644" t="s">
        <v>1531</v>
      </c>
      <c r="N644" t="s">
        <v>1531</v>
      </c>
      <c r="O644" s="65" t="s">
        <v>1529</v>
      </c>
      <c r="P644" t="s">
        <v>1529</v>
      </c>
      <c r="Q644" s="153">
        <f>IFERROR(_xlfn.XLOOKUP(S644,sortorder!$E$62:$E$138,sortorder!$F$62:$F$138),999)</f>
        <v>99</v>
      </c>
      <c r="R644" s="153">
        <f>IFERROR(_xlfn.XLOOKUP(S644,sortorder!$E$62:$E$138,sortorder!$D$62:$D$138),99)</f>
        <v>3</v>
      </c>
      <c r="S644" s="131" t="s">
        <v>185</v>
      </c>
      <c r="U644" s="158">
        <f>IFERROR(_xlfn.XLOOKUP(W644,sortorder!$E$4:$E$55,sortorder!$D$4:$D$55),99)</f>
        <v>47</v>
      </c>
      <c r="V644" s="158">
        <f>IFERROR(_xlfn.XLOOKUP(W644,sortorder!$E$4:$E$55,sortorder!$D$4:$D$55),99)</f>
        <v>47</v>
      </c>
      <c r="W644" s="22" t="s">
        <v>1532</v>
      </c>
      <c r="X644" s="147">
        <f>IF(ISERROR(SEARCH(X$1,$O644)),0,1)</f>
        <v>0</v>
      </c>
      <c r="Y644" s="147">
        <f>IF(ISERROR(SEARCH(Y$1,$O644)),0,1)</f>
        <v>0</v>
      </c>
      <c r="Z644" s="147">
        <f>IF(ISERROR(SEARCH(Z$1,$O644)),0,1)</f>
        <v>1</v>
      </c>
      <c r="AA644" s="147">
        <f>IF(ISERROR(SEARCH(AA$1,$O644)),0,1)</f>
        <v>0</v>
      </c>
      <c r="AB644" s="147">
        <f>IF(ISERROR(SEARCH(AB$1,$O644)),0,1)</f>
        <v>0</v>
      </c>
      <c r="AC644" s="147">
        <f>IF(ISERROR(SEARCH(AC$1,$O644)),0,1)</f>
        <v>0</v>
      </c>
      <c r="AD644" s="147">
        <f>IF(ISERROR(SEARCH(AD$1,$O644)),0,1)</f>
        <v>1</v>
      </c>
      <c r="AE644" s="147">
        <f>IF(ISERROR(SEARCH(AE$1,$O644)),0,1)</f>
        <v>0</v>
      </c>
      <c r="AF644" s="147">
        <f>IF(ISERROR(SEARCH(AF$1,$O644)),0,1)</f>
        <v>1</v>
      </c>
      <c r="AG644" t="s">
        <v>1075</v>
      </c>
      <c r="AH644" t="s">
        <v>1533</v>
      </c>
      <c r="AI644" t="s">
        <v>84</v>
      </c>
      <c r="AJ644" s="42" t="s">
        <v>84</v>
      </c>
      <c r="AK644" s="219">
        <f>_xlfn.XLOOKUP(AJ644,sortorder!$I$15:$I$20,sortorder!$J$15:$J$20)</f>
        <v>5</v>
      </c>
      <c r="AL644" t="s">
        <v>423</v>
      </c>
      <c r="AM644" t="s">
        <v>423</v>
      </c>
      <c r="AN644" t="s">
        <v>424</v>
      </c>
      <c r="AO644" s="32">
        <v>1</v>
      </c>
      <c r="AP644" t="s">
        <v>1101</v>
      </c>
      <c r="AQ644" t="s">
        <v>1111</v>
      </c>
      <c r="AR644" t="s">
        <v>1102</v>
      </c>
      <c r="AS644" t="s">
        <v>1111</v>
      </c>
      <c r="AU644" s="40" t="str">
        <f>IFERROR(_xlfn.XLOOKUP(O644,wtd!$B:$B,wtd!$C:$C),"")</f>
        <v/>
      </c>
      <c r="AV644" s="147" t="b">
        <f>IFERROR(O644=_xlfn.XLOOKUP(O644,wtd!$B:$B,wtd!$B:$B),FALSE)</f>
        <v>0</v>
      </c>
      <c r="AW644" t="s">
        <v>1103</v>
      </c>
      <c r="AX644">
        <v>2</v>
      </c>
      <c r="AY644">
        <v>0</v>
      </c>
      <c r="BA644" t="b">
        <v>0</v>
      </c>
      <c r="BB644" t="b">
        <v>0</v>
      </c>
      <c r="BC644" t="b">
        <v>0</v>
      </c>
      <c r="BD644" t="s">
        <v>1534</v>
      </c>
      <c r="BE644" s="22" t="s">
        <v>5015</v>
      </c>
      <c r="BF644" s="22" t="s">
        <v>5015</v>
      </c>
      <c r="BG644" t="s">
        <v>5515</v>
      </c>
      <c r="BH644" s="22" t="s">
        <v>5015</v>
      </c>
      <c r="BI644" t="s">
        <v>1535</v>
      </c>
      <c r="BJ644" t="s">
        <v>1410</v>
      </c>
      <c r="BK644" t="s">
        <v>282</v>
      </c>
      <c r="BL644" s="232">
        <v>86</v>
      </c>
      <c r="BN644" t="s">
        <v>1131</v>
      </c>
      <c r="BO644" t="s">
        <v>1536</v>
      </c>
      <c r="BP644" t="s">
        <v>1531</v>
      </c>
      <c r="BQ644" t="s">
        <v>56</v>
      </c>
    </row>
    <row r="645" spans="1:70" x14ac:dyDescent="0.35">
      <c r="A645">
        <v>644</v>
      </c>
      <c r="B645" s="164" t="str">
        <f>IFERROR(TEXT(AK645,"00"),"99")&amp;IFERROR(TEXT(V645,"00"),"99")&amp;IFERROR(TEXT(R645,"00"),"99")&amp;IFERROR(TEXT(BL645,"000"),"999")</f>
        <v>054704087</v>
      </c>
      <c r="C645" s="164" t="str">
        <f>IFERROR(TEXT(AK645,"00"),"99")&amp;IFERROR(TEXT(U645,"00"),"99")&amp;IFERROR(TEXT(Q645,"000"),"999")</f>
        <v>0547100</v>
      </c>
      <c r="D645" s="29">
        <v>1</v>
      </c>
      <c r="E645" s="29">
        <v>1</v>
      </c>
      <c r="F645" s="29">
        <v>0</v>
      </c>
      <c r="G645" s="29"/>
      <c r="H645" t="s">
        <v>1579</v>
      </c>
      <c r="I645" t="s">
        <v>1579</v>
      </c>
      <c r="J645" t="s">
        <v>1579</v>
      </c>
      <c r="M645" t="s">
        <v>1580</v>
      </c>
      <c r="N645" t="s">
        <v>1580</v>
      </c>
      <c r="O645" s="65" t="s">
        <v>1578</v>
      </c>
      <c r="P645" t="s">
        <v>1578</v>
      </c>
      <c r="Q645" s="153">
        <f>IFERROR(_xlfn.XLOOKUP(S645,sortorder!$E$62:$E$138,sortorder!$F$62:$F$138),999)</f>
        <v>100</v>
      </c>
      <c r="R645" s="153">
        <f>IFERROR(_xlfn.XLOOKUP(S645,sortorder!$E$62:$E$138,sortorder!$D$62:$D$138),99)</f>
        <v>4</v>
      </c>
      <c r="S645" s="131" t="s">
        <v>108</v>
      </c>
      <c r="U645" s="158">
        <f>IFERROR(_xlfn.XLOOKUP(W645,sortorder!$E$4:$E$55,sortorder!$D$4:$D$55),99)</f>
        <v>47</v>
      </c>
      <c r="V645" s="158">
        <f>IFERROR(_xlfn.XLOOKUP(W645,sortorder!$E$4:$E$55,sortorder!$D$4:$D$55),99)</f>
        <v>47</v>
      </c>
      <c r="W645" s="22" t="s">
        <v>1532</v>
      </c>
      <c r="X645" s="147">
        <f>IF(ISERROR(SEARCH(X$1,$O645)),0,1)</f>
        <v>0</v>
      </c>
      <c r="Y645" s="147">
        <f>IF(ISERROR(SEARCH(Y$1,$O645)),0,1)</f>
        <v>0</v>
      </c>
      <c r="Z645" s="147">
        <f>IF(ISERROR(SEARCH(Z$1,$O645)),0,1)</f>
        <v>1</v>
      </c>
      <c r="AA645" s="147">
        <f>IF(ISERROR(SEARCH(AA$1,$O645)),0,1)</f>
        <v>0</v>
      </c>
      <c r="AB645" s="147">
        <f>IF(ISERROR(SEARCH(AB$1,$O645)),0,1)</f>
        <v>0</v>
      </c>
      <c r="AC645" s="147">
        <f>IF(ISERROR(SEARCH(AC$1,$O645)),0,1)</f>
        <v>0</v>
      </c>
      <c r="AD645" s="147">
        <f>IF(ISERROR(SEARCH(AD$1,$O645)),0,1)</f>
        <v>1</v>
      </c>
      <c r="AE645" s="147">
        <f>IF(ISERROR(SEARCH(AE$1,$O645)),0,1)</f>
        <v>0</v>
      </c>
      <c r="AF645" s="147">
        <f>IF(ISERROR(SEARCH(AF$1,$O645)),0,1)</f>
        <v>1</v>
      </c>
      <c r="AG645" t="s">
        <v>1075</v>
      </c>
      <c r="AH645" t="s">
        <v>1533</v>
      </c>
      <c r="AI645" t="s">
        <v>84</v>
      </c>
      <c r="AJ645" s="42" t="s">
        <v>84</v>
      </c>
      <c r="AK645" s="219">
        <f>_xlfn.XLOOKUP(AJ645,sortorder!$I$15:$I$20,sortorder!$J$15:$J$20)</f>
        <v>5</v>
      </c>
      <c r="AL645" t="s">
        <v>423</v>
      </c>
      <c r="AM645" t="s">
        <v>423</v>
      </c>
      <c r="AN645" t="s">
        <v>424</v>
      </c>
      <c r="AO645" s="32">
        <v>1</v>
      </c>
      <c r="AP645" t="s">
        <v>1101</v>
      </c>
      <c r="AQ645" t="s">
        <v>1111</v>
      </c>
      <c r="AR645" t="s">
        <v>1102</v>
      </c>
      <c r="AS645" t="s">
        <v>1111</v>
      </c>
      <c r="AU645" s="40" t="str">
        <f>IFERROR(_xlfn.XLOOKUP(O645,wtd!$B:$B,wtd!$C:$C),"")</f>
        <v/>
      </c>
      <c r="AV645" s="147" t="b">
        <f>IFERROR(O645=_xlfn.XLOOKUP(O645,wtd!$B:$B,wtd!$B:$B),FALSE)</f>
        <v>0</v>
      </c>
      <c r="AW645" t="s">
        <v>1103</v>
      </c>
      <c r="AX645">
        <v>2</v>
      </c>
      <c r="AY645">
        <v>0</v>
      </c>
      <c r="BA645" t="b">
        <v>0</v>
      </c>
      <c r="BB645" t="b">
        <v>0</v>
      </c>
      <c r="BC645" t="b">
        <v>0</v>
      </c>
      <c r="BD645" t="s">
        <v>1581</v>
      </c>
      <c r="BE645" s="22" t="s">
        <v>5016</v>
      </c>
      <c r="BF645" s="22" t="s">
        <v>5016</v>
      </c>
      <c r="BG645" t="s">
        <v>1582</v>
      </c>
      <c r="BH645" s="22" t="s">
        <v>5016</v>
      </c>
      <c r="BI645" t="s">
        <v>1583</v>
      </c>
      <c r="BJ645" t="s">
        <v>1330</v>
      </c>
      <c r="BK645" t="s">
        <v>527</v>
      </c>
      <c r="BL645" s="232">
        <v>87</v>
      </c>
      <c r="BN645" t="s">
        <v>1561</v>
      </c>
      <c r="BO645" t="s">
        <v>1337</v>
      </c>
      <c r="BP645" t="s">
        <v>1580</v>
      </c>
      <c r="BQ645" t="s">
        <v>56</v>
      </c>
    </row>
    <row r="646" spans="1:70" x14ac:dyDescent="0.35">
      <c r="A646">
        <v>645</v>
      </c>
      <c r="B646" s="164" t="str">
        <f>IFERROR(TEXT(AK646,"00"),"99")&amp;IFERROR(TEXT(V646,"00"),"99")&amp;IFERROR(TEXT(R646,"00"),"99")&amp;IFERROR(TEXT(BL646,"000"),"999")</f>
        <v>054705085</v>
      </c>
      <c r="C646" s="164" t="str">
        <f>IFERROR(TEXT(AK646,"00"),"99")&amp;IFERROR(TEXT(U646,"00"),"99")&amp;IFERROR(TEXT(Q646,"000"),"999")</f>
        <v>0547098</v>
      </c>
      <c r="D646" s="29">
        <v>1</v>
      </c>
      <c r="E646" s="29">
        <v>1</v>
      </c>
      <c r="F646" s="29">
        <v>0</v>
      </c>
      <c r="G646" s="29"/>
      <c r="H646" t="s">
        <v>1538</v>
      </c>
      <c r="I646" t="s">
        <v>1538</v>
      </c>
      <c r="J646" t="s">
        <v>1538</v>
      </c>
      <c r="M646" t="s">
        <v>1539</v>
      </c>
      <c r="N646" t="s">
        <v>1539</v>
      </c>
      <c r="O646" s="65" t="s">
        <v>1537</v>
      </c>
      <c r="P646" t="s">
        <v>1537</v>
      </c>
      <c r="Q646" s="153">
        <f>IFERROR(_xlfn.XLOOKUP(S646,sortorder!$E$62:$E$138,sortorder!$F$62:$F$138),999)</f>
        <v>98</v>
      </c>
      <c r="R646" s="153">
        <f>IFERROR(_xlfn.XLOOKUP(S646,sortorder!$E$62:$E$138,sortorder!$D$62:$D$138),99)</f>
        <v>5</v>
      </c>
      <c r="S646" s="131" t="s">
        <v>196</v>
      </c>
      <c r="U646" s="158">
        <f>IFERROR(_xlfn.XLOOKUP(W646,sortorder!$E$4:$E$55,sortorder!$D$4:$D$55),99)</f>
        <v>47</v>
      </c>
      <c r="V646" s="158">
        <f>IFERROR(_xlfn.XLOOKUP(W646,sortorder!$E$4:$E$55,sortorder!$D$4:$D$55),99)</f>
        <v>47</v>
      </c>
      <c r="W646" s="22" t="s">
        <v>1532</v>
      </c>
      <c r="X646" s="147">
        <f>IF(ISERROR(SEARCH(X$1,$O646)),0,1)</f>
        <v>0</v>
      </c>
      <c r="Y646" s="147">
        <f>IF(ISERROR(SEARCH(Y$1,$O646)),0,1)</f>
        <v>0</v>
      </c>
      <c r="Z646" s="147">
        <f>IF(ISERROR(SEARCH(Z$1,$O646)),0,1)</f>
        <v>1</v>
      </c>
      <c r="AA646" s="147">
        <f>IF(ISERROR(SEARCH(AA$1,$O646)),0,1)</f>
        <v>0</v>
      </c>
      <c r="AB646" s="147">
        <f>IF(ISERROR(SEARCH(AB$1,$O646)),0,1)</f>
        <v>0</v>
      </c>
      <c r="AC646" s="147">
        <f>IF(ISERROR(SEARCH(AC$1,$O646)),0,1)</f>
        <v>0</v>
      </c>
      <c r="AD646" s="147">
        <f>IF(ISERROR(SEARCH(AD$1,$O646)),0,1)</f>
        <v>1</v>
      </c>
      <c r="AE646" s="147">
        <f>IF(ISERROR(SEARCH(AE$1,$O646)),0,1)</f>
        <v>0</v>
      </c>
      <c r="AF646" s="147">
        <f>IF(ISERROR(SEARCH(AF$1,$O646)),0,1)</f>
        <v>1</v>
      </c>
      <c r="AG646" t="s">
        <v>1075</v>
      </c>
      <c r="AH646" t="s">
        <v>1533</v>
      </c>
      <c r="AI646" t="s">
        <v>84</v>
      </c>
      <c r="AJ646" s="42" t="s">
        <v>84</v>
      </c>
      <c r="AK646" s="219">
        <f>_xlfn.XLOOKUP(AJ646,sortorder!$I$15:$I$20,sortorder!$J$15:$J$20)</f>
        <v>5</v>
      </c>
      <c r="AL646" t="s">
        <v>423</v>
      </c>
      <c r="AM646" t="s">
        <v>423</v>
      </c>
      <c r="AN646" t="s">
        <v>424</v>
      </c>
      <c r="AO646" s="32">
        <v>1</v>
      </c>
      <c r="AP646" t="s">
        <v>1101</v>
      </c>
      <c r="AQ646" t="s">
        <v>1111</v>
      </c>
      <c r="AR646" t="s">
        <v>1102</v>
      </c>
      <c r="AS646" t="s">
        <v>1111</v>
      </c>
      <c r="AU646" s="40" t="str">
        <f>IFERROR(_xlfn.XLOOKUP(O646,wtd!$B:$B,wtd!$C:$C),"")</f>
        <v/>
      </c>
      <c r="AV646" s="147" t="b">
        <f>IFERROR(O646=_xlfn.XLOOKUP(O646,wtd!$B:$B,wtd!$B:$B),FALSE)</f>
        <v>0</v>
      </c>
      <c r="AW646" t="s">
        <v>1103</v>
      </c>
      <c r="AX646">
        <v>2</v>
      </c>
      <c r="AY646">
        <v>0</v>
      </c>
      <c r="BA646" t="b">
        <v>0</v>
      </c>
      <c r="BB646" t="b">
        <v>0</v>
      </c>
      <c r="BC646" t="b">
        <v>0</v>
      </c>
      <c r="BD646" t="s">
        <v>1540</v>
      </c>
      <c r="BE646" s="22" t="s">
        <v>5017</v>
      </c>
      <c r="BF646" s="22" t="s">
        <v>5017</v>
      </c>
      <c r="BG646" t="s">
        <v>5516</v>
      </c>
      <c r="BH646" s="22" t="s">
        <v>5017</v>
      </c>
      <c r="BI646" t="s">
        <v>1541</v>
      </c>
      <c r="BJ646" t="s">
        <v>1418</v>
      </c>
      <c r="BK646" t="s">
        <v>293</v>
      </c>
      <c r="BL646" s="232">
        <v>85</v>
      </c>
      <c r="BN646" t="s">
        <v>109</v>
      </c>
      <c r="BO646" t="s">
        <v>1297</v>
      </c>
      <c r="BP646" t="s">
        <v>1539</v>
      </c>
      <c r="BQ646" t="s">
        <v>56</v>
      </c>
    </row>
    <row r="647" spans="1:70" x14ac:dyDescent="0.35">
      <c r="A647">
        <v>646</v>
      </c>
      <c r="B647" s="164" t="str">
        <f>IFERROR(TEXT(AK647,"00"),"99")&amp;IFERROR(TEXT(V647,"00"),"99")&amp;IFERROR(TEXT(R647,"00"),"99")&amp;IFERROR(TEXT(BL647,"000"),"999")</f>
        <v>054706090</v>
      </c>
      <c r="C647" s="164" t="str">
        <f>IFERROR(TEXT(AK647,"00"),"99")&amp;IFERROR(TEXT(U647,"00"),"99")&amp;IFERROR(TEXT(Q647,"000"),"999")</f>
        <v>0547103</v>
      </c>
      <c r="D647" s="29">
        <v>1</v>
      </c>
      <c r="E647" s="29">
        <v>1</v>
      </c>
      <c r="F647" s="29">
        <v>0</v>
      </c>
      <c r="G647" s="29"/>
      <c r="H647" t="s">
        <v>1543</v>
      </c>
      <c r="I647" t="s">
        <v>1543</v>
      </c>
      <c r="J647" t="s">
        <v>1543</v>
      </c>
      <c r="M647" t="s">
        <v>1544</v>
      </c>
      <c r="N647" t="s">
        <v>1544</v>
      </c>
      <c r="O647" s="65" t="s">
        <v>1542</v>
      </c>
      <c r="P647" t="s">
        <v>1542</v>
      </c>
      <c r="Q647" s="153">
        <f>IFERROR(_xlfn.XLOOKUP(S647,sortorder!$E$62:$E$138,sortorder!$F$62:$F$138),999)</f>
        <v>103</v>
      </c>
      <c r="R647" s="153">
        <f>IFERROR(_xlfn.XLOOKUP(S647,sortorder!$E$62:$E$138,sortorder!$D$62:$D$138),99)</f>
        <v>6</v>
      </c>
      <c r="S647" s="131" t="s">
        <v>80</v>
      </c>
      <c r="U647" s="158">
        <f>IFERROR(_xlfn.XLOOKUP(W647,sortorder!$E$4:$E$55,sortorder!$D$4:$D$55),99)</f>
        <v>47</v>
      </c>
      <c r="V647" s="158">
        <f>IFERROR(_xlfn.XLOOKUP(W647,sortorder!$E$4:$E$55,sortorder!$D$4:$D$55),99)</f>
        <v>47</v>
      </c>
      <c r="W647" s="22" t="s">
        <v>1532</v>
      </c>
      <c r="X647" s="147">
        <f>IF(ISERROR(SEARCH(X$1,$O647)),0,1)</f>
        <v>0</v>
      </c>
      <c r="Y647" s="147">
        <f>IF(ISERROR(SEARCH(Y$1,$O647)),0,1)</f>
        <v>0</v>
      </c>
      <c r="Z647" s="147">
        <f>IF(ISERROR(SEARCH(Z$1,$O647)),0,1)</f>
        <v>1</v>
      </c>
      <c r="AA647" s="147">
        <f>IF(ISERROR(SEARCH(AA$1,$O647)),0,1)</f>
        <v>0</v>
      </c>
      <c r="AB647" s="147">
        <f>IF(ISERROR(SEARCH(AB$1,$O647)),0,1)</f>
        <v>0</v>
      </c>
      <c r="AC647" s="147">
        <f>IF(ISERROR(SEARCH(AC$1,$O647)),0,1)</f>
        <v>0</v>
      </c>
      <c r="AD647" s="147">
        <f>IF(ISERROR(SEARCH(AD$1,$O647)),0,1)</f>
        <v>1</v>
      </c>
      <c r="AE647" s="147">
        <f>IF(ISERROR(SEARCH(AE$1,$O647)),0,1)</f>
        <v>0</v>
      </c>
      <c r="AF647" s="147">
        <f>IF(ISERROR(SEARCH(AF$1,$O647)),0,1)</f>
        <v>1</v>
      </c>
      <c r="AG647" t="s">
        <v>1075</v>
      </c>
      <c r="AH647" t="s">
        <v>1533</v>
      </c>
      <c r="AI647" t="s">
        <v>84</v>
      </c>
      <c r="AJ647" s="42" t="s">
        <v>84</v>
      </c>
      <c r="AK647" s="219">
        <f>_xlfn.XLOOKUP(AJ647,sortorder!$I$15:$I$20,sortorder!$J$15:$J$20)</f>
        <v>5</v>
      </c>
      <c r="AL647" t="s">
        <v>423</v>
      </c>
      <c r="AM647" t="s">
        <v>423</v>
      </c>
      <c r="AN647" t="s">
        <v>424</v>
      </c>
      <c r="AO647" s="32">
        <v>1</v>
      </c>
      <c r="AP647" t="s">
        <v>1101</v>
      </c>
      <c r="AQ647" t="s">
        <v>1111</v>
      </c>
      <c r="AR647" t="s">
        <v>1102</v>
      </c>
      <c r="AS647" t="s">
        <v>1111</v>
      </c>
      <c r="AU647" s="40" t="str">
        <f>IFERROR(_xlfn.XLOOKUP(O647,wtd!$B:$B,wtd!$C:$C),"")</f>
        <v/>
      </c>
      <c r="AV647" s="147" t="b">
        <f>IFERROR(O647=_xlfn.XLOOKUP(O647,wtd!$B:$B,wtd!$B:$B),FALSE)</f>
        <v>0</v>
      </c>
      <c r="AW647" t="s">
        <v>1103</v>
      </c>
      <c r="AX647">
        <v>2</v>
      </c>
      <c r="AY647">
        <v>0</v>
      </c>
      <c r="BA647" t="b">
        <v>0</v>
      </c>
      <c r="BB647" t="b">
        <v>0</v>
      </c>
      <c r="BC647" t="b">
        <v>0</v>
      </c>
      <c r="BD647" t="s">
        <v>5216</v>
      </c>
      <c r="BE647" s="22" t="s">
        <v>1547</v>
      </c>
      <c r="BF647" s="22" t="s">
        <v>1547</v>
      </c>
      <c r="BG647" t="s">
        <v>1545</v>
      </c>
      <c r="BH647" s="22" t="s">
        <v>1547</v>
      </c>
      <c r="BI647" t="s">
        <v>1546</v>
      </c>
      <c r="BJ647" t="s">
        <v>1427</v>
      </c>
      <c r="BK647" t="s">
        <v>313</v>
      </c>
      <c r="BL647" s="232">
        <v>90</v>
      </c>
      <c r="BN647" t="s">
        <v>1068</v>
      </c>
      <c r="BO647" t="s">
        <v>79</v>
      </c>
      <c r="BP647" t="s">
        <v>1544</v>
      </c>
      <c r="BQ647" t="s">
        <v>56</v>
      </c>
    </row>
    <row r="648" spans="1:70" x14ac:dyDescent="0.35">
      <c r="A648">
        <v>647</v>
      </c>
      <c r="B648" s="164" t="str">
        <f>IFERROR(TEXT(AK648,"00"),"99")&amp;IFERROR(TEXT(V648,"00"),"99")&amp;IFERROR(TEXT(R648,"00"),"99")&amp;IFERROR(TEXT(BL648,"000"),"999")</f>
        <v>054707089</v>
      </c>
      <c r="C648" s="164" t="str">
        <f>IFERROR(TEXT(AK648,"00"),"99")&amp;IFERROR(TEXT(U648,"00"),"99")&amp;IFERROR(TEXT(Q648,"000"),"999")</f>
        <v>0547102</v>
      </c>
      <c r="D648" s="29">
        <v>1</v>
      </c>
      <c r="E648" s="29">
        <v>1</v>
      </c>
      <c r="F648" s="29">
        <v>0</v>
      </c>
      <c r="G648" s="29"/>
      <c r="H648" t="s">
        <v>1599</v>
      </c>
      <c r="I648" t="s">
        <v>1599</v>
      </c>
      <c r="J648" t="s">
        <v>1599</v>
      </c>
      <c r="L648" s="125"/>
      <c r="M648" t="s">
        <v>1600</v>
      </c>
      <c r="N648" t="s">
        <v>1600</v>
      </c>
      <c r="O648" s="65" t="s">
        <v>1598</v>
      </c>
      <c r="P648" t="s">
        <v>1598</v>
      </c>
      <c r="Q648" s="153">
        <f>IFERROR(_xlfn.XLOOKUP(S648,sortorder!$E$62:$E$138,sortorder!$F$62:$F$138),999)</f>
        <v>102</v>
      </c>
      <c r="R648" s="153">
        <f>IFERROR(_xlfn.XLOOKUP(S648,sortorder!$E$62:$E$138,sortorder!$D$62:$D$138),99)</f>
        <v>7</v>
      </c>
      <c r="S648" s="131" t="s">
        <v>307</v>
      </c>
      <c r="U648" s="158">
        <f>IFERROR(_xlfn.XLOOKUP(W648,sortorder!$E$4:$E$55,sortorder!$D$4:$D$55),99)</f>
        <v>47</v>
      </c>
      <c r="V648" s="158">
        <f>IFERROR(_xlfn.XLOOKUP(W648,sortorder!$E$4:$E$55,sortorder!$D$4:$D$55),99)</f>
        <v>47</v>
      </c>
      <c r="W648" s="22" t="s">
        <v>1532</v>
      </c>
      <c r="X648" s="147">
        <f>IF(ISERROR(SEARCH(X$1,$O648)),0,1)</f>
        <v>0</v>
      </c>
      <c r="Y648" s="147">
        <f>IF(ISERROR(SEARCH(Y$1,$O648)),0,1)</f>
        <v>0</v>
      </c>
      <c r="Z648" s="147">
        <f>IF(ISERROR(SEARCH(Z$1,$O648)),0,1)</f>
        <v>1</v>
      </c>
      <c r="AA648" s="147">
        <f>IF(ISERROR(SEARCH(AA$1,$O648)),0,1)</f>
        <v>0</v>
      </c>
      <c r="AB648" s="147">
        <f>IF(ISERROR(SEARCH(AB$1,$O648)),0,1)</f>
        <v>0</v>
      </c>
      <c r="AC648" s="147">
        <f>IF(ISERROR(SEARCH(AC$1,$O648)),0,1)</f>
        <v>0</v>
      </c>
      <c r="AD648" s="147">
        <f>IF(ISERROR(SEARCH(AD$1,$O648)),0,1)</f>
        <v>1</v>
      </c>
      <c r="AE648" s="147">
        <f>IF(ISERROR(SEARCH(AE$1,$O648)),0,1)</f>
        <v>0</v>
      </c>
      <c r="AF648" s="147">
        <f>IF(ISERROR(SEARCH(AF$1,$O648)),0,1)</f>
        <v>1</v>
      </c>
      <c r="AG648" t="s">
        <v>1075</v>
      </c>
      <c r="AH648" t="s">
        <v>1533</v>
      </c>
      <c r="AI648" t="s">
        <v>84</v>
      </c>
      <c r="AJ648" s="42" t="s">
        <v>84</v>
      </c>
      <c r="AK648" s="219">
        <f>_xlfn.XLOOKUP(AJ648,sortorder!$I$15:$I$20,sortorder!$J$15:$J$20)</f>
        <v>5</v>
      </c>
      <c r="AL648" t="s">
        <v>423</v>
      </c>
      <c r="AM648" t="s">
        <v>423</v>
      </c>
      <c r="AN648" t="s">
        <v>424</v>
      </c>
      <c r="AO648" s="32">
        <v>1</v>
      </c>
      <c r="AP648" t="s">
        <v>1101</v>
      </c>
      <c r="AQ648" t="s">
        <v>1111</v>
      </c>
      <c r="AR648" t="s">
        <v>1102</v>
      </c>
      <c r="AS648" t="s">
        <v>1111</v>
      </c>
      <c r="AU648" s="40" t="str">
        <f>IFERROR(_xlfn.XLOOKUP(O648,wtd!$B:$B,wtd!$C:$C),"")</f>
        <v/>
      </c>
      <c r="AV648" s="147" t="b">
        <f>IFERROR(O648=_xlfn.XLOOKUP(O648,wtd!$B:$B,wtd!$B:$B),FALSE)</f>
        <v>0</v>
      </c>
      <c r="AW648" t="s">
        <v>1103</v>
      </c>
      <c r="AX648">
        <v>2</v>
      </c>
      <c r="AY648">
        <v>0</v>
      </c>
      <c r="BA648" t="b">
        <v>0</v>
      </c>
      <c r="BB648" t="b">
        <v>0</v>
      </c>
      <c r="BC648" t="b">
        <v>0</v>
      </c>
      <c r="BD648" t="s">
        <v>1601</v>
      </c>
      <c r="BE648" s="22" t="s">
        <v>1602</v>
      </c>
      <c r="BF648" s="22" t="s">
        <v>1602</v>
      </c>
      <c r="BG648" t="s">
        <v>1603</v>
      </c>
      <c r="BH648" s="22" t="s">
        <v>1602</v>
      </c>
      <c r="BI648" t="s">
        <v>1604</v>
      </c>
      <c r="BJ648" t="s">
        <v>1505</v>
      </c>
      <c r="BK648" t="s">
        <v>544</v>
      </c>
      <c r="BL648" s="232">
        <v>89</v>
      </c>
      <c r="BN648" t="s">
        <v>86</v>
      </c>
      <c r="BO648" t="s">
        <v>1156</v>
      </c>
      <c r="BP648" t="s">
        <v>1600</v>
      </c>
      <c r="BQ648" t="s">
        <v>56</v>
      </c>
    </row>
    <row r="649" spans="1:70" x14ac:dyDescent="0.35">
      <c r="A649">
        <v>648</v>
      </c>
      <c r="B649" s="164" t="str">
        <f>IFERROR(TEXT(AK649,"00"),"99")&amp;IFERROR(TEXT(V649,"00"),"99")&amp;IFERROR(TEXT(R649,"00"),"99")&amp;IFERROR(TEXT(BL649,"000"),"999")</f>
        <v>054708091</v>
      </c>
      <c r="C649" s="164" t="str">
        <f>IFERROR(TEXT(AK649,"00"),"99")&amp;IFERROR(TEXT(U649,"00"),"99")&amp;IFERROR(TEXT(Q649,"000"),"999")</f>
        <v>0547104</v>
      </c>
      <c r="D649" s="29">
        <v>1</v>
      </c>
      <c r="E649" s="29">
        <v>1</v>
      </c>
      <c r="F649" s="29">
        <v>0</v>
      </c>
      <c r="G649" s="29"/>
      <c r="H649" t="s">
        <v>1556</v>
      </c>
      <c r="I649" t="s">
        <v>1556</v>
      </c>
      <c r="J649" t="s">
        <v>1556</v>
      </c>
      <c r="M649" t="s">
        <v>1557</v>
      </c>
      <c r="N649" t="s">
        <v>1557</v>
      </c>
      <c r="O649" s="65" t="s">
        <v>1555</v>
      </c>
      <c r="P649" t="s">
        <v>1555</v>
      </c>
      <c r="Q649" s="153">
        <f>IFERROR(_xlfn.XLOOKUP(S649,sortorder!$E$62:$E$138,sortorder!$F$62:$F$138),999)</f>
        <v>104</v>
      </c>
      <c r="R649" s="153">
        <f>IFERROR(_xlfn.XLOOKUP(S649,sortorder!$E$62:$E$138,sortorder!$D$62:$D$138),99)</f>
        <v>8</v>
      </c>
      <c r="S649" s="131" t="s">
        <v>255</v>
      </c>
      <c r="U649" s="158">
        <f>IFERROR(_xlfn.XLOOKUP(W649,sortorder!$E$4:$E$55,sortorder!$D$4:$D$55),99)</f>
        <v>47</v>
      </c>
      <c r="V649" s="158">
        <f>IFERROR(_xlfn.XLOOKUP(W649,sortorder!$E$4:$E$55,sortorder!$D$4:$D$55),99)</f>
        <v>47</v>
      </c>
      <c r="W649" s="22" t="s">
        <v>1532</v>
      </c>
      <c r="X649" s="147">
        <f>IF(ISERROR(SEARCH(X$1,$O649)),0,1)</f>
        <v>0</v>
      </c>
      <c r="Y649" s="147">
        <f>IF(ISERROR(SEARCH(Y$1,$O649)),0,1)</f>
        <v>0</v>
      </c>
      <c r="Z649" s="147">
        <f>IF(ISERROR(SEARCH(Z$1,$O649)),0,1)</f>
        <v>1</v>
      </c>
      <c r="AA649" s="147">
        <f>IF(ISERROR(SEARCH(AA$1,$O649)),0,1)</f>
        <v>0</v>
      </c>
      <c r="AB649" s="147">
        <f>IF(ISERROR(SEARCH(AB$1,$O649)),0,1)</f>
        <v>0</v>
      </c>
      <c r="AC649" s="147">
        <f>IF(ISERROR(SEARCH(AC$1,$O649)),0,1)</f>
        <v>0</v>
      </c>
      <c r="AD649" s="147">
        <f>IF(ISERROR(SEARCH(AD$1,$O649)),0,1)</f>
        <v>1</v>
      </c>
      <c r="AE649" s="147">
        <f>IF(ISERROR(SEARCH(AE$1,$O649)),0,1)</f>
        <v>0</v>
      </c>
      <c r="AF649" s="147">
        <f>IF(ISERROR(SEARCH(AF$1,$O649)),0,1)</f>
        <v>1</v>
      </c>
      <c r="AG649" t="s">
        <v>1075</v>
      </c>
      <c r="AH649" t="s">
        <v>1533</v>
      </c>
      <c r="AI649" t="s">
        <v>84</v>
      </c>
      <c r="AJ649" s="42" t="s">
        <v>84</v>
      </c>
      <c r="AK649" s="219">
        <f>_xlfn.XLOOKUP(AJ649,sortorder!$I$15:$I$20,sortorder!$J$15:$J$20)</f>
        <v>5</v>
      </c>
      <c r="AL649" t="s">
        <v>423</v>
      </c>
      <c r="AM649" t="s">
        <v>423</v>
      </c>
      <c r="AN649" t="s">
        <v>424</v>
      </c>
      <c r="AO649" s="32">
        <v>1</v>
      </c>
      <c r="AP649" t="s">
        <v>1101</v>
      </c>
      <c r="AQ649" t="s">
        <v>1111</v>
      </c>
      <c r="AR649" t="s">
        <v>1102</v>
      </c>
      <c r="AS649" t="s">
        <v>1111</v>
      </c>
      <c r="AU649" s="40" t="str">
        <f>IFERROR(_xlfn.XLOOKUP(O649,wtd!$B:$B,wtd!$C:$C),"")</f>
        <v/>
      </c>
      <c r="AV649" s="147" t="b">
        <f>IFERROR(O649=_xlfn.XLOOKUP(O649,wtd!$B:$B,wtd!$B:$B),FALSE)</f>
        <v>0</v>
      </c>
      <c r="AW649" t="s">
        <v>1103</v>
      </c>
      <c r="AX649">
        <v>2</v>
      </c>
      <c r="AY649">
        <v>0</v>
      </c>
      <c r="BA649" t="b">
        <v>0</v>
      </c>
      <c r="BB649" t="b">
        <v>0</v>
      </c>
      <c r="BC649" t="b">
        <v>0</v>
      </c>
      <c r="BD649" t="s">
        <v>1558</v>
      </c>
      <c r="BE649" s="22" t="s">
        <v>1563</v>
      </c>
      <c r="BF649" s="22" t="s">
        <v>1563</v>
      </c>
      <c r="BG649" t="s">
        <v>1559</v>
      </c>
      <c r="BH649" s="22" t="s">
        <v>1563</v>
      </c>
      <c r="BI649" t="s">
        <v>1560</v>
      </c>
      <c r="BJ649" t="s">
        <v>1448</v>
      </c>
      <c r="BK649" t="s">
        <v>342</v>
      </c>
      <c r="BL649" s="232">
        <v>91</v>
      </c>
      <c r="BN649" t="s">
        <v>1561</v>
      </c>
      <c r="BO649" t="s">
        <v>1562</v>
      </c>
      <c r="BP649" t="s">
        <v>1557</v>
      </c>
      <c r="BQ649" t="s">
        <v>56</v>
      </c>
    </row>
    <row r="650" spans="1:70" x14ac:dyDescent="0.35">
      <c r="A650">
        <v>649</v>
      </c>
      <c r="B650" s="164" t="str">
        <f>IFERROR(TEXT(AK650,"00"),"99")&amp;IFERROR(TEXT(V650,"00"),"99")&amp;IFERROR(TEXT(R650,"00"),"99")&amp;IFERROR(TEXT(BL650,"000"),"999")</f>
        <v>054709092</v>
      </c>
      <c r="C650" s="164" t="str">
        <f>IFERROR(TEXT(AK650,"00"),"99")&amp;IFERROR(TEXT(U650,"00"),"99")&amp;IFERROR(TEXT(Q650,"000"),"999")</f>
        <v>0547105</v>
      </c>
      <c r="D650" s="29">
        <v>1</v>
      </c>
      <c r="E650" s="29">
        <v>1</v>
      </c>
      <c r="F650" s="29">
        <v>0</v>
      </c>
      <c r="G650" s="29"/>
      <c r="H650" t="s">
        <v>1585</v>
      </c>
      <c r="I650" t="s">
        <v>1585</v>
      </c>
      <c r="J650" t="s">
        <v>1585</v>
      </c>
      <c r="M650" t="s">
        <v>1586</v>
      </c>
      <c r="N650" t="s">
        <v>1586</v>
      </c>
      <c r="O650" s="65" t="s">
        <v>1584</v>
      </c>
      <c r="P650" t="s">
        <v>1584</v>
      </c>
      <c r="Q650" s="153">
        <f>IFERROR(_xlfn.XLOOKUP(S650,sortorder!$E$62:$E$138,sortorder!$F$62:$F$138),999)</f>
        <v>105</v>
      </c>
      <c r="R650" s="153">
        <f>IFERROR(_xlfn.XLOOKUP(S650,sortorder!$E$62:$E$138,sortorder!$D$62:$D$138),99)</f>
        <v>9</v>
      </c>
      <c r="S650" s="131" t="s">
        <v>265</v>
      </c>
      <c r="U650" s="158">
        <f>IFERROR(_xlfn.XLOOKUP(W650,sortorder!$E$4:$E$55,sortorder!$D$4:$D$55),99)</f>
        <v>47</v>
      </c>
      <c r="V650" s="158">
        <f>IFERROR(_xlfn.XLOOKUP(W650,sortorder!$E$4:$E$55,sortorder!$D$4:$D$55),99)</f>
        <v>47</v>
      </c>
      <c r="W650" s="22" t="s">
        <v>1532</v>
      </c>
      <c r="X650" s="147">
        <f>IF(ISERROR(SEARCH(X$1,$O650)),0,1)</f>
        <v>0</v>
      </c>
      <c r="Y650" s="147">
        <f>IF(ISERROR(SEARCH(Y$1,$O650)),0,1)</f>
        <v>0</v>
      </c>
      <c r="Z650" s="147">
        <f>IF(ISERROR(SEARCH(Z$1,$O650)),0,1)</f>
        <v>1</v>
      </c>
      <c r="AA650" s="147">
        <f>IF(ISERROR(SEARCH(AA$1,$O650)),0,1)</f>
        <v>0</v>
      </c>
      <c r="AB650" s="147">
        <f>IF(ISERROR(SEARCH(AB$1,$O650)),0,1)</f>
        <v>0</v>
      </c>
      <c r="AC650" s="147">
        <f>IF(ISERROR(SEARCH(AC$1,$O650)),0,1)</f>
        <v>0</v>
      </c>
      <c r="AD650" s="147">
        <f>IF(ISERROR(SEARCH(AD$1,$O650)),0,1)</f>
        <v>1</v>
      </c>
      <c r="AE650" s="147">
        <f>IF(ISERROR(SEARCH(AE$1,$O650)),0,1)</f>
        <v>0</v>
      </c>
      <c r="AF650" s="147">
        <f>IF(ISERROR(SEARCH(AF$1,$O650)),0,1)</f>
        <v>1</v>
      </c>
      <c r="AG650" t="s">
        <v>1075</v>
      </c>
      <c r="AH650" t="s">
        <v>1533</v>
      </c>
      <c r="AI650" t="s">
        <v>84</v>
      </c>
      <c r="AJ650" s="42" t="s">
        <v>84</v>
      </c>
      <c r="AK650" s="219">
        <f>_xlfn.XLOOKUP(AJ650,sortorder!$I$15:$I$20,sortorder!$J$15:$J$20)</f>
        <v>5</v>
      </c>
      <c r="AL650" t="s">
        <v>423</v>
      </c>
      <c r="AM650" t="s">
        <v>423</v>
      </c>
      <c r="AN650" t="s">
        <v>424</v>
      </c>
      <c r="AO650" s="32">
        <v>1</v>
      </c>
      <c r="AP650" t="s">
        <v>1101</v>
      </c>
      <c r="AQ650" t="s">
        <v>1111</v>
      </c>
      <c r="AR650" t="s">
        <v>1102</v>
      </c>
      <c r="AS650" t="s">
        <v>1111</v>
      </c>
      <c r="AU650" s="40" t="str">
        <f>IFERROR(_xlfn.XLOOKUP(O650,wtd!$B:$B,wtd!$C:$C),"")</f>
        <v/>
      </c>
      <c r="AV650" s="147" t="b">
        <f>IFERROR(O650=_xlfn.XLOOKUP(O650,wtd!$B:$B,wtd!$B:$B),FALSE)</f>
        <v>0</v>
      </c>
      <c r="AW650" t="s">
        <v>1103</v>
      </c>
      <c r="AX650">
        <v>2</v>
      </c>
      <c r="AY650">
        <v>0</v>
      </c>
      <c r="BA650" t="b">
        <v>0</v>
      </c>
      <c r="BB650" t="b">
        <v>0</v>
      </c>
      <c r="BC650" t="b">
        <v>0</v>
      </c>
      <c r="BD650" t="s">
        <v>1587</v>
      </c>
      <c r="BE650" s="22" t="s">
        <v>1590</v>
      </c>
      <c r="BF650" s="22" t="s">
        <v>1590</v>
      </c>
      <c r="BG650" t="s">
        <v>1588</v>
      </c>
      <c r="BH650" s="22" t="s">
        <v>1590</v>
      </c>
      <c r="BI650" t="s">
        <v>5517</v>
      </c>
      <c r="BJ650" t="s">
        <v>1487</v>
      </c>
      <c r="BK650" t="s">
        <v>351</v>
      </c>
      <c r="BL650" s="232">
        <v>92</v>
      </c>
      <c r="BN650" t="s">
        <v>1204</v>
      </c>
      <c r="BO650" t="s">
        <v>1589</v>
      </c>
      <c r="BP650" t="s">
        <v>1586</v>
      </c>
      <c r="BQ650" t="s">
        <v>56</v>
      </c>
    </row>
    <row r="651" spans="1:70" x14ac:dyDescent="0.35">
      <c r="A651">
        <v>650</v>
      </c>
      <c r="B651" s="164" t="str">
        <f>IFERROR(TEXT(AK651,"00"),"99")&amp;IFERROR(TEXT(V651,"00"),"99")&amp;IFERROR(TEXT(R651,"00"),"99")&amp;IFERROR(TEXT(BL651,"000"),"999")</f>
        <v>054710093</v>
      </c>
      <c r="C651" s="164" t="str">
        <f>IFERROR(TEXT(AK651,"00"),"99")&amp;IFERROR(TEXT(U651,"00"),"99")&amp;IFERROR(TEXT(Q651,"000"),"999")</f>
        <v>0547106</v>
      </c>
      <c r="D651" s="29">
        <v>1</v>
      </c>
      <c r="E651" s="29">
        <v>1</v>
      </c>
      <c r="F651" s="29">
        <v>0</v>
      </c>
      <c r="G651" s="29"/>
      <c r="H651" t="s">
        <v>1607</v>
      </c>
      <c r="I651" t="s">
        <v>1607</v>
      </c>
      <c r="J651" t="s">
        <v>1607</v>
      </c>
      <c r="M651" t="s">
        <v>1608</v>
      </c>
      <c r="N651" t="s">
        <v>1608</v>
      </c>
      <c r="O651" s="65" t="s">
        <v>1606</v>
      </c>
      <c r="P651" t="s">
        <v>1606</v>
      </c>
      <c r="Q651" s="153">
        <f>IFERROR(_xlfn.XLOOKUP(S651,sortorder!$E$62:$E$138,sortorder!$F$62:$F$138),999)</f>
        <v>106</v>
      </c>
      <c r="R651" s="153">
        <f>IFERROR(_xlfn.XLOOKUP(S651,sortorder!$E$62:$E$138,sortorder!$D$62:$D$138),99)</f>
        <v>10</v>
      </c>
      <c r="S651" s="131" t="s">
        <v>95</v>
      </c>
      <c r="U651" s="158">
        <f>IFERROR(_xlfn.XLOOKUP(W651,sortorder!$E$4:$E$55,sortorder!$D$4:$D$55),99)</f>
        <v>47</v>
      </c>
      <c r="V651" s="158">
        <f>IFERROR(_xlfn.XLOOKUP(W651,sortorder!$E$4:$E$55,sortorder!$D$4:$D$55),99)</f>
        <v>47</v>
      </c>
      <c r="W651" s="22" t="s">
        <v>1532</v>
      </c>
      <c r="X651" s="147">
        <f>IF(ISERROR(SEARCH(X$1,$O651)),0,1)</f>
        <v>0</v>
      </c>
      <c r="Y651" s="147">
        <f>IF(ISERROR(SEARCH(Y$1,$O651)),0,1)</f>
        <v>0</v>
      </c>
      <c r="Z651" s="147">
        <f>IF(ISERROR(SEARCH(Z$1,$O651)),0,1)</f>
        <v>1</v>
      </c>
      <c r="AA651" s="147">
        <f>IF(ISERROR(SEARCH(AA$1,$O651)),0,1)</f>
        <v>0</v>
      </c>
      <c r="AB651" s="147">
        <f>IF(ISERROR(SEARCH(AB$1,$O651)),0,1)</f>
        <v>0</v>
      </c>
      <c r="AC651" s="147">
        <f>IF(ISERROR(SEARCH(AC$1,$O651)),0,1)</f>
        <v>0</v>
      </c>
      <c r="AD651" s="147">
        <f>IF(ISERROR(SEARCH(AD$1,$O651)),0,1)</f>
        <v>1</v>
      </c>
      <c r="AE651" s="147">
        <f>IF(ISERROR(SEARCH(AE$1,$O651)),0,1)</f>
        <v>0</v>
      </c>
      <c r="AF651" s="147">
        <f>IF(ISERROR(SEARCH(AF$1,$O651)),0,1)</f>
        <v>1</v>
      </c>
      <c r="AG651" t="s">
        <v>1075</v>
      </c>
      <c r="AH651" t="s">
        <v>1533</v>
      </c>
      <c r="AI651" t="s">
        <v>84</v>
      </c>
      <c r="AJ651" s="42" t="s">
        <v>84</v>
      </c>
      <c r="AK651" s="219">
        <f>_xlfn.XLOOKUP(AJ651,sortorder!$I$15:$I$20,sortorder!$J$15:$J$20)</f>
        <v>5</v>
      </c>
      <c r="AL651" t="s">
        <v>423</v>
      </c>
      <c r="AM651" t="s">
        <v>423</v>
      </c>
      <c r="AN651" t="s">
        <v>424</v>
      </c>
      <c r="AO651" s="32">
        <v>1</v>
      </c>
      <c r="AP651" t="s">
        <v>1101</v>
      </c>
      <c r="AQ651" t="s">
        <v>1111</v>
      </c>
      <c r="AR651" t="s">
        <v>1102</v>
      </c>
      <c r="AS651" t="s">
        <v>1111</v>
      </c>
      <c r="AU651" s="40" t="str">
        <f>IFERROR(_xlfn.XLOOKUP(O651,wtd!$B:$B,wtd!$C:$C),"")</f>
        <v/>
      </c>
      <c r="AV651" s="147" t="b">
        <f>IFERROR(O651=_xlfn.XLOOKUP(O651,wtd!$B:$B,wtd!$B:$B),FALSE)</f>
        <v>0</v>
      </c>
      <c r="AW651" t="s">
        <v>1103</v>
      </c>
      <c r="AX651">
        <v>2</v>
      </c>
      <c r="AY651">
        <v>0</v>
      </c>
      <c r="BA651" t="b">
        <v>0</v>
      </c>
      <c r="BB651" t="b">
        <v>0</v>
      </c>
      <c r="BC651" t="b">
        <v>0</v>
      </c>
      <c r="BD651" t="s">
        <v>1609</v>
      </c>
      <c r="BE651" s="22" t="s">
        <v>1612</v>
      </c>
      <c r="BF651" s="22" t="s">
        <v>1612</v>
      </c>
      <c r="BG651" t="s">
        <v>1610</v>
      </c>
      <c r="BH651" s="22" t="s">
        <v>1612</v>
      </c>
      <c r="BI651" t="s">
        <v>1611</v>
      </c>
      <c r="BJ651" t="s">
        <v>1516</v>
      </c>
      <c r="BK651" t="s">
        <v>360</v>
      </c>
      <c r="BL651" s="232">
        <v>93</v>
      </c>
      <c r="BN651" t="s">
        <v>55</v>
      </c>
      <c r="BO651" t="s">
        <v>1204</v>
      </c>
      <c r="BP651" t="s">
        <v>1608</v>
      </c>
      <c r="BQ651" t="s">
        <v>56</v>
      </c>
    </row>
    <row r="652" spans="1:70" x14ac:dyDescent="0.35">
      <c r="A652">
        <v>651</v>
      </c>
      <c r="B652" s="164" t="str">
        <f>IFERROR(TEXT(AK652,"00"),"99")&amp;IFERROR(TEXT(V652,"00"),"99")&amp;IFERROR(TEXT(R652,"00"),"99")&amp;IFERROR(TEXT(BL652,"000"),"999")</f>
        <v>054711095</v>
      </c>
      <c r="C652" s="164" t="str">
        <f>IFERROR(TEXT(AK652,"00"),"99")&amp;IFERROR(TEXT(U652,"00"),"99")&amp;IFERROR(TEXT(Q652,"000"),"999")</f>
        <v>0547108</v>
      </c>
      <c r="D652" s="29">
        <v>1</v>
      </c>
      <c r="E652" s="29">
        <v>1</v>
      </c>
      <c r="F652" s="29">
        <v>0</v>
      </c>
      <c r="G652" s="29"/>
      <c r="H652" t="s">
        <v>1549</v>
      </c>
      <c r="I652" t="s">
        <v>1549</v>
      </c>
      <c r="J652" t="s">
        <v>1549</v>
      </c>
      <c r="M652" t="s">
        <v>1550</v>
      </c>
      <c r="N652" t="s">
        <v>1550</v>
      </c>
      <c r="O652" s="65" t="s">
        <v>1548</v>
      </c>
      <c r="P652" t="s">
        <v>1548</v>
      </c>
      <c r="Q652" s="153">
        <f>IFERROR(_xlfn.XLOOKUP(S652,sortorder!$E$62:$E$138,sortorder!$F$62:$F$138),999)</f>
        <v>108</v>
      </c>
      <c r="R652" s="153">
        <f>IFERROR(_xlfn.XLOOKUP(S652,sortorder!$E$62:$E$138,sortorder!$D$62:$D$138),99)</f>
        <v>11</v>
      </c>
      <c r="S652" s="131" t="s">
        <v>244</v>
      </c>
      <c r="U652" s="158">
        <f>IFERROR(_xlfn.XLOOKUP(W652,sortorder!$E$4:$E$55,sortorder!$D$4:$D$55),99)</f>
        <v>47</v>
      </c>
      <c r="V652" s="158">
        <f>IFERROR(_xlfn.XLOOKUP(W652,sortorder!$E$4:$E$55,sortorder!$D$4:$D$55),99)</f>
        <v>47</v>
      </c>
      <c r="W652" s="22" t="s">
        <v>1532</v>
      </c>
      <c r="X652" s="147">
        <f>IF(ISERROR(SEARCH(X$1,$O652)),0,1)</f>
        <v>0</v>
      </c>
      <c r="Y652" s="147">
        <f>IF(ISERROR(SEARCH(Y$1,$O652)),0,1)</f>
        <v>0</v>
      </c>
      <c r="Z652" s="147">
        <f>IF(ISERROR(SEARCH(Z$1,$O652)),0,1)</f>
        <v>1</v>
      </c>
      <c r="AA652" s="147">
        <f>IF(ISERROR(SEARCH(AA$1,$O652)),0,1)</f>
        <v>0</v>
      </c>
      <c r="AB652" s="147">
        <f>IF(ISERROR(SEARCH(AB$1,$O652)),0,1)</f>
        <v>0</v>
      </c>
      <c r="AC652" s="147">
        <f>IF(ISERROR(SEARCH(AC$1,$O652)),0,1)</f>
        <v>0</v>
      </c>
      <c r="AD652" s="147">
        <f>IF(ISERROR(SEARCH(AD$1,$O652)),0,1)</f>
        <v>1</v>
      </c>
      <c r="AE652" s="147">
        <f>IF(ISERROR(SEARCH(AE$1,$O652)),0,1)</f>
        <v>0</v>
      </c>
      <c r="AF652" s="147">
        <f>IF(ISERROR(SEARCH(AF$1,$O652)),0,1)</f>
        <v>1</v>
      </c>
      <c r="AG652" t="s">
        <v>1075</v>
      </c>
      <c r="AH652" t="s">
        <v>1533</v>
      </c>
      <c r="AI652" t="s">
        <v>84</v>
      </c>
      <c r="AJ652" s="42" t="s">
        <v>84</v>
      </c>
      <c r="AK652" s="219">
        <f>_xlfn.XLOOKUP(AJ652,sortorder!$I$15:$I$20,sortorder!$J$15:$J$20)</f>
        <v>5</v>
      </c>
      <c r="AL652" t="s">
        <v>423</v>
      </c>
      <c r="AM652" t="s">
        <v>423</v>
      </c>
      <c r="AN652" t="s">
        <v>424</v>
      </c>
      <c r="AO652" s="32">
        <v>1</v>
      </c>
      <c r="AP652" t="s">
        <v>1101</v>
      </c>
      <c r="AQ652" t="s">
        <v>1111</v>
      </c>
      <c r="AR652" t="s">
        <v>1102</v>
      </c>
      <c r="AS652" t="s">
        <v>1111</v>
      </c>
      <c r="AU652" s="40" t="str">
        <f>IFERROR(_xlfn.XLOOKUP(O652,wtd!$B:$B,wtd!$C:$C),"")</f>
        <v/>
      </c>
      <c r="AV652" s="147" t="b">
        <f>IFERROR(O652=_xlfn.XLOOKUP(O652,wtd!$B:$B,wtd!$B:$B),FALSE)</f>
        <v>0</v>
      </c>
      <c r="AW652" t="s">
        <v>1103</v>
      </c>
      <c r="AX652">
        <v>2</v>
      </c>
      <c r="AY652">
        <v>0</v>
      </c>
      <c r="BA652" t="b">
        <v>0</v>
      </c>
      <c r="BB652" t="b">
        <v>0</v>
      </c>
      <c r="BC652" t="b">
        <v>0</v>
      </c>
      <c r="BD652" t="s">
        <v>1551</v>
      </c>
      <c r="BE652" s="22" t="s">
        <v>1552</v>
      </c>
      <c r="BF652" s="22" t="s">
        <v>1552</v>
      </c>
      <c r="BG652" t="s">
        <v>1553</v>
      </c>
      <c r="BH652" s="22" t="s">
        <v>1552</v>
      </c>
      <c r="BI652" t="s">
        <v>1554</v>
      </c>
      <c r="BJ652" t="s">
        <v>1438</v>
      </c>
      <c r="BK652" t="s">
        <v>332</v>
      </c>
      <c r="BL652" s="232">
        <v>95</v>
      </c>
      <c r="BN652" t="s">
        <v>844</v>
      </c>
      <c r="BO652" t="s">
        <v>606</v>
      </c>
      <c r="BP652" t="s">
        <v>1550</v>
      </c>
      <c r="BQ652" t="s">
        <v>56</v>
      </c>
    </row>
    <row r="653" spans="1:70" x14ac:dyDescent="0.35">
      <c r="A653">
        <v>652</v>
      </c>
      <c r="B653" s="164" t="str">
        <f>IFERROR(TEXT(AK653,"00"),"99")&amp;IFERROR(TEXT(V653,"00"),"99")&amp;IFERROR(TEXT(R653,"00"),"99")&amp;IFERROR(TEXT(BL653,"000"),"999")</f>
        <v>054712094</v>
      </c>
      <c r="C653" s="164" t="str">
        <f>IFERROR(TEXT(AK653,"00"),"99")&amp;IFERROR(TEXT(U653,"00"),"99")&amp;IFERROR(TEXT(Q653,"000"),"999")</f>
        <v>0547107</v>
      </c>
      <c r="D653" s="29">
        <v>1</v>
      </c>
      <c r="E653" s="29">
        <v>1</v>
      </c>
      <c r="F653" s="29">
        <v>0</v>
      </c>
      <c r="G653" s="29"/>
      <c r="H653" t="s">
        <v>1614</v>
      </c>
      <c r="I653" t="s">
        <v>1614</v>
      </c>
      <c r="J653" t="s">
        <v>1614</v>
      </c>
      <c r="M653" t="s">
        <v>1615</v>
      </c>
      <c r="N653" t="s">
        <v>1615</v>
      </c>
      <c r="O653" s="65" t="s">
        <v>1613</v>
      </c>
      <c r="P653" t="s">
        <v>1613</v>
      </c>
      <c r="Q653" s="153">
        <f>IFERROR(_xlfn.XLOOKUP(S653,sortorder!$E$62:$E$138,sortorder!$F$62:$F$138),999)</f>
        <v>107</v>
      </c>
      <c r="R653" s="153">
        <f>IFERROR(_xlfn.XLOOKUP(S653,sortorder!$E$62:$E$138,sortorder!$D$62:$D$138),99)</f>
        <v>12</v>
      </c>
      <c r="S653" s="131" t="s">
        <v>134</v>
      </c>
      <c r="U653" s="158">
        <f>IFERROR(_xlfn.XLOOKUP(W653,sortorder!$E$4:$E$55,sortorder!$D$4:$D$55),99)</f>
        <v>47</v>
      </c>
      <c r="V653" s="158">
        <f>IFERROR(_xlfn.XLOOKUP(W653,sortorder!$E$4:$E$55,sortorder!$D$4:$D$55),99)</f>
        <v>47</v>
      </c>
      <c r="W653" s="22" t="s">
        <v>1532</v>
      </c>
      <c r="X653" s="147">
        <f>IF(ISERROR(SEARCH(X$1,$O653)),0,1)</f>
        <v>0</v>
      </c>
      <c r="Y653" s="147">
        <f>IF(ISERROR(SEARCH(Y$1,$O653)),0,1)</f>
        <v>0</v>
      </c>
      <c r="Z653" s="147">
        <f>IF(ISERROR(SEARCH(Z$1,$O653)),0,1)</f>
        <v>1</v>
      </c>
      <c r="AA653" s="147">
        <f>IF(ISERROR(SEARCH(AA$1,$O653)),0,1)</f>
        <v>0</v>
      </c>
      <c r="AB653" s="147">
        <f>IF(ISERROR(SEARCH(AB$1,$O653)),0,1)</f>
        <v>0</v>
      </c>
      <c r="AC653" s="147">
        <f>IF(ISERROR(SEARCH(AC$1,$O653)),0,1)</f>
        <v>0</v>
      </c>
      <c r="AD653" s="147">
        <f>IF(ISERROR(SEARCH(AD$1,$O653)),0,1)</f>
        <v>1</v>
      </c>
      <c r="AE653" s="147">
        <f>IF(ISERROR(SEARCH(AE$1,$O653)),0,1)</f>
        <v>0</v>
      </c>
      <c r="AF653" s="147">
        <f>IF(ISERROR(SEARCH(AF$1,$O653)),0,1)</f>
        <v>1</v>
      </c>
      <c r="AG653" t="s">
        <v>1075</v>
      </c>
      <c r="AH653" t="s">
        <v>1533</v>
      </c>
      <c r="AI653" t="s">
        <v>84</v>
      </c>
      <c r="AJ653" s="42" t="s">
        <v>84</v>
      </c>
      <c r="AK653" s="219">
        <f>_xlfn.XLOOKUP(AJ653,sortorder!$I$15:$I$20,sortorder!$J$15:$J$20)</f>
        <v>5</v>
      </c>
      <c r="AL653" t="s">
        <v>423</v>
      </c>
      <c r="AM653" t="s">
        <v>423</v>
      </c>
      <c r="AN653" t="s">
        <v>424</v>
      </c>
      <c r="AO653" s="32">
        <v>1</v>
      </c>
      <c r="AP653" t="s">
        <v>1101</v>
      </c>
      <c r="AQ653" t="s">
        <v>1111</v>
      </c>
      <c r="AR653" t="s">
        <v>1102</v>
      </c>
      <c r="AS653" t="s">
        <v>1111</v>
      </c>
      <c r="AU653" s="40" t="str">
        <f>IFERROR(_xlfn.XLOOKUP(O653,wtd!$B:$B,wtd!$C:$C),"")</f>
        <v/>
      </c>
      <c r="AV653" s="147" t="b">
        <f>IFERROR(O653=_xlfn.XLOOKUP(O653,wtd!$B:$B,wtd!$B:$B),FALSE)</f>
        <v>0</v>
      </c>
      <c r="AW653" t="s">
        <v>1103</v>
      </c>
      <c r="AX653">
        <v>2</v>
      </c>
      <c r="AY653">
        <v>0</v>
      </c>
      <c r="BA653" t="b">
        <v>0</v>
      </c>
      <c r="BB653" t="b">
        <v>0</v>
      </c>
      <c r="BC653" t="b">
        <v>0</v>
      </c>
      <c r="BD653" t="s">
        <v>1616</v>
      </c>
      <c r="BE653" s="22" t="s">
        <v>1620</v>
      </c>
      <c r="BF653" s="22" t="s">
        <v>1620</v>
      </c>
      <c r="BG653" t="s">
        <v>1617</v>
      </c>
      <c r="BH653" s="22" t="s">
        <v>1620</v>
      </c>
      <c r="BI653" t="s">
        <v>1618</v>
      </c>
      <c r="BJ653" t="s">
        <v>1526</v>
      </c>
      <c r="BK653" s="24" t="s">
        <v>1619</v>
      </c>
      <c r="BL653" s="232">
        <v>94</v>
      </c>
      <c r="BN653" t="s">
        <v>55</v>
      </c>
      <c r="BO653" t="s">
        <v>1486</v>
      </c>
      <c r="BP653" t="s">
        <v>1615</v>
      </c>
      <c r="BQ653" t="s">
        <v>56</v>
      </c>
    </row>
    <row r="654" spans="1:70" x14ac:dyDescent="0.35">
      <c r="A654">
        <v>653</v>
      </c>
      <c r="B654" s="164" t="str">
        <f>IFERROR(TEXT(AK654,"00"),"99")&amp;IFERROR(TEXT(V654,"00"),"99")&amp;IFERROR(TEXT(R654,"00"),"99")&amp;IFERROR(TEXT(BL654,"000"),"999")</f>
        <v>054713088</v>
      </c>
      <c r="C654" s="164" t="str">
        <f>IFERROR(TEXT(AK654,"00"),"99")&amp;IFERROR(TEXT(U654,"00"),"99")&amp;IFERROR(TEXT(Q654,"000"),"999")</f>
        <v>0547101</v>
      </c>
      <c r="D654" s="29">
        <v>1</v>
      </c>
      <c r="E654" s="29">
        <v>1</v>
      </c>
      <c r="F654" s="29">
        <v>0</v>
      </c>
      <c r="G654" s="29"/>
      <c r="H654" s="23" t="s">
        <v>1592</v>
      </c>
      <c r="I654" s="23" t="s">
        <v>1592</v>
      </c>
      <c r="J654" s="23" t="s">
        <v>1592</v>
      </c>
      <c r="K654" s="23"/>
      <c r="L654" s="23"/>
      <c r="M654" s="23" t="s">
        <v>1593</v>
      </c>
      <c r="N654" s="23" t="s">
        <v>1593</v>
      </c>
      <c r="O654" s="65" t="s">
        <v>1591</v>
      </c>
      <c r="P654" s="23" t="s">
        <v>1591</v>
      </c>
      <c r="Q654" s="153">
        <f>IFERROR(_xlfn.XLOOKUP(S654,sortorder!$E$62:$E$138,sortorder!$F$62:$F$138),999)</f>
        <v>101</v>
      </c>
      <c r="R654" s="153">
        <f>IFERROR(_xlfn.XLOOKUP(S654,sortorder!$E$62:$E$138,sortorder!$D$62:$D$138),99)</f>
        <v>13</v>
      </c>
      <c r="S654" s="131" t="s">
        <v>1769</v>
      </c>
      <c r="U654" s="158">
        <f>IFERROR(_xlfn.XLOOKUP(W654,sortorder!$E$4:$E$55,sortorder!$D$4:$D$55),99)</f>
        <v>47</v>
      </c>
      <c r="V654" s="158">
        <f>IFERROR(_xlfn.XLOOKUP(W654,sortorder!$E$4:$E$55,sortorder!$D$4:$D$55),99)</f>
        <v>47</v>
      </c>
      <c r="W654" s="22" t="s">
        <v>1532</v>
      </c>
      <c r="X654" s="147">
        <f>IF(ISERROR(SEARCH(X$1,$O654)),0,1)</f>
        <v>0</v>
      </c>
      <c r="Y654" s="147">
        <f>IF(ISERROR(SEARCH(Y$1,$O654)),0,1)</f>
        <v>0</v>
      </c>
      <c r="Z654" s="147">
        <f>IF(ISERROR(SEARCH(Z$1,$O654)),0,1)</f>
        <v>1</v>
      </c>
      <c r="AA654" s="147">
        <f>IF(ISERROR(SEARCH(AA$1,$O654)),0,1)</f>
        <v>0</v>
      </c>
      <c r="AB654" s="147">
        <f>IF(ISERROR(SEARCH(AB$1,$O654)),0,1)</f>
        <v>0</v>
      </c>
      <c r="AC654" s="147">
        <f>IF(ISERROR(SEARCH(AC$1,$O654)),0,1)</f>
        <v>0</v>
      </c>
      <c r="AD654" s="147">
        <f>IF(ISERROR(SEARCH(AD$1,$O654)),0,1)</f>
        <v>1</v>
      </c>
      <c r="AE654" s="147">
        <f>IF(ISERROR(SEARCH(AE$1,$O654)),0,1)</f>
        <v>0</v>
      </c>
      <c r="AF654" s="147">
        <f>IF(ISERROR(SEARCH(AF$1,$O654)),0,1)</f>
        <v>1</v>
      </c>
      <c r="AG654" s="76" t="s">
        <v>1075</v>
      </c>
      <c r="AH654" s="76" t="s">
        <v>1533</v>
      </c>
      <c r="AI654" s="76" t="s">
        <v>84</v>
      </c>
      <c r="AJ654" s="42" t="s">
        <v>84</v>
      </c>
      <c r="AK654" s="219">
        <f>_xlfn.XLOOKUP(AJ654,sortorder!$I$15:$I$20,sortorder!$J$15:$J$20)</f>
        <v>5</v>
      </c>
      <c r="AL654" s="76" t="s">
        <v>423</v>
      </c>
      <c r="AM654" s="76" t="s">
        <v>423</v>
      </c>
      <c r="AN654" s="76" t="s">
        <v>424</v>
      </c>
      <c r="AO654" s="132">
        <v>1</v>
      </c>
      <c r="AP654" s="76" t="s">
        <v>1101</v>
      </c>
      <c r="AQ654" s="76" t="s">
        <v>1111</v>
      </c>
      <c r="AR654" s="76" t="s">
        <v>1102</v>
      </c>
      <c r="AS654" s="76" t="s">
        <v>1111</v>
      </c>
      <c r="AT654" s="76"/>
      <c r="AU654" s="40" t="str">
        <f>IFERROR(_xlfn.XLOOKUP(O654,wtd!$B:$B,wtd!$C:$C),"")</f>
        <v/>
      </c>
      <c r="AV654" s="147" t="b">
        <f>IFERROR(O654=_xlfn.XLOOKUP(O654,wtd!$B:$B,wtd!$B:$B),FALSE)</f>
        <v>0</v>
      </c>
      <c r="AW654" s="76" t="s">
        <v>1103</v>
      </c>
      <c r="AX654" s="76">
        <v>2</v>
      </c>
      <c r="AY654" s="76">
        <v>0</v>
      </c>
      <c r="AZ654" s="76"/>
      <c r="BA654" t="b">
        <v>0</v>
      </c>
      <c r="BB654" t="b">
        <v>0</v>
      </c>
      <c r="BC654" t="b">
        <v>0</v>
      </c>
      <c r="BD654" t="s">
        <v>5465</v>
      </c>
      <c r="BE654" s="22" t="s">
        <v>5464</v>
      </c>
      <c r="BF654" s="22" t="s">
        <v>5464</v>
      </c>
      <c r="BG654" s="24" t="s">
        <v>1594</v>
      </c>
      <c r="BH654" s="22" t="s">
        <v>2856</v>
      </c>
      <c r="BI654" s="23" t="s">
        <v>1595</v>
      </c>
      <c r="BJ654" s="23" t="s">
        <v>1495</v>
      </c>
      <c r="BK654" s="76" t="s">
        <v>5471</v>
      </c>
      <c r="BL654" s="234">
        <v>88</v>
      </c>
      <c r="BM654" s="23"/>
      <c r="BN654" s="23" t="s">
        <v>143</v>
      </c>
      <c r="BO654" s="23" t="s">
        <v>1597</v>
      </c>
      <c r="BP654" s="23" t="s">
        <v>1593</v>
      </c>
      <c r="BQ654" t="s">
        <v>56</v>
      </c>
      <c r="BR654" s="23"/>
    </row>
    <row r="655" spans="1:70" x14ac:dyDescent="0.35">
      <c r="A655">
        <v>654</v>
      </c>
      <c r="B655" s="164" t="str">
        <f>IFERROR(TEXT(AK655,"00"),"99")&amp;IFERROR(TEXT(V655,"00"),"99")&amp;IFERROR(TEXT(R655,"00"),"99")&amp;IFERROR(TEXT(BL655,"000"),"999")</f>
        <v>054801070</v>
      </c>
      <c r="C655" s="164" t="str">
        <f>IFERROR(TEXT(AK655,"00"),"99")&amp;IFERROR(TEXT(U655,"00"),"99")&amp;IFERROR(TEXT(Q655,"000"),"999")</f>
        <v>0548096</v>
      </c>
      <c r="D655" s="29">
        <v>1</v>
      </c>
      <c r="E655" s="29">
        <v>1</v>
      </c>
      <c r="F655" s="29">
        <v>0</v>
      </c>
      <c r="G655" s="29"/>
      <c r="H655" t="s">
        <v>2179</v>
      </c>
      <c r="I655" t="s">
        <v>2179</v>
      </c>
      <c r="J655" t="s">
        <v>2179</v>
      </c>
      <c r="M655" t="s">
        <v>2180</v>
      </c>
      <c r="N655" t="s">
        <v>2180</v>
      </c>
      <c r="O655" s="65" t="s">
        <v>2178</v>
      </c>
      <c r="P655" t="s">
        <v>2178</v>
      </c>
      <c r="Q655" s="153">
        <f>IFERROR(_xlfn.XLOOKUP(S655,sortorder!$E$62:$E$138,sortorder!$F$62:$F$138),999)</f>
        <v>96</v>
      </c>
      <c r="R655" s="153">
        <f>IFERROR(_xlfn.XLOOKUP(S655,sortorder!$E$62:$E$138,sortorder!$D$62:$D$138),99)</f>
        <v>1</v>
      </c>
      <c r="S655" s="131" t="s">
        <v>181</v>
      </c>
      <c r="T655" s="60" t="s">
        <v>234</v>
      </c>
      <c r="U655" s="158">
        <f>IFERROR(_xlfn.XLOOKUP(W655,sortorder!$E$4:$E$55,sortorder!$D$4:$D$55),99)</f>
        <v>48</v>
      </c>
      <c r="V655" s="158">
        <f>IFERROR(_xlfn.XLOOKUP(W655,sortorder!$E$4:$E$55,sortorder!$D$4:$D$55),99)</f>
        <v>48</v>
      </c>
      <c r="W655" s="22" t="s">
        <v>2143</v>
      </c>
      <c r="X655" s="147">
        <f>IF(ISERROR(SEARCH(X$1,$O655)),0,1)</f>
        <v>0</v>
      </c>
      <c r="Y655" s="147">
        <f>IF(ISERROR(SEARCH(Y$1,$O655)),0,1)</f>
        <v>1</v>
      </c>
      <c r="Z655" s="147">
        <f>IF(ISERROR(SEARCH(Z$1,$O655)),0,1)</f>
        <v>1</v>
      </c>
      <c r="AA655" s="147">
        <f>IF(ISERROR(SEARCH(AA$1,$O655)),0,1)</f>
        <v>0</v>
      </c>
      <c r="AB655" s="147">
        <f>IF(ISERROR(SEARCH(AB$1,$O655)),0,1)</f>
        <v>0</v>
      </c>
      <c r="AC655" s="147">
        <f>IF(ISERROR(SEARCH(AC$1,$O655)),0,1)</f>
        <v>0</v>
      </c>
      <c r="AD655" s="147">
        <f>IF(ISERROR(SEARCH(AD$1,$O655)),0,1)</f>
        <v>1</v>
      </c>
      <c r="AE655" s="147">
        <f>IF(ISERROR(SEARCH(AE$1,$O655)),0,1)</f>
        <v>0</v>
      </c>
      <c r="AF655" s="147">
        <f>IF(ISERROR(SEARCH(AF$1,$O655)),0,1)</f>
        <v>1</v>
      </c>
      <c r="AG655" s="76" t="s">
        <v>1075</v>
      </c>
      <c r="AH655" s="76" t="s">
        <v>1533</v>
      </c>
      <c r="AI655" s="76" t="s">
        <v>84</v>
      </c>
      <c r="AJ655" s="42" t="s">
        <v>84</v>
      </c>
      <c r="AK655" s="219">
        <f>_xlfn.XLOOKUP(AJ655,sortorder!$I$15:$I$20,sortorder!$J$15:$J$20)</f>
        <v>5</v>
      </c>
      <c r="AL655" s="76" t="s">
        <v>1805</v>
      </c>
      <c r="AM655" s="76" t="s">
        <v>1805</v>
      </c>
      <c r="AN655" s="76" t="s">
        <v>1806</v>
      </c>
      <c r="AO655" s="132">
        <v>3</v>
      </c>
      <c r="AP655" s="76" t="s">
        <v>1800</v>
      </c>
      <c r="AQ655" s="76" t="s">
        <v>1111</v>
      </c>
      <c r="AR655" s="76" t="s">
        <v>1102</v>
      </c>
      <c r="AS655" s="76" t="s">
        <v>1111</v>
      </c>
      <c r="AT655" s="76"/>
      <c r="AU655" s="40" t="str">
        <f>IFERROR(_xlfn.XLOOKUP(O655,wtd!$B:$B,wtd!$C:$C),"")</f>
        <v/>
      </c>
      <c r="AV655" s="147" t="b">
        <f>IFERROR(O655=_xlfn.XLOOKUP(O655,wtd!$B:$B,wtd!$B:$B),FALSE)</f>
        <v>0</v>
      </c>
      <c r="AW655" s="76" t="s">
        <v>1103</v>
      </c>
      <c r="AX655" s="76">
        <v>2</v>
      </c>
      <c r="AY655" s="76">
        <v>0</v>
      </c>
      <c r="AZ655" s="76"/>
      <c r="BA655" t="b">
        <v>0</v>
      </c>
      <c r="BB655" t="b">
        <v>0</v>
      </c>
      <c r="BC655" t="b">
        <v>0</v>
      </c>
      <c r="BD655" t="s">
        <v>2181</v>
      </c>
      <c r="BE655" s="76" t="s">
        <v>2182</v>
      </c>
      <c r="BF655" s="76" t="s">
        <v>2182</v>
      </c>
      <c r="BG655" s="76" t="s">
        <v>2183</v>
      </c>
      <c r="BI655" t="s">
        <v>2184</v>
      </c>
      <c r="BJ655" t="s">
        <v>1468</v>
      </c>
      <c r="BK655" t="s">
        <v>323</v>
      </c>
      <c r="BL655" s="232">
        <v>70</v>
      </c>
      <c r="BN655" t="s">
        <v>55</v>
      </c>
      <c r="BO655" t="s">
        <v>1205</v>
      </c>
      <c r="BP655" t="s">
        <v>2180</v>
      </c>
      <c r="BQ655" t="s">
        <v>411</v>
      </c>
    </row>
    <row r="656" spans="1:70" x14ac:dyDescent="0.35">
      <c r="A656">
        <v>655</v>
      </c>
      <c r="B656" s="164" t="str">
        <f>IFERROR(TEXT(AK656,"00"),"99")&amp;IFERROR(TEXT(V656,"00"),"99")&amp;IFERROR(TEXT(R656,"00"),"99")&amp;IFERROR(TEXT(BL656,"000"),"999")</f>
        <v>054802071</v>
      </c>
      <c r="C656" s="164" t="str">
        <f>IFERROR(TEXT(AK656,"00"),"99")&amp;IFERROR(TEXT(U656,"00"),"99")&amp;IFERROR(TEXT(Q656,"000"),"999")</f>
        <v>0548097</v>
      </c>
      <c r="D656" s="29">
        <v>1</v>
      </c>
      <c r="E656" s="29">
        <v>1</v>
      </c>
      <c r="F656" s="29">
        <v>0</v>
      </c>
      <c r="G656" s="29"/>
      <c r="H656" t="s">
        <v>2172</v>
      </c>
      <c r="I656" t="s">
        <v>2172</v>
      </c>
      <c r="J656" t="s">
        <v>2172</v>
      </c>
      <c r="M656" t="s">
        <v>2173</v>
      </c>
      <c r="N656" t="s">
        <v>2173</v>
      </c>
      <c r="O656" s="65" t="s">
        <v>2171</v>
      </c>
      <c r="P656" t="s">
        <v>2171</v>
      </c>
      <c r="Q656" s="153">
        <f>IFERROR(_xlfn.XLOOKUP(S656,sortorder!$E$62:$E$138,sortorder!$F$62:$F$138),999)</f>
        <v>97</v>
      </c>
      <c r="R656" s="153">
        <f>IFERROR(_xlfn.XLOOKUP(S656,sortorder!$E$62:$E$138,sortorder!$D$62:$D$138),99)</f>
        <v>2</v>
      </c>
      <c r="S656" s="131" t="s">
        <v>144</v>
      </c>
      <c r="T656" s="60" t="s">
        <v>216</v>
      </c>
      <c r="U656" s="158">
        <f>IFERROR(_xlfn.XLOOKUP(W656,sortorder!$E$4:$E$55,sortorder!$D$4:$D$55),99)</f>
        <v>48</v>
      </c>
      <c r="V656" s="158">
        <f>IFERROR(_xlfn.XLOOKUP(W656,sortorder!$E$4:$E$55,sortorder!$D$4:$D$55),99)</f>
        <v>48</v>
      </c>
      <c r="W656" s="22" t="s">
        <v>2143</v>
      </c>
      <c r="X656" s="147">
        <f>IF(ISERROR(SEARCH(X$1,$O656)),0,1)</f>
        <v>0</v>
      </c>
      <c r="Y656" s="147">
        <f>IF(ISERROR(SEARCH(Y$1,$O656)),0,1)</f>
        <v>1</v>
      </c>
      <c r="Z656" s="147">
        <f>IF(ISERROR(SEARCH(Z$1,$O656)),0,1)</f>
        <v>1</v>
      </c>
      <c r="AA656" s="147">
        <f>IF(ISERROR(SEARCH(AA$1,$O656)),0,1)</f>
        <v>0</v>
      </c>
      <c r="AB656" s="147">
        <f>IF(ISERROR(SEARCH(AB$1,$O656)),0,1)</f>
        <v>0</v>
      </c>
      <c r="AC656" s="147">
        <f>IF(ISERROR(SEARCH(AC$1,$O656)),0,1)</f>
        <v>0</v>
      </c>
      <c r="AD656" s="147">
        <f>IF(ISERROR(SEARCH(AD$1,$O656)),0,1)</f>
        <v>1</v>
      </c>
      <c r="AE656" s="147">
        <f>IF(ISERROR(SEARCH(AE$1,$O656)),0,1)</f>
        <v>0</v>
      </c>
      <c r="AF656" s="147">
        <f>IF(ISERROR(SEARCH(AF$1,$O656)),0,1)</f>
        <v>1</v>
      </c>
      <c r="AG656" s="76" t="s">
        <v>1075</v>
      </c>
      <c r="AH656" s="76" t="s">
        <v>1533</v>
      </c>
      <c r="AI656" s="76" t="s">
        <v>84</v>
      </c>
      <c r="AJ656" s="42" t="s">
        <v>84</v>
      </c>
      <c r="AK656" s="219">
        <f>_xlfn.XLOOKUP(AJ656,sortorder!$I$15:$I$20,sortorder!$J$15:$J$20)</f>
        <v>5</v>
      </c>
      <c r="AL656" s="76" t="s">
        <v>1805</v>
      </c>
      <c r="AM656" s="76" t="s">
        <v>1805</v>
      </c>
      <c r="AN656" s="76" t="s">
        <v>1806</v>
      </c>
      <c r="AO656" s="132">
        <v>3</v>
      </c>
      <c r="AP656" s="76" t="s">
        <v>1800</v>
      </c>
      <c r="AQ656" s="76" t="s">
        <v>1111</v>
      </c>
      <c r="AR656" s="76" t="s">
        <v>1102</v>
      </c>
      <c r="AS656" s="76" t="s">
        <v>1111</v>
      </c>
      <c r="AT656" s="76"/>
      <c r="AU656" s="40" t="str">
        <f>IFERROR(_xlfn.XLOOKUP(O656,wtd!$B:$B,wtd!$C:$C),"")</f>
        <v/>
      </c>
      <c r="AV656" s="147" t="b">
        <f>IFERROR(O656=_xlfn.XLOOKUP(O656,wtd!$B:$B,wtd!$B:$B),FALSE)</f>
        <v>0</v>
      </c>
      <c r="AW656" s="76" t="s">
        <v>1103</v>
      </c>
      <c r="AX656" s="76">
        <v>2</v>
      </c>
      <c r="AY656" s="76">
        <v>0</v>
      </c>
      <c r="AZ656" s="76"/>
      <c r="BA656" t="b">
        <v>0</v>
      </c>
      <c r="BB656" t="b">
        <v>0</v>
      </c>
      <c r="BC656" t="b">
        <v>0</v>
      </c>
      <c r="BD656" t="s">
        <v>2174</v>
      </c>
      <c r="BE656" s="76" t="s">
        <v>2175</v>
      </c>
      <c r="BF656" s="76" t="s">
        <v>2175</v>
      </c>
      <c r="BG656" s="76" t="s">
        <v>2176</v>
      </c>
      <c r="BI656" t="s">
        <v>2177</v>
      </c>
      <c r="BJ656" t="s">
        <v>1458</v>
      </c>
      <c r="BK656" t="s">
        <v>478</v>
      </c>
      <c r="BL656" s="232">
        <v>71</v>
      </c>
      <c r="BN656" t="s">
        <v>86</v>
      </c>
      <c r="BO656" t="s">
        <v>1477</v>
      </c>
      <c r="BP656" t="s">
        <v>2173</v>
      </c>
      <c r="BQ656" t="s">
        <v>411</v>
      </c>
    </row>
    <row r="657" spans="1:69" x14ac:dyDescent="0.35">
      <c r="A657">
        <v>656</v>
      </c>
      <c r="B657" s="164" t="str">
        <f>IFERROR(TEXT(AK657,"00"),"99")&amp;IFERROR(TEXT(V657,"00"),"99")&amp;IFERROR(TEXT(R657,"00"),"99")&amp;IFERROR(TEXT(BL657,"000"),"999")</f>
        <v>054803073</v>
      </c>
      <c r="C657" s="164" t="str">
        <f>IFERROR(TEXT(AK657,"00"),"99")&amp;IFERROR(TEXT(U657,"00"),"99")&amp;IFERROR(TEXT(Q657,"000"),"999")</f>
        <v>0548099</v>
      </c>
      <c r="D657" s="29">
        <v>1</v>
      </c>
      <c r="E657" s="29">
        <v>1</v>
      </c>
      <c r="F657" s="29">
        <v>0</v>
      </c>
      <c r="G657" s="29"/>
      <c r="H657" t="s">
        <v>2141</v>
      </c>
      <c r="I657" t="s">
        <v>2141</v>
      </c>
      <c r="J657" t="s">
        <v>2141</v>
      </c>
      <c r="M657" t="s">
        <v>2142</v>
      </c>
      <c r="N657" t="s">
        <v>2142</v>
      </c>
      <c r="O657" s="65" t="s">
        <v>2140</v>
      </c>
      <c r="P657" t="s">
        <v>2140</v>
      </c>
      <c r="Q657" s="153">
        <f>IFERROR(_xlfn.XLOOKUP(S657,sortorder!$E$62:$E$138,sortorder!$F$62:$F$138),999)</f>
        <v>99</v>
      </c>
      <c r="R657" s="153">
        <f>IFERROR(_xlfn.XLOOKUP(S657,sortorder!$E$62:$E$138,sortorder!$D$62:$D$138),99)</f>
        <v>3</v>
      </c>
      <c r="S657" s="131" t="s">
        <v>185</v>
      </c>
      <c r="T657" s="60" t="s">
        <v>201</v>
      </c>
      <c r="U657" s="158">
        <f>IFERROR(_xlfn.XLOOKUP(W657,sortorder!$E$4:$E$55,sortorder!$D$4:$D$55),99)</f>
        <v>48</v>
      </c>
      <c r="V657" s="158">
        <f>IFERROR(_xlfn.XLOOKUP(W657,sortorder!$E$4:$E$55,sortorder!$D$4:$D$55),99)</f>
        <v>48</v>
      </c>
      <c r="W657" s="22" t="s">
        <v>2143</v>
      </c>
      <c r="X657" s="147">
        <f>IF(ISERROR(SEARCH(X$1,$O657)),0,1)</f>
        <v>0</v>
      </c>
      <c r="Y657" s="147">
        <f>IF(ISERROR(SEARCH(Y$1,$O657)),0,1)</f>
        <v>1</v>
      </c>
      <c r="Z657" s="147">
        <f>IF(ISERROR(SEARCH(Z$1,$O657)),0,1)</f>
        <v>1</v>
      </c>
      <c r="AA657" s="147">
        <f>IF(ISERROR(SEARCH(AA$1,$O657)),0,1)</f>
        <v>0</v>
      </c>
      <c r="AB657" s="147">
        <f>IF(ISERROR(SEARCH(AB$1,$O657)),0,1)</f>
        <v>0</v>
      </c>
      <c r="AC657" s="147">
        <f>IF(ISERROR(SEARCH(AC$1,$O657)),0,1)</f>
        <v>0</v>
      </c>
      <c r="AD657" s="147">
        <f>IF(ISERROR(SEARCH(AD$1,$O657)),0,1)</f>
        <v>1</v>
      </c>
      <c r="AE657" s="147">
        <f>IF(ISERROR(SEARCH(AE$1,$O657)),0,1)</f>
        <v>0</v>
      </c>
      <c r="AF657" s="147">
        <f>IF(ISERROR(SEARCH(AF$1,$O657)),0,1)</f>
        <v>1</v>
      </c>
      <c r="AG657" s="76" t="s">
        <v>1075</v>
      </c>
      <c r="AH657" s="76" t="s">
        <v>1533</v>
      </c>
      <c r="AI657" s="76" t="s">
        <v>84</v>
      </c>
      <c r="AJ657" s="42" t="s">
        <v>84</v>
      </c>
      <c r="AK657" s="219">
        <f>_xlfn.XLOOKUP(AJ657,sortorder!$I$15:$I$20,sortorder!$J$15:$J$20)</f>
        <v>5</v>
      </c>
      <c r="AL657" s="76" t="s">
        <v>1805</v>
      </c>
      <c r="AM657" s="76" t="s">
        <v>1805</v>
      </c>
      <c r="AN657" s="76" t="s">
        <v>1806</v>
      </c>
      <c r="AO657" s="132">
        <v>3</v>
      </c>
      <c r="AP657" s="76" t="s">
        <v>1800</v>
      </c>
      <c r="AQ657" s="76" t="s">
        <v>1111</v>
      </c>
      <c r="AR657" s="76" t="s">
        <v>1102</v>
      </c>
      <c r="AS657" s="76" t="s">
        <v>1111</v>
      </c>
      <c r="AT657" s="76"/>
      <c r="AU657" s="40" t="str">
        <f>IFERROR(_xlfn.XLOOKUP(O657,wtd!$B:$B,wtd!$C:$C),"")</f>
        <v/>
      </c>
      <c r="AV657" s="147" t="b">
        <f>IFERROR(O657=_xlfn.XLOOKUP(O657,wtd!$B:$B,wtd!$B:$B),FALSE)</f>
        <v>0</v>
      </c>
      <c r="AW657" s="76" t="s">
        <v>1103</v>
      </c>
      <c r="AX657" s="76">
        <v>2</v>
      </c>
      <c r="AY657" s="76">
        <v>0</v>
      </c>
      <c r="AZ657" s="76"/>
      <c r="BA657" t="b">
        <v>0</v>
      </c>
      <c r="BB657" t="b">
        <v>0</v>
      </c>
      <c r="BC657" t="b">
        <v>0</v>
      </c>
      <c r="BD657" t="s">
        <v>2144</v>
      </c>
      <c r="BE657" s="76" t="s">
        <v>5019</v>
      </c>
      <c r="BF657" s="76" t="s">
        <v>5019</v>
      </c>
      <c r="BG657" s="76" t="s">
        <v>5518</v>
      </c>
      <c r="BI657" t="s">
        <v>2145</v>
      </c>
      <c r="BJ657" t="s">
        <v>1410</v>
      </c>
      <c r="BK657" t="s">
        <v>282</v>
      </c>
      <c r="BL657" s="232">
        <v>73</v>
      </c>
      <c r="BN657" t="s">
        <v>113</v>
      </c>
      <c r="BO657" t="s">
        <v>1536</v>
      </c>
      <c r="BP657" t="s">
        <v>2142</v>
      </c>
      <c r="BQ657" t="s">
        <v>411</v>
      </c>
    </row>
    <row r="658" spans="1:69" x14ac:dyDescent="0.35">
      <c r="A658">
        <v>657</v>
      </c>
      <c r="B658" s="164" t="str">
        <f>IFERROR(TEXT(AK658,"00"),"99")&amp;IFERROR(TEXT(V658,"00"),"99")&amp;IFERROR(TEXT(R658,"00"),"99")&amp;IFERROR(TEXT(BL658,"000"),"999")</f>
        <v>054804074</v>
      </c>
      <c r="C658" s="164" t="str">
        <f>IFERROR(TEXT(AK658,"00"),"99")&amp;IFERROR(TEXT(U658,"00"),"99")&amp;IFERROR(TEXT(Q658,"000"),"999")</f>
        <v>0548100</v>
      </c>
      <c r="D658" s="29">
        <v>1</v>
      </c>
      <c r="E658" s="29">
        <v>1</v>
      </c>
      <c r="F658" s="29">
        <v>0</v>
      </c>
      <c r="G658" s="29"/>
      <c r="H658" t="s">
        <v>2186</v>
      </c>
      <c r="I658" t="s">
        <v>2186</v>
      </c>
      <c r="J658" t="s">
        <v>2186</v>
      </c>
      <c r="M658" t="s">
        <v>2187</v>
      </c>
      <c r="N658" t="s">
        <v>2187</v>
      </c>
      <c r="O658" s="65" t="s">
        <v>2185</v>
      </c>
      <c r="P658" t="s">
        <v>2185</v>
      </c>
      <c r="Q658" s="153">
        <f>IFERROR(_xlfn.XLOOKUP(S658,sortorder!$E$62:$E$138,sortorder!$F$62:$F$138),999)</f>
        <v>100</v>
      </c>
      <c r="R658" s="153">
        <f>IFERROR(_xlfn.XLOOKUP(S658,sortorder!$E$62:$E$138,sortorder!$D$62:$D$138),99)</f>
        <v>4</v>
      </c>
      <c r="S658" s="131" t="s">
        <v>108</v>
      </c>
      <c r="T658" s="60" t="s">
        <v>107</v>
      </c>
      <c r="U658" s="158">
        <f>IFERROR(_xlfn.XLOOKUP(W658,sortorder!$E$4:$E$55,sortorder!$D$4:$D$55),99)</f>
        <v>48</v>
      </c>
      <c r="V658" s="158">
        <f>IFERROR(_xlfn.XLOOKUP(W658,sortorder!$E$4:$E$55,sortorder!$D$4:$D$55),99)</f>
        <v>48</v>
      </c>
      <c r="W658" s="22" t="s">
        <v>2143</v>
      </c>
      <c r="X658" s="147">
        <f>IF(ISERROR(SEARCH(X$1,$O658)),0,1)</f>
        <v>0</v>
      </c>
      <c r="Y658" s="147">
        <f>IF(ISERROR(SEARCH(Y$1,$O658)),0,1)</f>
        <v>1</v>
      </c>
      <c r="Z658" s="147">
        <f>IF(ISERROR(SEARCH(Z$1,$O658)),0,1)</f>
        <v>1</v>
      </c>
      <c r="AA658" s="147">
        <f>IF(ISERROR(SEARCH(AA$1,$O658)),0,1)</f>
        <v>0</v>
      </c>
      <c r="AB658" s="147">
        <f>IF(ISERROR(SEARCH(AB$1,$O658)),0,1)</f>
        <v>0</v>
      </c>
      <c r="AC658" s="147">
        <f>IF(ISERROR(SEARCH(AC$1,$O658)),0,1)</f>
        <v>0</v>
      </c>
      <c r="AD658" s="147">
        <f>IF(ISERROR(SEARCH(AD$1,$O658)),0,1)</f>
        <v>1</v>
      </c>
      <c r="AE658" s="147">
        <f>IF(ISERROR(SEARCH(AE$1,$O658)),0,1)</f>
        <v>0</v>
      </c>
      <c r="AF658" s="147">
        <f>IF(ISERROR(SEARCH(AF$1,$O658)),0,1)</f>
        <v>1</v>
      </c>
      <c r="AG658" s="76" t="s">
        <v>1075</v>
      </c>
      <c r="AH658" s="76" t="s">
        <v>1533</v>
      </c>
      <c r="AI658" s="76" t="s">
        <v>84</v>
      </c>
      <c r="AJ658" s="42" t="s">
        <v>84</v>
      </c>
      <c r="AK658" s="219">
        <f>_xlfn.XLOOKUP(AJ658,sortorder!$I$15:$I$20,sortorder!$J$15:$J$20)</f>
        <v>5</v>
      </c>
      <c r="AL658" s="76" t="s">
        <v>1805</v>
      </c>
      <c r="AM658" s="76" t="s">
        <v>1805</v>
      </c>
      <c r="AN658" s="76" t="s">
        <v>1806</v>
      </c>
      <c r="AO658" s="132">
        <v>3</v>
      </c>
      <c r="AP658" s="76" t="s">
        <v>1800</v>
      </c>
      <c r="AQ658" s="76" t="s">
        <v>1111</v>
      </c>
      <c r="AR658" s="76" t="s">
        <v>1102</v>
      </c>
      <c r="AS658" s="76" t="s">
        <v>1111</v>
      </c>
      <c r="AT658" s="76"/>
      <c r="AU658" s="40" t="str">
        <f>IFERROR(_xlfn.XLOOKUP(O658,wtd!$B:$B,wtd!$C:$C),"")</f>
        <v/>
      </c>
      <c r="AV658" s="147" t="b">
        <f>IFERROR(O658=_xlfn.XLOOKUP(O658,wtd!$B:$B,wtd!$B:$B),FALSE)</f>
        <v>0</v>
      </c>
      <c r="AW658" s="76" t="s">
        <v>1103</v>
      </c>
      <c r="AX658" s="76">
        <v>2</v>
      </c>
      <c r="AY658" s="76">
        <v>0</v>
      </c>
      <c r="AZ658" s="76"/>
      <c r="BA658" t="b">
        <v>0</v>
      </c>
      <c r="BB658" t="b">
        <v>0</v>
      </c>
      <c r="BC658" t="b">
        <v>0</v>
      </c>
      <c r="BD658" t="s">
        <v>2188</v>
      </c>
      <c r="BE658" s="76" t="s">
        <v>5036</v>
      </c>
      <c r="BF658" s="76" t="s">
        <v>5036</v>
      </c>
      <c r="BG658" s="76" t="s">
        <v>2189</v>
      </c>
      <c r="BI658" t="s">
        <v>2190</v>
      </c>
      <c r="BJ658" t="s">
        <v>1330</v>
      </c>
      <c r="BK658" t="s">
        <v>527</v>
      </c>
      <c r="BL658" s="232">
        <v>74</v>
      </c>
      <c r="BN658" t="s">
        <v>109</v>
      </c>
      <c r="BO658" t="s">
        <v>1337</v>
      </c>
      <c r="BP658" t="s">
        <v>2187</v>
      </c>
      <c r="BQ658" t="s">
        <v>411</v>
      </c>
    </row>
    <row r="659" spans="1:69" x14ac:dyDescent="0.35">
      <c r="A659">
        <v>658</v>
      </c>
      <c r="B659" s="164" t="str">
        <f>IFERROR(TEXT(AK659,"00"),"99")&amp;IFERROR(TEXT(V659,"00"),"99")&amp;IFERROR(TEXT(R659,"00"),"99")&amp;IFERROR(TEXT(BL659,"000"),"999")</f>
        <v>054805072</v>
      </c>
      <c r="C659" s="164" t="str">
        <f>IFERROR(TEXT(AK659,"00"),"99")&amp;IFERROR(TEXT(U659,"00"),"99")&amp;IFERROR(TEXT(Q659,"000"),"999")</f>
        <v>0548098</v>
      </c>
      <c r="D659" s="29">
        <v>1</v>
      </c>
      <c r="E659" s="29">
        <v>1</v>
      </c>
      <c r="F659" s="29">
        <v>0</v>
      </c>
      <c r="G659" s="29"/>
      <c r="H659" t="s">
        <v>2147</v>
      </c>
      <c r="I659" t="s">
        <v>2147</v>
      </c>
      <c r="J659" t="s">
        <v>2147</v>
      </c>
      <c r="M659" t="s">
        <v>2148</v>
      </c>
      <c r="N659" t="s">
        <v>2148</v>
      </c>
      <c r="O659" s="65" t="s">
        <v>2146</v>
      </c>
      <c r="P659" t="s">
        <v>2146</v>
      </c>
      <c r="Q659" s="153">
        <f>IFERROR(_xlfn.XLOOKUP(S659,sortorder!$E$62:$E$138,sortorder!$F$62:$F$138),999)</f>
        <v>98</v>
      </c>
      <c r="R659" s="153">
        <f>IFERROR(_xlfn.XLOOKUP(S659,sortorder!$E$62:$E$138,sortorder!$D$62:$D$138),99)</f>
        <v>5</v>
      </c>
      <c r="S659" s="131" t="s">
        <v>196</v>
      </c>
      <c r="T659" s="60" t="s">
        <v>206</v>
      </c>
      <c r="U659" s="158">
        <f>IFERROR(_xlfn.XLOOKUP(W659,sortorder!$E$4:$E$55,sortorder!$D$4:$D$55),99)</f>
        <v>48</v>
      </c>
      <c r="V659" s="158">
        <f>IFERROR(_xlfn.XLOOKUP(W659,sortorder!$E$4:$E$55,sortorder!$D$4:$D$55),99)</f>
        <v>48</v>
      </c>
      <c r="W659" s="22" t="s">
        <v>2143</v>
      </c>
      <c r="X659" s="147">
        <f>IF(ISERROR(SEARCH(X$1,$O659)),0,1)</f>
        <v>0</v>
      </c>
      <c r="Y659" s="147">
        <f>IF(ISERROR(SEARCH(Y$1,$O659)),0,1)</f>
        <v>1</v>
      </c>
      <c r="Z659" s="147">
        <f>IF(ISERROR(SEARCH(Z$1,$O659)),0,1)</f>
        <v>1</v>
      </c>
      <c r="AA659" s="147">
        <f>IF(ISERROR(SEARCH(AA$1,$O659)),0,1)</f>
        <v>0</v>
      </c>
      <c r="AB659" s="147">
        <f>IF(ISERROR(SEARCH(AB$1,$O659)),0,1)</f>
        <v>0</v>
      </c>
      <c r="AC659" s="147">
        <f>IF(ISERROR(SEARCH(AC$1,$O659)),0,1)</f>
        <v>0</v>
      </c>
      <c r="AD659" s="147">
        <f>IF(ISERROR(SEARCH(AD$1,$O659)),0,1)</f>
        <v>1</v>
      </c>
      <c r="AE659" s="147">
        <f>IF(ISERROR(SEARCH(AE$1,$O659)),0,1)</f>
        <v>0</v>
      </c>
      <c r="AF659" s="147">
        <f>IF(ISERROR(SEARCH(AF$1,$O659)),0,1)</f>
        <v>1</v>
      </c>
      <c r="AG659" s="76" t="s">
        <v>1075</v>
      </c>
      <c r="AH659" s="76" t="s">
        <v>1533</v>
      </c>
      <c r="AI659" s="76" t="s">
        <v>84</v>
      </c>
      <c r="AJ659" s="42" t="s">
        <v>84</v>
      </c>
      <c r="AK659" s="219">
        <f>_xlfn.XLOOKUP(AJ659,sortorder!$I$15:$I$20,sortorder!$J$15:$J$20)</f>
        <v>5</v>
      </c>
      <c r="AL659" s="76" t="s">
        <v>1805</v>
      </c>
      <c r="AM659" s="76" t="s">
        <v>1805</v>
      </c>
      <c r="AN659" s="76" t="s">
        <v>1806</v>
      </c>
      <c r="AO659" s="132">
        <v>3</v>
      </c>
      <c r="AP659" s="76" t="s">
        <v>1800</v>
      </c>
      <c r="AQ659" s="76" t="s">
        <v>1111</v>
      </c>
      <c r="AR659" s="76" t="s">
        <v>1102</v>
      </c>
      <c r="AS659" s="76" t="s">
        <v>1111</v>
      </c>
      <c r="AT659" s="76"/>
      <c r="AU659" s="40" t="str">
        <f>IFERROR(_xlfn.XLOOKUP(O659,wtd!$B:$B,wtd!$C:$C),"")</f>
        <v/>
      </c>
      <c r="AV659" s="147" t="b">
        <f>IFERROR(O659=_xlfn.XLOOKUP(O659,wtd!$B:$B,wtd!$B:$B),FALSE)</f>
        <v>0</v>
      </c>
      <c r="AW659" s="76" t="s">
        <v>1103</v>
      </c>
      <c r="AX659" s="76">
        <v>2</v>
      </c>
      <c r="AY659" s="76">
        <v>0</v>
      </c>
      <c r="AZ659" s="76"/>
      <c r="BA659" t="b">
        <v>0</v>
      </c>
      <c r="BB659" t="b">
        <v>0</v>
      </c>
      <c r="BC659" t="b">
        <v>0</v>
      </c>
      <c r="BD659" t="s">
        <v>2149</v>
      </c>
      <c r="BE659" s="76" t="s">
        <v>5037</v>
      </c>
      <c r="BF659" s="76" t="s">
        <v>5037</v>
      </c>
      <c r="BG659" s="76" t="s">
        <v>5519</v>
      </c>
      <c r="BI659" t="s">
        <v>2150</v>
      </c>
      <c r="BJ659" t="s">
        <v>1418</v>
      </c>
      <c r="BK659" t="s">
        <v>293</v>
      </c>
      <c r="BL659" s="232">
        <v>72</v>
      </c>
      <c r="BN659" t="s">
        <v>55</v>
      </c>
      <c r="BO659" t="s">
        <v>1297</v>
      </c>
      <c r="BP659" t="s">
        <v>2148</v>
      </c>
      <c r="BQ659" t="s">
        <v>411</v>
      </c>
    </row>
    <row r="660" spans="1:69" x14ac:dyDescent="0.35">
      <c r="A660">
        <v>659</v>
      </c>
      <c r="B660" s="164" t="str">
        <f>IFERROR(TEXT(AK660,"00"),"99")&amp;IFERROR(TEXT(V660,"00"),"99")&amp;IFERROR(TEXT(R660,"00"),"99")&amp;IFERROR(TEXT(BL660,"000"),"999")</f>
        <v>054806077</v>
      </c>
      <c r="C660" s="164" t="str">
        <f>IFERROR(TEXT(AK660,"00"),"99")&amp;IFERROR(TEXT(U660,"00"),"99")&amp;IFERROR(TEXT(Q660,"000"),"999")</f>
        <v>0548103</v>
      </c>
      <c r="D660" s="29">
        <v>1</v>
      </c>
      <c r="E660" s="29">
        <v>1</v>
      </c>
      <c r="F660" s="29">
        <v>0</v>
      </c>
      <c r="G660" s="29"/>
      <c r="H660" t="s">
        <v>2152</v>
      </c>
      <c r="I660" t="s">
        <v>2152</v>
      </c>
      <c r="J660" t="s">
        <v>2152</v>
      </c>
      <c r="M660" t="s">
        <v>2153</v>
      </c>
      <c r="N660" t="s">
        <v>2153</v>
      </c>
      <c r="O660" s="65" t="s">
        <v>2151</v>
      </c>
      <c r="P660" t="s">
        <v>2151</v>
      </c>
      <c r="Q660" s="153">
        <f>IFERROR(_xlfn.XLOOKUP(S660,sortorder!$E$62:$E$138,sortorder!$F$62:$F$138),999)</f>
        <v>103</v>
      </c>
      <c r="R660" s="153">
        <f>IFERROR(_xlfn.XLOOKUP(S660,sortorder!$E$62:$E$138,sortorder!$D$62:$D$138),99)</f>
        <v>6</v>
      </c>
      <c r="S660" s="131" t="s">
        <v>80</v>
      </c>
      <c r="T660" s="60" t="s">
        <v>225</v>
      </c>
      <c r="U660" s="158">
        <f>IFERROR(_xlfn.XLOOKUP(W660,sortorder!$E$4:$E$55,sortorder!$D$4:$D$55),99)</f>
        <v>48</v>
      </c>
      <c r="V660" s="158">
        <f>IFERROR(_xlfn.XLOOKUP(W660,sortorder!$E$4:$E$55,sortorder!$D$4:$D$55),99)</f>
        <v>48</v>
      </c>
      <c r="W660" s="22" t="s">
        <v>2143</v>
      </c>
      <c r="X660" s="147">
        <f>IF(ISERROR(SEARCH(X$1,$O660)),0,1)</f>
        <v>0</v>
      </c>
      <c r="Y660" s="147">
        <f>IF(ISERROR(SEARCH(Y$1,$O660)),0,1)</f>
        <v>1</v>
      </c>
      <c r="Z660" s="147">
        <f>IF(ISERROR(SEARCH(Z$1,$O660)),0,1)</f>
        <v>1</v>
      </c>
      <c r="AA660" s="147">
        <f>IF(ISERROR(SEARCH(AA$1,$O660)),0,1)</f>
        <v>0</v>
      </c>
      <c r="AB660" s="147">
        <f>IF(ISERROR(SEARCH(AB$1,$O660)),0,1)</f>
        <v>0</v>
      </c>
      <c r="AC660" s="147">
        <f>IF(ISERROR(SEARCH(AC$1,$O660)),0,1)</f>
        <v>0</v>
      </c>
      <c r="AD660" s="147">
        <f>IF(ISERROR(SEARCH(AD$1,$O660)),0,1)</f>
        <v>1</v>
      </c>
      <c r="AE660" s="147">
        <f>IF(ISERROR(SEARCH(AE$1,$O660)),0,1)</f>
        <v>0</v>
      </c>
      <c r="AF660" s="147">
        <f>IF(ISERROR(SEARCH(AF$1,$O660)),0,1)</f>
        <v>1</v>
      </c>
      <c r="AG660" s="76" t="s">
        <v>1075</v>
      </c>
      <c r="AH660" s="76" t="s">
        <v>1533</v>
      </c>
      <c r="AI660" s="76" t="s">
        <v>84</v>
      </c>
      <c r="AJ660" s="42" t="s">
        <v>84</v>
      </c>
      <c r="AK660" s="219">
        <f>_xlfn.XLOOKUP(AJ660,sortorder!$I$15:$I$20,sortorder!$J$15:$J$20)</f>
        <v>5</v>
      </c>
      <c r="AL660" s="76" t="s">
        <v>1805</v>
      </c>
      <c r="AM660" s="76" t="s">
        <v>1805</v>
      </c>
      <c r="AN660" s="76" t="s">
        <v>1806</v>
      </c>
      <c r="AO660" s="132">
        <v>3</v>
      </c>
      <c r="AP660" s="76" t="s">
        <v>1800</v>
      </c>
      <c r="AQ660" s="76" t="s">
        <v>1111</v>
      </c>
      <c r="AR660" s="76" t="s">
        <v>1102</v>
      </c>
      <c r="AS660" s="76" t="s">
        <v>1111</v>
      </c>
      <c r="AT660" s="76"/>
      <c r="AU660" s="40" t="str">
        <f>IFERROR(_xlfn.XLOOKUP(O660,wtd!$B:$B,wtd!$C:$C),"")</f>
        <v/>
      </c>
      <c r="AV660" s="147" t="b">
        <f>IFERROR(O660=_xlfn.XLOOKUP(O660,wtd!$B:$B,wtd!$B:$B),FALSE)</f>
        <v>0</v>
      </c>
      <c r="AW660" s="76" t="s">
        <v>1103</v>
      </c>
      <c r="AX660" s="76">
        <v>2</v>
      </c>
      <c r="AY660" s="76">
        <v>0</v>
      </c>
      <c r="AZ660" s="76"/>
      <c r="BA660" t="b">
        <v>0</v>
      </c>
      <c r="BB660" t="b">
        <v>0</v>
      </c>
      <c r="BC660" t="b">
        <v>0</v>
      </c>
      <c r="BD660" t="s">
        <v>5217</v>
      </c>
      <c r="BE660" s="76" t="s">
        <v>2154</v>
      </c>
      <c r="BF660" s="76" t="s">
        <v>2154</v>
      </c>
      <c r="BG660" s="76" t="s">
        <v>2155</v>
      </c>
      <c r="BI660" t="s">
        <v>2156</v>
      </c>
      <c r="BJ660" t="s">
        <v>1427</v>
      </c>
      <c r="BK660" t="s">
        <v>313</v>
      </c>
      <c r="BL660" s="232">
        <v>77</v>
      </c>
      <c r="BN660" t="s">
        <v>1212</v>
      </c>
      <c r="BO660" t="s">
        <v>79</v>
      </c>
      <c r="BP660" t="s">
        <v>2153</v>
      </c>
      <c r="BQ660" t="s">
        <v>411</v>
      </c>
    </row>
    <row r="661" spans="1:69" x14ac:dyDescent="0.35">
      <c r="A661">
        <v>660</v>
      </c>
      <c r="B661" s="164" t="str">
        <f>IFERROR(TEXT(AK661,"00"),"99")&amp;IFERROR(TEXT(V661,"00"),"99")&amp;IFERROR(TEXT(R661,"00"),"99")&amp;IFERROR(TEXT(BL661,"000"),"999")</f>
        <v>054807076</v>
      </c>
      <c r="C661" s="164" t="str">
        <f>IFERROR(TEXT(AK661,"00"),"99")&amp;IFERROR(TEXT(U661,"00"),"99")&amp;IFERROR(TEXT(Q661,"000"),"999")</f>
        <v>0548102</v>
      </c>
      <c r="D661" s="29">
        <v>1</v>
      </c>
      <c r="E661" s="29">
        <v>1</v>
      </c>
      <c r="F661" s="29">
        <v>0</v>
      </c>
      <c r="G661" s="29"/>
      <c r="H661" t="s">
        <v>2203</v>
      </c>
      <c r="I661" t="s">
        <v>2203</v>
      </c>
      <c r="J661" t="s">
        <v>2203</v>
      </c>
      <c r="L661" s="125"/>
      <c r="M661" t="s">
        <v>2204</v>
      </c>
      <c r="N661" t="s">
        <v>2204</v>
      </c>
      <c r="O661" s="65" t="s">
        <v>2202</v>
      </c>
      <c r="P661" t="s">
        <v>2202</v>
      </c>
      <c r="Q661" s="153">
        <f>IFERROR(_xlfn.XLOOKUP(S661,sortorder!$E$62:$E$138,sortorder!$F$62:$F$138),999)</f>
        <v>102</v>
      </c>
      <c r="R661" s="153">
        <f>IFERROR(_xlfn.XLOOKUP(S661,sortorder!$E$62:$E$138,sortorder!$D$62:$D$138),99)</f>
        <v>7</v>
      </c>
      <c r="S661" s="131" t="s">
        <v>307</v>
      </c>
      <c r="T661" s="60" t="s">
        <v>306</v>
      </c>
      <c r="U661" s="158">
        <f>IFERROR(_xlfn.XLOOKUP(W661,sortorder!$E$4:$E$55,sortorder!$D$4:$D$55),99)</f>
        <v>48</v>
      </c>
      <c r="V661" s="158">
        <f>IFERROR(_xlfn.XLOOKUP(W661,sortorder!$E$4:$E$55,sortorder!$D$4:$D$55),99)</f>
        <v>48</v>
      </c>
      <c r="W661" s="22" t="s">
        <v>2143</v>
      </c>
      <c r="X661" s="147">
        <f>IF(ISERROR(SEARCH(X$1,$O661)),0,1)</f>
        <v>0</v>
      </c>
      <c r="Y661" s="147">
        <f>IF(ISERROR(SEARCH(Y$1,$O661)),0,1)</f>
        <v>1</v>
      </c>
      <c r="Z661" s="147">
        <f>IF(ISERROR(SEARCH(Z$1,$O661)),0,1)</f>
        <v>1</v>
      </c>
      <c r="AA661" s="147">
        <f>IF(ISERROR(SEARCH(AA$1,$O661)),0,1)</f>
        <v>0</v>
      </c>
      <c r="AB661" s="147">
        <f>IF(ISERROR(SEARCH(AB$1,$O661)),0,1)</f>
        <v>0</v>
      </c>
      <c r="AC661" s="147">
        <f>IF(ISERROR(SEARCH(AC$1,$O661)),0,1)</f>
        <v>0</v>
      </c>
      <c r="AD661" s="147">
        <f>IF(ISERROR(SEARCH(AD$1,$O661)),0,1)</f>
        <v>1</v>
      </c>
      <c r="AE661" s="147">
        <f>IF(ISERROR(SEARCH(AE$1,$O661)),0,1)</f>
        <v>0</v>
      </c>
      <c r="AF661" s="147">
        <f>IF(ISERROR(SEARCH(AF$1,$O661)),0,1)</f>
        <v>1</v>
      </c>
      <c r="AG661" s="76" t="s">
        <v>1075</v>
      </c>
      <c r="AH661" s="76" t="s">
        <v>1533</v>
      </c>
      <c r="AI661" s="76" t="s">
        <v>84</v>
      </c>
      <c r="AJ661" s="42" t="s">
        <v>84</v>
      </c>
      <c r="AK661" s="219">
        <f>_xlfn.XLOOKUP(AJ661,sortorder!$I$15:$I$20,sortorder!$J$15:$J$20)</f>
        <v>5</v>
      </c>
      <c r="AL661" s="76" t="s">
        <v>1805</v>
      </c>
      <c r="AM661" s="76" t="s">
        <v>1805</v>
      </c>
      <c r="AN661" s="76" t="s">
        <v>1806</v>
      </c>
      <c r="AO661" s="132">
        <v>3</v>
      </c>
      <c r="AP661" s="76" t="s">
        <v>1800</v>
      </c>
      <c r="AQ661" s="76" t="s">
        <v>1111</v>
      </c>
      <c r="AR661" s="76" t="s">
        <v>1102</v>
      </c>
      <c r="AS661" s="76" t="s">
        <v>1111</v>
      </c>
      <c r="AT661" s="76"/>
      <c r="AU661" s="40" t="str">
        <f>IFERROR(_xlfn.XLOOKUP(O661,wtd!$B:$B,wtd!$C:$C),"")</f>
        <v/>
      </c>
      <c r="AV661" s="147" t="b">
        <f>IFERROR(O661=_xlfn.XLOOKUP(O661,wtd!$B:$B,wtd!$B:$B),FALSE)</f>
        <v>0</v>
      </c>
      <c r="AW661" s="76" t="s">
        <v>1103</v>
      </c>
      <c r="AX661" s="76">
        <v>2</v>
      </c>
      <c r="AY661" s="76">
        <v>0</v>
      </c>
      <c r="AZ661" s="76"/>
      <c r="BA661" t="b">
        <v>0</v>
      </c>
      <c r="BB661" t="b">
        <v>0</v>
      </c>
      <c r="BC661" t="b">
        <v>0</v>
      </c>
      <c r="BD661" t="s">
        <v>2205</v>
      </c>
      <c r="BE661" s="76" t="s">
        <v>2206</v>
      </c>
      <c r="BF661" s="76" t="s">
        <v>2206</v>
      </c>
      <c r="BG661" s="76" t="s">
        <v>2207</v>
      </c>
      <c r="BI661" t="s">
        <v>2208</v>
      </c>
      <c r="BJ661" t="s">
        <v>1505</v>
      </c>
      <c r="BK661" t="s">
        <v>544</v>
      </c>
      <c r="BL661" s="232">
        <v>76</v>
      </c>
      <c r="BN661" t="s">
        <v>143</v>
      </c>
      <c r="BO661" t="s">
        <v>1156</v>
      </c>
      <c r="BP661" t="s">
        <v>2204</v>
      </c>
      <c r="BQ661" t="s">
        <v>411</v>
      </c>
    </row>
    <row r="662" spans="1:69" x14ac:dyDescent="0.35">
      <c r="A662">
        <v>661</v>
      </c>
      <c r="B662" s="164" t="str">
        <f>IFERROR(TEXT(AK662,"00"),"99")&amp;IFERROR(TEXT(V662,"00"),"99")&amp;IFERROR(TEXT(R662,"00"),"99")&amp;IFERROR(TEXT(BL662,"000"),"999")</f>
        <v>054808078</v>
      </c>
      <c r="C662" s="164" t="str">
        <f>IFERROR(TEXT(AK662,"00"),"99")&amp;IFERROR(TEXT(U662,"00"),"99")&amp;IFERROR(TEXT(Q662,"000"),"999")</f>
        <v>0548104</v>
      </c>
      <c r="D662" s="29">
        <v>1</v>
      </c>
      <c r="E662" s="29">
        <v>1</v>
      </c>
      <c r="F662" s="29">
        <v>0</v>
      </c>
      <c r="G662" s="29"/>
      <c r="H662" t="s">
        <v>2165</v>
      </c>
      <c r="I662" t="s">
        <v>2165</v>
      </c>
      <c r="J662" t="s">
        <v>2165</v>
      </c>
      <c r="M662" t="s">
        <v>2166</v>
      </c>
      <c r="N662" t="s">
        <v>2166</v>
      </c>
      <c r="O662" s="65" t="s">
        <v>2164</v>
      </c>
      <c r="P662" t="s">
        <v>2164</v>
      </c>
      <c r="Q662" s="153">
        <f>IFERROR(_xlfn.XLOOKUP(S662,sortorder!$E$62:$E$138,sortorder!$F$62:$F$138),999)</f>
        <v>104</v>
      </c>
      <c r="R662" s="153">
        <f>IFERROR(_xlfn.XLOOKUP(S662,sortorder!$E$62:$E$138,sortorder!$D$62:$D$138),99)</f>
        <v>8</v>
      </c>
      <c r="S662" s="131" t="s">
        <v>255</v>
      </c>
      <c r="T662" s="60" t="s">
        <v>254</v>
      </c>
      <c r="U662" s="158">
        <f>IFERROR(_xlfn.XLOOKUP(W662,sortorder!$E$4:$E$55,sortorder!$D$4:$D$55),99)</f>
        <v>48</v>
      </c>
      <c r="V662" s="158">
        <f>IFERROR(_xlfn.XLOOKUP(W662,sortorder!$E$4:$E$55,sortorder!$D$4:$D$55),99)</f>
        <v>48</v>
      </c>
      <c r="W662" s="22" t="s">
        <v>2143</v>
      </c>
      <c r="X662" s="147">
        <f>IF(ISERROR(SEARCH(X$1,$O662)),0,1)</f>
        <v>0</v>
      </c>
      <c r="Y662" s="147">
        <f>IF(ISERROR(SEARCH(Y$1,$O662)),0,1)</f>
        <v>1</v>
      </c>
      <c r="Z662" s="147">
        <f>IF(ISERROR(SEARCH(Z$1,$O662)),0,1)</f>
        <v>1</v>
      </c>
      <c r="AA662" s="147">
        <f>IF(ISERROR(SEARCH(AA$1,$O662)),0,1)</f>
        <v>0</v>
      </c>
      <c r="AB662" s="147">
        <f>IF(ISERROR(SEARCH(AB$1,$O662)),0,1)</f>
        <v>0</v>
      </c>
      <c r="AC662" s="147">
        <f>IF(ISERROR(SEARCH(AC$1,$O662)),0,1)</f>
        <v>0</v>
      </c>
      <c r="AD662" s="147">
        <f>IF(ISERROR(SEARCH(AD$1,$O662)),0,1)</f>
        <v>1</v>
      </c>
      <c r="AE662" s="147">
        <f>IF(ISERROR(SEARCH(AE$1,$O662)),0,1)</f>
        <v>0</v>
      </c>
      <c r="AF662" s="147">
        <f>IF(ISERROR(SEARCH(AF$1,$O662)),0,1)</f>
        <v>1</v>
      </c>
      <c r="AG662" s="76" t="s">
        <v>1075</v>
      </c>
      <c r="AH662" s="76" t="s">
        <v>1533</v>
      </c>
      <c r="AI662" s="76" t="s">
        <v>84</v>
      </c>
      <c r="AJ662" s="42" t="s">
        <v>84</v>
      </c>
      <c r="AK662" s="219">
        <f>_xlfn.XLOOKUP(AJ662,sortorder!$I$15:$I$20,sortorder!$J$15:$J$20)</f>
        <v>5</v>
      </c>
      <c r="AL662" s="76" t="s">
        <v>1805</v>
      </c>
      <c r="AM662" s="76" t="s">
        <v>1805</v>
      </c>
      <c r="AN662" s="76" t="s">
        <v>1806</v>
      </c>
      <c r="AO662" s="132">
        <v>3</v>
      </c>
      <c r="AP662" s="76" t="s">
        <v>1800</v>
      </c>
      <c r="AQ662" s="76" t="s">
        <v>1111</v>
      </c>
      <c r="AR662" s="76" t="s">
        <v>1102</v>
      </c>
      <c r="AS662" s="76" t="s">
        <v>1111</v>
      </c>
      <c r="AT662" s="76"/>
      <c r="AU662" s="40" t="str">
        <f>IFERROR(_xlfn.XLOOKUP(O662,wtd!$B:$B,wtd!$C:$C),"")</f>
        <v/>
      </c>
      <c r="AV662" s="147" t="b">
        <f>IFERROR(O662=_xlfn.XLOOKUP(O662,wtd!$B:$B,wtd!$B:$B),FALSE)</f>
        <v>0</v>
      </c>
      <c r="AW662" s="76" t="s">
        <v>1103</v>
      </c>
      <c r="AX662" s="76">
        <v>2</v>
      </c>
      <c r="AY662" s="76">
        <v>0</v>
      </c>
      <c r="AZ662" s="76"/>
      <c r="BA662" t="b">
        <v>0</v>
      </c>
      <c r="BB662" t="b">
        <v>0</v>
      </c>
      <c r="BC662" t="b">
        <v>0</v>
      </c>
      <c r="BD662" t="s">
        <v>2167</v>
      </c>
      <c r="BE662" s="76" t="s">
        <v>2168</v>
      </c>
      <c r="BF662" s="76" t="s">
        <v>2168</v>
      </c>
      <c r="BG662" s="76" t="s">
        <v>2169</v>
      </c>
      <c r="BI662" t="s">
        <v>2170</v>
      </c>
      <c r="BJ662" t="s">
        <v>1448</v>
      </c>
      <c r="BK662" t="s">
        <v>342</v>
      </c>
      <c r="BL662" s="232">
        <v>78</v>
      </c>
      <c r="BN662" t="s">
        <v>1232</v>
      </c>
      <c r="BO662" t="s">
        <v>1562</v>
      </c>
      <c r="BP662" t="s">
        <v>2166</v>
      </c>
      <c r="BQ662" t="s">
        <v>411</v>
      </c>
    </row>
    <row r="663" spans="1:69" x14ac:dyDescent="0.35">
      <c r="A663">
        <v>662</v>
      </c>
      <c r="B663" s="164" t="str">
        <f>IFERROR(TEXT(AK663,"00"),"99")&amp;IFERROR(TEXT(V663,"00"),"99")&amp;IFERROR(TEXT(R663,"00"),"99")&amp;IFERROR(TEXT(BL663,"000"),"999")</f>
        <v>054809079</v>
      </c>
      <c r="C663" s="164" t="str">
        <f>IFERROR(TEXT(AK663,"00"),"99")&amp;IFERROR(TEXT(U663,"00"),"99")&amp;IFERROR(TEXT(Q663,"000"),"999")</f>
        <v>0548105</v>
      </c>
      <c r="D663" s="29">
        <v>1</v>
      </c>
      <c r="E663" s="29">
        <v>1</v>
      </c>
      <c r="F663" s="29">
        <v>0</v>
      </c>
      <c r="G663" s="29"/>
      <c r="H663" t="s">
        <v>2192</v>
      </c>
      <c r="I663" t="s">
        <v>2192</v>
      </c>
      <c r="J663" t="s">
        <v>2192</v>
      </c>
      <c r="M663" t="s">
        <v>2193</v>
      </c>
      <c r="N663" t="s">
        <v>2193</v>
      </c>
      <c r="O663" s="65" t="s">
        <v>2191</v>
      </c>
      <c r="P663" t="s">
        <v>2191</v>
      </c>
      <c r="Q663" s="153">
        <f>IFERROR(_xlfn.XLOOKUP(S663,sortorder!$E$62:$E$138,sortorder!$F$62:$F$138),999)</f>
        <v>105</v>
      </c>
      <c r="R663" s="153">
        <f>IFERROR(_xlfn.XLOOKUP(S663,sortorder!$E$62:$E$138,sortorder!$D$62:$D$138),99)</f>
        <v>9</v>
      </c>
      <c r="S663" s="131" t="s">
        <v>265</v>
      </c>
      <c r="T663" s="60" t="s">
        <v>264</v>
      </c>
      <c r="U663" s="158">
        <f>IFERROR(_xlfn.XLOOKUP(W663,sortorder!$E$4:$E$55,sortorder!$D$4:$D$55),99)</f>
        <v>48</v>
      </c>
      <c r="V663" s="158">
        <f>IFERROR(_xlfn.XLOOKUP(W663,sortorder!$E$4:$E$55,sortorder!$D$4:$D$55),99)</f>
        <v>48</v>
      </c>
      <c r="W663" s="22" t="s">
        <v>2143</v>
      </c>
      <c r="X663" s="147">
        <f>IF(ISERROR(SEARCH(X$1,$O663)),0,1)</f>
        <v>0</v>
      </c>
      <c r="Y663" s="147">
        <f>IF(ISERROR(SEARCH(Y$1,$O663)),0,1)</f>
        <v>1</v>
      </c>
      <c r="Z663" s="147">
        <f>IF(ISERROR(SEARCH(Z$1,$O663)),0,1)</f>
        <v>1</v>
      </c>
      <c r="AA663" s="147">
        <f>IF(ISERROR(SEARCH(AA$1,$O663)),0,1)</f>
        <v>0</v>
      </c>
      <c r="AB663" s="147">
        <f>IF(ISERROR(SEARCH(AB$1,$O663)),0,1)</f>
        <v>0</v>
      </c>
      <c r="AC663" s="147">
        <f>IF(ISERROR(SEARCH(AC$1,$O663)),0,1)</f>
        <v>0</v>
      </c>
      <c r="AD663" s="147">
        <f>IF(ISERROR(SEARCH(AD$1,$O663)),0,1)</f>
        <v>1</v>
      </c>
      <c r="AE663" s="147">
        <f>IF(ISERROR(SEARCH(AE$1,$O663)),0,1)</f>
        <v>0</v>
      </c>
      <c r="AF663" s="147">
        <f>IF(ISERROR(SEARCH(AF$1,$O663)),0,1)</f>
        <v>1</v>
      </c>
      <c r="AG663" s="76" t="s">
        <v>1075</v>
      </c>
      <c r="AH663" s="76" t="s">
        <v>1533</v>
      </c>
      <c r="AI663" s="76" t="s">
        <v>84</v>
      </c>
      <c r="AJ663" s="42" t="s">
        <v>84</v>
      </c>
      <c r="AK663" s="219">
        <f>_xlfn.XLOOKUP(AJ663,sortorder!$I$15:$I$20,sortorder!$J$15:$J$20)</f>
        <v>5</v>
      </c>
      <c r="AL663" s="76" t="s">
        <v>1805</v>
      </c>
      <c r="AM663" s="76" t="s">
        <v>1805</v>
      </c>
      <c r="AN663" s="76" t="s">
        <v>1806</v>
      </c>
      <c r="AO663" s="132">
        <v>3</v>
      </c>
      <c r="AP663" s="76" t="s">
        <v>1800</v>
      </c>
      <c r="AQ663" s="76" t="s">
        <v>1111</v>
      </c>
      <c r="AR663" s="76" t="s">
        <v>1102</v>
      </c>
      <c r="AS663" s="76" t="s">
        <v>1111</v>
      </c>
      <c r="AT663" s="76"/>
      <c r="AU663" s="40" t="str">
        <f>IFERROR(_xlfn.XLOOKUP(O663,wtd!$B:$B,wtd!$C:$C),"")</f>
        <v/>
      </c>
      <c r="AV663" s="147" t="b">
        <f>IFERROR(O663=_xlfn.XLOOKUP(O663,wtd!$B:$B,wtd!$B:$B),FALSE)</f>
        <v>0</v>
      </c>
      <c r="AW663" s="76" t="s">
        <v>1103</v>
      </c>
      <c r="AX663" s="76">
        <v>2</v>
      </c>
      <c r="AY663" s="76">
        <v>0</v>
      </c>
      <c r="AZ663" s="76"/>
      <c r="BA663" t="b">
        <v>0</v>
      </c>
      <c r="BB663" t="b">
        <v>0</v>
      </c>
      <c r="BC663" t="b">
        <v>0</v>
      </c>
      <c r="BD663" t="s">
        <v>2194</v>
      </c>
      <c r="BE663" s="76" t="s">
        <v>2195</v>
      </c>
      <c r="BF663" s="76" t="s">
        <v>2195</v>
      </c>
      <c r="BG663" s="76" t="s">
        <v>2196</v>
      </c>
      <c r="BI663" t="s">
        <v>5520</v>
      </c>
      <c r="BJ663" t="s">
        <v>1487</v>
      </c>
      <c r="BK663" t="s">
        <v>351</v>
      </c>
      <c r="BL663" s="232">
        <v>79</v>
      </c>
      <c r="BN663" t="s">
        <v>1131</v>
      </c>
      <c r="BO663" t="s">
        <v>1589</v>
      </c>
      <c r="BP663" t="s">
        <v>2193</v>
      </c>
      <c r="BQ663" t="s">
        <v>411</v>
      </c>
    </row>
    <row r="664" spans="1:69" x14ac:dyDescent="0.35">
      <c r="A664">
        <v>663</v>
      </c>
      <c r="B664" s="164" t="str">
        <f>IFERROR(TEXT(AK664,"00"),"99")&amp;IFERROR(TEXT(V664,"00"),"99")&amp;IFERROR(TEXT(R664,"00"),"99")&amp;IFERROR(TEXT(BL664,"000"),"999")</f>
        <v>054810080</v>
      </c>
      <c r="C664" s="164" t="str">
        <f>IFERROR(TEXT(AK664,"00"),"99")&amp;IFERROR(TEXT(U664,"00"),"99")&amp;IFERROR(TEXT(Q664,"000"),"999")</f>
        <v>0548106</v>
      </c>
      <c r="D664" s="29">
        <v>1</v>
      </c>
      <c r="E664" s="29">
        <v>1</v>
      </c>
      <c r="F664" s="29">
        <v>0</v>
      </c>
      <c r="G664" s="29"/>
      <c r="H664" t="s">
        <v>2210</v>
      </c>
      <c r="I664" t="s">
        <v>2210</v>
      </c>
      <c r="J664" t="s">
        <v>2210</v>
      </c>
      <c r="M664" t="s">
        <v>2211</v>
      </c>
      <c r="N664" t="s">
        <v>2211</v>
      </c>
      <c r="O664" s="65" t="s">
        <v>2209</v>
      </c>
      <c r="P664" t="s">
        <v>2209</v>
      </c>
      <c r="Q664" s="153">
        <f>IFERROR(_xlfn.XLOOKUP(S664,sortorder!$E$62:$E$138,sortorder!$F$62:$F$138),999)</f>
        <v>106</v>
      </c>
      <c r="R664" s="153">
        <f>IFERROR(_xlfn.XLOOKUP(S664,sortorder!$E$62:$E$138,sortorder!$D$62:$D$138),99)</f>
        <v>10</v>
      </c>
      <c r="S664" s="131" t="s">
        <v>95</v>
      </c>
      <c r="T664" s="60" t="s">
        <v>94</v>
      </c>
      <c r="U664" s="158">
        <f>IFERROR(_xlfn.XLOOKUP(W664,sortorder!$E$4:$E$55,sortorder!$D$4:$D$55),99)</f>
        <v>48</v>
      </c>
      <c r="V664" s="158">
        <f>IFERROR(_xlfn.XLOOKUP(W664,sortorder!$E$4:$E$55,sortorder!$D$4:$D$55),99)</f>
        <v>48</v>
      </c>
      <c r="W664" s="22" t="s">
        <v>2143</v>
      </c>
      <c r="X664" s="147">
        <f>IF(ISERROR(SEARCH(X$1,$O664)),0,1)</f>
        <v>0</v>
      </c>
      <c r="Y664" s="147">
        <f>IF(ISERROR(SEARCH(Y$1,$O664)),0,1)</f>
        <v>1</v>
      </c>
      <c r="Z664" s="147">
        <f>IF(ISERROR(SEARCH(Z$1,$O664)),0,1)</f>
        <v>1</v>
      </c>
      <c r="AA664" s="147">
        <f>IF(ISERROR(SEARCH(AA$1,$O664)),0,1)</f>
        <v>0</v>
      </c>
      <c r="AB664" s="147">
        <f>IF(ISERROR(SEARCH(AB$1,$O664)),0,1)</f>
        <v>0</v>
      </c>
      <c r="AC664" s="147">
        <f>IF(ISERROR(SEARCH(AC$1,$O664)),0,1)</f>
        <v>0</v>
      </c>
      <c r="AD664" s="147">
        <f>IF(ISERROR(SEARCH(AD$1,$O664)),0,1)</f>
        <v>1</v>
      </c>
      <c r="AE664" s="147">
        <f>IF(ISERROR(SEARCH(AE$1,$O664)),0,1)</f>
        <v>0</v>
      </c>
      <c r="AF664" s="147">
        <f>IF(ISERROR(SEARCH(AF$1,$O664)),0,1)</f>
        <v>1</v>
      </c>
      <c r="AG664" s="76" t="s">
        <v>1075</v>
      </c>
      <c r="AH664" s="76" t="s">
        <v>1533</v>
      </c>
      <c r="AI664" s="76" t="s">
        <v>84</v>
      </c>
      <c r="AJ664" s="42" t="s">
        <v>84</v>
      </c>
      <c r="AK664" s="219">
        <f>_xlfn.XLOOKUP(AJ664,sortorder!$I$15:$I$20,sortorder!$J$15:$J$20)</f>
        <v>5</v>
      </c>
      <c r="AL664" s="76" t="s">
        <v>1805</v>
      </c>
      <c r="AM664" s="76" t="s">
        <v>1805</v>
      </c>
      <c r="AN664" s="76" t="s">
        <v>1806</v>
      </c>
      <c r="AO664" s="132">
        <v>3</v>
      </c>
      <c r="AP664" s="76" t="s">
        <v>1800</v>
      </c>
      <c r="AQ664" s="76" t="s">
        <v>1111</v>
      </c>
      <c r="AR664" s="76" t="s">
        <v>1102</v>
      </c>
      <c r="AS664" s="76" t="s">
        <v>1111</v>
      </c>
      <c r="AT664" s="76"/>
      <c r="AU664" s="40" t="str">
        <f>IFERROR(_xlfn.XLOOKUP(O664,wtd!$B:$B,wtd!$C:$C),"")</f>
        <v/>
      </c>
      <c r="AV664" s="147" t="b">
        <f>IFERROR(O664=_xlfn.XLOOKUP(O664,wtd!$B:$B,wtd!$B:$B),FALSE)</f>
        <v>0</v>
      </c>
      <c r="AW664" s="76" t="s">
        <v>1103</v>
      </c>
      <c r="AX664" s="76">
        <v>2</v>
      </c>
      <c r="AY664" s="76">
        <v>0</v>
      </c>
      <c r="AZ664" s="76"/>
      <c r="BA664" t="b">
        <v>0</v>
      </c>
      <c r="BB664" t="b">
        <v>0</v>
      </c>
      <c r="BC664" t="b">
        <v>0</v>
      </c>
      <c r="BD664" t="s">
        <v>2212</v>
      </c>
      <c r="BE664" s="76" t="s">
        <v>2213</v>
      </c>
      <c r="BF664" s="76" t="s">
        <v>2213</v>
      </c>
      <c r="BG664" s="76" t="s">
        <v>2214</v>
      </c>
      <c r="BI664" t="s">
        <v>2215</v>
      </c>
      <c r="BJ664" t="s">
        <v>1516</v>
      </c>
      <c r="BK664" t="s">
        <v>360</v>
      </c>
      <c r="BL664" s="232">
        <v>80</v>
      </c>
      <c r="BN664" t="s">
        <v>55</v>
      </c>
      <c r="BO664" t="s">
        <v>1204</v>
      </c>
      <c r="BP664" t="s">
        <v>2211</v>
      </c>
      <c r="BQ664" t="s">
        <v>411</v>
      </c>
    </row>
    <row r="665" spans="1:69" x14ac:dyDescent="0.35">
      <c r="A665">
        <v>664</v>
      </c>
      <c r="B665" s="164" t="str">
        <f>IFERROR(TEXT(AK665,"00"),"99")&amp;IFERROR(TEXT(V665,"00"),"99")&amp;IFERROR(TEXT(R665,"00"),"99")&amp;IFERROR(TEXT(BL665,"000"),"999")</f>
        <v>054811082</v>
      </c>
      <c r="C665" s="164" t="str">
        <f>IFERROR(TEXT(AK665,"00"),"99")&amp;IFERROR(TEXT(U665,"00"),"99")&amp;IFERROR(TEXT(Q665,"000"),"999")</f>
        <v>0548108</v>
      </c>
      <c r="D665" s="29">
        <v>1</v>
      </c>
      <c r="E665" s="29">
        <v>1</v>
      </c>
      <c r="F665" s="29">
        <v>0</v>
      </c>
      <c r="G665" s="29"/>
      <c r="H665" t="s">
        <v>2158</v>
      </c>
      <c r="I665" t="s">
        <v>2158</v>
      </c>
      <c r="J665" t="s">
        <v>2158</v>
      </c>
      <c r="M665" t="s">
        <v>2159</v>
      </c>
      <c r="N665" t="s">
        <v>2159</v>
      </c>
      <c r="O665" s="65" t="s">
        <v>2157</v>
      </c>
      <c r="P665" t="s">
        <v>2157</v>
      </c>
      <c r="Q665" s="153">
        <f>IFERROR(_xlfn.XLOOKUP(S665,sortorder!$E$62:$E$138,sortorder!$F$62:$F$138),999)</f>
        <v>108</v>
      </c>
      <c r="R665" s="153">
        <f>IFERROR(_xlfn.XLOOKUP(S665,sortorder!$E$62:$E$138,sortorder!$D$62:$D$138),99)</f>
        <v>11</v>
      </c>
      <c r="S665" s="131" t="s">
        <v>244</v>
      </c>
      <c r="T665" s="60" t="s">
        <v>243</v>
      </c>
      <c r="U665" s="158">
        <f>IFERROR(_xlfn.XLOOKUP(W665,sortorder!$E$4:$E$55,sortorder!$D$4:$D$55),99)</f>
        <v>48</v>
      </c>
      <c r="V665" s="158">
        <f>IFERROR(_xlfn.XLOOKUP(W665,sortorder!$E$4:$E$55,sortorder!$D$4:$D$55),99)</f>
        <v>48</v>
      </c>
      <c r="W665" s="22" t="s">
        <v>2143</v>
      </c>
      <c r="X665" s="147">
        <f>IF(ISERROR(SEARCH(X$1,$O665)),0,1)</f>
        <v>0</v>
      </c>
      <c r="Y665" s="147">
        <f>IF(ISERROR(SEARCH(Y$1,$O665)),0,1)</f>
        <v>1</v>
      </c>
      <c r="Z665" s="147">
        <f>IF(ISERROR(SEARCH(Z$1,$O665)),0,1)</f>
        <v>1</v>
      </c>
      <c r="AA665" s="147">
        <f>IF(ISERROR(SEARCH(AA$1,$O665)),0,1)</f>
        <v>0</v>
      </c>
      <c r="AB665" s="147">
        <f>IF(ISERROR(SEARCH(AB$1,$O665)),0,1)</f>
        <v>0</v>
      </c>
      <c r="AC665" s="147">
        <f>IF(ISERROR(SEARCH(AC$1,$O665)),0,1)</f>
        <v>0</v>
      </c>
      <c r="AD665" s="147">
        <f>IF(ISERROR(SEARCH(AD$1,$O665)),0,1)</f>
        <v>1</v>
      </c>
      <c r="AE665" s="147">
        <f>IF(ISERROR(SEARCH(AE$1,$O665)),0,1)</f>
        <v>0</v>
      </c>
      <c r="AF665" s="147">
        <f>IF(ISERROR(SEARCH(AF$1,$O665)),0,1)</f>
        <v>1</v>
      </c>
      <c r="AG665" s="76" t="s">
        <v>1075</v>
      </c>
      <c r="AH665" s="76" t="s">
        <v>1533</v>
      </c>
      <c r="AI665" s="76" t="s">
        <v>84</v>
      </c>
      <c r="AJ665" s="42" t="s">
        <v>84</v>
      </c>
      <c r="AK665" s="219">
        <f>_xlfn.XLOOKUP(AJ665,sortorder!$I$15:$I$20,sortorder!$J$15:$J$20)</f>
        <v>5</v>
      </c>
      <c r="AL665" s="76" t="s">
        <v>1805</v>
      </c>
      <c r="AM665" s="76" t="s">
        <v>1805</v>
      </c>
      <c r="AN665" s="76" t="s">
        <v>1806</v>
      </c>
      <c r="AO665" s="132">
        <v>3</v>
      </c>
      <c r="AP665" s="76" t="s">
        <v>1800</v>
      </c>
      <c r="AQ665" s="76" t="s">
        <v>1111</v>
      </c>
      <c r="AR665" s="76" t="s">
        <v>1102</v>
      </c>
      <c r="AS665" s="76" t="s">
        <v>1111</v>
      </c>
      <c r="AT665" s="76"/>
      <c r="AU665" s="40" t="str">
        <f>IFERROR(_xlfn.XLOOKUP(O665,wtd!$B:$B,wtd!$C:$C),"")</f>
        <v/>
      </c>
      <c r="AV665" s="147" t="b">
        <f>IFERROR(O665=_xlfn.XLOOKUP(O665,wtd!$B:$B,wtd!$B:$B),FALSE)</f>
        <v>0</v>
      </c>
      <c r="AW665" s="76" t="s">
        <v>1103</v>
      </c>
      <c r="AX665" s="76">
        <v>2</v>
      </c>
      <c r="AY665" s="76">
        <v>0</v>
      </c>
      <c r="AZ665" s="76"/>
      <c r="BA665" t="b">
        <v>0</v>
      </c>
      <c r="BB665" t="b">
        <v>0</v>
      </c>
      <c r="BC665" t="b">
        <v>0</v>
      </c>
      <c r="BD665" t="s">
        <v>2160</v>
      </c>
      <c r="BE665" s="76" t="s">
        <v>2161</v>
      </c>
      <c r="BF665" s="76" t="s">
        <v>2161</v>
      </c>
      <c r="BG665" s="76" t="s">
        <v>2162</v>
      </c>
      <c r="BI665" t="s">
        <v>2163</v>
      </c>
      <c r="BJ665" t="s">
        <v>1438</v>
      </c>
      <c r="BK665" t="s">
        <v>332</v>
      </c>
      <c r="BL665" s="232">
        <v>82</v>
      </c>
      <c r="BN665" t="s">
        <v>1527</v>
      </c>
      <c r="BO665" t="s">
        <v>606</v>
      </c>
      <c r="BP665" t="s">
        <v>2159</v>
      </c>
      <c r="BQ665" t="s">
        <v>411</v>
      </c>
    </row>
    <row r="666" spans="1:69" x14ac:dyDescent="0.35">
      <c r="A666">
        <v>665</v>
      </c>
      <c r="B666" s="164" t="str">
        <f>IFERROR(TEXT(AK666,"00"),"99")&amp;IFERROR(TEXT(V666,"00"),"99")&amp;IFERROR(TEXT(R666,"00"),"99")&amp;IFERROR(TEXT(BL666,"000"),"999")</f>
        <v>054812081</v>
      </c>
      <c r="C666" s="164" t="str">
        <f>IFERROR(TEXT(AK666,"00"),"99")&amp;IFERROR(TEXT(U666,"00"),"99")&amp;IFERROR(TEXT(Q666,"000"),"999")</f>
        <v>0548107</v>
      </c>
      <c r="D666" s="29">
        <v>1</v>
      </c>
      <c r="E666" s="29">
        <v>1</v>
      </c>
      <c r="F666" s="29">
        <v>0</v>
      </c>
      <c r="G666" s="29"/>
      <c r="H666" t="s">
        <v>2217</v>
      </c>
      <c r="I666" t="s">
        <v>2217</v>
      </c>
      <c r="J666" t="s">
        <v>2217</v>
      </c>
      <c r="M666" t="s">
        <v>2218</v>
      </c>
      <c r="N666" t="s">
        <v>2218</v>
      </c>
      <c r="O666" s="65" t="s">
        <v>2216</v>
      </c>
      <c r="P666" t="s">
        <v>2216</v>
      </c>
      <c r="Q666" s="153">
        <f>IFERROR(_xlfn.XLOOKUP(S666,sortorder!$E$62:$E$138,sortorder!$F$62:$F$138),999)</f>
        <v>107</v>
      </c>
      <c r="R666" s="153">
        <f>IFERROR(_xlfn.XLOOKUP(S666,sortorder!$E$62:$E$138,sortorder!$D$62:$D$138),99)</f>
        <v>12</v>
      </c>
      <c r="S666" s="131" t="s">
        <v>134</v>
      </c>
      <c r="T666" s="60" t="s">
        <v>133</v>
      </c>
      <c r="U666" s="158">
        <f>IFERROR(_xlfn.XLOOKUP(W666,sortorder!$E$4:$E$55,sortorder!$D$4:$D$55),99)</f>
        <v>48</v>
      </c>
      <c r="V666" s="158">
        <f>IFERROR(_xlfn.XLOOKUP(W666,sortorder!$E$4:$E$55,sortorder!$D$4:$D$55),99)</f>
        <v>48</v>
      </c>
      <c r="W666" s="22" t="s">
        <v>2143</v>
      </c>
      <c r="X666" s="147">
        <f>IF(ISERROR(SEARCH(X$1,$O666)),0,1)</f>
        <v>0</v>
      </c>
      <c r="Y666" s="147">
        <f>IF(ISERROR(SEARCH(Y$1,$O666)),0,1)</f>
        <v>1</v>
      </c>
      <c r="Z666" s="147">
        <f>IF(ISERROR(SEARCH(Z$1,$O666)),0,1)</f>
        <v>1</v>
      </c>
      <c r="AA666" s="147">
        <f>IF(ISERROR(SEARCH(AA$1,$O666)),0,1)</f>
        <v>0</v>
      </c>
      <c r="AB666" s="147">
        <f>IF(ISERROR(SEARCH(AB$1,$O666)),0,1)</f>
        <v>0</v>
      </c>
      <c r="AC666" s="147">
        <f>IF(ISERROR(SEARCH(AC$1,$O666)),0,1)</f>
        <v>0</v>
      </c>
      <c r="AD666" s="147">
        <f>IF(ISERROR(SEARCH(AD$1,$O666)),0,1)</f>
        <v>1</v>
      </c>
      <c r="AE666" s="147">
        <f>IF(ISERROR(SEARCH(AE$1,$O666)),0,1)</f>
        <v>0</v>
      </c>
      <c r="AF666" s="147">
        <f>IF(ISERROR(SEARCH(AF$1,$O666)),0,1)</f>
        <v>1</v>
      </c>
      <c r="AG666" s="76" t="s">
        <v>1075</v>
      </c>
      <c r="AH666" s="76" t="s">
        <v>1533</v>
      </c>
      <c r="AI666" s="76" t="s">
        <v>84</v>
      </c>
      <c r="AJ666" s="42" t="s">
        <v>84</v>
      </c>
      <c r="AK666" s="219">
        <f>_xlfn.XLOOKUP(AJ666,sortorder!$I$15:$I$20,sortorder!$J$15:$J$20)</f>
        <v>5</v>
      </c>
      <c r="AL666" s="76" t="s">
        <v>1805</v>
      </c>
      <c r="AM666" s="76" t="s">
        <v>1805</v>
      </c>
      <c r="AN666" s="76" t="s">
        <v>1806</v>
      </c>
      <c r="AO666" s="132">
        <v>3</v>
      </c>
      <c r="AP666" s="76" t="s">
        <v>1800</v>
      </c>
      <c r="AQ666" s="76" t="s">
        <v>1111</v>
      </c>
      <c r="AR666" s="76" t="s">
        <v>1102</v>
      </c>
      <c r="AS666" s="76" t="s">
        <v>1111</v>
      </c>
      <c r="AT666" s="76"/>
      <c r="AU666" s="40" t="str">
        <f>IFERROR(_xlfn.XLOOKUP(O666,wtd!$B:$B,wtd!$C:$C),"")</f>
        <v/>
      </c>
      <c r="AV666" s="147" t="b">
        <f>IFERROR(O666=_xlfn.XLOOKUP(O666,wtd!$B:$B,wtd!$B:$B),FALSE)</f>
        <v>0</v>
      </c>
      <c r="AW666" s="76" t="s">
        <v>1103</v>
      </c>
      <c r="AX666" s="76">
        <v>2</v>
      </c>
      <c r="AY666" s="76">
        <v>0</v>
      </c>
      <c r="AZ666" s="76"/>
      <c r="BA666" t="b">
        <v>0</v>
      </c>
      <c r="BB666" t="b">
        <v>0</v>
      </c>
      <c r="BC666" t="b">
        <v>0</v>
      </c>
      <c r="BD666" t="s">
        <v>2219</v>
      </c>
      <c r="BE666" s="76" t="s">
        <v>2220</v>
      </c>
      <c r="BF666" s="76" t="s">
        <v>2220</v>
      </c>
      <c r="BG666" s="76" t="s">
        <v>2221</v>
      </c>
      <c r="BI666" t="s">
        <v>2222</v>
      </c>
      <c r="BJ666" t="s">
        <v>1526</v>
      </c>
      <c r="BK666" t="s">
        <v>2223</v>
      </c>
      <c r="BL666" s="232">
        <v>81</v>
      </c>
      <c r="BN666" t="s">
        <v>55</v>
      </c>
      <c r="BO666" t="s">
        <v>1486</v>
      </c>
      <c r="BP666" t="s">
        <v>2218</v>
      </c>
      <c r="BQ666" t="s">
        <v>411</v>
      </c>
    </row>
    <row r="667" spans="1:69" x14ac:dyDescent="0.35">
      <c r="A667">
        <v>666</v>
      </c>
      <c r="B667" s="164" t="str">
        <f>IFERROR(TEXT(AK667,"00"),"99")&amp;IFERROR(TEXT(V667,"00"),"99")&amp;IFERROR(TEXT(R667,"00"),"99")&amp;IFERROR(TEXT(BL667,"000"),"999")</f>
        <v>054813075</v>
      </c>
      <c r="C667" s="164" t="str">
        <f>IFERROR(TEXT(AK667,"00"),"99")&amp;IFERROR(TEXT(U667,"00"),"99")&amp;IFERROR(TEXT(Q667,"000"),"999")</f>
        <v>0548101</v>
      </c>
      <c r="D667" s="29">
        <v>1</v>
      </c>
      <c r="E667" s="29">
        <v>1</v>
      </c>
      <c r="F667" s="29">
        <v>0</v>
      </c>
      <c r="G667" s="29"/>
      <c r="H667" t="s">
        <v>2198</v>
      </c>
      <c r="I667" t="s">
        <v>2198</v>
      </c>
      <c r="J667" t="s">
        <v>2198</v>
      </c>
      <c r="M667" t="s">
        <v>2199</v>
      </c>
      <c r="N667" t="s">
        <v>2199</v>
      </c>
      <c r="O667" s="65" t="s">
        <v>2197</v>
      </c>
      <c r="P667" t="s">
        <v>2197</v>
      </c>
      <c r="Q667" s="153">
        <f>IFERROR(_xlfn.XLOOKUP(S667,sortorder!$E$62:$E$138,sortorder!$F$62:$F$138),999)</f>
        <v>101</v>
      </c>
      <c r="R667" s="153">
        <f>IFERROR(_xlfn.XLOOKUP(S667,sortorder!$E$62:$E$138,sortorder!$D$62:$D$138),99)</f>
        <v>13</v>
      </c>
      <c r="S667" s="131" t="s">
        <v>1769</v>
      </c>
      <c r="T667" s="60" t="s">
        <v>1769</v>
      </c>
      <c r="U667" s="158">
        <f>IFERROR(_xlfn.XLOOKUP(W667,sortorder!$E$4:$E$55,sortorder!$D$4:$D$55),99)</f>
        <v>48</v>
      </c>
      <c r="V667" s="158">
        <f>IFERROR(_xlfn.XLOOKUP(W667,sortorder!$E$4:$E$55,sortorder!$D$4:$D$55),99)</f>
        <v>48</v>
      </c>
      <c r="W667" s="22" t="s">
        <v>2143</v>
      </c>
      <c r="X667" s="147">
        <f>IF(ISERROR(SEARCH(X$1,$O667)),0,1)</f>
        <v>0</v>
      </c>
      <c r="Y667" s="147">
        <f>IF(ISERROR(SEARCH(Y$1,$O667)),0,1)</f>
        <v>1</v>
      </c>
      <c r="Z667" s="147">
        <f>IF(ISERROR(SEARCH(Z$1,$O667)),0,1)</f>
        <v>1</v>
      </c>
      <c r="AA667" s="147">
        <f>IF(ISERROR(SEARCH(AA$1,$O667)),0,1)</f>
        <v>0</v>
      </c>
      <c r="AB667" s="147">
        <f>IF(ISERROR(SEARCH(AB$1,$O667)),0,1)</f>
        <v>0</v>
      </c>
      <c r="AC667" s="147">
        <f>IF(ISERROR(SEARCH(AC$1,$O667)),0,1)</f>
        <v>0</v>
      </c>
      <c r="AD667" s="147">
        <f>IF(ISERROR(SEARCH(AD$1,$O667)),0,1)</f>
        <v>1</v>
      </c>
      <c r="AE667" s="147">
        <f>IF(ISERROR(SEARCH(AE$1,$O667)),0,1)</f>
        <v>0</v>
      </c>
      <c r="AF667" s="147">
        <f>IF(ISERROR(SEARCH(AF$1,$O667)),0,1)</f>
        <v>1</v>
      </c>
      <c r="AG667" s="76" t="s">
        <v>1075</v>
      </c>
      <c r="AH667" s="76" t="s">
        <v>1533</v>
      </c>
      <c r="AI667" s="76" t="s">
        <v>84</v>
      </c>
      <c r="AJ667" s="42" t="s">
        <v>84</v>
      </c>
      <c r="AK667" s="219">
        <f>_xlfn.XLOOKUP(AJ667,sortorder!$I$15:$I$20,sortorder!$J$15:$J$20)</f>
        <v>5</v>
      </c>
      <c r="AL667" s="76" t="s">
        <v>1805</v>
      </c>
      <c r="AM667" s="76" t="s">
        <v>1805</v>
      </c>
      <c r="AN667" s="76" t="s">
        <v>1806</v>
      </c>
      <c r="AO667" s="132">
        <v>3</v>
      </c>
      <c r="AP667" s="76" t="s">
        <v>1800</v>
      </c>
      <c r="AQ667" s="76" t="s">
        <v>1111</v>
      </c>
      <c r="AR667" s="76" t="s">
        <v>1102</v>
      </c>
      <c r="AS667" s="76" t="s">
        <v>1111</v>
      </c>
      <c r="AT667" s="76"/>
      <c r="AU667" s="40" t="str">
        <f>IFERROR(_xlfn.XLOOKUP(O667,wtd!$B:$B,wtd!$C:$C),"")</f>
        <v/>
      </c>
      <c r="AV667" s="147" t="b">
        <f>IFERROR(O667=_xlfn.XLOOKUP(O667,wtd!$B:$B,wtd!$B:$B),FALSE)</f>
        <v>0</v>
      </c>
      <c r="AW667" s="76" t="s">
        <v>1103</v>
      </c>
      <c r="AX667" s="76">
        <v>2</v>
      </c>
      <c r="AY667" s="76">
        <v>0</v>
      </c>
      <c r="AZ667" s="76"/>
      <c r="BA667" t="b">
        <v>0</v>
      </c>
      <c r="BB667" t="b">
        <v>0</v>
      </c>
      <c r="BC667" t="b">
        <v>0</v>
      </c>
      <c r="BD667" t="s">
        <v>5466</v>
      </c>
      <c r="BE667" s="76" t="s">
        <v>2200</v>
      </c>
      <c r="BF667" s="76" t="s">
        <v>2200</v>
      </c>
      <c r="BG667" s="76" t="s">
        <v>2200</v>
      </c>
      <c r="BI667" t="s">
        <v>2201</v>
      </c>
      <c r="BJ667" t="s">
        <v>1495</v>
      </c>
      <c r="BK667" s="76" t="s">
        <v>5472</v>
      </c>
      <c r="BL667" s="232">
        <v>75</v>
      </c>
      <c r="BN667" t="s">
        <v>109</v>
      </c>
      <c r="BO667" t="s">
        <v>1597</v>
      </c>
      <c r="BP667" t="s">
        <v>2199</v>
      </c>
    </row>
    <row r="668" spans="1:69" x14ac:dyDescent="0.35">
      <c r="A668">
        <v>667</v>
      </c>
      <c r="B668" s="164" t="str">
        <f>IFERROR(TEXT(AK668,"00"),"99")&amp;IFERROR(TEXT(V668,"00"),"99")&amp;IFERROR(TEXT(R668,"00"),"99")&amp;IFERROR(TEXT(BL668,"000"),"999")</f>
        <v>057099999</v>
      </c>
      <c r="C668" s="164" t="str">
        <f>IFERROR(TEXT(AK668,"00"),"99")&amp;IFERROR(TEXT(U668,"00"),"99")&amp;IFERROR(TEXT(Q668,"000"),"999")</f>
        <v>0570999</v>
      </c>
      <c r="D668" s="29">
        <v>0</v>
      </c>
      <c r="E668" s="29">
        <v>1</v>
      </c>
      <c r="F668" s="29">
        <v>0</v>
      </c>
      <c r="G668" s="29"/>
      <c r="H668" t="s">
        <v>417</v>
      </c>
      <c r="M668" t="s">
        <v>417</v>
      </c>
      <c r="N668" t="s">
        <v>417</v>
      </c>
      <c r="O668" s="65" t="s">
        <v>416</v>
      </c>
      <c r="P668" t="s">
        <v>416</v>
      </c>
      <c r="Q668" s="153">
        <f>IFERROR(_xlfn.XLOOKUP(S668,sortorder!$E$62:$E$138,sortorder!$F$62:$F$138),999)</f>
        <v>999</v>
      </c>
      <c r="R668" s="153">
        <f>IFERROR(_xlfn.XLOOKUP(S668,sortorder!$E$62:$E$138,sortorder!$D$62:$D$138),99)</f>
        <v>99</v>
      </c>
      <c r="S668" s="131" t="s">
        <v>2829</v>
      </c>
      <c r="U668" s="158">
        <f>IFERROR(_xlfn.XLOOKUP(W668,sortorder!$E$4:$E$55,sortorder!$D$4:$D$55),99)</f>
        <v>70</v>
      </c>
      <c r="V668" s="158">
        <f>IFERROR(_xlfn.XLOOKUP(W668,sortorder!$E$4:$E$55,sortorder!$D$4:$D$55),99)</f>
        <v>70</v>
      </c>
      <c r="W668" s="22" t="s">
        <v>2889</v>
      </c>
      <c r="X668" s="147">
        <f>IF(ISERROR(SEARCH(X$1,$O668)),0,1)</f>
        <v>0</v>
      </c>
      <c r="Y668" s="147">
        <f>IF(ISERROR(SEARCH(Y$1,$O668)),0,1)</f>
        <v>0</v>
      </c>
      <c r="Z668" s="147">
        <f>IF(ISERROR(SEARCH(Z$1,$O668)),0,1)</f>
        <v>0</v>
      </c>
      <c r="AA668" s="147">
        <f>IF(ISERROR(SEARCH(AA$1,$O668)),0,1)</f>
        <v>0</v>
      </c>
      <c r="AB668" s="147">
        <f>IF(ISERROR(SEARCH(AB$1,$O668)),0,1)</f>
        <v>0</v>
      </c>
      <c r="AC668" s="147">
        <f>IF(ISERROR(SEARCH(AC$1,$O668)),0,1)</f>
        <v>0</v>
      </c>
      <c r="AD668" s="147">
        <f>IF(ISERROR(SEARCH(AD$1,$O668)),0,1)</f>
        <v>0</v>
      </c>
      <c r="AE668" s="147">
        <f>IF(ISERROR(SEARCH(AE$1,$O668)),0,1)</f>
        <v>0</v>
      </c>
      <c r="AF668" s="147">
        <f>IF(ISERROR(SEARCH(AF$1,$O668)),0,1)</f>
        <v>0</v>
      </c>
      <c r="AI668" t="s">
        <v>84</v>
      </c>
      <c r="AJ668" s="42" t="s">
        <v>84</v>
      </c>
      <c r="AK668" s="219">
        <f>_xlfn.XLOOKUP(AJ668,sortorder!$I$15:$I$20,sortorder!$J$15:$J$20)</f>
        <v>5</v>
      </c>
      <c r="AL668" t="s">
        <v>423</v>
      </c>
      <c r="AM668" t="s">
        <v>423</v>
      </c>
      <c r="AN668" t="s">
        <v>424</v>
      </c>
      <c r="AO668" s="32">
        <v>1</v>
      </c>
      <c r="AP668" t="s">
        <v>3079</v>
      </c>
      <c r="AQ668" t="s">
        <v>43</v>
      </c>
      <c r="AR668" t="s">
        <v>64</v>
      </c>
      <c r="AS668" t="s">
        <v>422</v>
      </c>
      <c r="AU668" s="40" t="str">
        <f>IFERROR(_xlfn.XLOOKUP(O668,wtd!$B:$B,wtd!$C:$C),"")</f>
        <v/>
      </c>
      <c r="AV668" s="147" t="b">
        <f>IFERROR(O668=_xlfn.XLOOKUP(O668,wtd!$B:$B,wtd!$B:$B),FALSE)</f>
        <v>0</v>
      </c>
      <c r="AW668" t="s">
        <v>2832</v>
      </c>
      <c r="AX668">
        <v>2</v>
      </c>
      <c r="AY668">
        <v>0</v>
      </c>
      <c r="BA668" t="b">
        <v>0</v>
      </c>
      <c r="BB668" t="b">
        <v>0</v>
      </c>
      <c r="BC668" t="b">
        <v>0</v>
      </c>
      <c r="BD668" t="s">
        <v>418</v>
      </c>
      <c r="BE668" t="s">
        <v>419</v>
      </c>
      <c r="BF668" t="s">
        <v>419</v>
      </c>
      <c r="BG668" t="s">
        <v>420</v>
      </c>
      <c r="BH668" t="s">
        <v>420</v>
      </c>
      <c r="BL668" s="235">
        <v>999</v>
      </c>
      <c r="BO668" t="s">
        <v>145</v>
      </c>
      <c r="BP668" t="s">
        <v>421</v>
      </c>
      <c r="BQ668" t="s">
        <v>56</v>
      </c>
    </row>
    <row r="669" spans="1:69" x14ac:dyDescent="0.35">
      <c r="A669">
        <v>668</v>
      </c>
      <c r="B669" s="164" t="str">
        <f>IFERROR(TEXT(AK669,"00"),"99")&amp;IFERROR(TEXT(V669,"00"),"99")&amp;IFERROR(TEXT(R669,"00"),"99")&amp;IFERROR(TEXT(BL669,"000"),"999")</f>
        <v>057099999</v>
      </c>
      <c r="C669" s="164" t="str">
        <f>IFERROR(TEXT(AK669,"00"),"99")&amp;IFERROR(TEXT(U669,"00"),"99")&amp;IFERROR(TEXT(Q669,"000"),"999")</f>
        <v>0570999</v>
      </c>
      <c r="D669" s="29">
        <v>0</v>
      </c>
      <c r="E669" s="29">
        <v>1</v>
      </c>
      <c r="F669" s="29">
        <v>0</v>
      </c>
      <c r="G669" s="29"/>
      <c r="H669" t="s">
        <v>426</v>
      </c>
      <c r="M669" t="s">
        <v>426</v>
      </c>
      <c r="N669" t="s">
        <v>426</v>
      </c>
      <c r="O669" s="65" t="s">
        <v>425</v>
      </c>
      <c r="P669" t="s">
        <v>425</v>
      </c>
      <c r="Q669" s="153">
        <f>IFERROR(_xlfn.XLOOKUP(S669,sortorder!$E$62:$E$138,sortorder!$F$62:$F$138),999)</f>
        <v>999</v>
      </c>
      <c r="R669" s="153">
        <f>IFERROR(_xlfn.XLOOKUP(S669,sortorder!$E$62:$E$138,sortorder!$D$62:$D$138),99)</f>
        <v>99</v>
      </c>
      <c r="S669" s="131" t="s">
        <v>2829</v>
      </c>
      <c r="U669" s="158">
        <f>IFERROR(_xlfn.XLOOKUP(W669,sortorder!$E$4:$E$55,sortorder!$D$4:$D$55),99)</f>
        <v>70</v>
      </c>
      <c r="V669" s="158">
        <f>IFERROR(_xlfn.XLOOKUP(W669,sortorder!$E$4:$E$55,sortorder!$D$4:$D$55),99)</f>
        <v>70</v>
      </c>
      <c r="W669" s="22" t="s">
        <v>2889</v>
      </c>
      <c r="X669" s="147">
        <f>IF(ISERROR(SEARCH(X$1,$O669)),0,1)</f>
        <v>0</v>
      </c>
      <c r="Y669" s="147">
        <f>IF(ISERROR(SEARCH(Y$1,$O669)),0,1)</f>
        <v>0</v>
      </c>
      <c r="Z669" s="147">
        <f>IF(ISERROR(SEARCH(Z$1,$O669)),0,1)</f>
        <v>0</v>
      </c>
      <c r="AA669" s="147">
        <f>IF(ISERROR(SEARCH(AA$1,$O669)),0,1)</f>
        <v>0</v>
      </c>
      <c r="AB669" s="147">
        <f>IF(ISERROR(SEARCH(AB$1,$O669)),0,1)</f>
        <v>0</v>
      </c>
      <c r="AC669" s="147">
        <f>IF(ISERROR(SEARCH(AC$1,$O669)),0,1)</f>
        <v>0</v>
      </c>
      <c r="AD669" s="147">
        <f>IF(ISERROR(SEARCH(AD$1,$O669)),0,1)</f>
        <v>0</v>
      </c>
      <c r="AE669" s="147">
        <f>IF(ISERROR(SEARCH(AE$1,$O669)),0,1)</f>
        <v>0</v>
      </c>
      <c r="AF669" s="147">
        <f>IF(ISERROR(SEARCH(AF$1,$O669)),0,1)</f>
        <v>1</v>
      </c>
      <c r="AI669" t="s">
        <v>84</v>
      </c>
      <c r="AJ669" s="42" t="s">
        <v>84</v>
      </c>
      <c r="AK669" s="219">
        <f>_xlfn.XLOOKUP(AJ669,sortorder!$I$15:$I$20,sortorder!$J$15:$J$20)</f>
        <v>5</v>
      </c>
      <c r="AL669" t="s">
        <v>423</v>
      </c>
      <c r="AM669" t="s">
        <v>423</v>
      </c>
      <c r="AN669" t="s">
        <v>424</v>
      </c>
      <c r="AO669" s="32">
        <v>1</v>
      </c>
      <c r="AP669" t="s">
        <v>3079</v>
      </c>
      <c r="AQ669" t="s">
        <v>43</v>
      </c>
      <c r="AR669" t="s">
        <v>64</v>
      </c>
      <c r="AS669" t="s">
        <v>422</v>
      </c>
      <c r="AU669" s="40" t="str">
        <f>IFERROR(_xlfn.XLOOKUP(O669,wtd!$B:$B,wtd!$C:$C),"")</f>
        <v/>
      </c>
      <c r="AV669" s="147" t="b">
        <f>IFERROR(O669=_xlfn.XLOOKUP(O669,wtd!$B:$B,wtd!$B:$B),FALSE)</f>
        <v>0</v>
      </c>
      <c r="AW669" t="s">
        <v>2832</v>
      </c>
      <c r="AX669">
        <v>2</v>
      </c>
      <c r="AY669">
        <v>0</v>
      </c>
      <c r="BA669" t="b">
        <v>0</v>
      </c>
      <c r="BB669" t="b">
        <v>0</v>
      </c>
      <c r="BC669" t="b">
        <v>0</v>
      </c>
      <c r="BD669" t="s">
        <v>5101</v>
      </c>
      <c r="BE669" t="s">
        <v>427</v>
      </c>
      <c r="BF669" t="s">
        <v>427</v>
      </c>
      <c r="BG669" t="s">
        <v>427</v>
      </c>
      <c r="BL669" s="235">
        <v>999</v>
      </c>
      <c r="BO669" t="s">
        <v>109</v>
      </c>
      <c r="BP669" t="s">
        <v>428</v>
      </c>
    </row>
    <row r="670" spans="1:69" x14ac:dyDescent="0.35">
      <c r="A670">
        <v>669</v>
      </c>
      <c r="B670" s="164" t="str">
        <f>IFERROR(TEXT(AK670,"00"),"99")&amp;IFERROR(TEXT(V670,"00"),"99")&amp;IFERROR(TEXT(R670,"00"),"99")&amp;IFERROR(TEXT(BL670,"000"),"999")</f>
        <v>057099999</v>
      </c>
      <c r="C670" s="164" t="str">
        <f>IFERROR(TEXT(AK670,"00"),"99")&amp;IFERROR(TEXT(U670,"00"),"99")&amp;IFERROR(TEXT(Q670,"000"),"999")</f>
        <v>0570999</v>
      </c>
      <c r="D670" s="29">
        <v>0</v>
      </c>
      <c r="E670" s="29">
        <v>1</v>
      </c>
      <c r="F670" s="29">
        <v>0</v>
      </c>
      <c r="G670" s="29"/>
      <c r="H670" t="s">
        <v>2282</v>
      </c>
      <c r="L670" s="125"/>
      <c r="M670" t="s">
        <v>2282</v>
      </c>
      <c r="N670" t="s">
        <v>2282</v>
      </c>
      <c r="O670" s="65" t="s">
        <v>2281</v>
      </c>
      <c r="P670" t="s">
        <v>2281</v>
      </c>
      <c r="Q670" s="153">
        <f>IFERROR(_xlfn.XLOOKUP(S670,sortorder!$E$62:$E$138,sortorder!$F$62:$F$138),999)</f>
        <v>999</v>
      </c>
      <c r="R670" s="153">
        <f>IFERROR(_xlfn.XLOOKUP(S670,sortorder!$E$62:$E$138,sortorder!$D$62:$D$138),99)</f>
        <v>99</v>
      </c>
      <c r="S670" s="131" t="s">
        <v>2829</v>
      </c>
      <c r="U670" s="158">
        <f>IFERROR(_xlfn.XLOOKUP(W670,sortorder!$E$4:$E$55,sortorder!$D$4:$D$55),99)</f>
        <v>70</v>
      </c>
      <c r="V670" s="158">
        <f>IFERROR(_xlfn.XLOOKUP(W670,sortorder!$E$4:$E$55,sortorder!$D$4:$D$55),99)</f>
        <v>70</v>
      </c>
      <c r="W670" s="22" t="s">
        <v>2889</v>
      </c>
      <c r="X670" s="147">
        <f>IF(ISERROR(SEARCH(X$1,$O670)),0,1)</f>
        <v>0</v>
      </c>
      <c r="Y670" s="147">
        <f>IF(ISERROR(SEARCH(Y$1,$O670)),0,1)</f>
        <v>1</v>
      </c>
      <c r="Z670" s="147">
        <f>IF(ISERROR(SEARCH(Z$1,$O670)),0,1)</f>
        <v>0</v>
      </c>
      <c r="AA670" s="147">
        <f>IF(ISERROR(SEARCH(AA$1,$O670)),0,1)</f>
        <v>0</v>
      </c>
      <c r="AB670" s="147">
        <f>IF(ISERROR(SEARCH(AB$1,$O670)),0,1)</f>
        <v>0</v>
      </c>
      <c r="AC670" s="147">
        <f>IF(ISERROR(SEARCH(AC$1,$O670)),0,1)</f>
        <v>0</v>
      </c>
      <c r="AD670" s="147">
        <f>IF(ISERROR(SEARCH(AD$1,$O670)),0,1)</f>
        <v>0</v>
      </c>
      <c r="AE670" s="147">
        <f>IF(ISERROR(SEARCH(AE$1,$O670)),0,1)</f>
        <v>0</v>
      </c>
      <c r="AF670" s="147">
        <f>IF(ISERROR(SEARCH(AF$1,$O670)),0,1)</f>
        <v>0</v>
      </c>
      <c r="AI670" t="s">
        <v>84</v>
      </c>
      <c r="AJ670" s="42" t="s">
        <v>84</v>
      </c>
      <c r="AK670" s="219">
        <f>_xlfn.XLOOKUP(AJ670,sortorder!$I$15:$I$20,sortorder!$J$15:$J$20)</f>
        <v>5</v>
      </c>
      <c r="AL670" t="s">
        <v>1805</v>
      </c>
      <c r="AM670" t="s">
        <v>1805</v>
      </c>
      <c r="AN670" t="s">
        <v>1806</v>
      </c>
      <c r="AO670" s="32">
        <v>3</v>
      </c>
      <c r="AP670" t="s">
        <v>3078</v>
      </c>
      <c r="AQ670" t="s">
        <v>43</v>
      </c>
      <c r="AR670" t="s">
        <v>64</v>
      </c>
      <c r="AS670" t="s">
        <v>422</v>
      </c>
      <c r="AU670" s="40" t="str">
        <f>IFERROR(_xlfn.XLOOKUP(O670,wtd!$B:$B,wtd!$C:$C),"")</f>
        <v/>
      </c>
      <c r="AV670" s="147" t="b">
        <f>IFERROR(O670=_xlfn.XLOOKUP(O670,wtd!$B:$B,wtd!$B:$B),FALSE)</f>
        <v>0</v>
      </c>
      <c r="AW670" t="s">
        <v>2832</v>
      </c>
      <c r="AX670">
        <v>2</v>
      </c>
      <c r="AY670">
        <v>0</v>
      </c>
      <c r="BA670" t="b">
        <v>0</v>
      </c>
      <c r="BB670" t="b">
        <v>0</v>
      </c>
      <c r="BC670" t="b">
        <v>0</v>
      </c>
      <c r="BD670" t="s">
        <v>2283</v>
      </c>
      <c r="BE670" t="s">
        <v>2284</v>
      </c>
      <c r="BF670" t="s">
        <v>2284</v>
      </c>
      <c r="BG670" t="s">
        <v>2284</v>
      </c>
      <c r="BL670" s="235">
        <v>999</v>
      </c>
      <c r="BO670" t="s">
        <v>145</v>
      </c>
      <c r="BP670" t="s">
        <v>2285</v>
      </c>
    </row>
    <row r="671" spans="1:69" x14ac:dyDescent="0.35">
      <c r="A671">
        <v>670</v>
      </c>
      <c r="B671" s="164" t="str">
        <f>IFERROR(TEXT(AK671,"00"),"99")&amp;IFERROR(TEXT(V671,"00"),"99")&amp;IFERROR(TEXT(R671,"00"),"99")&amp;IFERROR(TEXT(BL671,"000"),"999")</f>
        <v>057099999</v>
      </c>
      <c r="C671" s="164" t="str">
        <f>IFERROR(TEXT(AK671,"00"),"99")&amp;IFERROR(TEXT(U671,"00"),"99")&amp;IFERROR(TEXT(Q671,"000"),"999")</f>
        <v>0570999</v>
      </c>
      <c r="D671" s="29">
        <v>0</v>
      </c>
      <c r="E671" s="29">
        <v>1</v>
      </c>
      <c r="F671" s="29">
        <v>0</v>
      </c>
      <c r="G671" s="29"/>
      <c r="H671" t="s">
        <v>2287</v>
      </c>
      <c r="M671" t="s">
        <v>2287</v>
      </c>
      <c r="N671" t="s">
        <v>2287</v>
      </c>
      <c r="O671" s="65" t="s">
        <v>2286</v>
      </c>
      <c r="P671" t="s">
        <v>2286</v>
      </c>
      <c r="Q671" s="153">
        <f>IFERROR(_xlfn.XLOOKUP(S671,sortorder!$E$62:$E$138,sortorder!$F$62:$F$138),999)</f>
        <v>999</v>
      </c>
      <c r="R671" s="153">
        <f>IFERROR(_xlfn.XLOOKUP(S671,sortorder!$E$62:$E$138,sortorder!$D$62:$D$138),99)</f>
        <v>99</v>
      </c>
      <c r="S671" s="131" t="s">
        <v>2829</v>
      </c>
      <c r="U671" s="158">
        <f>IFERROR(_xlfn.XLOOKUP(W671,sortorder!$E$4:$E$55,sortorder!$D$4:$D$55),99)</f>
        <v>70</v>
      </c>
      <c r="V671" s="158">
        <f>IFERROR(_xlfn.XLOOKUP(W671,sortorder!$E$4:$E$55,sortorder!$D$4:$D$55),99)</f>
        <v>70</v>
      </c>
      <c r="W671" s="22" t="s">
        <v>2889</v>
      </c>
      <c r="X671" s="147">
        <f>IF(ISERROR(SEARCH(X$1,$O671)),0,1)</f>
        <v>0</v>
      </c>
      <c r="Y671" s="147">
        <f>IF(ISERROR(SEARCH(Y$1,$O671)),0,1)</f>
        <v>1</v>
      </c>
      <c r="Z671" s="147">
        <f>IF(ISERROR(SEARCH(Z$1,$O671)),0,1)</f>
        <v>0</v>
      </c>
      <c r="AA671" s="147">
        <f>IF(ISERROR(SEARCH(AA$1,$O671)),0,1)</f>
        <v>0</v>
      </c>
      <c r="AB671" s="147">
        <f>IF(ISERROR(SEARCH(AB$1,$O671)),0,1)</f>
        <v>0</v>
      </c>
      <c r="AC671" s="147">
        <f>IF(ISERROR(SEARCH(AC$1,$O671)),0,1)</f>
        <v>0</v>
      </c>
      <c r="AD671" s="147">
        <f>IF(ISERROR(SEARCH(AD$1,$O671)),0,1)</f>
        <v>0</v>
      </c>
      <c r="AE671" s="147">
        <f>IF(ISERROR(SEARCH(AE$1,$O671)),0,1)</f>
        <v>0</v>
      </c>
      <c r="AF671" s="147">
        <f>IF(ISERROR(SEARCH(AF$1,$O671)),0,1)</f>
        <v>1</v>
      </c>
      <c r="AI671" t="s">
        <v>84</v>
      </c>
      <c r="AJ671" s="42" t="s">
        <v>84</v>
      </c>
      <c r="AK671" s="219">
        <f>_xlfn.XLOOKUP(AJ671,sortorder!$I$15:$I$20,sortorder!$J$15:$J$20)</f>
        <v>5</v>
      </c>
      <c r="AL671" t="s">
        <v>1805</v>
      </c>
      <c r="AM671" t="s">
        <v>1805</v>
      </c>
      <c r="AN671" t="s">
        <v>1806</v>
      </c>
      <c r="AO671" s="32">
        <v>3</v>
      </c>
      <c r="AP671" t="s">
        <v>3078</v>
      </c>
      <c r="AQ671" t="s">
        <v>43</v>
      </c>
      <c r="AR671" t="s">
        <v>64</v>
      </c>
      <c r="AS671" t="s">
        <v>422</v>
      </c>
      <c r="AU671" s="40" t="str">
        <f>IFERROR(_xlfn.XLOOKUP(O671,wtd!$B:$B,wtd!$C:$C),"")</f>
        <v/>
      </c>
      <c r="AV671" s="147" t="b">
        <f>IFERROR(O671=_xlfn.XLOOKUP(O671,wtd!$B:$B,wtd!$B:$B),FALSE)</f>
        <v>0</v>
      </c>
      <c r="AW671" t="s">
        <v>2832</v>
      </c>
      <c r="AX671">
        <v>2</v>
      </c>
      <c r="AY671">
        <v>0</v>
      </c>
      <c r="BA671" t="b">
        <v>0</v>
      </c>
      <c r="BB671" t="b">
        <v>0</v>
      </c>
      <c r="BC671" t="b">
        <v>0</v>
      </c>
      <c r="BD671" t="s">
        <v>2288</v>
      </c>
      <c r="BE671" t="s">
        <v>2289</v>
      </c>
      <c r="BF671" t="s">
        <v>2289</v>
      </c>
      <c r="BG671" t="s">
        <v>2289</v>
      </c>
      <c r="BL671" s="235">
        <v>999</v>
      </c>
      <c r="BO671" t="s">
        <v>109</v>
      </c>
      <c r="BP671" t="s">
        <v>2290</v>
      </c>
    </row>
    <row r="672" spans="1:69" x14ac:dyDescent="0.35">
      <c r="A672">
        <v>671</v>
      </c>
      <c r="B672" s="164" t="str">
        <f>IFERROR(TEXT(AK672,"00"),"99")&amp;IFERROR(TEXT(V672,"00"),"99")&amp;IFERROR(TEXT(R672,"00"),"99")&amp;IFERROR(TEXT(BL672,"000"),"999")</f>
        <v>058001999</v>
      </c>
      <c r="C672" s="164" t="str">
        <f>IFERROR(TEXT(AK672,"00"),"99")&amp;IFERROR(TEXT(U672,"00"),"99")&amp;IFERROR(TEXT(Q672,"000"),"999")</f>
        <v>0580096</v>
      </c>
      <c r="D672" s="29">
        <v>0</v>
      </c>
      <c r="E672" s="29">
        <v>1</v>
      </c>
      <c r="F672" s="29">
        <v>0</v>
      </c>
      <c r="G672" s="29"/>
      <c r="H672" t="s">
        <v>227</v>
      </c>
      <c r="L672" s="70"/>
      <c r="M672" t="s">
        <v>227</v>
      </c>
      <c r="N672" t="s">
        <v>227</v>
      </c>
      <c r="O672" s="65" t="s">
        <v>226</v>
      </c>
      <c r="P672" t="s">
        <v>226</v>
      </c>
      <c r="Q672" s="153">
        <f>IFERROR(_xlfn.XLOOKUP(S672,sortorder!$E$62:$E$138,sortorder!$F$62:$F$138),999)</f>
        <v>96</v>
      </c>
      <c r="R672" s="153">
        <f>IFERROR(_xlfn.XLOOKUP(S672,sortorder!$E$62:$E$138,sortorder!$D$62:$D$138),99)</f>
        <v>1</v>
      </c>
      <c r="S672" s="131" t="s">
        <v>181</v>
      </c>
      <c r="U672" s="158">
        <f>IFERROR(_xlfn.XLOOKUP(W672,sortorder!$E$4:$E$55,sortorder!$D$4:$D$55),99)</f>
        <v>80</v>
      </c>
      <c r="V672" s="158">
        <f>IFERROR(_xlfn.XLOOKUP(W672,sortorder!$E$4:$E$55,sortorder!$D$4:$D$55),99)</f>
        <v>80</v>
      </c>
      <c r="W672" s="22" t="s">
        <v>2887</v>
      </c>
      <c r="X672" s="147">
        <f>IF(ISERROR(SEARCH(X$1,$O672)),0,1)</f>
        <v>0</v>
      </c>
      <c r="Y672" s="147">
        <f>IF(ISERROR(SEARCH(Y$1,$O672)),0,1)</f>
        <v>0</v>
      </c>
      <c r="Z672" s="147">
        <f>IF(ISERROR(SEARCH(Z$1,$O672)),0,1)</f>
        <v>0</v>
      </c>
      <c r="AA672" s="147">
        <f>IF(ISERROR(SEARCH(AA$1,$O672)),0,1)</f>
        <v>0</v>
      </c>
      <c r="AB672" s="147">
        <f>IF(ISERROR(SEARCH(AB$1,$O672)),0,1)</f>
        <v>0</v>
      </c>
      <c r="AC672" s="147">
        <f>IF(ISERROR(SEARCH(AC$1,$O672)),0,1)</f>
        <v>1</v>
      </c>
      <c r="AD672" s="147">
        <f>IF(ISERROR(SEARCH(AD$1,$O672)),0,1)</f>
        <v>1</v>
      </c>
      <c r="AE672" s="147">
        <f>IF(ISERROR(SEARCH(AE$1,$O672)),0,1)</f>
        <v>0</v>
      </c>
      <c r="AF672" s="147">
        <f>IF(ISERROR(SEARCH(AF$1,$O672)),0,1)</f>
        <v>0</v>
      </c>
      <c r="AI672" t="s">
        <v>84</v>
      </c>
      <c r="AJ672" s="42" t="s">
        <v>84</v>
      </c>
      <c r="AK672" s="219">
        <f>_xlfn.XLOOKUP(AJ672,sortorder!$I$15:$I$20,sortorder!$J$15:$J$20)</f>
        <v>5</v>
      </c>
      <c r="AL672" t="s">
        <v>423</v>
      </c>
      <c r="AM672" t="s">
        <v>423</v>
      </c>
      <c r="AN672" t="s">
        <v>424</v>
      </c>
      <c r="AO672" s="32">
        <v>1</v>
      </c>
      <c r="AP672" t="s">
        <v>83</v>
      </c>
      <c r="AQ672" t="s">
        <v>97</v>
      </c>
      <c r="AR672" t="s">
        <v>96</v>
      </c>
      <c r="AS672" t="s">
        <v>97</v>
      </c>
      <c r="AU672" s="40" t="str">
        <f>IFERROR(_xlfn.XLOOKUP(O672,wtd!$B:$B,wtd!$C:$C),"")</f>
        <v/>
      </c>
      <c r="AV672" s="147" t="b">
        <f>IFERROR(O672=_xlfn.XLOOKUP(O672,wtd!$B:$B,wtd!$B:$B),FALSE)</f>
        <v>0</v>
      </c>
      <c r="AW672" t="s">
        <v>89</v>
      </c>
      <c r="BA672" t="b">
        <v>0</v>
      </c>
      <c r="BB672" t="b">
        <v>0</v>
      </c>
      <c r="BC672" t="b">
        <v>0</v>
      </c>
      <c r="BD672" t="s">
        <v>5346</v>
      </c>
      <c r="BE672" t="s">
        <v>228</v>
      </c>
      <c r="BF672" t="s">
        <v>228</v>
      </c>
      <c r="BG672" t="s">
        <v>228</v>
      </c>
      <c r="BL672" s="235">
        <v>999</v>
      </c>
      <c r="BO672" t="s">
        <v>117</v>
      </c>
      <c r="BP672" t="s">
        <v>227</v>
      </c>
    </row>
    <row r="673" spans="1:69" x14ac:dyDescent="0.35">
      <c r="A673">
        <v>672</v>
      </c>
      <c r="B673" s="164" t="str">
        <f>IFERROR(TEXT(AK673,"00"),"99")&amp;IFERROR(TEXT(V673,"00"),"99")&amp;IFERROR(TEXT(R673,"00"),"99")&amp;IFERROR(TEXT(BL673,"000"),"999")</f>
        <v>058001999</v>
      </c>
      <c r="C673" s="164" t="str">
        <f>IFERROR(TEXT(AK673,"00"),"99")&amp;IFERROR(TEXT(U673,"00"),"99")&amp;IFERROR(TEXT(Q673,"000"),"999")</f>
        <v>0580096</v>
      </c>
      <c r="D673" s="29">
        <v>0</v>
      </c>
      <c r="E673" s="29">
        <v>1</v>
      </c>
      <c r="F673" s="29">
        <v>0</v>
      </c>
      <c r="G673" s="29"/>
      <c r="H673" t="s">
        <v>230</v>
      </c>
      <c r="M673" t="s">
        <v>230</v>
      </c>
      <c r="N673" t="s">
        <v>230</v>
      </c>
      <c r="O673" s="65" t="s">
        <v>229</v>
      </c>
      <c r="P673" t="s">
        <v>229</v>
      </c>
      <c r="Q673" s="153">
        <f>IFERROR(_xlfn.XLOOKUP(S673,sortorder!$E$62:$E$138,sortorder!$F$62:$F$138),999)</f>
        <v>96</v>
      </c>
      <c r="R673" s="153">
        <f>IFERROR(_xlfn.XLOOKUP(S673,sortorder!$E$62:$E$138,sortorder!$D$62:$D$138),99)</f>
        <v>1</v>
      </c>
      <c r="S673" s="131" t="s">
        <v>181</v>
      </c>
      <c r="T673" s="60" t="s">
        <v>234</v>
      </c>
      <c r="U673" s="158">
        <f>IFERROR(_xlfn.XLOOKUP(W673,sortorder!$E$4:$E$55,sortorder!$D$4:$D$55),99)</f>
        <v>80</v>
      </c>
      <c r="V673" s="158">
        <f>IFERROR(_xlfn.XLOOKUP(W673,sortorder!$E$4:$E$55,sortorder!$D$4:$D$55),99)</f>
        <v>80</v>
      </c>
      <c r="W673" s="22" t="s">
        <v>2887</v>
      </c>
      <c r="X673" s="147">
        <f>IF(ISERROR(SEARCH(X$1,$O673)),0,1)</f>
        <v>0</v>
      </c>
      <c r="Y673" s="147">
        <f>IF(ISERROR(SEARCH(Y$1,$O673)),0,1)</f>
        <v>0</v>
      </c>
      <c r="Z673" s="147">
        <f>IF(ISERROR(SEARCH(Z$1,$O673)),0,1)</f>
        <v>0</v>
      </c>
      <c r="AA673" s="147">
        <f>IF(ISERROR(SEARCH(AA$1,$O673)),0,1)</f>
        <v>0</v>
      </c>
      <c r="AB673" s="147">
        <f>IF(ISERROR(SEARCH(AB$1,$O673)),0,1)</f>
        <v>0</v>
      </c>
      <c r="AC673" s="147">
        <f>IF(ISERROR(SEARCH(AC$1,$O673)),0,1)</f>
        <v>1</v>
      </c>
      <c r="AD673" s="147">
        <f>IF(ISERROR(SEARCH(AD$1,$O673)),0,1)</f>
        <v>1</v>
      </c>
      <c r="AE673" s="147">
        <f>IF(ISERROR(SEARCH(AE$1,$O673)),0,1)</f>
        <v>0</v>
      </c>
      <c r="AF673" s="147">
        <f>IF(ISERROR(SEARCH(AF$1,$O673)),0,1)</f>
        <v>1</v>
      </c>
      <c r="AI673" t="s">
        <v>84</v>
      </c>
      <c r="AJ673" s="42" t="s">
        <v>84</v>
      </c>
      <c r="AK673" s="219">
        <f>_xlfn.XLOOKUP(AJ673,sortorder!$I$15:$I$20,sortorder!$J$15:$J$20)</f>
        <v>5</v>
      </c>
      <c r="AL673" t="s">
        <v>423</v>
      </c>
      <c r="AM673" t="s">
        <v>423</v>
      </c>
      <c r="AN673" t="s">
        <v>424</v>
      </c>
      <c r="AO673" s="32">
        <v>1</v>
      </c>
      <c r="AP673" t="s">
        <v>83</v>
      </c>
      <c r="AQ673" t="s">
        <v>97</v>
      </c>
      <c r="AR673" t="s">
        <v>96</v>
      </c>
      <c r="AS673" t="s">
        <v>97</v>
      </c>
      <c r="AU673" s="40" t="str">
        <f>IFERROR(_xlfn.XLOOKUP(O673,wtd!$B:$B,wtd!$C:$C),"")</f>
        <v/>
      </c>
      <c r="AV673" s="147" t="b">
        <f>IFERROR(O673=_xlfn.XLOOKUP(O673,wtd!$B:$B,wtd!$B:$B),FALSE)</f>
        <v>0</v>
      </c>
      <c r="AW673" t="s">
        <v>89</v>
      </c>
      <c r="BA673" t="b">
        <v>0</v>
      </c>
      <c r="BB673" t="b">
        <v>0</v>
      </c>
      <c r="BC673" t="b">
        <v>0</v>
      </c>
      <c r="BD673" t="s">
        <v>5347</v>
      </c>
      <c r="BE673" t="s">
        <v>231</v>
      </c>
      <c r="BF673" t="s">
        <v>231</v>
      </c>
      <c r="BG673" t="s">
        <v>232</v>
      </c>
      <c r="BH673" t="s">
        <v>233</v>
      </c>
      <c r="BL673" s="235">
        <v>999</v>
      </c>
      <c r="BO673" t="s">
        <v>103</v>
      </c>
      <c r="BP673" t="s">
        <v>230</v>
      </c>
      <c r="BQ673" t="s">
        <v>56</v>
      </c>
    </row>
    <row r="674" spans="1:69" x14ac:dyDescent="0.35">
      <c r="A674">
        <v>673</v>
      </c>
      <c r="B674" s="164" t="str">
        <f>IFERROR(TEXT(AK674,"00"),"99")&amp;IFERROR(TEXT(V674,"00"),"99")&amp;IFERROR(TEXT(R674,"00"),"99")&amp;IFERROR(TEXT(BL674,"000"),"999")</f>
        <v>058001999</v>
      </c>
      <c r="C674" s="164" t="str">
        <f>IFERROR(TEXT(AK674,"00"),"99")&amp;IFERROR(TEXT(U674,"00"),"99")&amp;IFERROR(TEXT(Q674,"000"),"999")</f>
        <v>0580096</v>
      </c>
      <c r="D674" s="29">
        <v>0</v>
      </c>
      <c r="E674" s="29">
        <v>1</v>
      </c>
      <c r="F674" s="29">
        <v>0</v>
      </c>
      <c r="G674" s="29"/>
      <c r="H674" t="s">
        <v>402</v>
      </c>
      <c r="M674" t="s">
        <v>402</v>
      </c>
      <c r="N674" t="s">
        <v>402</v>
      </c>
      <c r="O674" s="65" t="s">
        <v>401</v>
      </c>
      <c r="P674" t="s">
        <v>401</v>
      </c>
      <c r="Q674" s="153">
        <f>IFERROR(_xlfn.XLOOKUP(S674,sortorder!$E$62:$E$138,sortorder!$F$62:$F$138),999)</f>
        <v>96</v>
      </c>
      <c r="R674" s="153">
        <f>IFERROR(_xlfn.XLOOKUP(S674,sortorder!$E$62:$E$138,sortorder!$D$62:$D$138),99)</f>
        <v>1</v>
      </c>
      <c r="S674" s="131" t="s">
        <v>181</v>
      </c>
      <c r="U674" s="158">
        <f>IFERROR(_xlfn.XLOOKUP(W674,sortorder!$E$4:$E$55,sortorder!$D$4:$D$55),99)</f>
        <v>80</v>
      </c>
      <c r="V674" s="158">
        <f>IFERROR(_xlfn.XLOOKUP(W674,sortorder!$E$4:$E$55,sortorder!$D$4:$D$55),99)</f>
        <v>80</v>
      </c>
      <c r="W674" s="22" t="s">
        <v>2888</v>
      </c>
      <c r="X674" s="147">
        <f>IF(ISERROR(SEARCH(X$1,$O674)),0,1)</f>
        <v>0</v>
      </c>
      <c r="Y674" s="147">
        <f>IF(ISERROR(SEARCH(Y$1,$O674)),0,1)</f>
        <v>0</v>
      </c>
      <c r="Z674" s="147">
        <f>IF(ISERROR(SEARCH(Z$1,$O674)),0,1)</f>
        <v>1</v>
      </c>
      <c r="AA674" s="147">
        <f>IF(ISERROR(SEARCH(AA$1,$O674)),0,1)</f>
        <v>1</v>
      </c>
      <c r="AB674" s="147">
        <f>IF(ISERROR(SEARCH(AB$1,$O674)),0,1)</f>
        <v>0</v>
      </c>
      <c r="AC674" s="147">
        <f>IF(ISERROR(SEARCH(AC$1,$O674)),0,1)</f>
        <v>0</v>
      </c>
      <c r="AD674" s="147">
        <f>IF(ISERROR(SEARCH(AD$1,$O674)),0,1)</f>
        <v>1</v>
      </c>
      <c r="AE674" s="147">
        <f>IF(ISERROR(SEARCH(AE$1,$O674)),0,1)</f>
        <v>0</v>
      </c>
      <c r="AF674" s="147">
        <f>IF(ISERROR(SEARCH(AF$1,$O674)),0,1)</f>
        <v>0</v>
      </c>
      <c r="AI674" t="s">
        <v>84</v>
      </c>
      <c r="AJ674" s="42" t="s">
        <v>84</v>
      </c>
      <c r="AK674" s="219">
        <f>_xlfn.XLOOKUP(AJ674,sortorder!$I$15:$I$20,sortorder!$J$15:$J$20)</f>
        <v>5</v>
      </c>
      <c r="AL674" t="s">
        <v>423</v>
      </c>
      <c r="AM674" t="s">
        <v>423</v>
      </c>
      <c r="AN674" t="s">
        <v>424</v>
      </c>
      <c r="AO674" s="32">
        <v>1</v>
      </c>
      <c r="AP674" t="s">
        <v>268</v>
      </c>
      <c r="AQ674" t="s">
        <v>2834</v>
      </c>
      <c r="AR674" t="s">
        <v>515</v>
      </c>
      <c r="AS674" t="s">
        <v>516</v>
      </c>
      <c r="AU674" s="40" t="str">
        <f>IFERROR(_xlfn.XLOOKUP(O674,wtd!$B:$B,wtd!$C:$C),"")</f>
        <v/>
      </c>
      <c r="AV674" s="147" t="b">
        <f>IFERROR(O674=_xlfn.XLOOKUP(O674,wtd!$B:$B,wtd!$B:$B),FALSE)</f>
        <v>0</v>
      </c>
      <c r="AW674" t="s">
        <v>1103</v>
      </c>
      <c r="BA674" t="b">
        <v>0</v>
      </c>
      <c r="BB674" t="b">
        <v>0</v>
      </c>
      <c r="BC674" t="b">
        <v>0</v>
      </c>
      <c r="BD674" t="s">
        <v>5348</v>
      </c>
      <c r="BE674" t="s">
        <v>403</v>
      </c>
      <c r="BF674" t="s">
        <v>403</v>
      </c>
      <c r="BG674" t="s">
        <v>403</v>
      </c>
      <c r="BL674" s="235">
        <v>999</v>
      </c>
      <c r="BO674" t="s">
        <v>404</v>
      </c>
      <c r="BP674" t="s">
        <v>402</v>
      </c>
    </row>
    <row r="675" spans="1:69" x14ac:dyDescent="0.35">
      <c r="A675">
        <v>674</v>
      </c>
      <c r="B675" s="164" t="str">
        <f>IFERROR(TEXT(AK675,"00"),"99")&amp;IFERROR(TEXT(V675,"00"),"99")&amp;IFERROR(TEXT(R675,"00"),"99")&amp;IFERROR(TEXT(BL675,"000"),"999")</f>
        <v>058001999</v>
      </c>
      <c r="C675" s="164" t="str">
        <f>IFERROR(TEXT(AK675,"00"),"99")&amp;IFERROR(TEXT(U675,"00"),"99")&amp;IFERROR(TEXT(Q675,"000"),"999")</f>
        <v>0580096</v>
      </c>
      <c r="D675" s="29">
        <v>0</v>
      </c>
      <c r="E675" s="29">
        <v>1</v>
      </c>
      <c r="F675" s="29">
        <v>0</v>
      </c>
      <c r="G675" s="29"/>
      <c r="H675" t="s">
        <v>864</v>
      </c>
      <c r="M675" t="s">
        <v>864</v>
      </c>
      <c r="N675" t="s">
        <v>864</v>
      </c>
      <c r="O675" s="65" t="s">
        <v>863</v>
      </c>
      <c r="P675" t="s">
        <v>863</v>
      </c>
      <c r="Q675" s="153">
        <f>IFERROR(_xlfn.XLOOKUP(S675,sortorder!$E$62:$E$138,sortorder!$F$62:$F$138),999)</f>
        <v>96</v>
      </c>
      <c r="R675" s="153">
        <f>IFERROR(_xlfn.XLOOKUP(S675,sortorder!$E$62:$E$138,sortorder!$D$62:$D$138),99)</f>
        <v>1</v>
      </c>
      <c r="S675" s="131" t="s">
        <v>181</v>
      </c>
      <c r="U675" s="158">
        <f>IFERROR(_xlfn.XLOOKUP(W675,sortorder!$E$4:$E$55,sortorder!$D$4:$D$55),99)</f>
        <v>80</v>
      </c>
      <c r="V675" s="158">
        <f>IFERROR(_xlfn.XLOOKUP(W675,sortorder!$E$4:$E$55,sortorder!$D$4:$D$55),99)</f>
        <v>80</v>
      </c>
      <c r="W675" s="22" t="s">
        <v>2888</v>
      </c>
      <c r="X675" s="147">
        <f>IF(ISERROR(SEARCH(X$1,$O675)),0,1)</f>
        <v>0</v>
      </c>
      <c r="Y675" s="147">
        <f>IF(ISERROR(SEARCH(Y$1,$O675)),0,1)</f>
        <v>0</v>
      </c>
      <c r="Z675" s="147">
        <f>IF(ISERROR(SEARCH(Z$1,$O675)),0,1)</f>
        <v>1</v>
      </c>
      <c r="AA675" s="147">
        <f>IF(ISERROR(SEARCH(AA$1,$O675)),0,1)</f>
        <v>1</v>
      </c>
      <c r="AB675" s="147">
        <f>IF(ISERROR(SEARCH(AB$1,$O675)),0,1)</f>
        <v>0</v>
      </c>
      <c r="AC675" s="147">
        <f>IF(ISERROR(SEARCH(AC$1,$O675)),0,1)</f>
        <v>0</v>
      </c>
      <c r="AD675" s="147">
        <f>IF(ISERROR(SEARCH(AD$1,$O675)),0,1)</f>
        <v>1</v>
      </c>
      <c r="AE675" s="147">
        <f>IF(ISERROR(SEARCH(AE$1,$O675)),0,1)</f>
        <v>0</v>
      </c>
      <c r="AF675" s="147">
        <f>IF(ISERROR(SEARCH(AF$1,$O675)),0,1)</f>
        <v>1</v>
      </c>
      <c r="AI675" t="s">
        <v>84</v>
      </c>
      <c r="AJ675" s="42" t="s">
        <v>84</v>
      </c>
      <c r="AK675" s="219">
        <f>_xlfn.XLOOKUP(AJ675,sortorder!$I$15:$I$20,sortorder!$J$15:$J$20)</f>
        <v>5</v>
      </c>
      <c r="AL675" t="s">
        <v>423</v>
      </c>
      <c r="AM675" t="s">
        <v>423</v>
      </c>
      <c r="AN675" t="s">
        <v>424</v>
      </c>
      <c r="AO675" s="32">
        <v>1</v>
      </c>
      <c r="AP675" t="s">
        <v>268</v>
      </c>
      <c r="AQ675" t="s">
        <v>2834</v>
      </c>
      <c r="AR675" t="s">
        <v>515</v>
      </c>
      <c r="AS675" t="s">
        <v>516</v>
      </c>
      <c r="AU675" s="40" t="str">
        <f>IFERROR(_xlfn.XLOOKUP(O675,wtd!$B:$B,wtd!$C:$C),"")</f>
        <v/>
      </c>
      <c r="AV675" s="147" t="b">
        <f>IFERROR(O675=_xlfn.XLOOKUP(O675,wtd!$B:$B,wtd!$B:$B),FALSE)</f>
        <v>0</v>
      </c>
      <c r="AW675" t="s">
        <v>1103</v>
      </c>
      <c r="BA675" t="b">
        <v>0</v>
      </c>
      <c r="BB675" t="b">
        <v>0</v>
      </c>
      <c r="BC675" t="b">
        <v>0</v>
      </c>
      <c r="BD675" t="s">
        <v>5349</v>
      </c>
      <c r="BE675" t="s">
        <v>865</v>
      </c>
      <c r="BF675" t="s">
        <v>865</v>
      </c>
      <c r="BG675" t="s">
        <v>865</v>
      </c>
      <c r="BL675" s="235">
        <v>999</v>
      </c>
      <c r="BO675" t="s">
        <v>771</v>
      </c>
      <c r="BP675" t="s">
        <v>864</v>
      </c>
    </row>
    <row r="676" spans="1:69" x14ac:dyDescent="0.35">
      <c r="A676">
        <v>675</v>
      </c>
      <c r="B676" s="164" t="str">
        <f>IFERROR(TEXT(AK676,"00"),"99")&amp;IFERROR(TEXT(V676,"00"),"99")&amp;IFERROR(TEXT(R676,"00"),"99")&amp;IFERROR(TEXT(BL676,"000"),"999")</f>
        <v>058001999</v>
      </c>
      <c r="C676" s="164" t="str">
        <f>IFERROR(TEXT(AK676,"00"),"99")&amp;IFERROR(TEXT(U676,"00"),"99")&amp;IFERROR(TEXT(Q676,"000"),"999")</f>
        <v>0580096</v>
      </c>
      <c r="D676" s="29">
        <v>0</v>
      </c>
      <c r="E676" s="29">
        <v>1</v>
      </c>
      <c r="F676" s="29">
        <v>0</v>
      </c>
      <c r="G676" s="29"/>
      <c r="H676" t="s">
        <v>459</v>
      </c>
      <c r="M676" t="s">
        <v>459</v>
      </c>
      <c r="N676" t="s">
        <v>459</v>
      </c>
      <c r="O676" s="65" t="s">
        <v>458</v>
      </c>
      <c r="P676" t="s">
        <v>458</v>
      </c>
      <c r="Q676" s="153">
        <f>IFERROR(_xlfn.XLOOKUP(S676,sortorder!$E$62:$E$138,sortorder!$F$62:$F$138),999)</f>
        <v>96</v>
      </c>
      <c r="R676" s="153">
        <f>IFERROR(_xlfn.XLOOKUP(S676,sortorder!$E$62:$E$138,sortorder!$D$62:$D$138),99)</f>
        <v>1</v>
      </c>
      <c r="S676" s="131" t="s">
        <v>181</v>
      </c>
      <c r="U676" s="158">
        <f>IFERROR(_xlfn.XLOOKUP(W676,sortorder!$E$4:$E$55,sortorder!$D$4:$D$55),99)</f>
        <v>80</v>
      </c>
      <c r="V676" s="158">
        <f>IFERROR(_xlfn.XLOOKUP(W676,sortorder!$E$4:$E$55,sortorder!$D$4:$D$55),99)</f>
        <v>80</v>
      </c>
      <c r="W676" s="22" t="s">
        <v>2887</v>
      </c>
      <c r="X676" s="147">
        <f>IF(ISERROR(SEARCH(X$1,$O676)),0,1)</f>
        <v>0</v>
      </c>
      <c r="Y676" s="147">
        <f>IF(ISERROR(SEARCH(Y$1,$O676)),0,1)</f>
        <v>1</v>
      </c>
      <c r="Z676" s="147">
        <f>IF(ISERROR(SEARCH(Z$1,$O676)),0,1)</f>
        <v>0</v>
      </c>
      <c r="AA676" s="147">
        <f>IF(ISERROR(SEARCH(AA$1,$O676)),0,1)</f>
        <v>0</v>
      </c>
      <c r="AB676" s="147">
        <f>IF(ISERROR(SEARCH(AB$1,$O676)),0,1)</f>
        <v>0</v>
      </c>
      <c r="AC676" s="147">
        <f>IF(ISERROR(SEARCH(AC$1,$O676)),0,1)</f>
        <v>1</v>
      </c>
      <c r="AD676" s="147">
        <f>IF(ISERROR(SEARCH(AD$1,$O676)),0,1)</f>
        <v>1</v>
      </c>
      <c r="AE676" s="147">
        <f>IF(ISERROR(SEARCH(AE$1,$O676)),0,1)</f>
        <v>0</v>
      </c>
      <c r="AF676" s="147">
        <f>IF(ISERROR(SEARCH(AF$1,$O676)),0,1)</f>
        <v>0</v>
      </c>
      <c r="AI676" t="s">
        <v>84</v>
      </c>
      <c r="AJ676" s="42" t="s">
        <v>84</v>
      </c>
      <c r="AK676" s="219">
        <f>_xlfn.XLOOKUP(AJ676,sortorder!$I$15:$I$20,sortorder!$J$15:$J$20)</f>
        <v>5</v>
      </c>
      <c r="AL676" t="s">
        <v>1805</v>
      </c>
      <c r="AM676" t="s">
        <v>1805</v>
      </c>
      <c r="AN676" t="s">
        <v>1806</v>
      </c>
      <c r="AO676" s="32">
        <v>3</v>
      </c>
      <c r="AP676" t="s">
        <v>456</v>
      </c>
      <c r="AQ676" t="s">
        <v>97</v>
      </c>
      <c r="AR676" t="s">
        <v>96</v>
      </c>
      <c r="AS676" t="s">
        <v>97</v>
      </c>
      <c r="AU676" s="40" t="str">
        <f>IFERROR(_xlfn.XLOOKUP(O676,wtd!$B:$B,wtd!$C:$C),"")</f>
        <v/>
      </c>
      <c r="AV676" s="147" t="b">
        <f>IFERROR(O676=_xlfn.XLOOKUP(O676,wtd!$B:$B,wtd!$B:$B),FALSE)</f>
        <v>0</v>
      </c>
      <c r="AW676" t="s">
        <v>89</v>
      </c>
      <c r="BA676" t="b">
        <v>0</v>
      </c>
      <c r="BB676" t="b">
        <v>0</v>
      </c>
      <c r="BC676" t="b">
        <v>0</v>
      </c>
      <c r="BD676" t="s">
        <v>5350</v>
      </c>
      <c r="BE676" t="s">
        <v>460</v>
      </c>
      <c r="BF676" t="s">
        <v>460</v>
      </c>
      <c r="BG676" t="s">
        <v>460</v>
      </c>
      <c r="BL676" s="235">
        <v>999</v>
      </c>
      <c r="BO676" t="s">
        <v>117</v>
      </c>
      <c r="BP676" t="s">
        <v>459</v>
      </c>
    </row>
    <row r="677" spans="1:69" x14ac:dyDescent="0.35">
      <c r="A677">
        <v>676</v>
      </c>
      <c r="B677" s="164" t="str">
        <f>IFERROR(TEXT(AK677,"00"),"99")&amp;IFERROR(TEXT(V677,"00"),"99")&amp;IFERROR(TEXT(R677,"00"),"99")&amp;IFERROR(TEXT(BL677,"000"),"999")</f>
        <v>058001999</v>
      </c>
      <c r="C677" s="164" t="str">
        <f>IFERROR(TEXT(AK677,"00"),"99")&amp;IFERROR(TEXT(U677,"00"),"99")&amp;IFERROR(TEXT(Q677,"000"),"999")</f>
        <v>0580096</v>
      </c>
      <c r="D677" s="29">
        <v>0</v>
      </c>
      <c r="E677" s="29">
        <v>1</v>
      </c>
      <c r="F677" s="29">
        <v>0</v>
      </c>
      <c r="G677" s="29"/>
      <c r="H677" t="s">
        <v>462</v>
      </c>
      <c r="M677" t="s">
        <v>462</v>
      </c>
      <c r="N677" t="s">
        <v>462</v>
      </c>
      <c r="O677" s="65" t="s">
        <v>461</v>
      </c>
      <c r="P677" t="s">
        <v>461</v>
      </c>
      <c r="Q677" s="153">
        <f>IFERROR(_xlfn.XLOOKUP(S677,sortorder!$E$62:$E$138,sortorder!$F$62:$F$138),999)</f>
        <v>96</v>
      </c>
      <c r="R677" s="153">
        <f>IFERROR(_xlfn.XLOOKUP(S677,sortorder!$E$62:$E$138,sortorder!$D$62:$D$138),99)</f>
        <v>1</v>
      </c>
      <c r="S677" s="131" t="s">
        <v>181</v>
      </c>
      <c r="U677" s="158">
        <f>IFERROR(_xlfn.XLOOKUP(W677,sortorder!$E$4:$E$55,sortorder!$D$4:$D$55),99)</f>
        <v>80</v>
      </c>
      <c r="V677" s="158">
        <f>IFERROR(_xlfn.XLOOKUP(W677,sortorder!$E$4:$E$55,sortorder!$D$4:$D$55),99)</f>
        <v>80</v>
      </c>
      <c r="W677" s="22" t="s">
        <v>2887</v>
      </c>
      <c r="X677" s="147">
        <f>IF(ISERROR(SEARCH(X$1,$O677)),0,1)</f>
        <v>0</v>
      </c>
      <c r="Y677" s="147">
        <f>IF(ISERROR(SEARCH(Y$1,$O677)),0,1)</f>
        <v>1</v>
      </c>
      <c r="Z677" s="147">
        <f>IF(ISERROR(SEARCH(Z$1,$O677)),0,1)</f>
        <v>0</v>
      </c>
      <c r="AA677" s="147">
        <f>IF(ISERROR(SEARCH(AA$1,$O677)),0,1)</f>
        <v>0</v>
      </c>
      <c r="AB677" s="147">
        <f>IF(ISERROR(SEARCH(AB$1,$O677)),0,1)</f>
        <v>0</v>
      </c>
      <c r="AC677" s="147">
        <f>IF(ISERROR(SEARCH(AC$1,$O677)),0,1)</f>
        <v>1</v>
      </c>
      <c r="AD677" s="147">
        <f>IF(ISERROR(SEARCH(AD$1,$O677)),0,1)</f>
        <v>1</v>
      </c>
      <c r="AE677" s="147">
        <f>IF(ISERROR(SEARCH(AE$1,$O677)),0,1)</f>
        <v>0</v>
      </c>
      <c r="AF677" s="147">
        <f>IF(ISERROR(SEARCH(AF$1,$O677)),0,1)</f>
        <v>1</v>
      </c>
      <c r="AI677" t="s">
        <v>84</v>
      </c>
      <c r="AJ677" s="42" t="s">
        <v>84</v>
      </c>
      <c r="AK677" s="219">
        <f>_xlfn.XLOOKUP(AJ677,sortorder!$I$15:$I$20,sortorder!$J$15:$J$20)</f>
        <v>5</v>
      </c>
      <c r="AL677" t="s">
        <v>1805</v>
      </c>
      <c r="AM677" t="s">
        <v>1805</v>
      </c>
      <c r="AN677" t="s">
        <v>1806</v>
      </c>
      <c r="AO677" s="32">
        <v>3</v>
      </c>
      <c r="AP677" t="s">
        <v>456</v>
      </c>
      <c r="AQ677" t="s">
        <v>97</v>
      </c>
      <c r="AR677" t="s">
        <v>96</v>
      </c>
      <c r="AS677" t="s">
        <v>97</v>
      </c>
      <c r="AU677" s="40" t="str">
        <f>IFERROR(_xlfn.XLOOKUP(O677,wtd!$B:$B,wtd!$C:$C),"")</f>
        <v/>
      </c>
      <c r="AV677" s="147" t="b">
        <f>IFERROR(O677=_xlfn.XLOOKUP(O677,wtd!$B:$B,wtd!$B:$B),FALSE)</f>
        <v>0</v>
      </c>
      <c r="AW677" t="s">
        <v>89</v>
      </c>
      <c r="BA677" t="b">
        <v>0</v>
      </c>
      <c r="BB677" t="b">
        <v>0</v>
      </c>
      <c r="BC677" t="b">
        <v>0</v>
      </c>
      <c r="BD677" t="s">
        <v>5351</v>
      </c>
      <c r="BE677" t="s">
        <v>463</v>
      </c>
      <c r="BF677" t="s">
        <v>463</v>
      </c>
      <c r="BG677" t="s">
        <v>463</v>
      </c>
      <c r="BL677" s="235">
        <v>999</v>
      </c>
      <c r="BO677" t="s">
        <v>103</v>
      </c>
      <c r="BP677" t="s">
        <v>462</v>
      </c>
    </row>
    <row r="678" spans="1:69" x14ac:dyDescent="0.35">
      <c r="A678">
        <v>677</v>
      </c>
      <c r="B678" s="164" t="str">
        <f>IFERROR(TEXT(AK678,"00"),"99")&amp;IFERROR(TEXT(V678,"00"),"99")&amp;IFERROR(TEXT(R678,"00"),"99")&amp;IFERROR(TEXT(BL678,"000"),"999")</f>
        <v>058001999</v>
      </c>
      <c r="C678" s="164" t="str">
        <f>IFERROR(TEXT(AK678,"00"),"99")&amp;IFERROR(TEXT(U678,"00"),"99")&amp;IFERROR(TEXT(Q678,"000"),"999")</f>
        <v>0580096</v>
      </c>
      <c r="D678" s="29">
        <v>0</v>
      </c>
      <c r="E678" s="29">
        <v>1</v>
      </c>
      <c r="F678" s="29">
        <v>0</v>
      </c>
      <c r="G678" s="29"/>
      <c r="H678" t="s">
        <v>766</v>
      </c>
      <c r="M678" t="s">
        <v>766</v>
      </c>
      <c r="N678" t="s">
        <v>766</v>
      </c>
      <c r="O678" s="65" t="s">
        <v>765</v>
      </c>
      <c r="P678" t="s">
        <v>765</v>
      </c>
      <c r="Q678" s="153">
        <f>IFERROR(_xlfn.XLOOKUP(S678,sortorder!$E$62:$E$138,sortorder!$F$62:$F$138),999)</f>
        <v>96</v>
      </c>
      <c r="R678" s="153">
        <f>IFERROR(_xlfn.XLOOKUP(S678,sortorder!$E$62:$E$138,sortorder!$D$62:$D$138),99)</f>
        <v>1</v>
      </c>
      <c r="S678" s="131" t="s">
        <v>181</v>
      </c>
      <c r="U678" s="158">
        <f>IFERROR(_xlfn.XLOOKUP(W678,sortorder!$E$4:$E$55,sortorder!$D$4:$D$55),99)</f>
        <v>80</v>
      </c>
      <c r="V678" s="158">
        <f>IFERROR(_xlfn.XLOOKUP(W678,sortorder!$E$4:$E$55,sortorder!$D$4:$D$55),99)</f>
        <v>80</v>
      </c>
      <c r="W678" s="22" t="s">
        <v>2888</v>
      </c>
      <c r="X678" s="147">
        <f>IF(ISERROR(SEARCH(X$1,$O678)),0,1)</f>
        <v>0</v>
      </c>
      <c r="Y678" s="147">
        <f>IF(ISERROR(SEARCH(Y$1,$O678)),0,1)</f>
        <v>1</v>
      </c>
      <c r="Z678" s="147">
        <f>IF(ISERROR(SEARCH(Z$1,$O678)),0,1)</f>
        <v>1</v>
      </c>
      <c r="AA678" s="147">
        <f>IF(ISERROR(SEARCH(AA$1,$O678)),0,1)</f>
        <v>1</v>
      </c>
      <c r="AB678" s="147">
        <f>IF(ISERROR(SEARCH(AB$1,$O678)),0,1)</f>
        <v>0</v>
      </c>
      <c r="AC678" s="147">
        <f>IF(ISERROR(SEARCH(AC$1,$O678)),0,1)</f>
        <v>0</v>
      </c>
      <c r="AD678" s="147">
        <f>IF(ISERROR(SEARCH(AD$1,$O678)),0,1)</f>
        <v>1</v>
      </c>
      <c r="AE678" s="147">
        <f>IF(ISERROR(SEARCH(AE$1,$O678)),0,1)</f>
        <v>0</v>
      </c>
      <c r="AF678" s="147">
        <f>IF(ISERROR(SEARCH(AF$1,$O678)),0,1)</f>
        <v>0</v>
      </c>
      <c r="AI678" t="s">
        <v>84</v>
      </c>
      <c r="AJ678" s="42" t="s">
        <v>84</v>
      </c>
      <c r="AK678" s="219">
        <f>_xlfn.XLOOKUP(AJ678,sortorder!$I$15:$I$20,sortorder!$J$15:$J$20)</f>
        <v>5</v>
      </c>
      <c r="AL678" t="s">
        <v>1805</v>
      </c>
      <c r="AM678" t="s">
        <v>1805</v>
      </c>
      <c r="AN678" t="s">
        <v>1806</v>
      </c>
      <c r="AO678" s="32">
        <v>3</v>
      </c>
      <c r="AP678" t="s">
        <v>757</v>
      </c>
      <c r="AQ678" t="s">
        <v>2834</v>
      </c>
      <c r="AR678" t="s">
        <v>515</v>
      </c>
      <c r="AS678" t="s">
        <v>516</v>
      </c>
      <c r="AU678" s="40" t="str">
        <f>IFERROR(_xlfn.XLOOKUP(O678,wtd!$B:$B,wtd!$C:$C),"")</f>
        <v/>
      </c>
      <c r="AV678" s="147" t="b">
        <f>IFERROR(O678=_xlfn.XLOOKUP(O678,wtd!$B:$B,wtd!$B:$B),FALSE)</f>
        <v>0</v>
      </c>
      <c r="AW678" t="s">
        <v>1103</v>
      </c>
      <c r="BA678" t="b">
        <v>0</v>
      </c>
      <c r="BB678" t="b">
        <v>0</v>
      </c>
      <c r="BC678" t="b">
        <v>0</v>
      </c>
      <c r="BD678" t="s">
        <v>5352</v>
      </c>
      <c r="BE678" t="s">
        <v>767</v>
      </c>
      <c r="BF678" t="s">
        <v>767</v>
      </c>
      <c r="BG678" t="s">
        <v>767</v>
      </c>
      <c r="BL678" s="235">
        <v>999</v>
      </c>
      <c r="BO678" t="s">
        <v>404</v>
      </c>
      <c r="BP678" t="s">
        <v>766</v>
      </c>
    </row>
    <row r="679" spans="1:69" x14ac:dyDescent="0.35">
      <c r="A679">
        <v>678</v>
      </c>
      <c r="B679" s="164" t="str">
        <f>IFERROR(TEXT(AK679,"00"),"99")&amp;IFERROR(TEXT(V679,"00"),"99")&amp;IFERROR(TEXT(R679,"00"),"99")&amp;IFERROR(TEXT(BL679,"000"),"999")</f>
        <v>058001999</v>
      </c>
      <c r="C679" s="164" t="str">
        <f>IFERROR(TEXT(AK679,"00"),"99")&amp;IFERROR(TEXT(U679,"00"),"99")&amp;IFERROR(TEXT(Q679,"000"),"999")</f>
        <v>0580096</v>
      </c>
      <c r="D679" s="29">
        <v>0</v>
      </c>
      <c r="E679" s="29">
        <v>1</v>
      </c>
      <c r="F679" s="29">
        <v>0</v>
      </c>
      <c r="G679" s="29"/>
      <c r="H679" t="s">
        <v>769</v>
      </c>
      <c r="M679" t="s">
        <v>769</v>
      </c>
      <c r="N679" t="s">
        <v>769</v>
      </c>
      <c r="O679" s="65" t="s">
        <v>768</v>
      </c>
      <c r="P679" t="s">
        <v>768</v>
      </c>
      <c r="Q679" s="153">
        <f>IFERROR(_xlfn.XLOOKUP(S679,sortorder!$E$62:$E$138,sortorder!$F$62:$F$138),999)</f>
        <v>96</v>
      </c>
      <c r="R679" s="153">
        <f>IFERROR(_xlfn.XLOOKUP(S679,sortorder!$E$62:$E$138,sortorder!$D$62:$D$138),99)</f>
        <v>1</v>
      </c>
      <c r="S679" s="131" t="s">
        <v>181</v>
      </c>
      <c r="U679" s="158">
        <f>IFERROR(_xlfn.XLOOKUP(W679,sortorder!$E$4:$E$55,sortorder!$D$4:$D$55),99)</f>
        <v>80</v>
      </c>
      <c r="V679" s="158">
        <f>IFERROR(_xlfn.XLOOKUP(W679,sortorder!$E$4:$E$55,sortorder!$D$4:$D$55),99)</f>
        <v>80</v>
      </c>
      <c r="W679" s="22" t="s">
        <v>2888</v>
      </c>
      <c r="X679" s="147">
        <f>IF(ISERROR(SEARCH(X$1,$O679)),0,1)</f>
        <v>0</v>
      </c>
      <c r="Y679" s="147">
        <f>IF(ISERROR(SEARCH(Y$1,$O679)),0,1)</f>
        <v>1</v>
      </c>
      <c r="Z679" s="147">
        <f>IF(ISERROR(SEARCH(Z$1,$O679)),0,1)</f>
        <v>1</v>
      </c>
      <c r="AA679" s="147">
        <f>IF(ISERROR(SEARCH(AA$1,$O679)),0,1)</f>
        <v>1</v>
      </c>
      <c r="AB679" s="147">
        <f>IF(ISERROR(SEARCH(AB$1,$O679)),0,1)</f>
        <v>0</v>
      </c>
      <c r="AC679" s="147">
        <f>IF(ISERROR(SEARCH(AC$1,$O679)),0,1)</f>
        <v>0</v>
      </c>
      <c r="AD679" s="147">
        <f>IF(ISERROR(SEARCH(AD$1,$O679)),0,1)</f>
        <v>1</v>
      </c>
      <c r="AE679" s="147">
        <f>IF(ISERROR(SEARCH(AE$1,$O679)),0,1)</f>
        <v>0</v>
      </c>
      <c r="AF679" s="147">
        <f>IF(ISERROR(SEARCH(AF$1,$O679)),0,1)</f>
        <v>1</v>
      </c>
      <c r="AI679" t="s">
        <v>84</v>
      </c>
      <c r="AJ679" s="42" t="s">
        <v>84</v>
      </c>
      <c r="AK679" s="219">
        <f>_xlfn.XLOOKUP(AJ679,sortorder!$I$15:$I$20,sortorder!$J$15:$J$20)</f>
        <v>5</v>
      </c>
      <c r="AL679" t="s">
        <v>1805</v>
      </c>
      <c r="AM679" t="s">
        <v>1805</v>
      </c>
      <c r="AN679" t="s">
        <v>1806</v>
      </c>
      <c r="AO679" s="32">
        <v>3</v>
      </c>
      <c r="AP679" t="s">
        <v>757</v>
      </c>
      <c r="AQ679" t="s">
        <v>2834</v>
      </c>
      <c r="AR679" t="s">
        <v>515</v>
      </c>
      <c r="AS679" t="s">
        <v>516</v>
      </c>
      <c r="AU679" s="40" t="str">
        <f>IFERROR(_xlfn.XLOOKUP(O679,wtd!$B:$B,wtd!$C:$C),"")</f>
        <v/>
      </c>
      <c r="AV679" s="147" t="b">
        <f>IFERROR(O679=_xlfn.XLOOKUP(O679,wtd!$B:$B,wtd!$B:$B),FALSE)</f>
        <v>0</v>
      </c>
      <c r="AW679" t="s">
        <v>1103</v>
      </c>
      <c r="BA679" t="b">
        <v>0</v>
      </c>
      <c r="BB679" t="b">
        <v>0</v>
      </c>
      <c r="BC679" t="b">
        <v>0</v>
      </c>
      <c r="BD679" t="s">
        <v>5353</v>
      </c>
      <c r="BE679" t="s">
        <v>770</v>
      </c>
      <c r="BF679" t="s">
        <v>770</v>
      </c>
      <c r="BG679" t="s">
        <v>770</v>
      </c>
      <c r="BL679" s="235">
        <v>999</v>
      </c>
      <c r="BO679" t="s">
        <v>771</v>
      </c>
      <c r="BP679" t="s">
        <v>769</v>
      </c>
    </row>
    <row r="680" spans="1:69" x14ac:dyDescent="0.35">
      <c r="A680">
        <v>679</v>
      </c>
      <c r="B680" s="164" t="str">
        <f>IFERROR(TEXT(AK680,"00"),"99")&amp;IFERROR(TEXT(V680,"00"),"99")&amp;IFERROR(TEXT(R680,"00"),"99")&amp;IFERROR(TEXT(BL680,"000"),"999")</f>
        <v>058002999</v>
      </c>
      <c r="C680" s="164" t="str">
        <f>IFERROR(TEXT(AK680,"00"),"99")&amp;IFERROR(TEXT(U680,"00"),"99")&amp;IFERROR(TEXT(Q680,"000"),"999")</f>
        <v>0580097</v>
      </c>
      <c r="D680" s="29">
        <v>0</v>
      </c>
      <c r="E680" s="29">
        <v>1</v>
      </c>
      <c r="F680" s="29">
        <v>0</v>
      </c>
      <c r="G680" s="29"/>
      <c r="H680" t="s">
        <v>208</v>
      </c>
      <c r="M680" t="s">
        <v>208</v>
      </c>
      <c r="N680" t="s">
        <v>208</v>
      </c>
      <c r="O680" s="65" t="s">
        <v>207</v>
      </c>
      <c r="P680" t="s">
        <v>207</v>
      </c>
      <c r="Q680" s="153">
        <f>IFERROR(_xlfn.XLOOKUP(S680,sortorder!$E$62:$E$138,sortorder!$F$62:$F$138),999)</f>
        <v>97</v>
      </c>
      <c r="R680" s="153">
        <f>IFERROR(_xlfn.XLOOKUP(S680,sortorder!$E$62:$E$138,sortorder!$D$62:$D$138),99)</f>
        <v>2</v>
      </c>
      <c r="S680" s="131" t="s">
        <v>144</v>
      </c>
      <c r="U680" s="158">
        <f>IFERROR(_xlfn.XLOOKUP(W680,sortorder!$E$4:$E$55,sortorder!$D$4:$D$55),99)</f>
        <v>80</v>
      </c>
      <c r="V680" s="158">
        <f>IFERROR(_xlfn.XLOOKUP(W680,sortorder!$E$4:$E$55,sortorder!$D$4:$D$55),99)</f>
        <v>80</v>
      </c>
      <c r="W680" s="22" t="s">
        <v>2887</v>
      </c>
      <c r="X680" s="147">
        <f>IF(ISERROR(SEARCH(X$1,$O680)),0,1)</f>
        <v>0</v>
      </c>
      <c r="Y680" s="147">
        <f>IF(ISERROR(SEARCH(Y$1,$O680)),0,1)</f>
        <v>0</v>
      </c>
      <c r="Z680" s="147">
        <f>IF(ISERROR(SEARCH(Z$1,$O680)),0,1)</f>
        <v>0</v>
      </c>
      <c r="AA680" s="147">
        <f>IF(ISERROR(SEARCH(AA$1,$O680)),0,1)</f>
        <v>0</v>
      </c>
      <c r="AB680" s="147">
        <f>IF(ISERROR(SEARCH(AB$1,$O680)),0,1)</f>
        <v>0</v>
      </c>
      <c r="AC680" s="147">
        <f>IF(ISERROR(SEARCH(AC$1,$O680)),0,1)</f>
        <v>1</v>
      </c>
      <c r="AD680" s="147">
        <f>IF(ISERROR(SEARCH(AD$1,$O680)),0,1)</f>
        <v>1</v>
      </c>
      <c r="AE680" s="147">
        <f>IF(ISERROR(SEARCH(AE$1,$O680)),0,1)</f>
        <v>0</v>
      </c>
      <c r="AF680" s="147">
        <f>IF(ISERROR(SEARCH(AF$1,$O680)),0,1)</f>
        <v>0</v>
      </c>
      <c r="AI680" t="s">
        <v>84</v>
      </c>
      <c r="AJ680" s="42" t="s">
        <v>84</v>
      </c>
      <c r="AK680" s="219">
        <f>_xlfn.XLOOKUP(AJ680,sortorder!$I$15:$I$20,sortorder!$J$15:$J$20)</f>
        <v>5</v>
      </c>
      <c r="AL680" t="s">
        <v>423</v>
      </c>
      <c r="AM680" t="s">
        <v>423</v>
      </c>
      <c r="AN680" t="s">
        <v>424</v>
      </c>
      <c r="AO680" s="32">
        <v>1</v>
      </c>
      <c r="AP680" t="s">
        <v>83</v>
      </c>
      <c r="AQ680" t="s">
        <v>97</v>
      </c>
      <c r="AR680" t="s">
        <v>96</v>
      </c>
      <c r="AS680" t="s">
        <v>97</v>
      </c>
      <c r="AU680" s="40" t="str">
        <f>IFERROR(_xlfn.XLOOKUP(O680,wtd!$B:$B,wtd!$C:$C),"")</f>
        <v/>
      </c>
      <c r="AV680" s="147" t="b">
        <f>IFERROR(O680=_xlfn.XLOOKUP(O680,wtd!$B:$B,wtd!$B:$B),FALSE)</f>
        <v>0</v>
      </c>
      <c r="AW680" t="s">
        <v>89</v>
      </c>
      <c r="BA680" t="b">
        <v>0</v>
      </c>
      <c r="BB680" t="b">
        <v>0</v>
      </c>
      <c r="BC680" t="b">
        <v>0</v>
      </c>
      <c r="BD680" t="s">
        <v>209</v>
      </c>
      <c r="BE680" t="s">
        <v>209</v>
      </c>
      <c r="BF680" t="s">
        <v>209</v>
      </c>
      <c r="BG680" t="s">
        <v>209</v>
      </c>
      <c r="BL680" s="235">
        <v>999</v>
      </c>
      <c r="BO680" t="s">
        <v>143</v>
      </c>
      <c r="BP680" t="s">
        <v>208</v>
      </c>
    </row>
    <row r="681" spans="1:69" x14ac:dyDescent="0.35">
      <c r="A681">
        <v>680</v>
      </c>
      <c r="B681" s="164" t="str">
        <f>IFERROR(TEXT(AK681,"00"),"99")&amp;IFERROR(TEXT(V681,"00"),"99")&amp;IFERROR(TEXT(R681,"00"),"99")&amp;IFERROR(TEXT(BL681,"000"),"999")</f>
        <v>058002999</v>
      </c>
      <c r="C681" s="164" t="str">
        <f>IFERROR(TEXT(AK681,"00"),"99")&amp;IFERROR(TEXT(U681,"00"),"99")&amp;IFERROR(TEXT(Q681,"000"),"999")</f>
        <v>0580097</v>
      </c>
      <c r="D681" s="29">
        <v>0</v>
      </c>
      <c r="E681" s="29">
        <v>1</v>
      </c>
      <c r="F681" s="29">
        <v>0</v>
      </c>
      <c r="G681" s="29"/>
      <c r="H681" t="s">
        <v>211</v>
      </c>
      <c r="M681" t="s">
        <v>211</v>
      </c>
      <c r="N681" t="s">
        <v>211</v>
      </c>
      <c r="O681" s="65" t="s">
        <v>210</v>
      </c>
      <c r="P681" t="s">
        <v>210</v>
      </c>
      <c r="Q681" s="153">
        <f>IFERROR(_xlfn.XLOOKUP(S681,sortorder!$E$62:$E$138,sortorder!$F$62:$F$138),999)</f>
        <v>97</v>
      </c>
      <c r="R681" s="153">
        <f>IFERROR(_xlfn.XLOOKUP(S681,sortorder!$E$62:$E$138,sortorder!$D$62:$D$138),99)</f>
        <v>2</v>
      </c>
      <c r="S681" s="131" t="s">
        <v>144</v>
      </c>
      <c r="T681" s="60" t="s">
        <v>216</v>
      </c>
      <c r="U681" s="158">
        <f>IFERROR(_xlfn.XLOOKUP(W681,sortorder!$E$4:$E$55,sortorder!$D$4:$D$55),99)</f>
        <v>80</v>
      </c>
      <c r="V681" s="158">
        <f>IFERROR(_xlfn.XLOOKUP(W681,sortorder!$E$4:$E$55,sortorder!$D$4:$D$55),99)</f>
        <v>80</v>
      </c>
      <c r="W681" s="22" t="s">
        <v>2887</v>
      </c>
      <c r="X681" s="147">
        <f>IF(ISERROR(SEARCH(X$1,$O681)),0,1)</f>
        <v>0</v>
      </c>
      <c r="Y681" s="147">
        <f>IF(ISERROR(SEARCH(Y$1,$O681)),0,1)</f>
        <v>0</v>
      </c>
      <c r="Z681" s="147">
        <f>IF(ISERROR(SEARCH(Z$1,$O681)),0,1)</f>
        <v>0</v>
      </c>
      <c r="AA681" s="147">
        <f>IF(ISERROR(SEARCH(AA$1,$O681)),0,1)</f>
        <v>0</v>
      </c>
      <c r="AB681" s="147">
        <f>IF(ISERROR(SEARCH(AB$1,$O681)),0,1)</f>
        <v>0</v>
      </c>
      <c r="AC681" s="147">
        <f>IF(ISERROR(SEARCH(AC$1,$O681)),0,1)</f>
        <v>1</v>
      </c>
      <c r="AD681" s="147">
        <f>IF(ISERROR(SEARCH(AD$1,$O681)),0,1)</f>
        <v>1</v>
      </c>
      <c r="AE681" s="147">
        <f>IF(ISERROR(SEARCH(AE$1,$O681)),0,1)</f>
        <v>0</v>
      </c>
      <c r="AF681" s="147">
        <f>IF(ISERROR(SEARCH(AF$1,$O681)),0,1)</f>
        <v>1</v>
      </c>
      <c r="AI681" t="s">
        <v>84</v>
      </c>
      <c r="AJ681" s="42" t="s">
        <v>84</v>
      </c>
      <c r="AK681" s="219">
        <f>_xlfn.XLOOKUP(AJ681,sortorder!$I$15:$I$20,sortorder!$J$15:$J$20)</f>
        <v>5</v>
      </c>
      <c r="AL681" t="s">
        <v>423</v>
      </c>
      <c r="AM681" t="s">
        <v>423</v>
      </c>
      <c r="AN681" t="s">
        <v>424</v>
      </c>
      <c r="AO681" s="32">
        <v>1</v>
      </c>
      <c r="AP681" t="s">
        <v>83</v>
      </c>
      <c r="AQ681" t="s">
        <v>97</v>
      </c>
      <c r="AR681" t="s">
        <v>96</v>
      </c>
      <c r="AS681" t="s">
        <v>97</v>
      </c>
      <c r="AU681" s="40" t="str">
        <f>IFERROR(_xlfn.XLOOKUP(O681,wtd!$B:$B,wtd!$C:$C),"")</f>
        <v/>
      </c>
      <c r="AV681" s="147" t="b">
        <f>IFERROR(O681=_xlfn.XLOOKUP(O681,wtd!$B:$B,wtd!$B:$B),FALSE)</f>
        <v>0</v>
      </c>
      <c r="AW681" t="s">
        <v>89</v>
      </c>
      <c r="BA681" t="b">
        <v>0</v>
      </c>
      <c r="BB681" t="b">
        <v>0</v>
      </c>
      <c r="BC681" t="b">
        <v>0</v>
      </c>
      <c r="BD681" t="s">
        <v>5058</v>
      </c>
      <c r="BE681" t="s">
        <v>212</v>
      </c>
      <c r="BF681" t="s">
        <v>212</v>
      </c>
      <c r="BG681" t="s">
        <v>213</v>
      </c>
      <c r="BH681" t="s">
        <v>215</v>
      </c>
      <c r="BL681" s="235">
        <v>999</v>
      </c>
      <c r="BO681" t="s">
        <v>113</v>
      </c>
      <c r="BP681" t="s">
        <v>211</v>
      </c>
      <c r="BQ681" t="s">
        <v>56</v>
      </c>
    </row>
    <row r="682" spans="1:69" x14ac:dyDescent="0.35">
      <c r="A682">
        <v>681</v>
      </c>
      <c r="B682" s="164" t="str">
        <f>IFERROR(TEXT(AK682,"00"),"99")&amp;IFERROR(TEXT(V682,"00"),"99")&amp;IFERROR(TEXT(R682,"00"),"99")&amp;IFERROR(TEXT(BL682,"000"),"999")</f>
        <v>058002999</v>
      </c>
      <c r="C682" s="164" t="str">
        <f>IFERROR(TEXT(AK682,"00"),"99")&amp;IFERROR(TEXT(U682,"00"),"99")&amp;IFERROR(TEXT(Q682,"000"),"999")</f>
        <v>0580097</v>
      </c>
      <c r="D682" s="29">
        <v>0</v>
      </c>
      <c r="E682" s="29">
        <v>1</v>
      </c>
      <c r="F682" s="29">
        <v>0</v>
      </c>
      <c r="G682" s="29"/>
      <c r="H682" t="s">
        <v>715</v>
      </c>
      <c r="M682" t="s">
        <v>715</v>
      </c>
      <c r="N682" t="s">
        <v>715</v>
      </c>
      <c r="O682" s="65" t="s">
        <v>714</v>
      </c>
      <c r="P682" t="s">
        <v>714</v>
      </c>
      <c r="Q682" s="153">
        <f>IFERROR(_xlfn.XLOOKUP(S682,sortorder!$E$62:$E$138,sortorder!$F$62:$F$138),999)</f>
        <v>97</v>
      </c>
      <c r="R682" s="153">
        <f>IFERROR(_xlfn.XLOOKUP(S682,sortorder!$E$62:$E$138,sortorder!$D$62:$D$138),99)</f>
        <v>2</v>
      </c>
      <c r="S682" s="131" t="s">
        <v>144</v>
      </c>
      <c r="U682" s="158">
        <f>IFERROR(_xlfn.XLOOKUP(W682,sortorder!$E$4:$E$55,sortorder!$D$4:$D$55),99)</f>
        <v>80</v>
      </c>
      <c r="V682" s="158">
        <f>IFERROR(_xlfn.XLOOKUP(W682,sortorder!$E$4:$E$55,sortorder!$D$4:$D$55),99)</f>
        <v>80</v>
      </c>
      <c r="W682" s="22" t="s">
        <v>2888</v>
      </c>
      <c r="X682" s="147">
        <f>IF(ISERROR(SEARCH(X$1,$O682)),0,1)</f>
        <v>0</v>
      </c>
      <c r="Y682" s="147">
        <f>IF(ISERROR(SEARCH(Y$1,$O682)),0,1)</f>
        <v>0</v>
      </c>
      <c r="Z682" s="147">
        <f>IF(ISERROR(SEARCH(Z$1,$O682)),0,1)</f>
        <v>1</v>
      </c>
      <c r="AA682" s="147">
        <f>IF(ISERROR(SEARCH(AA$1,$O682)),0,1)</f>
        <v>1</v>
      </c>
      <c r="AB682" s="147">
        <f>IF(ISERROR(SEARCH(AB$1,$O682)),0,1)</f>
        <v>0</v>
      </c>
      <c r="AC682" s="147">
        <f>IF(ISERROR(SEARCH(AC$1,$O682)),0,1)</f>
        <v>0</v>
      </c>
      <c r="AD682" s="147">
        <f>IF(ISERROR(SEARCH(AD$1,$O682)),0,1)</f>
        <v>1</v>
      </c>
      <c r="AE682" s="147">
        <f>IF(ISERROR(SEARCH(AE$1,$O682)),0,1)</f>
        <v>0</v>
      </c>
      <c r="AF682" s="147">
        <f>IF(ISERROR(SEARCH(AF$1,$O682)),0,1)</f>
        <v>0</v>
      </c>
      <c r="AI682" t="s">
        <v>84</v>
      </c>
      <c r="AJ682" s="42" t="s">
        <v>84</v>
      </c>
      <c r="AK682" s="219">
        <f>_xlfn.XLOOKUP(AJ682,sortorder!$I$15:$I$20,sortorder!$J$15:$J$20)</f>
        <v>5</v>
      </c>
      <c r="AL682" t="s">
        <v>423</v>
      </c>
      <c r="AM682" t="s">
        <v>423</v>
      </c>
      <c r="AN682" t="s">
        <v>424</v>
      </c>
      <c r="AO682" s="32">
        <v>1</v>
      </c>
      <c r="AP682" t="s">
        <v>268</v>
      </c>
      <c r="AQ682" t="s">
        <v>2834</v>
      </c>
      <c r="AR682" t="s">
        <v>515</v>
      </c>
      <c r="AS682" t="s">
        <v>516</v>
      </c>
      <c r="AU682" s="40" t="str">
        <f>IFERROR(_xlfn.XLOOKUP(O682,wtd!$B:$B,wtd!$C:$C),"")</f>
        <v/>
      </c>
      <c r="AV682" s="147" t="b">
        <f>IFERROR(O682=_xlfn.XLOOKUP(O682,wtd!$B:$B,wtd!$B:$B),FALSE)</f>
        <v>0</v>
      </c>
      <c r="AW682" t="s">
        <v>1103</v>
      </c>
      <c r="BA682" t="b">
        <v>0</v>
      </c>
      <c r="BB682" t="b">
        <v>0</v>
      </c>
      <c r="BC682" t="b">
        <v>0</v>
      </c>
      <c r="BD682" t="s">
        <v>716</v>
      </c>
      <c r="BE682" t="s">
        <v>716</v>
      </c>
      <c r="BF682" t="s">
        <v>716</v>
      </c>
      <c r="BG682" t="s">
        <v>716</v>
      </c>
      <c r="BL682" s="235">
        <v>999</v>
      </c>
      <c r="BO682" t="s">
        <v>717</v>
      </c>
      <c r="BP682" t="s">
        <v>715</v>
      </c>
    </row>
    <row r="683" spans="1:69" x14ac:dyDescent="0.35">
      <c r="A683">
        <v>682</v>
      </c>
      <c r="B683" s="164" t="str">
        <f>IFERROR(TEXT(AK683,"00"),"99")&amp;IFERROR(TEXT(V683,"00"),"99")&amp;IFERROR(TEXT(R683,"00"),"99")&amp;IFERROR(TEXT(BL683,"000"),"999")</f>
        <v>058002999</v>
      </c>
      <c r="C683" s="164" t="str">
        <f>IFERROR(TEXT(AK683,"00"),"99")&amp;IFERROR(TEXT(U683,"00"),"99")&amp;IFERROR(TEXT(Q683,"000"),"999")</f>
        <v>0580097</v>
      </c>
      <c r="D683" s="29">
        <v>0</v>
      </c>
      <c r="E683" s="29">
        <v>1</v>
      </c>
      <c r="F683" s="29">
        <v>0</v>
      </c>
      <c r="G683" s="29"/>
      <c r="H683" t="s">
        <v>719</v>
      </c>
      <c r="M683" t="s">
        <v>719</v>
      </c>
      <c r="N683" t="s">
        <v>719</v>
      </c>
      <c r="O683" s="65" t="s">
        <v>718</v>
      </c>
      <c r="P683" t="s">
        <v>718</v>
      </c>
      <c r="Q683" s="153">
        <f>IFERROR(_xlfn.XLOOKUP(S683,sortorder!$E$62:$E$138,sortorder!$F$62:$F$138),999)</f>
        <v>97</v>
      </c>
      <c r="R683" s="153">
        <f>IFERROR(_xlfn.XLOOKUP(S683,sortorder!$E$62:$E$138,sortorder!$D$62:$D$138),99)</f>
        <v>2</v>
      </c>
      <c r="S683" s="131" t="s">
        <v>144</v>
      </c>
      <c r="U683" s="158">
        <f>IFERROR(_xlfn.XLOOKUP(W683,sortorder!$E$4:$E$55,sortorder!$D$4:$D$55),99)</f>
        <v>80</v>
      </c>
      <c r="V683" s="158">
        <f>IFERROR(_xlfn.XLOOKUP(W683,sortorder!$E$4:$E$55,sortorder!$D$4:$D$55),99)</f>
        <v>80</v>
      </c>
      <c r="W683" s="22" t="s">
        <v>2888</v>
      </c>
      <c r="X683" s="147">
        <f>IF(ISERROR(SEARCH(X$1,$O683)),0,1)</f>
        <v>0</v>
      </c>
      <c r="Y683" s="147">
        <f>IF(ISERROR(SEARCH(Y$1,$O683)),0,1)</f>
        <v>0</v>
      </c>
      <c r="Z683" s="147">
        <f>IF(ISERROR(SEARCH(Z$1,$O683)),0,1)</f>
        <v>1</v>
      </c>
      <c r="AA683" s="147">
        <f>IF(ISERROR(SEARCH(AA$1,$O683)),0,1)</f>
        <v>1</v>
      </c>
      <c r="AB683" s="147">
        <f>IF(ISERROR(SEARCH(AB$1,$O683)),0,1)</f>
        <v>0</v>
      </c>
      <c r="AC683" s="147">
        <f>IF(ISERROR(SEARCH(AC$1,$O683)),0,1)</f>
        <v>0</v>
      </c>
      <c r="AD683" s="147">
        <f>IF(ISERROR(SEARCH(AD$1,$O683)),0,1)</f>
        <v>1</v>
      </c>
      <c r="AE683" s="147">
        <f>IF(ISERROR(SEARCH(AE$1,$O683)),0,1)</f>
        <v>0</v>
      </c>
      <c r="AF683" s="147">
        <f>IF(ISERROR(SEARCH(AF$1,$O683)),0,1)</f>
        <v>1</v>
      </c>
      <c r="AI683" t="s">
        <v>84</v>
      </c>
      <c r="AJ683" s="42" t="s">
        <v>84</v>
      </c>
      <c r="AK683" s="219">
        <f>_xlfn.XLOOKUP(AJ683,sortorder!$I$15:$I$20,sortorder!$J$15:$J$20)</f>
        <v>5</v>
      </c>
      <c r="AL683" t="s">
        <v>423</v>
      </c>
      <c r="AM683" t="s">
        <v>423</v>
      </c>
      <c r="AN683" t="s">
        <v>424</v>
      </c>
      <c r="AO683" s="32">
        <v>1</v>
      </c>
      <c r="AP683" t="s">
        <v>268</v>
      </c>
      <c r="AQ683" t="s">
        <v>2834</v>
      </c>
      <c r="AR683" t="s">
        <v>515</v>
      </c>
      <c r="AS683" t="s">
        <v>516</v>
      </c>
      <c r="AU683" s="40" t="str">
        <f>IFERROR(_xlfn.XLOOKUP(O683,wtd!$B:$B,wtd!$C:$C),"")</f>
        <v/>
      </c>
      <c r="AV683" s="147" t="b">
        <f>IFERROR(O683=_xlfn.XLOOKUP(O683,wtd!$B:$B,wtd!$B:$B),FALSE)</f>
        <v>0</v>
      </c>
      <c r="AW683" t="s">
        <v>1103</v>
      </c>
      <c r="BA683" t="b">
        <v>0</v>
      </c>
      <c r="BB683" t="b">
        <v>0</v>
      </c>
      <c r="BC683" t="b">
        <v>0</v>
      </c>
      <c r="BD683" t="s">
        <v>5059</v>
      </c>
      <c r="BE683" t="s">
        <v>720</v>
      </c>
      <c r="BF683" t="s">
        <v>720</v>
      </c>
      <c r="BG683" t="s">
        <v>720</v>
      </c>
      <c r="BL683" s="235">
        <v>999</v>
      </c>
      <c r="BO683" t="s">
        <v>721</v>
      </c>
      <c r="BP683" t="s">
        <v>719</v>
      </c>
    </row>
    <row r="684" spans="1:69" x14ac:dyDescent="0.35">
      <c r="A684">
        <v>683</v>
      </c>
      <c r="B684" s="164" t="str">
        <f>IFERROR(TEXT(AK684,"00"),"99")&amp;IFERROR(TEXT(V684,"00"),"99")&amp;IFERROR(TEXT(R684,"00"),"99")&amp;IFERROR(TEXT(BL684,"000"),"999")</f>
        <v>058002999</v>
      </c>
      <c r="C684" s="164" t="str">
        <f>IFERROR(TEXT(AK684,"00"),"99")&amp;IFERROR(TEXT(U684,"00"),"99")&amp;IFERROR(TEXT(Q684,"000"),"999")</f>
        <v>0580097</v>
      </c>
      <c r="D684" s="29">
        <v>0</v>
      </c>
      <c r="E684" s="29">
        <v>1</v>
      </c>
      <c r="F684" s="29">
        <v>0</v>
      </c>
      <c r="G684" s="29"/>
      <c r="H684" t="s">
        <v>747</v>
      </c>
      <c r="M684" t="s">
        <v>747</v>
      </c>
      <c r="N684" t="s">
        <v>747</v>
      </c>
      <c r="O684" s="65" t="s">
        <v>746</v>
      </c>
      <c r="P684" t="s">
        <v>746</v>
      </c>
      <c r="Q684" s="153">
        <f>IFERROR(_xlfn.XLOOKUP(S684,sortorder!$E$62:$E$138,sortorder!$F$62:$F$138),999)</f>
        <v>97</v>
      </c>
      <c r="R684" s="153">
        <f>IFERROR(_xlfn.XLOOKUP(S684,sortorder!$E$62:$E$138,sortorder!$D$62:$D$138),99)</f>
        <v>2</v>
      </c>
      <c r="S684" s="131" t="s">
        <v>144</v>
      </c>
      <c r="U684" s="158">
        <f>IFERROR(_xlfn.XLOOKUP(W684,sortorder!$E$4:$E$55,sortorder!$D$4:$D$55),99)</f>
        <v>80</v>
      </c>
      <c r="V684" s="158">
        <f>IFERROR(_xlfn.XLOOKUP(W684,sortorder!$E$4:$E$55,sortorder!$D$4:$D$55),99)</f>
        <v>80</v>
      </c>
      <c r="W684" s="22" t="s">
        <v>2887</v>
      </c>
      <c r="X684" s="147">
        <f>IF(ISERROR(SEARCH(X$1,$O684)),0,1)</f>
        <v>0</v>
      </c>
      <c r="Y684" s="147">
        <f>IF(ISERROR(SEARCH(Y$1,$O684)),0,1)</f>
        <v>1</v>
      </c>
      <c r="Z684" s="147">
        <f>IF(ISERROR(SEARCH(Z$1,$O684)),0,1)</f>
        <v>0</v>
      </c>
      <c r="AA684" s="147">
        <f>IF(ISERROR(SEARCH(AA$1,$O684)),0,1)</f>
        <v>0</v>
      </c>
      <c r="AB684" s="147">
        <f>IF(ISERROR(SEARCH(AB$1,$O684)),0,1)</f>
        <v>0</v>
      </c>
      <c r="AC684" s="147">
        <f>IF(ISERROR(SEARCH(AC$1,$O684)),0,1)</f>
        <v>1</v>
      </c>
      <c r="AD684" s="147">
        <f>IF(ISERROR(SEARCH(AD$1,$O684)),0,1)</f>
        <v>1</v>
      </c>
      <c r="AE684" s="147">
        <f>IF(ISERROR(SEARCH(AE$1,$O684)),0,1)</f>
        <v>0</v>
      </c>
      <c r="AF684" s="147">
        <f>IF(ISERROR(SEARCH(AF$1,$O684)),0,1)</f>
        <v>0</v>
      </c>
      <c r="AI684" t="s">
        <v>84</v>
      </c>
      <c r="AJ684" s="42" t="s">
        <v>84</v>
      </c>
      <c r="AK684" s="219">
        <f>_xlfn.XLOOKUP(AJ684,sortorder!$I$15:$I$20,sortorder!$J$15:$J$20)</f>
        <v>5</v>
      </c>
      <c r="AL684" t="s">
        <v>1805</v>
      </c>
      <c r="AM684" t="s">
        <v>1805</v>
      </c>
      <c r="AN684" t="s">
        <v>1806</v>
      </c>
      <c r="AO684" s="32">
        <v>3</v>
      </c>
      <c r="AP684" t="s">
        <v>456</v>
      </c>
      <c r="AQ684" t="s">
        <v>97</v>
      </c>
      <c r="AR684" t="s">
        <v>96</v>
      </c>
      <c r="AS684" t="s">
        <v>97</v>
      </c>
      <c r="AU684" s="40" t="str">
        <f>IFERROR(_xlfn.XLOOKUP(O684,wtd!$B:$B,wtd!$C:$C),"")</f>
        <v/>
      </c>
      <c r="AV684" s="147" t="b">
        <f>IFERROR(O684=_xlfn.XLOOKUP(O684,wtd!$B:$B,wtd!$B:$B),FALSE)</f>
        <v>0</v>
      </c>
      <c r="AW684" t="s">
        <v>89</v>
      </c>
      <c r="BA684" t="b">
        <v>0</v>
      </c>
      <c r="BB684" t="b">
        <v>0</v>
      </c>
      <c r="BC684" t="b">
        <v>0</v>
      </c>
      <c r="BD684" t="s">
        <v>748</v>
      </c>
      <c r="BE684" t="s">
        <v>748</v>
      </c>
      <c r="BF684" t="s">
        <v>748</v>
      </c>
      <c r="BG684" t="s">
        <v>748</v>
      </c>
      <c r="BL684" s="235">
        <v>999</v>
      </c>
      <c r="BO684" t="s">
        <v>143</v>
      </c>
      <c r="BP684" t="s">
        <v>747</v>
      </c>
    </row>
    <row r="685" spans="1:69" x14ac:dyDescent="0.35">
      <c r="A685">
        <v>684</v>
      </c>
      <c r="B685" s="164" t="str">
        <f>IFERROR(TEXT(AK685,"00"),"99")&amp;IFERROR(TEXT(V685,"00"),"99")&amp;IFERROR(TEXT(R685,"00"),"99")&amp;IFERROR(TEXT(BL685,"000"),"999")</f>
        <v>058002999</v>
      </c>
      <c r="C685" s="164" t="str">
        <f>IFERROR(TEXT(AK685,"00"),"99")&amp;IFERROR(TEXT(U685,"00"),"99")&amp;IFERROR(TEXT(Q685,"000"),"999")</f>
        <v>0580097</v>
      </c>
      <c r="D685" s="29">
        <v>0</v>
      </c>
      <c r="E685" s="29">
        <v>1</v>
      </c>
      <c r="F685" s="29">
        <v>0</v>
      </c>
      <c r="G685" s="29"/>
      <c r="H685" t="s">
        <v>750</v>
      </c>
      <c r="M685" t="s">
        <v>750</v>
      </c>
      <c r="N685" t="s">
        <v>750</v>
      </c>
      <c r="O685" s="65" t="s">
        <v>749</v>
      </c>
      <c r="P685" t="s">
        <v>749</v>
      </c>
      <c r="Q685" s="153">
        <f>IFERROR(_xlfn.XLOOKUP(S685,sortorder!$E$62:$E$138,sortorder!$F$62:$F$138),999)</f>
        <v>97</v>
      </c>
      <c r="R685" s="153">
        <f>IFERROR(_xlfn.XLOOKUP(S685,sortorder!$E$62:$E$138,sortorder!$D$62:$D$138),99)</f>
        <v>2</v>
      </c>
      <c r="S685" s="131" t="s">
        <v>144</v>
      </c>
      <c r="U685" s="158">
        <f>IFERROR(_xlfn.XLOOKUP(W685,sortorder!$E$4:$E$55,sortorder!$D$4:$D$55),99)</f>
        <v>80</v>
      </c>
      <c r="V685" s="158">
        <f>IFERROR(_xlfn.XLOOKUP(W685,sortorder!$E$4:$E$55,sortorder!$D$4:$D$55),99)</f>
        <v>80</v>
      </c>
      <c r="W685" s="22" t="s">
        <v>2887</v>
      </c>
      <c r="X685" s="147">
        <f>IF(ISERROR(SEARCH(X$1,$O685)),0,1)</f>
        <v>0</v>
      </c>
      <c r="Y685" s="147">
        <f>IF(ISERROR(SEARCH(Y$1,$O685)),0,1)</f>
        <v>1</v>
      </c>
      <c r="Z685" s="147">
        <f>IF(ISERROR(SEARCH(Z$1,$O685)),0,1)</f>
        <v>0</v>
      </c>
      <c r="AA685" s="147">
        <f>IF(ISERROR(SEARCH(AA$1,$O685)),0,1)</f>
        <v>0</v>
      </c>
      <c r="AB685" s="147">
        <f>IF(ISERROR(SEARCH(AB$1,$O685)),0,1)</f>
        <v>0</v>
      </c>
      <c r="AC685" s="147">
        <f>IF(ISERROR(SEARCH(AC$1,$O685)),0,1)</f>
        <v>1</v>
      </c>
      <c r="AD685" s="147">
        <f>IF(ISERROR(SEARCH(AD$1,$O685)),0,1)</f>
        <v>1</v>
      </c>
      <c r="AE685" s="147">
        <f>IF(ISERROR(SEARCH(AE$1,$O685)),0,1)</f>
        <v>0</v>
      </c>
      <c r="AF685" s="147">
        <f>IF(ISERROR(SEARCH(AF$1,$O685)),0,1)</f>
        <v>1</v>
      </c>
      <c r="AI685" t="s">
        <v>84</v>
      </c>
      <c r="AJ685" s="42" t="s">
        <v>84</v>
      </c>
      <c r="AK685" s="219">
        <f>_xlfn.XLOOKUP(AJ685,sortorder!$I$15:$I$20,sortorder!$J$15:$J$20)</f>
        <v>5</v>
      </c>
      <c r="AL685" t="s">
        <v>1805</v>
      </c>
      <c r="AM685" t="s">
        <v>1805</v>
      </c>
      <c r="AN685" t="s">
        <v>1806</v>
      </c>
      <c r="AO685" s="32">
        <v>3</v>
      </c>
      <c r="AP685" t="s">
        <v>456</v>
      </c>
      <c r="AQ685" t="s">
        <v>97</v>
      </c>
      <c r="AR685" t="s">
        <v>96</v>
      </c>
      <c r="AS685" t="s">
        <v>97</v>
      </c>
      <c r="AU685" s="40" t="str">
        <f>IFERROR(_xlfn.XLOOKUP(O685,wtd!$B:$B,wtd!$C:$C),"")</f>
        <v/>
      </c>
      <c r="AV685" s="147" t="b">
        <f>IFERROR(O685=_xlfn.XLOOKUP(O685,wtd!$B:$B,wtd!$B:$B),FALSE)</f>
        <v>0</v>
      </c>
      <c r="AW685" t="s">
        <v>89</v>
      </c>
      <c r="BA685" t="b">
        <v>0</v>
      </c>
      <c r="BB685" t="b">
        <v>0</v>
      </c>
      <c r="BC685" t="b">
        <v>0</v>
      </c>
      <c r="BD685" t="s">
        <v>5060</v>
      </c>
      <c r="BE685" t="s">
        <v>751</v>
      </c>
      <c r="BF685" t="s">
        <v>751</v>
      </c>
      <c r="BG685" t="s">
        <v>751</v>
      </c>
      <c r="BL685" s="235">
        <v>999</v>
      </c>
      <c r="BO685" t="s">
        <v>113</v>
      </c>
      <c r="BP685" t="s">
        <v>750</v>
      </c>
    </row>
    <row r="686" spans="1:69" x14ac:dyDescent="0.35">
      <c r="A686">
        <v>685</v>
      </c>
      <c r="B686" s="164" t="str">
        <f>IFERROR(TEXT(AK686,"00"),"99")&amp;IFERROR(TEXT(V686,"00"),"99")&amp;IFERROR(TEXT(R686,"00"),"99")&amp;IFERROR(TEXT(BL686,"000"),"999")</f>
        <v>058002999</v>
      </c>
      <c r="C686" s="164" t="str">
        <f>IFERROR(TEXT(AK686,"00"),"99")&amp;IFERROR(TEXT(U686,"00"),"99")&amp;IFERROR(TEXT(Q686,"000"),"999")</f>
        <v>0580097</v>
      </c>
      <c r="D686" s="29">
        <v>0</v>
      </c>
      <c r="E686" s="29">
        <v>1</v>
      </c>
      <c r="F686" s="29">
        <v>0</v>
      </c>
      <c r="G686" s="29"/>
      <c r="H686" t="s">
        <v>984</v>
      </c>
      <c r="M686" t="s">
        <v>984</v>
      </c>
      <c r="N686" t="s">
        <v>984</v>
      </c>
      <c r="O686" s="65" t="s">
        <v>983</v>
      </c>
      <c r="P686" t="s">
        <v>983</v>
      </c>
      <c r="Q686" s="153">
        <f>IFERROR(_xlfn.XLOOKUP(S686,sortorder!$E$62:$E$138,sortorder!$F$62:$F$138),999)</f>
        <v>97</v>
      </c>
      <c r="R686" s="153">
        <f>IFERROR(_xlfn.XLOOKUP(S686,sortorder!$E$62:$E$138,sortorder!$D$62:$D$138),99)</f>
        <v>2</v>
      </c>
      <c r="S686" s="131" t="s">
        <v>144</v>
      </c>
      <c r="U686" s="158">
        <f>IFERROR(_xlfn.XLOOKUP(W686,sortorder!$E$4:$E$55,sortorder!$D$4:$D$55),99)</f>
        <v>80</v>
      </c>
      <c r="V686" s="158">
        <f>IFERROR(_xlfn.XLOOKUP(W686,sortorder!$E$4:$E$55,sortorder!$D$4:$D$55),99)</f>
        <v>80</v>
      </c>
      <c r="W686" s="22" t="s">
        <v>2888</v>
      </c>
      <c r="X686" s="147">
        <f>IF(ISERROR(SEARCH(X$1,$O686)),0,1)</f>
        <v>0</v>
      </c>
      <c r="Y686" s="147">
        <f>IF(ISERROR(SEARCH(Y$1,$O686)),0,1)</f>
        <v>1</v>
      </c>
      <c r="Z686" s="147">
        <f>IF(ISERROR(SEARCH(Z$1,$O686)),0,1)</f>
        <v>1</v>
      </c>
      <c r="AA686" s="147">
        <f>IF(ISERROR(SEARCH(AA$1,$O686)),0,1)</f>
        <v>1</v>
      </c>
      <c r="AB686" s="147">
        <f>IF(ISERROR(SEARCH(AB$1,$O686)),0,1)</f>
        <v>0</v>
      </c>
      <c r="AC686" s="147">
        <f>IF(ISERROR(SEARCH(AC$1,$O686)),0,1)</f>
        <v>0</v>
      </c>
      <c r="AD686" s="147">
        <f>IF(ISERROR(SEARCH(AD$1,$O686)),0,1)</f>
        <v>1</v>
      </c>
      <c r="AE686" s="147">
        <f>IF(ISERROR(SEARCH(AE$1,$O686)),0,1)</f>
        <v>0</v>
      </c>
      <c r="AF686" s="147">
        <f>IF(ISERROR(SEARCH(AF$1,$O686)),0,1)</f>
        <v>0</v>
      </c>
      <c r="AI686" t="s">
        <v>84</v>
      </c>
      <c r="AJ686" s="42" t="s">
        <v>84</v>
      </c>
      <c r="AK686" s="219">
        <f>_xlfn.XLOOKUP(AJ686,sortorder!$I$15:$I$20,sortorder!$J$15:$J$20)</f>
        <v>5</v>
      </c>
      <c r="AL686" t="s">
        <v>1805</v>
      </c>
      <c r="AM686" t="s">
        <v>1805</v>
      </c>
      <c r="AN686" t="s">
        <v>1806</v>
      </c>
      <c r="AO686" s="32">
        <v>3</v>
      </c>
      <c r="AP686" t="s">
        <v>757</v>
      </c>
      <c r="AQ686" t="s">
        <v>2834</v>
      </c>
      <c r="AR686" t="s">
        <v>515</v>
      </c>
      <c r="AS686" t="s">
        <v>516</v>
      </c>
      <c r="AU686" s="40" t="str">
        <f>IFERROR(_xlfn.XLOOKUP(O686,wtd!$B:$B,wtd!$C:$C),"")</f>
        <v/>
      </c>
      <c r="AV686" s="147" t="b">
        <f>IFERROR(O686=_xlfn.XLOOKUP(O686,wtd!$B:$B,wtd!$B:$B),FALSE)</f>
        <v>0</v>
      </c>
      <c r="AW686" t="s">
        <v>1103</v>
      </c>
      <c r="BA686" t="b">
        <v>0</v>
      </c>
      <c r="BB686" t="b">
        <v>0</v>
      </c>
      <c r="BC686" t="b">
        <v>0</v>
      </c>
      <c r="BD686" t="s">
        <v>985</v>
      </c>
      <c r="BE686" t="s">
        <v>985</v>
      </c>
      <c r="BF686" t="s">
        <v>985</v>
      </c>
      <c r="BG686" t="s">
        <v>985</v>
      </c>
      <c r="BL686" s="235">
        <v>999</v>
      </c>
      <c r="BO686" t="s">
        <v>717</v>
      </c>
      <c r="BP686" t="s">
        <v>984</v>
      </c>
    </row>
    <row r="687" spans="1:69" x14ac:dyDescent="0.35">
      <c r="A687">
        <v>686</v>
      </c>
      <c r="B687" s="164" t="str">
        <f>IFERROR(TEXT(AK687,"00"),"99")&amp;IFERROR(TEXT(V687,"00"),"99")&amp;IFERROR(TEXT(R687,"00"),"99")&amp;IFERROR(TEXT(BL687,"000"),"999")</f>
        <v>058002999</v>
      </c>
      <c r="C687" s="164" t="str">
        <f>IFERROR(TEXT(AK687,"00"),"99")&amp;IFERROR(TEXT(U687,"00"),"99")&amp;IFERROR(TEXT(Q687,"000"),"999")</f>
        <v>0580097</v>
      </c>
      <c r="D687" s="29">
        <v>0</v>
      </c>
      <c r="E687" s="29">
        <v>1</v>
      </c>
      <c r="F687" s="29">
        <v>0</v>
      </c>
      <c r="G687" s="29"/>
      <c r="H687" t="s">
        <v>756</v>
      </c>
      <c r="M687" t="s">
        <v>756</v>
      </c>
      <c r="N687" t="s">
        <v>756</v>
      </c>
      <c r="O687" s="65" t="s">
        <v>755</v>
      </c>
      <c r="P687" t="s">
        <v>755</v>
      </c>
      <c r="Q687" s="153">
        <f>IFERROR(_xlfn.XLOOKUP(S687,sortorder!$E$62:$E$138,sortorder!$F$62:$F$138),999)</f>
        <v>97</v>
      </c>
      <c r="R687" s="153">
        <f>IFERROR(_xlfn.XLOOKUP(S687,sortorder!$E$62:$E$138,sortorder!$D$62:$D$138),99)</f>
        <v>2</v>
      </c>
      <c r="S687" s="131" t="s">
        <v>144</v>
      </c>
      <c r="U687" s="158">
        <f>IFERROR(_xlfn.XLOOKUP(W687,sortorder!$E$4:$E$55,sortorder!$D$4:$D$55),99)</f>
        <v>80</v>
      </c>
      <c r="V687" s="158">
        <f>IFERROR(_xlfn.XLOOKUP(W687,sortorder!$E$4:$E$55,sortorder!$D$4:$D$55),99)</f>
        <v>80</v>
      </c>
      <c r="W687" s="22" t="s">
        <v>2888</v>
      </c>
      <c r="X687" s="147">
        <f>IF(ISERROR(SEARCH(X$1,$O687)),0,1)</f>
        <v>0</v>
      </c>
      <c r="Y687" s="147">
        <f>IF(ISERROR(SEARCH(Y$1,$O687)),0,1)</f>
        <v>1</v>
      </c>
      <c r="Z687" s="147">
        <f>IF(ISERROR(SEARCH(Z$1,$O687)),0,1)</f>
        <v>1</v>
      </c>
      <c r="AA687" s="147">
        <f>IF(ISERROR(SEARCH(AA$1,$O687)),0,1)</f>
        <v>1</v>
      </c>
      <c r="AB687" s="147">
        <f>IF(ISERROR(SEARCH(AB$1,$O687)),0,1)</f>
        <v>0</v>
      </c>
      <c r="AC687" s="147">
        <f>IF(ISERROR(SEARCH(AC$1,$O687)),0,1)</f>
        <v>0</v>
      </c>
      <c r="AD687" s="147">
        <f>IF(ISERROR(SEARCH(AD$1,$O687)),0,1)</f>
        <v>1</v>
      </c>
      <c r="AE687" s="147">
        <f>IF(ISERROR(SEARCH(AE$1,$O687)),0,1)</f>
        <v>0</v>
      </c>
      <c r="AF687" s="147">
        <f>IF(ISERROR(SEARCH(AF$1,$O687)),0,1)</f>
        <v>1</v>
      </c>
      <c r="AI687" t="s">
        <v>84</v>
      </c>
      <c r="AJ687" s="42" t="s">
        <v>84</v>
      </c>
      <c r="AK687" s="219">
        <f>_xlfn.XLOOKUP(AJ687,sortorder!$I$15:$I$20,sortorder!$J$15:$J$20)</f>
        <v>5</v>
      </c>
      <c r="AL687" t="s">
        <v>1805</v>
      </c>
      <c r="AM687" t="s">
        <v>1805</v>
      </c>
      <c r="AN687" t="s">
        <v>1806</v>
      </c>
      <c r="AO687" s="32">
        <v>3</v>
      </c>
      <c r="AP687" t="s">
        <v>757</v>
      </c>
      <c r="AQ687" t="s">
        <v>2834</v>
      </c>
      <c r="AR687" t="s">
        <v>515</v>
      </c>
      <c r="AS687" t="s">
        <v>516</v>
      </c>
      <c r="AU687" s="40" t="str">
        <f>IFERROR(_xlfn.XLOOKUP(O687,wtd!$B:$B,wtd!$C:$C),"")</f>
        <v/>
      </c>
      <c r="AV687" s="147" t="b">
        <f>IFERROR(O687=_xlfn.XLOOKUP(O687,wtd!$B:$B,wtd!$B:$B),FALSE)</f>
        <v>0</v>
      </c>
      <c r="AW687" t="s">
        <v>1103</v>
      </c>
      <c r="BA687" t="b">
        <v>0</v>
      </c>
      <c r="BB687" t="b">
        <v>0</v>
      </c>
      <c r="BC687" t="b">
        <v>0</v>
      </c>
      <c r="BD687" t="s">
        <v>5061</v>
      </c>
      <c r="BE687" t="s">
        <v>758</v>
      </c>
      <c r="BF687" t="s">
        <v>758</v>
      </c>
      <c r="BG687" t="s">
        <v>758</v>
      </c>
      <c r="BL687" s="235">
        <v>999</v>
      </c>
      <c r="BO687" t="s">
        <v>721</v>
      </c>
      <c r="BP687" t="s">
        <v>756</v>
      </c>
    </row>
    <row r="688" spans="1:69" x14ac:dyDescent="0.35">
      <c r="A688">
        <v>687</v>
      </c>
      <c r="B688" s="164" t="str">
        <f>IFERROR(TEXT(AK688,"00"),"99")&amp;IFERROR(TEXT(V688,"00"),"99")&amp;IFERROR(TEXT(R688,"00"),"99")&amp;IFERROR(TEXT(BL688,"000"),"999")</f>
        <v>058003999</v>
      </c>
      <c r="C688" s="164" t="str">
        <f>IFERROR(TEXT(AK688,"00"),"99")&amp;IFERROR(TEXT(U688,"00"),"99")&amp;IFERROR(TEXT(Q688,"000"),"999")</f>
        <v>0580099</v>
      </c>
      <c r="D688" s="29">
        <v>0</v>
      </c>
      <c r="E688" s="29">
        <v>1</v>
      </c>
      <c r="F688" s="29">
        <v>0</v>
      </c>
      <c r="G688" s="29"/>
      <c r="H688" t="s">
        <v>198</v>
      </c>
      <c r="M688" t="s">
        <v>198</v>
      </c>
      <c r="N688" t="s">
        <v>198</v>
      </c>
      <c r="O688" s="65" t="s">
        <v>197</v>
      </c>
      <c r="P688" t="s">
        <v>197</v>
      </c>
      <c r="Q688" s="153">
        <f>IFERROR(_xlfn.XLOOKUP(S688,sortorder!$E$62:$E$138,sortorder!$F$62:$F$138),999)</f>
        <v>99</v>
      </c>
      <c r="R688" s="153">
        <f>IFERROR(_xlfn.XLOOKUP(S688,sortorder!$E$62:$E$138,sortorder!$D$62:$D$138),99)</f>
        <v>3</v>
      </c>
      <c r="S688" s="131" t="s">
        <v>185</v>
      </c>
      <c r="U688" s="158">
        <f>IFERROR(_xlfn.XLOOKUP(W688,sortorder!$E$4:$E$55,sortorder!$D$4:$D$55),99)</f>
        <v>80</v>
      </c>
      <c r="V688" s="158">
        <f>IFERROR(_xlfn.XLOOKUP(W688,sortorder!$E$4:$E$55,sortorder!$D$4:$D$55),99)</f>
        <v>80</v>
      </c>
      <c r="W688" s="22" t="s">
        <v>2887</v>
      </c>
      <c r="X688" s="147">
        <f>IF(ISERROR(SEARCH(X$1,$O688)),0,1)</f>
        <v>0</v>
      </c>
      <c r="Y688" s="147">
        <f>IF(ISERROR(SEARCH(Y$1,$O688)),0,1)</f>
        <v>0</v>
      </c>
      <c r="Z688" s="147">
        <f>IF(ISERROR(SEARCH(Z$1,$O688)),0,1)</f>
        <v>0</v>
      </c>
      <c r="AA688" s="147">
        <f>IF(ISERROR(SEARCH(AA$1,$O688)),0,1)</f>
        <v>0</v>
      </c>
      <c r="AB688" s="147">
        <f>IF(ISERROR(SEARCH(AB$1,$O688)),0,1)</f>
        <v>0</v>
      </c>
      <c r="AC688" s="147">
        <f>IF(ISERROR(SEARCH(AC$1,$O688)),0,1)</f>
        <v>1</v>
      </c>
      <c r="AD688" s="147">
        <f>IF(ISERROR(SEARCH(AD$1,$O688)),0,1)</f>
        <v>1</v>
      </c>
      <c r="AE688" s="147">
        <f>IF(ISERROR(SEARCH(AE$1,$O688)),0,1)</f>
        <v>0</v>
      </c>
      <c r="AF688" s="147">
        <f>IF(ISERROR(SEARCH(AF$1,$O688)),0,1)</f>
        <v>0</v>
      </c>
      <c r="AI688" t="s">
        <v>84</v>
      </c>
      <c r="AJ688" s="42" t="s">
        <v>84</v>
      </c>
      <c r="AK688" s="219">
        <f>_xlfn.XLOOKUP(AJ688,sortorder!$I$15:$I$20,sortorder!$J$15:$J$20)</f>
        <v>5</v>
      </c>
      <c r="AL688" t="s">
        <v>423</v>
      </c>
      <c r="AM688" t="s">
        <v>423</v>
      </c>
      <c r="AN688" t="s">
        <v>424</v>
      </c>
      <c r="AO688" s="32">
        <v>1</v>
      </c>
      <c r="AP688" t="s">
        <v>83</v>
      </c>
      <c r="AQ688" t="s">
        <v>97</v>
      </c>
      <c r="AR688" t="s">
        <v>96</v>
      </c>
      <c r="AS688" t="s">
        <v>97</v>
      </c>
      <c r="AU688" s="40" t="str">
        <f>IFERROR(_xlfn.XLOOKUP(O688,wtd!$B:$B,wtd!$C:$C),"")</f>
        <v/>
      </c>
      <c r="AV688" s="147" t="b">
        <f>IFERROR(O688=_xlfn.XLOOKUP(O688,wtd!$B:$B,wtd!$B:$B),FALSE)</f>
        <v>0</v>
      </c>
      <c r="AW688" t="s">
        <v>89</v>
      </c>
      <c r="BA688" t="b">
        <v>0</v>
      </c>
      <c r="BB688" t="b">
        <v>0</v>
      </c>
      <c r="BC688" t="b">
        <v>0</v>
      </c>
      <c r="BD688" t="s">
        <v>5521</v>
      </c>
      <c r="BE688" t="s">
        <v>5521</v>
      </c>
      <c r="BF688" t="s">
        <v>5521</v>
      </c>
      <c r="BG688" t="s">
        <v>5521</v>
      </c>
      <c r="BL688" s="235">
        <v>999</v>
      </c>
      <c r="BO688" t="s">
        <v>103</v>
      </c>
      <c r="BP688" t="s">
        <v>198</v>
      </c>
    </row>
    <row r="689" spans="1:69" x14ac:dyDescent="0.35">
      <c r="A689">
        <v>688</v>
      </c>
      <c r="B689" s="164" t="str">
        <f>IFERROR(TEXT(AK689,"00"),"99")&amp;IFERROR(TEXT(V689,"00"),"99")&amp;IFERROR(TEXT(R689,"00"),"99")&amp;IFERROR(TEXT(BL689,"000"),"999")</f>
        <v>058003999</v>
      </c>
      <c r="C689" s="164" t="str">
        <f>IFERROR(TEXT(AK689,"00"),"99")&amp;IFERROR(TEXT(U689,"00"),"99")&amp;IFERROR(TEXT(Q689,"000"),"999")</f>
        <v>0580099</v>
      </c>
      <c r="D689" s="29">
        <v>0</v>
      </c>
      <c r="E689" s="29">
        <v>1</v>
      </c>
      <c r="F689" s="29">
        <v>0</v>
      </c>
      <c r="G689" s="29"/>
      <c r="H689" t="s">
        <v>200</v>
      </c>
      <c r="M689" t="s">
        <v>200</v>
      </c>
      <c r="N689" t="s">
        <v>200</v>
      </c>
      <c r="O689" s="65" t="s">
        <v>199</v>
      </c>
      <c r="P689" t="s">
        <v>199</v>
      </c>
      <c r="Q689" s="153">
        <f>IFERROR(_xlfn.XLOOKUP(S689,sortorder!$E$62:$E$138,sortorder!$F$62:$F$138),999)</f>
        <v>99</v>
      </c>
      <c r="R689" s="153">
        <f>IFERROR(_xlfn.XLOOKUP(S689,sortorder!$E$62:$E$138,sortorder!$D$62:$D$138),99)</f>
        <v>3</v>
      </c>
      <c r="S689" s="131" t="s">
        <v>185</v>
      </c>
      <c r="T689" s="60" t="s">
        <v>201</v>
      </c>
      <c r="U689" s="158">
        <f>IFERROR(_xlfn.XLOOKUP(W689,sortorder!$E$4:$E$55,sortorder!$D$4:$D$55),99)</f>
        <v>80</v>
      </c>
      <c r="V689" s="158">
        <f>IFERROR(_xlfn.XLOOKUP(W689,sortorder!$E$4:$E$55,sortorder!$D$4:$D$55),99)</f>
        <v>80</v>
      </c>
      <c r="W689" s="22" t="s">
        <v>2887</v>
      </c>
      <c r="X689" s="147">
        <f>IF(ISERROR(SEARCH(X$1,$O689)),0,1)</f>
        <v>0</v>
      </c>
      <c r="Y689" s="147">
        <f>IF(ISERROR(SEARCH(Y$1,$O689)),0,1)</f>
        <v>0</v>
      </c>
      <c r="Z689" s="147">
        <f>IF(ISERROR(SEARCH(Z$1,$O689)),0,1)</f>
        <v>0</v>
      </c>
      <c r="AA689" s="147">
        <f>IF(ISERROR(SEARCH(AA$1,$O689)),0,1)</f>
        <v>0</v>
      </c>
      <c r="AB689" s="147">
        <f>IF(ISERROR(SEARCH(AB$1,$O689)),0,1)</f>
        <v>0</v>
      </c>
      <c r="AC689" s="147">
        <f>IF(ISERROR(SEARCH(AC$1,$O689)),0,1)</f>
        <v>1</v>
      </c>
      <c r="AD689" s="147">
        <f>IF(ISERROR(SEARCH(AD$1,$O689)),0,1)</f>
        <v>1</v>
      </c>
      <c r="AE689" s="147">
        <f>IF(ISERROR(SEARCH(AE$1,$O689)),0,1)</f>
        <v>0</v>
      </c>
      <c r="AF689" s="147">
        <f>IF(ISERROR(SEARCH(AF$1,$O689)),0,1)</f>
        <v>1</v>
      </c>
      <c r="AI689" t="s">
        <v>84</v>
      </c>
      <c r="AJ689" s="42" t="s">
        <v>84</v>
      </c>
      <c r="AK689" s="219">
        <f>_xlfn.XLOOKUP(AJ689,sortorder!$I$15:$I$20,sortorder!$J$15:$J$20)</f>
        <v>5</v>
      </c>
      <c r="AL689" t="s">
        <v>423</v>
      </c>
      <c r="AM689" t="s">
        <v>423</v>
      </c>
      <c r="AN689" t="s">
        <v>424</v>
      </c>
      <c r="AO689" s="32">
        <v>1</v>
      </c>
      <c r="AP689" t="s">
        <v>83</v>
      </c>
      <c r="AQ689" t="s">
        <v>97</v>
      </c>
      <c r="AR689" t="s">
        <v>96</v>
      </c>
      <c r="AS689" t="s">
        <v>97</v>
      </c>
      <c r="AU689" s="40" t="str">
        <f>IFERROR(_xlfn.XLOOKUP(O689,wtd!$B:$B,wtd!$C:$C),"")</f>
        <v/>
      </c>
      <c r="AV689" s="147" t="b">
        <f>IFERROR(O689=_xlfn.XLOOKUP(O689,wtd!$B:$B,wtd!$B:$B),FALSE)</f>
        <v>0</v>
      </c>
      <c r="AW689" t="s">
        <v>89</v>
      </c>
      <c r="BA689" t="b">
        <v>0</v>
      </c>
      <c r="BB689" t="b">
        <v>0</v>
      </c>
      <c r="BC689" t="b">
        <v>0</v>
      </c>
      <c r="BD689" t="s">
        <v>5062</v>
      </c>
      <c r="BE689" t="s">
        <v>5522</v>
      </c>
      <c r="BF689" t="s">
        <v>5522</v>
      </c>
      <c r="BG689" t="s">
        <v>5523</v>
      </c>
      <c r="BH689" t="s">
        <v>5524</v>
      </c>
      <c r="BL689" s="235">
        <v>999</v>
      </c>
      <c r="BO689" t="s">
        <v>99</v>
      </c>
      <c r="BP689" t="s">
        <v>200</v>
      </c>
      <c r="BQ689" t="s">
        <v>56</v>
      </c>
    </row>
    <row r="690" spans="1:69" x14ac:dyDescent="0.35">
      <c r="A690">
        <v>689</v>
      </c>
      <c r="B690" s="164" t="str">
        <f>IFERROR(TEXT(AK690,"00"),"99")&amp;IFERROR(TEXT(V690,"00"),"99")&amp;IFERROR(TEXT(R690,"00"),"99")&amp;IFERROR(TEXT(BL690,"000"),"999")</f>
        <v>058003999</v>
      </c>
      <c r="C690" s="164" t="str">
        <f>IFERROR(TEXT(AK690,"00"),"99")&amp;IFERROR(TEXT(U690,"00"),"99")&amp;IFERROR(TEXT(Q690,"000"),"999")</f>
        <v>0580099</v>
      </c>
      <c r="D690" s="29">
        <v>0</v>
      </c>
      <c r="E690" s="29">
        <v>1</v>
      </c>
      <c r="F690" s="29">
        <v>0</v>
      </c>
      <c r="G690" s="29"/>
      <c r="H690" t="s">
        <v>704</v>
      </c>
      <c r="M690" t="s">
        <v>704</v>
      </c>
      <c r="N690" t="s">
        <v>704</v>
      </c>
      <c r="O690" s="65" t="s">
        <v>703</v>
      </c>
      <c r="P690" t="s">
        <v>703</v>
      </c>
      <c r="Q690" s="153">
        <f>IFERROR(_xlfn.XLOOKUP(S690,sortorder!$E$62:$E$138,sortorder!$F$62:$F$138),999)</f>
        <v>99</v>
      </c>
      <c r="R690" s="153">
        <f>IFERROR(_xlfn.XLOOKUP(S690,sortorder!$E$62:$E$138,sortorder!$D$62:$D$138),99)</f>
        <v>3</v>
      </c>
      <c r="S690" s="131" t="s">
        <v>185</v>
      </c>
      <c r="U690" s="158">
        <f>IFERROR(_xlfn.XLOOKUP(W690,sortorder!$E$4:$E$55,sortorder!$D$4:$D$55),99)</f>
        <v>80</v>
      </c>
      <c r="V690" s="158">
        <f>IFERROR(_xlfn.XLOOKUP(W690,sortorder!$E$4:$E$55,sortorder!$D$4:$D$55),99)</f>
        <v>80</v>
      </c>
      <c r="W690" s="22" t="s">
        <v>2888</v>
      </c>
      <c r="X690" s="147">
        <f>IF(ISERROR(SEARCH(X$1,$O690)),0,1)</f>
        <v>0</v>
      </c>
      <c r="Y690" s="147">
        <f>IF(ISERROR(SEARCH(Y$1,$O690)),0,1)</f>
        <v>0</v>
      </c>
      <c r="Z690" s="147">
        <f>IF(ISERROR(SEARCH(Z$1,$O690)),0,1)</f>
        <v>1</v>
      </c>
      <c r="AA690" s="147">
        <f>IF(ISERROR(SEARCH(AA$1,$O690)),0,1)</f>
        <v>1</v>
      </c>
      <c r="AB690" s="147">
        <f>IF(ISERROR(SEARCH(AB$1,$O690)),0,1)</f>
        <v>0</v>
      </c>
      <c r="AC690" s="147">
        <f>IF(ISERROR(SEARCH(AC$1,$O690)),0,1)</f>
        <v>0</v>
      </c>
      <c r="AD690" s="147">
        <f>IF(ISERROR(SEARCH(AD$1,$O690)),0,1)</f>
        <v>1</v>
      </c>
      <c r="AE690" s="147">
        <f>IF(ISERROR(SEARCH(AE$1,$O690)),0,1)</f>
        <v>0</v>
      </c>
      <c r="AF690" s="147">
        <f>IF(ISERROR(SEARCH(AF$1,$O690)),0,1)</f>
        <v>0</v>
      </c>
      <c r="AI690" t="s">
        <v>84</v>
      </c>
      <c r="AJ690" s="42" t="s">
        <v>84</v>
      </c>
      <c r="AK690" s="219">
        <f>_xlfn.XLOOKUP(AJ690,sortorder!$I$15:$I$20,sortorder!$J$15:$J$20)</f>
        <v>5</v>
      </c>
      <c r="AL690" t="s">
        <v>423</v>
      </c>
      <c r="AM690" t="s">
        <v>423</v>
      </c>
      <c r="AN690" t="s">
        <v>424</v>
      </c>
      <c r="AO690" s="32">
        <v>1</v>
      </c>
      <c r="AP690" t="s">
        <v>268</v>
      </c>
      <c r="AQ690" t="s">
        <v>2834</v>
      </c>
      <c r="AR690" t="s">
        <v>515</v>
      </c>
      <c r="AS690" t="s">
        <v>516</v>
      </c>
      <c r="AU690" s="40" t="str">
        <f>IFERROR(_xlfn.XLOOKUP(O690,wtd!$B:$B,wtd!$C:$C),"")</f>
        <v/>
      </c>
      <c r="AV690" s="147" t="b">
        <f>IFERROR(O690=_xlfn.XLOOKUP(O690,wtd!$B:$B,wtd!$B:$B),FALSE)</f>
        <v>0</v>
      </c>
      <c r="AW690" t="s">
        <v>1103</v>
      </c>
      <c r="BA690" t="b">
        <v>0</v>
      </c>
      <c r="BB690" t="b">
        <v>0</v>
      </c>
      <c r="BC690" t="b">
        <v>0</v>
      </c>
      <c r="BD690" t="s">
        <v>4903</v>
      </c>
      <c r="BE690" t="s">
        <v>4903</v>
      </c>
      <c r="BF690" t="s">
        <v>4903</v>
      </c>
      <c r="BG690" t="s">
        <v>4903</v>
      </c>
      <c r="BL690" s="235">
        <v>999</v>
      </c>
      <c r="BO690" t="s">
        <v>705</v>
      </c>
      <c r="BP690" t="s">
        <v>704</v>
      </c>
    </row>
    <row r="691" spans="1:69" x14ac:dyDescent="0.35">
      <c r="A691">
        <v>690</v>
      </c>
      <c r="B691" s="164" t="str">
        <f>IFERROR(TEXT(AK691,"00"),"99")&amp;IFERROR(TEXT(V691,"00"),"99")&amp;IFERROR(TEXT(R691,"00"),"99")&amp;IFERROR(TEXT(BL691,"000"),"999")</f>
        <v>058003999</v>
      </c>
      <c r="C691" s="164" t="str">
        <f>IFERROR(TEXT(AK691,"00"),"99")&amp;IFERROR(TEXT(U691,"00"),"99")&amp;IFERROR(TEXT(Q691,"000"),"999")</f>
        <v>0580099</v>
      </c>
      <c r="D691" s="29">
        <v>0</v>
      </c>
      <c r="E691" s="29">
        <v>1</v>
      </c>
      <c r="F691" s="29">
        <v>0</v>
      </c>
      <c r="G691" s="29"/>
      <c r="H691" t="s">
        <v>707</v>
      </c>
      <c r="M691" t="s">
        <v>707</v>
      </c>
      <c r="N691" t="s">
        <v>707</v>
      </c>
      <c r="O691" s="65" t="s">
        <v>706</v>
      </c>
      <c r="P691" t="s">
        <v>706</v>
      </c>
      <c r="Q691" s="153">
        <f>IFERROR(_xlfn.XLOOKUP(S691,sortorder!$E$62:$E$138,sortorder!$F$62:$F$138),999)</f>
        <v>99</v>
      </c>
      <c r="R691" s="153">
        <f>IFERROR(_xlfn.XLOOKUP(S691,sortorder!$E$62:$E$138,sortorder!$D$62:$D$138),99)</f>
        <v>3</v>
      </c>
      <c r="S691" s="131" t="s">
        <v>185</v>
      </c>
      <c r="U691" s="158">
        <f>IFERROR(_xlfn.XLOOKUP(W691,sortorder!$E$4:$E$55,sortorder!$D$4:$D$55),99)</f>
        <v>80</v>
      </c>
      <c r="V691" s="158">
        <f>IFERROR(_xlfn.XLOOKUP(W691,sortorder!$E$4:$E$55,sortorder!$D$4:$D$55),99)</f>
        <v>80</v>
      </c>
      <c r="W691" s="22" t="s">
        <v>2888</v>
      </c>
      <c r="X691" s="147">
        <f>IF(ISERROR(SEARCH(X$1,$O691)),0,1)</f>
        <v>0</v>
      </c>
      <c r="Y691" s="147">
        <f>IF(ISERROR(SEARCH(Y$1,$O691)),0,1)</f>
        <v>0</v>
      </c>
      <c r="Z691" s="147">
        <f>IF(ISERROR(SEARCH(Z$1,$O691)),0,1)</f>
        <v>1</v>
      </c>
      <c r="AA691" s="147">
        <f>IF(ISERROR(SEARCH(AA$1,$O691)),0,1)</f>
        <v>1</v>
      </c>
      <c r="AB691" s="147">
        <f>IF(ISERROR(SEARCH(AB$1,$O691)),0,1)</f>
        <v>0</v>
      </c>
      <c r="AC691" s="147">
        <f>IF(ISERROR(SEARCH(AC$1,$O691)),0,1)</f>
        <v>0</v>
      </c>
      <c r="AD691" s="147">
        <f>IF(ISERROR(SEARCH(AD$1,$O691)),0,1)</f>
        <v>1</v>
      </c>
      <c r="AE691" s="147">
        <f>IF(ISERROR(SEARCH(AE$1,$O691)),0,1)</f>
        <v>0</v>
      </c>
      <c r="AF691" s="147">
        <f>IF(ISERROR(SEARCH(AF$1,$O691)),0,1)</f>
        <v>1</v>
      </c>
      <c r="AI691" t="s">
        <v>84</v>
      </c>
      <c r="AJ691" s="42" t="s">
        <v>84</v>
      </c>
      <c r="AK691" s="219">
        <f>_xlfn.XLOOKUP(AJ691,sortorder!$I$15:$I$20,sortorder!$J$15:$J$20)</f>
        <v>5</v>
      </c>
      <c r="AL691" t="s">
        <v>423</v>
      </c>
      <c r="AM691" t="s">
        <v>423</v>
      </c>
      <c r="AN691" t="s">
        <v>424</v>
      </c>
      <c r="AO691" s="32">
        <v>1</v>
      </c>
      <c r="AP691" t="s">
        <v>268</v>
      </c>
      <c r="AQ691" t="s">
        <v>2834</v>
      </c>
      <c r="AR691" t="s">
        <v>515</v>
      </c>
      <c r="AS691" t="s">
        <v>516</v>
      </c>
      <c r="AU691" s="40" t="str">
        <f>IFERROR(_xlfn.XLOOKUP(O691,wtd!$B:$B,wtd!$C:$C),"")</f>
        <v/>
      </c>
      <c r="AV691" s="147" t="b">
        <f>IFERROR(O691=_xlfn.XLOOKUP(O691,wtd!$B:$B,wtd!$B:$B),FALSE)</f>
        <v>0</v>
      </c>
      <c r="AW691" t="s">
        <v>1103</v>
      </c>
      <c r="BA691" t="b">
        <v>0</v>
      </c>
      <c r="BB691" t="b">
        <v>0</v>
      </c>
      <c r="BC691" t="b">
        <v>0</v>
      </c>
      <c r="BD691" t="s">
        <v>5063</v>
      </c>
      <c r="BE691" t="s">
        <v>5525</v>
      </c>
      <c r="BF691" t="s">
        <v>5525</v>
      </c>
      <c r="BG691" t="s">
        <v>5525</v>
      </c>
      <c r="BL691" s="235">
        <v>999</v>
      </c>
      <c r="BO691" t="s">
        <v>708</v>
      </c>
      <c r="BP691" t="s">
        <v>707</v>
      </c>
    </row>
    <row r="692" spans="1:69" x14ac:dyDescent="0.35">
      <c r="A692">
        <v>691</v>
      </c>
      <c r="B692" s="164" t="str">
        <f>IFERROR(TEXT(AK692,"00"),"99")&amp;IFERROR(TEXT(V692,"00"),"99")&amp;IFERROR(TEXT(R692,"00"),"99")&amp;IFERROR(TEXT(BL692,"000"),"999")</f>
        <v>058003999</v>
      </c>
      <c r="C692" s="164" t="str">
        <f>IFERROR(TEXT(AK692,"00"),"99")&amp;IFERROR(TEXT(U692,"00"),"99")&amp;IFERROR(TEXT(Q692,"000"),"999")</f>
        <v>0580099</v>
      </c>
      <c r="D692" s="29">
        <v>0</v>
      </c>
      <c r="E692" s="29">
        <v>1</v>
      </c>
      <c r="F692" s="29">
        <v>0</v>
      </c>
      <c r="G692" s="29"/>
      <c r="H692" t="s">
        <v>582</v>
      </c>
      <c r="M692" t="s">
        <v>582</v>
      </c>
      <c r="N692" t="s">
        <v>582</v>
      </c>
      <c r="O692" s="65" t="s">
        <v>581</v>
      </c>
      <c r="P692" t="s">
        <v>581</v>
      </c>
      <c r="Q692" s="153">
        <f>IFERROR(_xlfn.XLOOKUP(S692,sortorder!$E$62:$E$138,sortorder!$F$62:$F$138),999)</f>
        <v>99</v>
      </c>
      <c r="R692" s="153">
        <f>IFERROR(_xlfn.XLOOKUP(S692,sortorder!$E$62:$E$138,sortorder!$D$62:$D$138),99)</f>
        <v>3</v>
      </c>
      <c r="S692" s="131" t="s">
        <v>185</v>
      </c>
      <c r="U692" s="158">
        <f>IFERROR(_xlfn.XLOOKUP(W692,sortorder!$E$4:$E$55,sortorder!$D$4:$D$55),99)</f>
        <v>80</v>
      </c>
      <c r="V692" s="158">
        <f>IFERROR(_xlfn.XLOOKUP(W692,sortorder!$E$4:$E$55,sortorder!$D$4:$D$55),99)</f>
        <v>80</v>
      </c>
      <c r="W692" s="22" t="s">
        <v>2887</v>
      </c>
      <c r="X692" s="147">
        <f>IF(ISERROR(SEARCH(X$1,$O692)),0,1)</f>
        <v>0</v>
      </c>
      <c r="Y692" s="147">
        <f>IF(ISERROR(SEARCH(Y$1,$O692)),0,1)</f>
        <v>1</v>
      </c>
      <c r="Z692" s="147">
        <f>IF(ISERROR(SEARCH(Z$1,$O692)),0,1)</f>
        <v>0</v>
      </c>
      <c r="AA692" s="147">
        <f>IF(ISERROR(SEARCH(AA$1,$O692)),0,1)</f>
        <v>0</v>
      </c>
      <c r="AB692" s="147">
        <f>IF(ISERROR(SEARCH(AB$1,$O692)),0,1)</f>
        <v>0</v>
      </c>
      <c r="AC692" s="147">
        <f>IF(ISERROR(SEARCH(AC$1,$O692)),0,1)</f>
        <v>1</v>
      </c>
      <c r="AD692" s="147">
        <f>IF(ISERROR(SEARCH(AD$1,$O692)),0,1)</f>
        <v>1</v>
      </c>
      <c r="AE692" s="147">
        <f>IF(ISERROR(SEARCH(AE$1,$O692)),0,1)</f>
        <v>0</v>
      </c>
      <c r="AF692" s="147">
        <f>IF(ISERROR(SEARCH(AF$1,$O692)),0,1)</f>
        <v>0</v>
      </c>
      <c r="AI692" t="s">
        <v>84</v>
      </c>
      <c r="AJ692" s="42" t="s">
        <v>84</v>
      </c>
      <c r="AK692" s="219">
        <f>_xlfn.XLOOKUP(AJ692,sortorder!$I$15:$I$20,sortorder!$J$15:$J$20)</f>
        <v>5</v>
      </c>
      <c r="AL692" t="s">
        <v>1805</v>
      </c>
      <c r="AM692" t="s">
        <v>1805</v>
      </c>
      <c r="AN692" t="s">
        <v>1806</v>
      </c>
      <c r="AO692" s="32">
        <v>3</v>
      </c>
      <c r="AP692" t="s">
        <v>456</v>
      </c>
      <c r="AQ692" t="s">
        <v>97</v>
      </c>
      <c r="AR692" t="s">
        <v>96</v>
      </c>
      <c r="AS692" t="s">
        <v>97</v>
      </c>
      <c r="AU692" s="40" t="str">
        <f>IFERROR(_xlfn.XLOOKUP(O692,wtd!$B:$B,wtd!$C:$C),"")</f>
        <v/>
      </c>
      <c r="AV692" s="147" t="b">
        <f>IFERROR(O692=_xlfn.XLOOKUP(O692,wtd!$B:$B,wtd!$B:$B),FALSE)</f>
        <v>0</v>
      </c>
      <c r="AW692" t="s">
        <v>89</v>
      </c>
      <c r="BA692" t="b">
        <v>0</v>
      </c>
      <c r="BB692" t="b">
        <v>0</v>
      </c>
      <c r="BC692" t="b">
        <v>0</v>
      </c>
      <c r="BD692" t="s">
        <v>4906</v>
      </c>
      <c r="BE692" t="s">
        <v>4906</v>
      </c>
      <c r="BF692" t="s">
        <v>4906</v>
      </c>
      <c r="BG692" t="s">
        <v>4906</v>
      </c>
      <c r="BL692" s="235">
        <v>999</v>
      </c>
      <c r="BO692" t="s">
        <v>103</v>
      </c>
      <c r="BP692" t="s">
        <v>582</v>
      </c>
    </row>
    <row r="693" spans="1:69" x14ac:dyDescent="0.35">
      <c r="A693">
        <v>692</v>
      </c>
      <c r="B693" s="164" t="str">
        <f>IFERROR(TEXT(AK693,"00"),"99")&amp;IFERROR(TEXT(V693,"00"),"99")&amp;IFERROR(TEXT(R693,"00"),"99")&amp;IFERROR(TEXT(BL693,"000"),"999")</f>
        <v>058003999</v>
      </c>
      <c r="C693" s="164" t="str">
        <f>IFERROR(TEXT(AK693,"00"),"99")&amp;IFERROR(TEXT(U693,"00"),"99")&amp;IFERROR(TEXT(Q693,"000"),"999")</f>
        <v>0580099</v>
      </c>
      <c r="D693" s="29">
        <v>0</v>
      </c>
      <c r="E693" s="29">
        <v>1</v>
      </c>
      <c r="F693" s="29">
        <v>0</v>
      </c>
      <c r="G693" s="29"/>
      <c r="H693" t="s">
        <v>740</v>
      </c>
      <c r="M693" t="s">
        <v>740</v>
      </c>
      <c r="N693" t="s">
        <v>740</v>
      </c>
      <c r="O693" s="65" t="s">
        <v>739</v>
      </c>
      <c r="P693" t="s">
        <v>739</v>
      </c>
      <c r="Q693" s="153">
        <f>IFERROR(_xlfn.XLOOKUP(S693,sortorder!$E$62:$E$138,sortorder!$F$62:$F$138),999)</f>
        <v>99</v>
      </c>
      <c r="R693" s="153">
        <f>IFERROR(_xlfn.XLOOKUP(S693,sortorder!$E$62:$E$138,sortorder!$D$62:$D$138),99)</f>
        <v>3</v>
      </c>
      <c r="S693" s="131" t="s">
        <v>185</v>
      </c>
      <c r="U693" s="158">
        <f>IFERROR(_xlfn.XLOOKUP(W693,sortorder!$E$4:$E$55,sortorder!$D$4:$D$55),99)</f>
        <v>80</v>
      </c>
      <c r="V693" s="158">
        <f>IFERROR(_xlfn.XLOOKUP(W693,sortorder!$E$4:$E$55,sortorder!$D$4:$D$55),99)</f>
        <v>80</v>
      </c>
      <c r="W693" s="22" t="s">
        <v>2887</v>
      </c>
      <c r="X693" s="147">
        <f>IF(ISERROR(SEARCH(X$1,$O693)),0,1)</f>
        <v>0</v>
      </c>
      <c r="Y693" s="147">
        <f>IF(ISERROR(SEARCH(Y$1,$O693)),0,1)</f>
        <v>1</v>
      </c>
      <c r="Z693" s="147">
        <f>IF(ISERROR(SEARCH(Z$1,$O693)),0,1)</f>
        <v>0</v>
      </c>
      <c r="AA693" s="147">
        <f>IF(ISERROR(SEARCH(AA$1,$O693)),0,1)</f>
        <v>0</v>
      </c>
      <c r="AB693" s="147">
        <f>IF(ISERROR(SEARCH(AB$1,$O693)),0,1)</f>
        <v>0</v>
      </c>
      <c r="AC693" s="147">
        <f>IF(ISERROR(SEARCH(AC$1,$O693)),0,1)</f>
        <v>1</v>
      </c>
      <c r="AD693" s="147">
        <f>IF(ISERROR(SEARCH(AD$1,$O693)),0,1)</f>
        <v>1</v>
      </c>
      <c r="AE693" s="147">
        <f>IF(ISERROR(SEARCH(AE$1,$O693)),0,1)</f>
        <v>0</v>
      </c>
      <c r="AF693" s="147">
        <f>IF(ISERROR(SEARCH(AF$1,$O693)),0,1)</f>
        <v>1</v>
      </c>
      <c r="AI693" t="s">
        <v>84</v>
      </c>
      <c r="AJ693" s="42" t="s">
        <v>84</v>
      </c>
      <c r="AK693" s="219">
        <f>_xlfn.XLOOKUP(AJ693,sortorder!$I$15:$I$20,sortorder!$J$15:$J$20)</f>
        <v>5</v>
      </c>
      <c r="AL693" t="s">
        <v>1805</v>
      </c>
      <c r="AM693" t="s">
        <v>1805</v>
      </c>
      <c r="AN693" t="s">
        <v>1806</v>
      </c>
      <c r="AO693" s="32">
        <v>3</v>
      </c>
      <c r="AP693" t="s">
        <v>456</v>
      </c>
      <c r="AQ693" t="s">
        <v>97</v>
      </c>
      <c r="AR693" t="s">
        <v>96</v>
      </c>
      <c r="AS693" t="s">
        <v>97</v>
      </c>
      <c r="AU693" s="40" t="str">
        <f>IFERROR(_xlfn.XLOOKUP(O693,wtd!$B:$B,wtd!$C:$C),"")</f>
        <v/>
      </c>
      <c r="AV693" s="147" t="b">
        <f>IFERROR(O693=_xlfn.XLOOKUP(O693,wtd!$B:$B,wtd!$B:$B),FALSE)</f>
        <v>0</v>
      </c>
      <c r="AW693" t="s">
        <v>89</v>
      </c>
      <c r="BA693" t="b">
        <v>0</v>
      </c>
      <c r="BB693" t="b">
        <v>0</v>
      </c>
      <c r="BC693" t="b">
        <v>0</v>
      </c>
      <c r="BD693" t="s">
        <v>5064</v>
      </c>
      <c r="BE693" t="s">
        <v>5526</v>
      </c>
      <c r="BF693" t="s">
        <v>5526</v>
      </c>
      <c r="BG693" t="s">
        <v>5526</v>
      </c>
      <c r="BL693" s="235">
        <v>999</v>
      </c>
      <c r="BO693" t="s">
        <v>99</v>
      </c>
      <c r="BP693" t="s">
        <v>740</v>
      </c>
    </row>
    <row r="694" spans="1:69" x14ac:dyDescent="0.35">
      <c r="A694">
        <v>693</v>
      </c>
      <c r="B694" s="164" t="str">
        <f>IFERROR(TEXT(AK694,"00"),"99")&amp;IFERROR(TEXT(V694,"00"),"99")&amp;IFERROR(TEXT(R694,"00"),"99")&amp;IFERROR(TEXT(BL694,"000"),"999")</f>
        <v>058003999</v>
      </c>
      <c r="C694" s="164" t="str">
        <f>IFERROR(TEXT(AK694,"00"),"99")&amp;IFERROR(TEXT(U694,"00"),"99")&amp;IFERROR(TEXT(Q694,"000"),"999")</f>
        <v>0580099</v>
      </c>
      <c r="D694" s="29">
        <v>0</v>
      </c>
      <c r="E694" s="29">
        <v>1</v>
      </c>
      <c r="F694" s="29">
        <v>0</v>
      </c>
      <c r="G694" s="29"/>
      <c r="H694" t="s">
        <v>975</v>
      </c>
      <c r="M694" t="s">
        <v>975</v>
      </c>
      <c r="N694" t="s">
        <v>975</v>
      </c>
      <c r="O694" s="65" t="s">
        <v>974</v>
      </c>
      <c r="P694" t="s">
        <v>974</v>
      </c>
      <c r="Q694" s="153">
        <f>IFERROR(_xlfn.XLOOKUP(S694,sortorder!$E$62:$E$138,sortorder!$F$62:$F$138),999)</f>
        <v>99</v>
      </c>
      <c r="R694" s="153">
        <f>IFERROR(_xlfn.XLOOKUP(S694,sortorder!$E$62:$E$138,sortorder!$D$62:$D$138),99)</f>
        <v>3</v>
      </c>
      <c r="S694" s="131" t="s">
        <v>185</v>
      </c>
      <c r="U694" s="158">
        <f>IFERROR(_xlfn.XLOOKUP(W694,sortorder!$E$4:$E$55,sortorder!$D$4:$D$55),99)</f>
        <v>80</v>
      </c>
      <c r="V694" s="158">
        <f>IFERROR(_xlfn.XLOOKUP(W694,sortorder!$E$4:$E$55,sortorder!$D$4:$D$55),99)</f>
        <v>80</v>
      </c>
      <c r="W694" s="22" t="s">
        <v>2888</v>
      </c>
      <c r="X694" s="147">
        <f>IF(ISERROR(SEARCH(X$1,$O694)),0,1)</f>
        <v>0</v>
      </c>
      <c r="Y694" s="147">
        <f>IF(ISERROR(SEARCH(Y$1,$O694)),0,1)</f>
        <v>1</v>
      </c>
      <c r="Z694" s="147">
        <f>IF(ISERROR(SEARCH(Z$1,$O694)),0,1)</f>
        <v>1</v>
      </c>
      <c r="AA694" s="147">
        <f>IF(ISERROR(SEARCH(AA$1,$O694)),0,1)</f>
        <v>1</v>
      </c>
      <c r="AB694" s="147">
        <f>IF(ISERROR(SEARCH(AB$1,$O694)),0,1)</f>
        <v>0</v>
      </c>
      <c r="AC694" s="147">
        <f>IF(ISERROR(SEARCH(AC$1,$O694)),0,1)</f>
        <v>0</v>
      </c>
      <c r="AD694" s="147">
        <f>IF(ISERROR(SEARCH(AD$1,$O694)),0,1)</f>
        <v>1</v>
      </c>
      <c r="AE694" s="147">
        <f>IF(ISERROR(SEARCH(AE$1,$O694)),0,1)</f>
        <v>0</v>
      </c>
      <c r="AF694" s="147">
        <f>IF(ISERROR(SEARCH(AF$1,$O694)),0,1)</f>
        <v>0</v>
      </c>
      <c r="AI694" t="s">
        <v>84</v>
      </c>
      <c r="AJ694" s="42" t="s">
        <v>84</v>
      </c>
      <c r="AK694" s="219">
        <f>_xlfn.XLOOKUP(AJ694,sortorder!$I$15:$I$20,sortorder!$J$15:$J$20)</f>
        <v>5</v>
      </c>
      <c r="AL694" t="s">
        <v>1805</v>
      </c>
      <c r="AM694" t="s">
        <v>1805</v>
      </c>
      <c r="AN694" t="s">
        <v>1806</v>
      </c>
      <c r="AO694" s="32">
        <v>3</v>
      </c>
      <c r="AP694" t="s">
        <v>757</v>
      </c>
      <c r="AQ694" t="s">
        <v>2834</v>
      </c>
      <c r="AR694" t="s">
        <v>515</v>
      </c>
      <c r="AS694" t="s">
        <v>516</v>
      </c>
      <c r="AU694" s="40" t="str">
        <f>IFERROR(_xlfn.XLOOKUP(O694,wtd!$B:$B,wtd!$C:$C),"")</f>
        <v/>
      </c>
      <c r="AV694" s="147" t="b">
        <f>IFERROR(O694=_xlfn.XLOOKUP(O694,wtd!$B:$B,wtd!$B:$B),FALSE)</f>
        <v>0</v>
      </c>
      <c r="AW694" t="s">
        <v>1103</v>
      </c>
      <c r="BA694" t="b">
        <v>0</v>
      </c>
      <c r="BB694" t="b">
        <v>0</v>
      </c>
      <c r="BC694" t="b">
        <v>0</v>
      </c>
      <c r="BD694" t="s">
        <v>4908</v>
      </c>
      <c r="BE694" t="s">
        <v>4908</v>
      </c>
      <c r="BF694" t="s">
        <v>4908</v>
      </c>
      <c r="BG694" t="s">
        <v>4908</v>
      </c>
      <c r="BL694" s="235">
        <v>999</v>
      </c>
      <c r="BO694" t="s">
        <v>705</v>
      </c>
      <c r="BP694" t="s">
        <v>975</v>
      </c>
    </row>
    <row r="695" spans="1:69" x14ac:dyDescent="0.35">
      <c r="A695">
        <v>694</v>
      </c>
      <c r="B695" s="164" t="str">
        <f>IFERROR(TEXT(AK695,"00"),"99")&amp;IFERROR(TEXT(V695,"00"),"99")&amp;IFERROR(TEXT(R695,"00"),"99")&amp;IFERROR(TEXT(BL695,"000"),"999")</f>
        <v>058003999</v>
      </c>
      <c r="C695" s="164" t="str">
        <f>IFERROR(TEXT(AK695,"00"),"99")&amp;IFERROR(TEXT(U695,"00"),"99")&amp;IFERROR(TEXT(Q695,"000"),"999")</f>
        <v>0580099</v>
      </c>
      <c r="D695" s="29">
        <v>0</v>
      </c>
      <c r="E695" s="29">
        <v>1</v>
      </c>
      <c r="F695" s="29">
        <v>0</v>
      </c>
      <c r="G695" s="29"/>
      <c r="H695" t="s">
        <v>880</v>
      </c>
      <c r="M695" t="s">
        <v>880</v>
      </c>
      <c r="N695" t="s">
        <v>880</v>
      </c>
      <c r="O695" s="65" t="s">
        <v>879</v>
      </c>
      <c r="P695" t="s">
        <v>879</v>
      </c>
      <c r="Q695" s="153">
        <f>IFERROR(_xlfn.XLOOKUP(S695,sortorder!$E$62:$E$138,sortorder!$F$62:$F$138),999)</f>
        <v>99</v>
      </c>
      <c r="R695" s="153">
        <f>IFERROR(_xlfn.XLOOKUP(S695,sortorder!$E$62:$E$138,sortorder!$D$62:$D$138),99)</f>
        <v>3</v>
      </c>
      <c r="S695" s="131" t="s">
        <v>185</v>
      </c>
      <c r="U695" s="158">
        <f>IFERROR(_xlfn.XLOOKUP(W695,sortorder!$E$4:$E$55,sortorder!$D$4:$D$55),99)</f>
        <v>80</v>
      </c>
      <c r="V695" s="158">
        <f>IFERROR(_xlfn.XLOOKUP(W695,sortorder!$E$4:$E$55,sortorder!$D$4:$D$55),99)</f>
        <v>80</v>
      </c>
      <c r="W695" s="22" t="s">
        <v>2888</v>
      </c>
      <c r="X695" s="147">
        <f>IF(ISERROR(SEARCH(X$1,$O695)),0,1)</f>
        <v>0</v>
      </c>
      <c r="Y695" s="147">
        <f>IF(ISERROR(SEARCH(Y$1,$O695)),0,1)</f>
        <v>1</v>
      </c>
      <c r="Z695" s="147">
        <f>IF(ISERROR(SEARCH(Z$1,$O695)),0,1)</f>
        <v>1</v>
      </c>
      <c r="AA695" s="147">
        <f>IF(ISERROR(SEARCH(AA$1,$O695)),0,1)</f>
        <v>1</v>
      </c>
      <c r="AB695" s="147">
        <f>IF(ISERROR(SEARCH(AB$1,$O695)),0,1)</f>
        <v>0</v>
      </c>
      <c r="AC695" s="147">
        <f>IF(ISERROR(SEARCH(AC$1,$O695)),0,1)</f>
        <v>0</v>
      </c>
      <c r="AD695" s="147">
        <f>IF(ISERROR(SEARCH(AD$1,$O695)),0,1)</f>
        <v>1</v>
      </c>
      <c r="AE695" s="147">
        <f>IF(ISERROR(SEARCH(AE$1,$O695)),0,1)</f>
        <v>0</v>
      </c>
      <c r="AF695" s="147">
        <f>IF(ISERROR(SEARCH(AF$1,$O695)),0,1)</f>
        <v>1</v>
      </c>
      <c r="AI695" t="s">
        <v>84</v>
      </c>
      <c r="AJ695" s="42" t="s">
        <v>84</v>
      </c>
      <c r="AK695" s="219">
        <f>_xlfn.XLOOKUP(AJ695,sortorder!$I$15:$I$20,sortorder!$J$15:$J$20)</f>
        <v>5</v>
      </c>
      <c r="AL695" t="s">
        <v>1805</v>
      </c>
      <c r="AM695" t="s">
        <v>1805</v>
      </c>
      <c r="AN695" t="s">
        <v>1806</v>
      </c>
      <c r="AO695" s="32">
        <v>3</v>
      </c>
      <c r="AP695" t="s">
        <v>757</v>
      </c>
      <c r="AQ695" t="s">
        <v>2834</v>
      </c>
      <c r="AR695" t="s">
        <v>515</v>
      </c>
      <c r="AS695" t="s">
        <v>516</v>
      </c>
      <c r="AU695" s="40" t="str">
        <f>IFERROR(_xlfn.XLOOKUP(O695,wtd!$B:$B,wtd!$C:$C),"")</f>
        <v/>
      </c>
      <c r="AV695" s="147" t="b">
        <f>IFERROR(O695=_xlfn.XLOOKUP(O695,wtd!$B:$B,wtd!$B:$B),FALSE)</f>
        <v>0</v>
      </c>
      <c r="AW695" t="s">
        <v>1103</v>
      </c>
      <c r="BA695" t="b">
        <v>0</v>
      </c>
      <c r="BB695" t="b">
        <v>0</v>
      </c>
      <c r="BC695" t="b">
        <v>0</v>
      </c>
      <c r="BD695" t="s">
        <v>5065</v>
      </c>
      <c r="BE695" t="s">
        <v>5527</v>
      </c>
      <c r="BF695" t="s">
        <v>5527</v>
      </c>
      <c r="BG695" t="s">
        <v>5527</v>
      </c>
      <c r="BL695" s="235">
        <v>999</v>
      </c>
      <c r="BO695" t="s">
        <v>708</v>
      </c>
      <c r="BP695" t="s">
        <v>880</v>
      </c>
    </row>
    <row r="696" spans="1:69" x14ac:dyDescent="0.35">
      <c r="A696">
        <v>695</v>
      </c>
      <c r="B696" s="164" t="str">
        <f>IFERROR(TEXT(AK696,"00"),"99")&amp;IFERROR(TEXT(V696,"00"),"99")&amp;IFERROR(TEXT(R696,"00"),"99")&amp;IFERROR(TEXT(BL696,"000"),"999")</f>
        <v>058004999</v>
      </c>
      <c r="C696" s="164" t="str">
        <f>IFERROR(TEXT(AK696,"00"),"99")&amp;IFERROR(TEXT(U696,"00"),"99")&amp;IFERROR(TEXT(Q696,"000"),"999")</f>
        <v>0580100</v>
      </c>
      <c r="D696" s="29">
        <v>0</v>
      </c>
      <c r="E696" s="29">
        <v>1</v>
      </c>
      <c r="F696" s="29">
        <v>0</v>
      </c>
      <c r="G696" s="29"/>
      <c r="H696" t="s">
        <v>101</v>
      </c>
      <c r="M696" t="s">
        <v>101</v>
      </c>
      <c r="N696" t="s">
        <v>101</v>
      </c>
      <c r="O696" s="65" t="s">
        <v>100</v>
      </c>
      <c r="P696" t="s">
        <v>100</v>
      </c>
      <c r="Q696" s="153">
        <f>IFERROR(_xlfn.XLOOKUP(S696,sortorder!$E$62:$E$138,sortorder!$F$62:$F$138),999)</f>
        <v>100</v>
      </c>
      <c r="R696" s="153">
        <f>IFERROR(_xlfn.XLOOKUP(S696,sortorder!$E$62:$E$138,sortorder!$D$62:$D$138),99)</f>
        <v>4</v>
      </c>
      <c r="S696" s="131" t="s">
        <v>108</v>
      </c>
      <c r="U696" s="158">
        <f>IFERROR(_xlfn.XLOOKUP(W696,sortorder!$E$4:$E$55,sortorder!$D$4:$D$55),99)</f>
        <v>80</v>
      </c>
      <c r="V696" s="158">
        <f>IFERROR(_xlfn.XLOOKUP(W696,sortorder!$E$4:$E$55,sortorder!$D$4:$D$55),99)</f>
        <v>80</v>
      </c>
      <c r="W696" s="22" t="s">
        <v>2887</v>
      </c>
      <c r="X696" s="147">
        <f>IF(ISERROR(SEARCH(X$1,$O696)),0,1)</f>
        <v>0</v>
      </c>
      <c r="Y696" s="147">
        <f>IF(ISERROR(SEARCH(Y$1,$O696)),0,1)</f>
        <v>0</v>
      </c>
      <c r="Z696" s="147">
        <f>IF(ISERROR(SEARCH(Z$1,$O696)),0,1)</f>
        <v>0</v>
      </c>
      <c r="AA696" s="147">
        <f>IF(ISERROR(SEARCH(AA$1,$O696)),0,1)</f>
        <v>0</v>
      </c>
      <c r="AB696" s="147">
        <f>IF(ISERROR(SEARCH(AB$1,$O696)),0,1)</f>
        <v>0</v>
      </c>
      <c r="AC696" s="147">
        <f>IF(ISERROR(SEARCH(AC$1,$O696)),0,1)</f>
        <v>1</v>
      </c>
      <c r="AD696" s="147">
        <f>IF(ISERROR(SEARCH(AD$1,$O696)),0,1)</f>
        <v>1</v>
      </c>
      <c r="AE696" s="147">
        <f>IF(ISERROR(SEARCH(AE$1,$O696)),0,1)</f>
        <v>0</v>
      </c>
      <c r="AF696" s="147">
        <f>IF(ISERROR(SEARCH(AF$1,$O696)),0,1)</f>
        <v>0</v>
      </c>
      <c r="AI696" t="s">
        <v>84</v>
      </c>
      <c r="AJ696" s="42" t="s">
        <v>84</v>
      </c>
      <c r="AK696" s="219">
        <f>_xlfn.XLOOKUP(AJ696,sortorder!$I$15:$I$20,sortorder!$J$15:$J$20)</f>
        <v>5</v>
      </c>
      <c r="AL696" t="s">
        <v>423</v>
      </c>
      <c r="AM696" t="s">
        <v>423</v>
      </c>
      <c r="AN696" t="s">
        <v>424</v>
      </c>
      <c r="AO696" s="32">
        <v>1</v>
      </c>
      <c r="AP696" t="s">
        <v>83</v>
      </c>
      <c r="AQ696" t="s">
        <v>97</v>
      </c>
      <c r="AR696" t="s">
        <v>96</v>
      </c>
      <c r="AS696" t="s">
        <v>97</v>
      </c>
      <c r="AU696" s="40" t="str">
        <f>IFERROR(_xlfn.XLOOKUP(O696,wtd!$B:$B,wtd!$C:$C),"")</f>
        <v/>
      </c>
      <c r="AV696" s="147" t="b">
        <f>IFERROR(O696=_xlfn.XLOOKUP(O696,wtd!$B:$B,wtd!$B:$B),FALSE)</f>
        <v>0</v>
      </c>
      <c r="AW696" t="s">
        <v>89</v>
      </c>
      <c r="BA696" t="b">
        <v>0</v>
      </c>
      <c r="BB696" t="b">
        <v>0</v>
      </c>
      <c r="BC696" t="b">
        <v>0</v>
      </c>
      <c r="BD696" t="s">
        <v>102</v>
      </c>
      <c r="BE696" t="s">
        <v>102</v>
      </c>
      <c r="BF696" t="s">
        <v>102</v>
      </c>
      <c r="BG696" t="s">
        <v>102</v>
      </c>
      <c r="BL696" s="235">
        <v>999</v>
      </c>
      <c r="BO696" t="s">
        <v>103</v>
      </c>
      <c r="BP696" t="s">
        <v>101</v>
      </c>
    </row>
    <row r="697" spans="1:69" x14ac:dyDescent="0.35">
      <c r="A697">
        <v>696</v>
      </c>
      <c r="B697" s="164" t="str">
        <f>IFERROR(TEXT(AK697,"00"),"99")&amp;IFERROR(TEXT(V697,"00"),"99")&amp;IFERROR(TEXT(R697,"00"),"99")&amp;IFERROR(TEXT(BL697,"000"),"999")</f>
        <v>058004999</v>
      </c>
      <c r="C697" s="164" t="str">
        <f>IFERROR(TEXT(AK697,"00"),"99")&amp;IFERROR(TEXT(U697,"00"),"99")&amp;IFERROR(TEXT(Q697,"000"),"999")</f>
        <v>0580100</v>
      </c>
      <c r="D697" s="29">
        <v>0</v>
      </c>
      <c r="E697" s="29">
        <v>1</v>
      </c>
      <c r="F697" s="29">
        <v>0</v>
      </c>
      <c r="G697" s="29"/>
      <c r="H697" t="s">
        <v>105</v>
      </c>
      <c r="M697" t="s">
        <v>105</v>
      </c>
      <c r="N697" t="s">
        <v>105</v>
      </c>
      <c r="O697" s="65" t="s">
        <v>104</v>
      </c>
      <c r="P697" t="s">
        <v>104</v>
      </c>
      <c r="Q697" s="153">
        <f>IFERROR(_xlfn.XLOOKUP(S697,sortorder!$E$62:$E$138,sortorder!$F$62:$F$138),999)</f>
        <v>100</v>
      </c>
      <c r="R697" s="153">
        <f>IFERROR(_xlfn.XLOOKUP(S697,sortorder!$E$62:$E$138,sortorder!$D$62:$D$138),99)</f>
        <v>4</v>
      </c>
      <c r="S697" s="131" t="s">
        <v>108</v>
      </c>
      <c r="T697" s="60" t="s">
        <v>107</v>
      </c>
      <c r="U697" s="158">
        <f>IFERROR(_xlfn.XLOOKUP(W697,sortorder!$E$4:$E$55,sortorder!$D$4:$D$55),99)</f>
        <v>80</v>
      </c>
      <c r="V697" s="158">
        <f>IFERROR(_xlfn.XLOOKUP(W697,sortorder!$E$4:$E$55,sortorder!$D$4:$D$55),99)</f>
        <v>80</v>
      </c>
      <c r="W697" s="22" t="s">
        <v>2887</v>
      </c>
      <c r="X697" s="147">
        <f>IF(ISERROR(SEARCH(X$1,$O697)),0,1)</f>
        <v>0</v>
      </c>
      <c r="Y697" s="147">
        <f>IF(ISERROR(SEARCH(Y$1,$O697)),0,1)</f>
        <v>0</v>
      </c>
      <c r="Z697" s="147">
        <f>IF(ISERROR(SEARCH(Z$1,$O697)),0,1)</f>
        <v>0</v>
      </c>
      <c r="AA697" s="147">
        <f>IF(ISERROR(SEARCH(AA$1,$O697)),0,1)</f>
        <v>0</v>
      </c>
      <c r="AB697" s="147">
        <f>IF(ISERROR(SEARCH(AB$1,$O697)),0,1)</f>
        <v>0</v>
      </c>
      <c r="AC697" s="147">
        <f>IF(ISERROR(SEARCH(AC$1,$O697)),0,1)</f>
        <v>1</v>
      </c>
      <c r="AD697" s="147">
        <f>IF(ISERROR(SEARCH(AD$1,$O697)),0,1)</f>
        <v>1</v>
      </c>
      <c r="AE697" s="147">
        <f>IF(ISERROR(SEARCH(AE$1,$O697)),0,1)</f>
        <v>0</v>
      </c>
      <c r="AF697" s="147">
        <f>IF(ISERROR(SEARCH(AF$1,$O697)),0,1)</f>
        <v>1</v>
      </c>
      <c r="AI697" t="s">
        <v>84</v>
      </c>
      <c r="AJ697" s="42" t="s">
        <v>84</v>
      </c>
      <c r="AK697" s="219">
        <f>_xlfn.XLOOKUP(AJ697,sortorder!$I$15:$I$20,sortorder!$J$15:$J$20)</f>
        <v>5</v>
      </c>
      <c r="AL697" t="s">
        <v>423</v>
      </c>
      <c r="AM697" t="s">
        <v>423</v>
      </c>
      <c r="AN697" t="s">
        <v>424</v>
      </c>
      <c r="AO697" s="32">
        <v>1</v>
      </c>
      <c r="AP697" t="s">
        <v>83</v>
      </c>
      <c r="AQ697" t="s">
        <v>97</v>
      </c>
      <c r="AR697" t="s">
        <v>96</v>
      </c>
      <c r="AS697" t="s">
        <v>97</v>
      </c>
      <c r="AU697" s="40" t="str">
        <f>IFERROR(_xlfn.XLOOKUP(O697,wtd!$B:$B,wtd!$C:$C),"")</f>
        <v/>
      </c>
      <c r="AV697" s="147" t="b">
        <f>IFERROR(O697=_xlfn.XLOOKUP(O697,wtd!$B:$B,wtd!$B:$B),FALSE)</f>
        <v>0</v>
      </c>
      <c r="AW697" t="s">
        <v>89</v>
      </c>
      <c r="BA697" t="b">
        <v>0</v>
      </c>
      <c r="BB697" t="b">
        <v>0</v>
      </c>
      <c r="BC697" t="b">
        <v>0</v>
      </c>
      <c r="BD697" t="s">
        <v>5528</v>
      </c>
      <c r="BE697" t="s">
        <v>5529</v>
      </c>
      <c r="BF697" t="s">
        <v>5529</v>
      </c>
      <c r="BG697" t="s">
        <v>106</v>
      </c>
      <c r="BH697" t="s">
        <v>5530</v>
      </c>
      <c r="BL697" s="235">
        <v>999</v>
      </c>
      <c r="BO697" t="s">
        <v>99</v>
      </c>
      <c r="BP697" t="s">
        <v>105</v>
      </c>
      <c r="BQ697" t="s">
        <v>56</v>
      </c>
    </row>
    <row r="698" spans="1:69" x14ac:dyDescent="0.35">
      <c r="A698">
        <v>697</v>
      </c>
      <c r="B698" s="164" t="str">
        <f>IFERROR(TEXT(AK698,"00"),"99")&amp;IFERROR(TEXT(V698,"00"),"99")&amp;IFERROR(TEXT(R698,"00"),"99")&amp;IFERROR(TEXT(BL698,"000"),"999")</f>
        <v>058004999</v>
      </c>
      <c r="C698" s="164" t="str">
        <f>IFERROR(TEXT(AK698,"00"),"99")&amp;IFERROR(TEXT(U698,"00"),"99")&amp;IFERROR(TEXT(Q698,"000"),"999")</f>
        <v>0580100</v>
      </c>
      <c r="D698" s="29">
        <v>0</v>
      </c>
      <c r="E698" s="29">
        <v>1</v>
      </c>
      <c r="F698" s="29">
        <v>0</v>
      </c>
      <c r="G698" s="29"/>
      <c r="H698" t="s">
        <v>451</v>
      </c>
      <c r="M698" t="s">
        <v>451</v>
      </c>
      <c r="N698" t="s">
        <v>451</v>
      </c>
      <c r="O698" s="65" t="s">
        <v>450</v>
      </c>
      <c r="P698" t="s">
        <v>450</v>
      </c>
      <c r="Q698" s="153">
        <f>IFERROR(_xlfn.XLOOKUP(S698,sortorder!$E$62:$E$138,sortorder!$F$62:$F$138),999)</f>
        <v>100</v>
      </c>
      <c r="R698" s="153">
        <f>IFERROR(_xlfn.XLOOKUP(S698,sortorder!$E$62:$E$138,sortorder!$D$62:$D$138),99)</f>
        <v>4</v>
      </c>
      <c r="S698" s="131" t="s">
        <v>108</v>
      </c>
      <c r="U698" s="158">
        <f>IFERROR(_xlfn.XLOOKUP(W698,sortorder!$E$4:$E$55,sortorder!$D$4:$D$55),99)</f>
        <v>80</v>
      </c>
      <c r="V698" s="158">
        <f>IFERROR(_xlfn.XLOOKUP(W698,sortorder!$E$4:$E$55,sortorder!$D$4:$D$55),99)</f>
        <v>80</v>
      </c>
      <c r="W698" s="22" t="s">
        <v>2888</v>
      </c>
      <c r="X698" s="147">
        <f>IF(ISERROR(SEARCH(X$1,$O698)),0,1)</f>
        <v>0</v>
      </c>
      <c r="Y698" s="147">
        <f>IF(ISERROR(SEARCH(Y$1,$O698)),0,1)</f>
        <v>0</v>
      </c>
      <c r="Z698" s="147">
        <f>IF(ISERROR(SEARCH(Z$1,$O698)),0,1)</f>
        <v>1</v>
      </c>
      <c r="AA698" s="147">
        <f>IF(ISERROR(SEARCH(AA$1,$O698)),0,1)</f>
        <v>1</v>
      </c>
      <c r="AB698" s="147">
        <f>IF(ISERROR(SEARCH(AB$1,$O698)),0,1)</f>
        <v>0</v>
      </c>
      <c r="AC698" s="147">
        <f>IF(ISERROR(SEARCH(AC$1,$O698)),0,1)</f>
        <v>0</v>
      </c>
      <c r="AD698" s="147">
        <f>IF(ISERROR(SEARCH(AD$1,$O698)),0,1)</f>
        <v>1</v>
      </c>
      <c r="AE698" s="147">
        <f>IF(ISERROR(SEARCH(AE$1,$O698)),0,1)</f>
        <v>0</v>
      </c>
      <c r="AF698" s="147">
        <f>IF(ISERROR(SEARCH(AF$1,$O698)),0,1)</f>
        <v>0</v>
      </c>
      <c r="AI698" t="s">
        <v>84</v>
      </c>
      <c r="AJ698" s="42" t="s">
        <v>84</v>
      </c>
      <c r="AK698" s="219">
        <f>_xlfn.XLOOKUP(AJ698,sortorder!$I$15:$I$20,sortorder!$J$15:$J$20)</f>
        <v>5</v>
      </c>
      <c r="AL698" t="s">
        <v>423</v>
      </c>
      <c r="AM698" t="s">
        <v>423</v>
      </c>
      <c r="AN698" t="s">
        <v>424</v>
      </c>
      <c r="AO698" s="32">
        <v>1</v>
      </c>
      <c r="AP698" t="s">
        <v>268</v>
      </c>
      <c r="AQ698" t="s">
        <v>2834</v>
      </c>
      <c r="AR698" t="s">
        <v>515</v>
      </c>
      <c r="AS698" t="s">
        <v>516</v>
      </c>
      <c r="AU698" s="40" t="str">
        <f>IFERROR(_xlfn.XLOOKUP(O698,wtd!$B:$B,wtd!$C:$C),"")</f>
        <v/>
      </c>
      <c r="AV698" s="147" t="b">
        <f>IFERROR(O698=_xlfn.XLOOKUP(O698,wtd!$B:$B,wtd!$B:$B),FALSE)</f>
        <v>0</v>
      </c>
      <c r="AW698" t="s">
        <v>1103</v>
      </c>
      <c r="BA698" t="b">
        <v>0</v>
      </c>
      <c r="BB698" t="b">
        <v>0</v>
      </c>
      <c r="BC698" t="b">
        <v>0</v>
      </c>
      <c r="BD698" t="s">
        <v>452</v>
      </c>
      <c r="BE698" t="s">
        <v>452</v>
      </c>
      <c r="BF698" t="s">
        <v>452</v>
      </c>
      <c r="BG698" t="s">
        <v>452</v>
      </c>
      <c r="BL698" s="235">
        <v>999</v>
      </c>
      <c r="BO698" t="s">
        <v>453</v>
      </c>
      <c r="BP698" t="s">
        <v>451</v>
      </c>
    </row>
    <row r="699" spans="1:69" x14ac:dyDescent="0.35">
      <c r="A699">
        <v>698</v>
      </c>
      <c r="B699" s="164" t="str">
        <f>IFERROR(TEXT(AK699,"00"),"99")&amp;IFERROR(TEXT(V699,"00"),"99")&amp;IFERROR(TEXT(R699,"00"),"99")&amp;IFERROR(TEXT(BL699,"000"),"999")</f>
        <v>058004999</v>
      </c>
      <c r="C699" s="164" t="str">
        <f>IFERROR(TEXT(AK699,"00"),"99")&amp;IFERROR(TEXT(U699,"00"),"99")&amp;IFERROR(TEXT(Q699,"000"),"999")</f>
        <v>0580100</v>
      </c>
      <c r="D699" s="29">
        <v>0</v>
      </c>
      <c r="E699" s="29">
        <v>1</v>
      </c>
      <c r="F699" s="29">
        <v>0</v>
      </c>
      <c r="G699" s="29"/>
      <c r="H699" t="s">
        <v>267</v>
      </c>
      <c r="M699" t="s">
        <v>267</v>
      </c>
      <c r="N699" t="s">
        <v>267</v>
      </c>
      <c r="O699" s="65" t="s">
        <v>266</v>
      </c>
      <c r="P699" t="s">
        <v>266</v>
      </c>
      <c r="Q699" s="153">
        <f>IFERROR(_xlfn.XLOOKUP(S699,sortorder!$E$62:$E$138,sortorder!$F$62:$F$138),999)</f>
        <v>100</v>
      </c>
      <c r="R699" s="153">
        <f>IFERROR(_xlfn.XLOOKUP(S699,sortorder!$E$62:$E$138,sortorder!$D$62:$D$138),99)</f>
        <v>4</v>
      </c>
      <c r="S699" s="131" t="s">
        <v>108</v>
      </c>
      <c r="U699" s="158">
        <f>IFERROR(_xlfn.XLOOKUP(W699,sortorder!$E$4:$E$55,sortorder!$D$4:$D$55),99)</f>
        <v>80</v>
      </c>
      <c r="V699" s="158">
        <f>IFERROR(_xlfn.XLOOKUP(W699,sortorder!$E$4:$E$55,sortorder!$D$4:$D$55),99)</f>
        <v>80</v>
      </c>
      <c r="W699" s="22" t="s">
        <v>2888</v>
      </c>
      <c r="X699" s="147">
        <f>IF(ISERROR(SEARCH(X$1,$O699)),0,1)</f>
        <v>0</v>
      </c>
      <c r="Y699" s="147">
        <f>IF(ISERROR(SEARCH(Y$1,$O699)),0,1)</f>
        <v>0</v>
      </c>
      <c r="Z699" s="147">
        <f>IF(ISERROR(SEARCH(Z$1,$O699)),0,1)</f>
        <v>1</v>
      </c>
      <c r="AA699" s="147">
        <f>IF(ISERROR(SEARCH(AA$1,$O699)),0,1)</f>
        <v>1</v>
      </c>
      <c r="AB699" s="147">
        <f>IF(ISERROR(SEARCH(AB$1,$O699)),0,1)</f>
        <v>0</v>
      </c>
      <c r="AC699" s="147">
        <f>IF(ISERROR(SEARCH(AC$1,$O699)),0,1)</f>
        <v>0</v>
      </c>
      <c r="AD699" s="147">
        <f>IF(ISERROR(SEARCH(AD$1,$O699)),0,1)</f>
        <v>1</v>
      </c>
      <c r="AE699" s="147">
        <f>IF(ISERROR(SEARCH(AE$1,$O699)),0,1)</f>
        <v>0</v>
      </c>
      <c r="AF699" s="147">
        <f>IF(ISERROR(SEARCH(AF$1,$O699)),0,1)</f>
        <v>1</v>
      </c>
      <c r="AI699" t="s">
        <v>84</v>
      </c>
      <c r="AJ699" s="42" t="s">
        <v>84</v>
      </c>
      <c r="AK699" s="219">
        <f>_xlfn.XLOOKUP(AJ699,sortorder!$I$15:$I$20,sortorder!$J$15:$J$20)</f>
        <v>5</v>
      </c>
      <c r="AL699" t="s">
        <v>423</v>
      </c>
      <c r="AM699" t="s">
        <v>423</v>
      </c>
      <c r="AN699" t="s">
        <v>424</v>
      </c>
      <c r="AO699" s="32">
        <v>1</v>
      </c>
      <c r="AP699" t="s">
        <v>268</v>
      </c>
      <c r="AQ699" t="s">
        <v>2834</v>
      </c>
      <c r="AR699" t="s">
        <v>515</v>
      </c>
      <c r="AS699" t="s">
        <v>516</v>
      </c>
      <c r="AU699" s="40" t="str">
        <f>IFERROR(_xlfn.XLOOKUP(O699,wtd!$B:$B,wtd!$C:$C),"")</f>
        <v/>
      </c>
      <c r="AV699" s="147" t="b">
        <f>IFERROR(O699=_xlfn.XLOOKUP(O699,wtd!$B:$B,wtd!$B:$B),FALSE)</f>
        <v>0</v>
      </c>
      <c r="AW699" t="s">
        <v>1103</v>
      </c>
      <c r="BA699" t="b">
        <v>0</v>
      </c>
      <c r="BB699" t="b">
        <v>0</v>
      </c>
      <c r="BC699" t="b">
        <v>0</v>
      </c>
      <c r="BD699" t="s">
        <v>5066</v>
      </c>
      <c r="BE699" t="s">
        <v>269</v>
      </c>
      <c r="BF699" t="s">
        <v>269</v>
      </c>
      <c r="BG699" t="s">
        <v>269</v>
      </c>
      <c r="BL699" s="235">
        <v>999</v>
      </c>
      <c r="BO699" t="s">
        <v>270</v>
      </c>
      <c r="BP699" t="s">
        <v>267</v>
      </c>
    </row>
    <row r="700" spans="1:69" x14ac:dyDescent="0.35">
      <c r="A700">
        <v>699</v>
      </c>
      <c r="B700" s="164" t="str">
        <f>IFERROR(TEXT(AK700,"00"),"99")&amp;IFERROR(TEXT(V700,"00"),"99")&amp;IFERROR(TEXT(R700,"00"),"99")&amp;IFERROR(TEXT(BL700,"000"),"999")</f>
        <v>058004999</v>
      </c>
      <c r="C700" s="164" t="str">
        <f>IFERROR(TEXT(AK700,"00"),"99")&amp;IFERROR(TEXT(U700,"00"),"99")&amp;IFERROR(TEXT(Q700,"000"),"999")</f>
        <v>0580100</v>
      </c>
      <c r="D700" s="29">
        <v>0</v>
      </c>
      <c r="E700" s="29">
        <v>1</v>
      </c>
      <c r="F700" s="29">
        <v>0</v>
      </c>
      <c r="G700" s="29"/>
      <c r="H700" t="s">
        <v>491</v>
      </c>
      <c r="M700" t="s">
        <v>491</v>
      </c>
      <c r="N700" t="s">
        <v>491</v>
      </c>
      <c r="O700" s="65" t="s">
        <v>490</v>
      </c>
      <c r="P700" t="s">
        <v>490</v>
      </c>
      <c r="Q700" s="153">
        <f>IFERROR(_xlfn.XLOOKUP(S700,sortorder!$E$62:$E$138,sortorder!$F$62:$F$138),999)</f>
        <v>100</v>
      </c>
      <c r="R700" s="153">
        <f>IFERROR(_xlfn.XLOOKUP(S700,sortorder!$E$62:$E$138,sortorder!$D$62:$D$138),99)</f>
        <v>4</v>
      </c>
      <c r="S700" s="131" t="s">
        <v>108</v>
      </c>
      <c r="U700" s="158">
        <f>IFERROR(_xlfn.XLOOKUP(W700,sortorder!$E$4:$E$55,sortorder!$D$4:$D$55),99)</f>
        <v>80</v>
      </c>
      <c r="V700" s="158">
        <f>IFERROR(_xlfn.XLOOKUP(W700,sortorder!$E$4:$E$55,sortorder!$D$4:$D$55),99)</f>
        <v>80</v>
      </c>
      <c r="W700" s="22" t="s">
        <v>2887</v>
      </c>
      <c r="X700" s="147">
        <f>IF(ISERROR(SEARCH(X$1,$O700)),0,1)</f>
        <v>0</v>
      </c>
      <c r="Y700" s="147">
        <f>IF(ISERROR(SEARCH(Y$1,$O700)),0,1)</f>
        <v>1</v>
      </c>
      <c r="Z700" s="147">
        <f>IF(ISERROR(SEARCH(Z$1,$O700)),0,1)</f>
        <v>0</v>
      </c>
      <c r="AA700" s="147">
        <f>IF(ISERROR(SEARCH(AA$1,$O700)),0,1)</f>
        <v>0</v>
      </c>
      <c r="AB700" s="147">
        <f>IF(ISERROR(SEARCH(AB$1,$O700)),0,1)</f>
        <v>0</v>
      </c>
      <c r="AC700" s="147">
        <f>IF(ISERROR(SEARCH(AC$1,$O700)),0,1)</f>
        <v>1</v>
      </c>
      <c r="AD700" s="147">
        <f>IF(ISERROR(SEARCH(AD$1,$O700)),0,1)</f>
        <v>1</v>
      </c>
      <c r="AE700" s="147">
        <f>IF(ISERROR(SEARCH(AE$1,$O700)),0,1)</f>
        <v>0</v>
      </c>
      <c r="AF700" s="147">
        <f>IF(ISERROR(SEARCH(AF$1,$O700)),0,1)</f>
        <v>0</v>
      </c>
      <c r="AI700" t="s">
        <v>84</v>
      </c>
      <c r="AJ700" s="42" t="s">
        <v>84</v>
      </c>
      <c r="AK700" s="219">
        <f>_xlfn.XLOOKUP(AJ700,sortorder!$I$15:$I$20,sortorder!$J$15:$J$20)</f>
        <v>5</v>
      </c>
      <c r="AL700" t="s">
        <v>1805</v>
      </c>
      <c r="AM700" t="s">
        <v>1805</v>
      </c>
      <c r="AN700" t="s">
        <v>1806</v>
      </c>
      <c r="AO700" s="32">
        <v>3</v>
      </c>
      <c r="AP700" t="s">
        <v>456</v>
      </c>
      <c r="AQ700" t="s">
        <v>97</v>
      </c>
      <c r="AR700" t="s">
        <v>96</v>
      </c>
      <c r="AS700" t="s">
        <v>97</v>
      </c>
      <c r="AU700" s="40" t="str">
        <f>IFERROR(_xlfn.XLOOKUP(O700,wtd!$B:$B,wtd!$C:$C),"")</f>
        <v/>
      </c>
      <c r="AV700" s="147" t="b">
        <f>IFERROR(O700=_xlfn.XLOOKUP(O700,wtd!$B:$B,wtd!$B:$B),FALSE)</f>
        <v>0</v>
      </c>
      <c r="AW700" t="s">
        <v>89</v>
      </c>
      <c r="BA700" t="b">
        <v>0</v>
      </c>
      <c r="BB700" t="b">
        <v>0</v>
      </c>
      <c r="BC700" t="b">
        <v>0</v>
      </c>
      <c r="BD700" t="s">
        <v>492</v>
      </c>
      <c r="BE700" t="s">
        <v>492</v>
      </c>
      <c r="BF700" t="s">
        <v>492</v>
      </c>
      <c r="BG700" t="s">
        <v>492</v>
      </c>
      <c r="BL700" s="235">
        <v>999</v>
      </c>
      <c r="BO700" t="s">
        <v>103</v>
      </c>
      <c r="BP700" t="s">
        <v>491</v>
      </c>
    </row>
    <row r="701" spans="1:69" x14ac:dyDescent="0.35">
      <c r="A701">
        <v>700</v>
      </c>
      <c r="B701" s="164" t="str">
        <f>IFERROR(TEXT(AK701,"00"),"99")&amp;IFERROR(TEXT(V701,"00"),"99")&amp;IFERROR(TEXT(R701,"00"),"99")&amp;IFERROR(TEXT(BL701,"000"),"999")</f>
        <v>058004999</v>
      </c>
      <c r="C701" s="164" t="str">
        <f>IFERROR(TEXT(AK701,"00"),"99")&amp;IFERROR(TEXT(U701,"00"),"99")&amp;IFERROR(TEXT(Q701,"000"),"999")</f>
        <v>0580100</v>
      </c>
      <c r="D701" s="29">
        <v>0</v>
      </c>
      <c r="E701" s="29">
        <v>1</v>
      </c>
      <c r="F701" s="29">
        <v>0</v>
      </c>
      <c r="G701" s="29"/>
      <c r="H701" t="s">
        <v>494</v>
      </c>
      <c r="M701" t="s">
        <v>494</v>
      </c>
      <c r="N701" t="s">
        <v>494</v>
      </c>
      <c r="O701" s="65" t="s">
        <v>493</v>
      </c>
      <c r="P701" t="s">
        <v>493</v>
      </c>
      <c r="Q701" s="153">
        <f>IFERROR(_xlfn.XLOOKUP(S701,sortorder!$E$62:$E$138,sortorder!$F$62:$F$138),999)</f>
        <v>100</v>
      </c>
      <c r="R701" s="153">
        <f>IFERROR(_xlfn.XLOOKUP(S701,sortorder!$E$62:$E$138,sortorder!$D$62:$D$138),99)</f>
        <v>4</v>
      </c>
      <c r="S701" s="131" t="s">
        <v>108</v>
      </c>
      <c r="U701" s="158">
        <f>IFERROR(_xlfn.XLOOKUP(W701,sortorder!$E$4:$E$55,sortorder!$D$4:$D$55),99)</f>
        <v>80</v>
      </c>
      <c r="V701" s="158">
        <f>IFERROR(_xlfn.XLOOKUP(W701,sortorder!$E$4:$E$55,sortorder!$D$4:$D$55),99)</f>
        <v>80</v>
      </c>
      <c r="W701" s="22" t="s">
        <v>2887</v>
      </c>
      <c r="X701" s="147">
        <f>IF(ISERROR(SEARCH(X$1,$O701)),0,1)</f>
        <v>0</v>
      </c>
      <c r="Y701" s="147">
        <f>IF(ISERROR(SEARCH(Y$1,$O701)),0,1)</f>
        <v>1</v>
      </c>
      <c r="Z701" s="147">
        <f>IF(ISERROR(SEARCH(Z$1,$O701)),0,1)</f>
        <v>0</v>
      </c>
      <c r="AA701" s="147">
        <f>IF(ISERROR(SEARCH(AA$1,$O701)),0,1)</f>
        <v>0</v>
      </c>
      <c r="AB701" s="147">
        <f>IF(ISERROR(SEARCH(AB$1,$O701)),0,1)</f>
        <v>0</v>
      </c>
      <c r="AC701" s="147">
        <f>IF(ISERROR(SEARCH(AC$1,$O701)),0,1)</f>
        <v>1</v>
      </c>
      <c r="AD701" s="147">
        <f>IF(ISERROR(SEARCH(AD$1,$O701)),0,1)</f>
        <v>1</v>
      </c>
      <c r="AE701" s="147">
        <f>IF(ISERROR(SEARCH(AE$1,$O701)),0,1)</f>
        <v>0</v>
      </c>
      <c r="AF701" s="147">
        <f>IF(ISERROR(SEARCH(AF$1,$O701)),0,1)</f>
        <v>1</v>
      </c>
      <c r="AI701" t="s">
        <v>84</v>
      </c>
      <c r="AJ701" s="42" t="s">
        <v>84</v>
      </c>
      <c r="AK701" s="219">
        <f>_xlfn.XLOOKUP(AJ701,sortorder!$I$15:$I$20,sortorder!$J$15:$J$20)</f>
        <v>5</v>
      </c>
      <c r="AL701" t="s">
        <v>1805</v>
      </c>
      <c r="AM701" t="s">
        <v>1805</v>
      </c>
      <c r="AN701" t="s">
        <v>1806</v>
      </c>
      <c r="AO701" s="32">
        <v>3</v>
      </c>
      <c r="AP701" t="s">
        <v>456</v>
      </c>
      <c r="AQ701" t="s">
        <v>97</v>
      </c>
      <c r="AR701" t="s">
        <v>96</v>
      </c>
      <c r="AS701" t="s">
        <v>97</v>
      </c>
      <c r="AU701" s="40" t="str">
        <f>IFERROR(_xlfn.XLOOKUP(O701,wtd!$B:$B,wtd!$C:$C),"")</f>
        <v/>
      </c>
      <c r="AV701" s="147" t="b">
        <f>IFERROR(O701=_xlfn.XLOOKUP(O701,wtd!$B:$B,wtd!$B:$B),FALSE)</f>
        <v>0</v>
      </c>
      <c r="AW701" t="s">
        <v>89</v>
      </c>
      <c r="BA701" t="b">
        <v>0</v>
      </c>
      <c r="BB701" t="b">
        <v>0</v>
      </c>
      <c r="BC701" t="b">
        <v>0</v>
      </c>
      <c r="BD701" t="s">
        <v>5067</v>
      </c>
      <c r="BE701" t="s">
        <v>495</v>
      </c>
      <c r="BF701" t="s">
        <v>495</v>
      </c>
      <c r="BG701" t="s">
        <v>495</v>
      </c>
      <c r="BL701" s="235">
        <v>999</v>
      </c>
      <c r="BO701" t="s">
        <v>99</v>
      </c>
      <c r="BP701" t="s">
        <v>494</v>
      </c>
    </row>
    <row r="702" spans="1:69" x14ac:dyDescent="0.35">
      <c r="A702">
        <v>701</v>
      </c>
      <c r="B702" s="164" t="str">
        <f>IFERROR(TEXT(AK702,"00"),"99")&amp;IFERROR(TEXT(V702,"00"),"99")&amp;IFERROR(TEXT(R702,"00"),"99")&amp;IFERROR(TEXT(BL702,"000"),"999")</f>
        <v>058004999</v>
      </c>
      <c r="C702" s="164" t="str">
        <f>IFERROR(TEXT(AK702,"00"),"99")&amp;IFERROR(TEXT(U702,"00"),"99")&amp;IFERROR(TEXT(Q702,"000"),"999")</f>
        <v>0580100</v>
      </c>
      <c r="D702" s="29">
        <v>0</v>
      </c>
      <c r="E702" s="29">
        <v>1</v>
      </c>
      <c r="F702" s="29">
        <v>0</v>
      </c>
      <c r="G702" s="29"/>
      <c r="H702" t="s">
        <v>799</v>
      </c>
      <c r="M702" t="s">
        <v>799</v>
      </c>
      <c r="N702" t="s">
        <v>799</v>
      </c>
      <c r="O702" s="65" t="s">
        <v>798</v>
      </c>
      <c r="P702" t="s">
        <v>798</v>
      </c>
      <c r="Q702" s="153">
        <f>IFERROR(_xlfn.XLOOKUP(S702,sortorder!$E$62:$E$138,sortorder!$F$62:$F$138),999)</f>
        <v>100</v>
      </c>
      <c r="R702" s="153">
        <f>IFERROR(_xlfn.XLOOKUP(S702,sortorder!$E$62:$E$138,sortorder!$D$62:$D$138),99)</f>
        <v>4</v>
      </c>
      <c r="S702" s="131" t="s">
        <v>108</v>
      </c>
      <c r="U702" s="158">
        <f>IFERROR(_xlfn.XLOOKUP(W702,sortorder!$E$4:$E$55,sortorder!$D$4:$D$55),99)</f>
        <v>80</v>
      </c>
      <c r="V702" s="158">
        <f>IFERROR(_xlfn.XLOOKUP(W702,sortorder!$E$4:$E$55,sortorder!$D$4:$D$55),99)</f>
        <v>80</v>
      </c>
      <c r="W702" s="22" t="s">
        <v>2888</v>
      </c>
      <c r="X702" s="147">
        <f>IF(ISERROR(SEARCH(X$1,$O702)),0,1)</f>
        <v>0</v>
      </c>
      <c r="Y702" s="147">
        <f>IF(ISERROR(SEARCH(Y$1,$O702)),0,1)</f>
        <v>1</v>
      </c>
      <c r="Z702" s="147">
        <f>IF(ISERROR(SEARCH(Z$1,$O702)),0,1)</f>
        <v>1</v>
      </c>
      <c r="AA702" s="147">
        <f>IF(ISERROR(SEARCH(AA$1,$O702)),0,1)</f>
        <v>1</v>
      </c>
      <c r="AB702" s="147">
        <f>IF(ISERROR(SEARCH(AB$1,$O702)),0,1)</f>
        <v>0</v>
      </c>
      <c r="AC702" s="147">
        <f>IF(ISERROR(SEARCH(AC$1,$O702)),0,1)</f>
        <v>0</v>
      </c>
      <c r="AD702" s="147">
        <f>IF(ISERROR(SEARCH(AD$1,$O702)),0,1)</f>
        <v>1</v>
      </c>
      <c r="AE702" s="147">
        <f>IF(ISERROR(SEARCH(AE$1,$O702)),0,1)</f>
        <v>0</v>
      </c>
      <c r="AF702" s="147">
        <f>IF(ISERROR(SEARCH(AF$1,$O702)),0,1)</f>
        <v>0</v>
      </c>
      <c r="AI702" t="s">
        <v>84</v>
      </c>
      <c r="AJ702" s="42" t="s">
        <v>84</v>
      </c>
      <c r="AK702" s="219">
        <f>_xlfn.XLOOKUP(AJ702,sortorder!$I$15:$I$20,sortorder!$J$15:$J$20)</f>
        <v>5</v>
      </c>
      <c r="AL702" t="s">
        <v>1805</v>
      </c>
      <c r="AM702" t="s">
        <v>1805</v>
      </c>
      <c r="AN702" t="s">
        <v>1806</v>
      </c>
      <c r="AO702" s="32">
        <v>3</v>
      </c>
      <c r="AP702" t="s">
        <v>757</v>
      </c>
      <c r="AQ702" t="s">
        <v>2834</v>
      </c>
      <c r="AR702" t="s">
        <v>515</v>
      </c>
      <c r="AS702" t="s">
        <v>516</v>
      </c>
      <c r="AU702" s="40" t="str">
        <f>IFERROR(_xlfn.XLOOKUP(O702,wtd!$B:$B,wtd!$C:$C),"")</f>
        <v/>
      </c>
      <c r="AV702" s="147" t="b">
        <f>IFERROR(O702=_xlfn.XLOOKUP(O702,wtd!$B:$B,wtd!$B:$B),FALSE)</f>
        <v>0</v>
      </c>
      <c r="AW702" t="s">
        <v>1103</v>
      </c>
      <c r="BA702" t="b">
        <v>0</v>
      </c>
      <c r="BB702" t="b">
        <v>0</v>
      </c>
      <c r="BC702" t="b">
        <v>0</v>
      </c>
      <c r="BD702" t="s">
        <v>800</v>
      </c>
      <c r="BE702" t="s">
        <v>800</v>
      </c>
      <c r="BF702" t="s">
        <v>800</v>
      </c>
      <c r="BG702" t="s">
        <v>800</v>
      </c>
      <c r="BL702" s="235">
        <v>999</v>
      </c>
      <c r="BO702" t="s">
        <v>453</v>
      </c>
      <c r="BP702" t="s">
        <v>799</v>
      </c>
    </row>
    <row r="703" spans="1:69" x14ac:dyDescent="0.35">
      <c r="A703">
        <v>702</v>
      </c>
      <c r="B703" s="164" t="str">
        <f>IFERROR(TEXT(AK703,"00"),"99")&amp;IFERROR(TEXT(V703,"00"),"99")&amp;IFERROR(TEXT(R703,"00"),"99")&amp;IFERROR(TEXT(BL703,"000"),"999")</f>
        <v>058004999</v>
      </c>
      <c r="C703" s="164" t="str">
        <f>IFERROR(TEXT(AK703,"00"),"99")&amp;IFERROR(TEXT(U703,"00"),"99")&amp;IFERROR(TEXT(Q703,"000"),"999")</f>
        <v>0580100</v>
      </c>
      <c r="D703" s="29">
        <v>0</v>
      </c>
      <c r="E703" s="29">
        <v>1</v>
      </c>
      <c r="F703" s="29">
        <v>0</v>
      </c>
      <c r="G703" s="29"/>
      <c r="H703" t="s">
        <v>802</v>
      </c>
      <c r="M703" t="s">
        <v>802</v>
      </c>
      <c r="N703" t="s">
        <v>802</v>
      </c>
      <c r="O703" s="65" t="s">
        <v>801</v>
      </c>
      <c r="P703" t="s">
        <v>801</v>
      </c>
      <c r="Q703" s="153">
        <f>IFERROR(_xlfn.XLOOKUP(S703,sortorder!$E$62:$E$138,sortorder!$F$62:$F$138),999)</f>
        <v>100</v>
      </c>
      <c r="R703" s="153">
        <f>IFERROR(_xlfn.XLOOKUP(S703,sortorder!$E$62:$E$138,sortorder!$D$62:$D$138),99)</f>
        <v>4</v>
      </c>
      <c r="S703" s="131" t="s">
        <v>108</v>
      </c>
      <c r="U703" s="158">
        <f>IFERROR(_xlfn.XLOOKUP(W703,sortorder!$E$4:$E$55,sortorder!$D$4:$D$55),99)</f>
        <v>80</v>
      </c>
      <c r="V703" s="158">
        <f>IFERROR(_xlfn.XLOOKUP(W703,sortorder!$E$4:$E$55,sortorder!$D$4:$D$55),99)</f>
        <v>80</v>
      </c>
      <c r="W703" s="22" t="s">
        <v>2888</v>
      </c>
      <c r="X703" s="147">
        <f>IF(ISERROR(SEARCH(X$1,$O703)),0,1)</f>
        <v>0</v>
      </c>
      <c r="Y703" s="147">
        <f>IF(ISERROR(SEARCH(Y$1,$O703)),0,1)</f>
        <v>1</v>
      </c>
      <c r="Z703" s="147">
        <f>IF(ISERROR(SEARCH(Z$1,$O703)),0,1)</f>
        <v>1</v>
      </c>
      <c r="AA703" s="147">
        <f>IF(ISERROR(SEARCH(AA$1,$O703)),0,1)</f>
        <v>1</v>
      </c>
      <c r="AB703" s="147">
        <f>IF(ISERROR(SEARCH(AB$1,$O703)),0,1)</f>
        <v>0</v>
      </c>
      <c r="AC703" s="147">
        <f>IF(ISERROR(SEARCH(AC$1,$O703)),0,1)</f>
        <v>0</v>
      </c>
      <c r="AD703" s="147">
        <f>IF(ISERROR(SEARCH(AD$1,$O703)),0,1)</f>
        <v>1</v>
      </c>
      <c r="AE703" s="147">
        <f>IF(ISERROR(SEARCH(AE$1,$O703)),0,1)</f>
        <v>0</v>
      </c>
      <c r="AF703" s="147">
        <f>IF(ISERROR(SEARCH(AF$1,$O703)),0,1)</f>
        <v>1</v>
      </c>
      <c r="AI703" t="s">
        <v>84</v>
      </c>
      <c r="AJ703" s="42" t="s">
        <v>84</v>
      </c>
      <c r="AK703" s="219">
        <f>_xlfn.XLOOKUP(AJ703,sortorder!$I$15:$I$20,sortorder!$J$15:$J$20)</f>
        <v>5</v>
      </c>
      <c r="AL703" t="s">
        <v>1805</v>
      </c>
      <c r="AM703" t="s">
        <v>1805</v>
      </c>
      <c r="AN703" t="s">
        <v>1806</v>
      </c>
      <c r="AO703" s="32">
        <v>3</v>
      </c>
      <c r="AP703" t="s">
        <v>757</v>
      </c>
      <c r="AQ703" t="s">
        <v>2834</v>
      </c>
      <c r="AR703" t="s">
        <v>515</v>
      </c>
      <c r="AS703" t="s">
        <v>516</v>
      </c>
      <c r="AU703" s="40" t="str">
        <f>IFERROR(_xlfn.XLOOKUP(O703,wtd!$B:$B,wtd!$C:$C),"")</f>
        <v/>
      </c>
      <c r="AV703" s="147" t="b">
        <f>IFERROR(O703=_xlfn.XLOOKUP(O703,wtd!$B:$B,wtd!$B:$B),FALSE)</f>
        <v>0</v>
      </c>
      <c r="AW703" t="s">
        <v>1103</v>
      </c>
      <c r="BA703" t="b">
        <v>0</v>
      </c>
      <c r="BB703" t="b">
        <v>0</v>
      </c>
      <c r="BC703" t="b">
        <v>0</v>
      </c>
      <c r="BD703" t="s">
        <v>5068</v>
      </c>
      <c r="BE703" t="s">
        <v>803</v>
      </c>
      <c r="BF703" t="s">
        <v>803</v>
      </c>
      <c r="BG703" t="s">
        <v>803</v>
      </c>
      <c r="BL703" s="235">
        <v>999</v>
      </c>
      <c r="BO703" t="s">
        <v>270</v>
      </c>
      <c r="BP703" t="s">
        <v>802</v>
      </c>
    </row>
    <row r="704" spans="1:69" x14ac:dyDescent="0.35">
      <c r="A704">
        <v>703</v>
      </c>
      <c r="B704" s="164" t="str">
        <f>IFERROR(TEXT(AK704,"00"),"99")&amp;IFERROR(TEXT(V704,"00"),"99")&amp;IFERROR(TEXT(R704,"00"),"99")&amp;IFERROR(TEXT(BL704,"000"),"999")</f>
        <v>058005999</v>
      </c>
      <c r="C704" s="164" t="str">
        <f>IFERROR(TEXT(AK704,"00"),"99")&amp;IFERROR(TEXT(U704,"00"),"99")&amp;IFERROR(TEXT(Q704,"000"),"999")</f>
        <v>0580098</v>
      </c>
      <c r="D704" s="29">
        <v>0</v>
      </c>
      <c r="E704" s="29">
        <v>1</v>
      </c>
      <c r="F704" s="29">
        <v>0</v>
      </c>
      <c r="G704" s="29"/>
      <c r="H704" t="s">
        <v>203</v>
      </c>
      <c r="M704" t="s">
        <v>203</v>
      </c>
      <c r="N704" t="s">
        <v>203</v>
      </c>
      <c r="O704" s="65" t="s">
        <v>202</v>
      </c>
      <c r="P704" t="s">
        <v>202</v>
      </c>
      <c r="Q704" s="153">
        <f>IFERROR(_xlfn.XLOOKUP(S704,sortorder!$E$62:$E$138,sortorder!$F$62:$F$138),999)</f>
        <v>98</v>
      </c>
      <c r="R704" s="153">
        <f>IFERROR(_xlfn.XLOOKUP(S704,sortorder!$E$62:$E$138,sortorder!$D$62:$D$138),99)</f>
        <v>5</v>
      </c>
      <c r="S704" s="131" t="s">
        <v>196</v>
      </c>
      <c r="U704" s="158">
        <f>IFERROR(_xlfn.XLOOKUP(W704,sortorder!$E$4:$E$55,sortorder!$D$4:$D$55),99)</f>
        <v>80</v>
      </c>
      <c r="V704" s="158">
        <f>IFERROR(_xlfn.XLOOKUP(W704,sortorder!$E$4:$E$55,sortorder!$D$4:$D$55),99)</f>
        <v>80</v>
      </c>
      <c r="W704" s="22" t="s">
        <v>2887</v>
      </c>
      <c r="X704" s="147">
        <f>IF(ISERROR(SEARCH(X$1,$O704)),0,1)</f>
        <v>0</v>
      </c>
      <c r="Y704" s="147">
        <f>IF(ISERROR(SEARCH(Y$1,$O704)),0,1)</f>
        <v>0</v>
      </c>
      <c r="Z704" s="147">
        <f>IF(ISERROR(SEARCH(Z$1,$O704)),0,1)</f>
        <v>0</v>
      </c>
      <c r="AA704" s="147">
        <f>IF(ISERROR(SEARCH(AA$1,$O704)),0,1)</f>
        <v>0</v>
      </c>
      <c r="AB704" s="147">
        <f>IF(ISERROR(SEARCH(AB$1,$O704)),0,1)</f>
        <v>0</v>
      </c>
      <c r="AC704" s="147">
        <f>IF(ISERROR(SEARCH(AC$1,$O704)),0,1)</f>
        <v>1</v>
      </c>
      <c r="AD704" s="147">
        <f>IF(ISERROR(SEARCH(AD$1,$O704)),0,1)</f>
        <v>1</v>
      </c>
      <c r="AE704" s="147">
        <f>IF(ISERROR(SEARCH(AE$1,$O704)),0,1)</f>
        <v>0</v>
      </c>
      <c r="AF704" s="147">
        <f>IF(ISERROR(SEARCH(AF$1,$O704)),0,1)</f>
        <v>0</v>
      </c>
      <c r="AI704" t="s">
        <v>84</v>
      </c>
      <c r="AJ704" s="42" t="s">
        <v>84</v>
      </c>
      <c r="AK704" s="219">
        <f>_xlfn.XLOOKUP(AJ704,sortorder!$I$15:$I$20,sortorder!$J$15:$J$20)</f>
        <v>5</v>
      </c>
      <c r="AL704" t="s">
        <v>423</v>
      </c>
      <c r="AM704" t="s">
        <v>423</v>
      </c>
      <c r="AN704" t="s">
        <v>424</v>
      </c>
      <c r="AO704" s="32">
        <v>1</v>
      </c>
      <c r="AP704" t="s">
        <v>83</v>
      </c>
      <c r="AQ704" t="s">
        <v>97</v>
      </c>
      <c r="AR704" t="s">
        <v>96</v>
      </c>
      <c r="AS704" t="s">
        <v>97</v>
      </c>
      <c r="AU704" s="40" t="str">
        <f>IFERROR(_xlfn.XLOOKUP(O704,wtd!$B:$B,wtd!$C:$C),"")</f>
        <v/>
      </c>
      <c r="AV704" s="147" t="b">
        <f>IFERROR(O704=_xlfn.XLOOKUP(O704,wtd!$B:$B,wtd!$B:$B),FALSE)</f>
        <v>0</v>
      </c>
      <c r="AW704" t="s">
        <v>89</v>
      </c>
      <c r="BA704" t="b">
        <v>0</v>
      </c>
      <c r="BB704" t="b">
        <v>0</v>
      </c>
      <c r="BC704" t="b">
        <v>0</v>
      </c>
      <c r="BD704" t="s">
        <v>5531</v>
      </c>
      <c r="BE704" t="s">
        <v>5532</v>
      </c>
      <c r="BF704" t="s">
        <v>5532</v>
      </c>
      <c r="BG704" t="s">
        <v>5532</v>
      </c>
      <c r="BL704" s="235">
        <v>999</v>
      </c>
      <c r="BO704" t="s">
        <v>143</v>
      </c>
      <c r="BP704" t="s">
        <v>203</v>
      </c>
    </row>
    <row r="705" spans="1:69" x14ac:dyDescent="0.35">
      <c r="A705">
        <v>704</v>
      </c>
      <c r="B705" s="164" t="str">
        <f>IFERROR(TEXT(AK705,"00"),"99")&amp;IFERROR(TEXT(V705,"00"),"99")&amp;IFERROR(TEXT(R705,"00"),"99")&amp;IFERROR(TEXT(BL705,"000"),"999")</f>
        <v>058005999</v>
      </c>
      <c r="C705" s="164" t="str">
        <f>IFERROR(TEXT(AK705,"00"),"99")&amp;IFERROR(TEXT(U705,"00"),"99")&amp;IFERROR(TEXT(Q705,"000"),"999")</f>
        <v>0580098</v>
      </c>
      <c r="D705" s="29">
        <v>0</v>
      </c>
      <c r="E705" s="29">
        <v>1</v>
      </c>
      <c r="F705" s="29">
        <v>0</v>
      </c>
      <c r="G705" s="29"/>
      <c r="H705" t="s">
        <v>205</v>
      </c>
      <c r="L705" s="125"/>
      <c r="M705" t="s">
        <v>205</v>
      </c>
      <c r="N705" t="s">
        <v>205</v>
      </c>
      <c r="O705" s="65" t="s">
        <v>204</v>
      </c>
      <c r="P705" t="s">
        <v>204</v>
      </c>
      <c r="Q705" s="153">
        <f>IFERROR(_xlfn.XLOOKUP(S705,sortorder!$E$62:$E$138,sortorder!$F$62:$F$138),999)</f>
        <v>98</v>
      </c>
      <c r="R705" s="153">
        <f>IFERROR(_xlfn.XLOOKUP(S705,sortorder!$E$62:$E$138,sortorder!$D$62:$D$138),99)</f>
        <v>5</v>
      </c>
      <c r="S705" s="131" t="s">
        <v>196</v>
      </c>
      <c r="T705" s="60" t="s">
        <v>206</v>
      </c>
      <c r="U705" s="158">
        <f>IFERROR(_xlfn.XLOOKUP(W705,sortorder!$E$4:$E$55,sortorder!$D$4:$D$55),99)</f>
        <v>80</v>
      </c>
      <c r="V705" s="158">
        <f>IFERROR(_xlfn.XLOOKUP(W705,sortorder!$E$4:$E$55,sortorder!$D$4:$D$55),99)</f>
        <v>80</v>
      </c>
      <c r="W705" s="22" t="s">
        <v>2887</v>
      </c>
      <c r="X705" s="147">
        <f>IF(ISERROR(SEARCH(X$1,$O705)),0,1)</f>
        <v>0</v>
      </c>
      <c r="Y705" s="147">
        <f>IF(ISERROR(SEARCH(Y$1,$O705)),0,1)</f>
        <v>0</v>
      </c>
      <c r="Z705" s="147">
        <f>IF(ISERROR(SEARCH(Z$1,$O705)),0,1)</f>
        <v>0</v>
      </c>
      <c r="AA705" s="147">
        <f>IF(ISERROR(SEARCH(AA$1,$O705)),0,1)</f>
        <v>0</v>
      </c>
      <c r="AB705" s="147">
        <f>IF(ISERROR(SEARCH(AB$1,$O705)),0,1)</f>
        <v>0</v>
      </c>
      <c r="AC705" s="147">
        <f>IF(ISERROR(SEARCH(AC$1,$O705)),0,1)</f>
        <v>1</v>
      </c>
      <c r="AD705" s="147">
        <f>IF(ISERROR(SEARCH(AD$1,$O705)),0,1)</f>
        <v>1</v>
      </c>
      <c r="AE705" s="147">
        <f>IF(ISERROR(SEARCH(AE$1,$O705)),0,1)</f>
        <v>0</v>
      </c>
      <c r="AF705" s="147">
        <f>IF(ISERROR(SEARCH(AF$1,$O705)),0,1)</f>
        <v>1</v>
      </c>
      <c r="AI705" t="s">
        <v>84</v>
      </c>
      <c r="AJ705" s="42" t="s">
        <v>84</v>
      </c>
      <c r="AK705" s="219">
        <f>_xlfn.XLOOKUP(AJ705,sortorder!$I$15:$I$20,sortorder!$J$15:$J$20)</f>
        <v>5</v>
      </c>
      <c r="AL705" t="s">
        <v>423</v>
      </c>
      <c r="AM705" t="s">
        <v>423</v>
      </c>
      <c r="AN705" t="s">
        <v>424</v>
      </c>
      <c r="AO705" s="32">
        <v>1</v>
      </c>
      <c r="AP705" t="s">
        <v>83</v>
      </c>
      <c r="AQ705" t="s">
        <v>97</v>
      </c>
      <c r="AR705" t="s">
        <v>96</v>
      </c>
      <c r="AS705" t="s">
        <v>97</v>
      </c>
      <c r="AU705" s="40" t="str">
        <f>IFERROR(_xlfn.XLOOKUP(O705,wtd!$B:$B,wtd!$C:$C),"")</f>
        <v/>
      </c>
      <c r="AV705" s="147" t="b">
        <f>IFERROR(O705=_xlfn.XLOOKUP(O705,wtd!$B:$B,wtd!$B:$B),FALSE)</f>
        <v>0</v>
      </c>
      <c r="AW705" t="s">
        <v>89</v>
      </c>
      <c r="BA705" t="b">
        <v>0</v>
      </c>
      <c r="BB705" t="b">
        <v>0</v>
      </c>
      <c r="BC705" t="b">
        <v>0</v>
      </c>
      <c r="BD705" t="s">
        <v>5533</v>
      </c>
      <c r="BE705" t="s">
        <v>5534</v>
      </c>
      <c r="BF705" t="s">
        <v>5534</v>
      </c>
      <c r="BG705" t="s">
        <v>5535</v>
      </c>
      <c r="BH705" t="s">
        <v>5536</v>
      </c>
      <c r="BL705" s="235">
        <v>999</v>
      </c>
      <c r="BO705" t="s">
        <v>54</v>
      </c>
      <c r="BP705" t="s">
        <v>205</v>
      </c>
      <c r="BQ705" t="s">
        <v>56</v>
      </c>
    </row>
    <row r="706" spans="1:69" x14ac:dyDescent="0.35">
      <c r="A706">
        <v>705</v>
      </c>
      <c r="B706" s="164" t="str">
        <f>IFERROR(TEXT(AK706,"00"),"99")&amp;IFERROR(TEXT(V706,"00"),"99")&amp;IFERROR(TEXT(R706,"00"),"99")&amp;IFERROR(TEXT(BL706,"000"),"999")</f>
        <v>058005999</v>
      </c>
      <c r="C706" s="164" t="str">
        <f>IFERROR(TEXT(AK706,"00"),"99")&amp;IFERROR(TEXT(U706,"00"),"99")&amp;IFERROR(TEXT(Q706,"000"),"999")</f>
        <v>0580098</v>
      </c>
      <c r="D706" s="29">
        <v>0</v>
      </c>
      <c r="E706" s="29">
        <v>1</v>
      </c>
      <c r="F706" s="29">
        <v>0</v>
      </c>
      <c r="G706" s="29"/>
      <c r="H706" t="s">
        <v>710</v>
      </c>
      <c r="L706" s="125"/>
      <c r="M706" t="s">
        <v>710</v>
      </c>
      <c r="N706" t="s">
        <v>710</v>
      </c>
      <c r="O706" s="65" t="s">
        <v>709</v>
      </c>
      <c r="P706" t="s">
        <v>709</v>
      </c>
      <c r="Q706" s="153">
        <f>IFERROR(_xlfn.XLOOKUP(S706,sortorder!$E$62:$E$138,sortorder!$F$62:$F$138),999)</f>
        <v>98</v>
      </c>
      <c r="R706" s="153">
        <f>IFERROR(_xlfn.XLOOKUP(S706,sortorder!$E$62:$E$138,sortorder!$D$62:$D$138),99)</f>
        <v>5</v>
      </c>
      <c r="S706" s="131" t="s">
        <v>196</v>
      </c>
      <c r="U706" s="158">
        <f>IFERROR(_xlfn.XLOOKUP(W706,sortorder!$E$4:$E$55,sortorder!$D$4:$D$55),99)</f>
        <v>80</v>
      </c>
      <c r="V706" s="158">
        <f>IFERROR(_xlfn.XLOOKUP(W706,sortorder!$E$4:$E$55,sortorder!$D$4:$D$55),99)</f>
        <v>80</v>
      </c>
      <c r="W706" s="22" t="s">
        <v>2888</v>
      </c>
      <c r="X706" s="147">
        <f>IF(ISERROR(SEARCH(X$1,$O706)),0,1)</f>
        <v>0</v>
      </c>
      <c r="Y706" s="147">
        <f>IF(ISERROR(SEARCH(Y$1,$O706)),0,1)</f>
        <v>0</v>
      </c>
      <c r="Z706" s="147">
        <f>IF(ISERROR(SEARCH(Z$1,$O706)),0,1)</f>
        <v>1</v>
      </c>
      <c r="AA706" s="147">
        <f>IF(ISERROR(SEARCH(AA$1,$O706)),0,1)</f>
        <v>1</v>
      </c>
      <c r="AB706" s="147">
        <f>IF(ISERROR(SEARCH(AB$1,$O706)),0,1)</f>
        <v>0</v>
      </c>
      <c r="AC706" s="147">
        <f>IF(ISERROR(SEARCH(AC$1,$O706)),0,1)</f>
        <v>0</v>
      </c>
      <c r="AD706" s="147">
        <f>IF(ISERROR(SEARCH(AD$1,$O706)),0,1)</f>
        <v>1</v>
      </c>
      <c r="AE706" s="147">
        <f>IF(ISERROR(SEARCH(AE$1,$O706)),0,1)</f>
        <v>0</v>
      </c>
      <c r="AF706" s="147">
        <f>IF(ISERROR(SEARCH(AF$1,$O706)),0,1)</f>
        <v>0</v>
      </c>
      <c r="AI706" t="s">
        <v>84</v>
      </c>
      <c r="AJ706" s="42" t="s">
        <v>84</v>
      </c>
      <c r="AK706" s="219">
        <f>_xlfn.XLOOKUP(AJ706,sortorder!$I$15:$I$20,sortorder!$J$15:$J$20)</f>
        <v>5</v>
      </c>
      <c r="AL706" t="s">
        <v>423</v>
      </c>
      <c r="AM706" t="s">
        <v>423</v>
      </c>
      <c r="AN706" t="s">
        <v>424</v>
      </c>
      <c r="AO706" s="32">
        <v>1</v>
      </c>
      <c r="AP706" t="s">
        <v>268</v>
      </c>
      <c r="AQ706" t="s">
        <v>2834</v>
      </c>
      <c r="AR706" t="s">
        <v>515</v>
      </c>
      <c r="AS706" t="s">
        <v>516</v>
      </c>
      <c r="AU706" s="40" t="str">
        <f>IFERROR(_xlfn.XLOOKUP(O706,wtd!$B:$B,wtd!$C:$C),"")</f>
        <v/>
      </c>
      <c r="AV706" s="147" t="b">
        <f>IFERROR(O706=_xlfn.XLOOKUP(O706,wtd!$B:$B,wtd!$B:$B),FALSE)</f>
        <v>0</v>
      </c>
      <c r="AW706" t="s">
        <v>1103</v>
      </c>
      <c r="BA706" t="b">
        <v>0</v>
      </c>
      <c r="BB706" t="b">
        <v>0</v>
      </c>
      <c r="BC706" t="b">
        <v>0</v>
      </c>
      <c r="BD706" t="s">
        <v>5537</v>
      </c>
      <c r="BE706" t="s">
        <v>5538</v>
      </c>
      <c r="BF706" t="s">
        <v>5538</v>
      </c>
      <c r="BG706" t="s">
        <v>5538</v>
      </c>
      <c r="BL706" s="235">
        <v>999</v>
      </c>
      <c r="BO706" t="s">
        <v>711</v>
      </c>
      <c r="BP706" t="s">
        <v>710</v>
      </c>
    </row>
    <row r="707" spans="1:69" x14ac:dyDescent="0.35">
      <c r="A707">
        <v>706</v>
      </c>
      <c r="B707" s="164" t="str">
        <f>IFERROR(TEXT(AK707,"00"),"99")&amp;IFERROR(TEXT(V707,"00"),"99")&amp;IFERROR(TEXT(R707,"00"),"99")&amp;IFERROR(TEXT(BL707,"000"),"999")</f>
        <v>058005999</v>
      </c>
      <c r="C707" s="164" t="str">
        <f>IFERROR(TEXT(AK707,"00"),"99")&amp;IFERROR(TEXT(U707,"00"),"99")&amp;IFERROR(TEXT(Q707,"000"),"999")</f>
        <v>0580098</v>
      </c>
      <c r="D707" s="29">
        <v>0</v>
      </c>
      <c r="E707" s="29">
        <v>1</v>
      </c>
      <c r="F707" s="29">
        <v>0</v>
      </c>
      <c r="G707" s="29"/>
      <c r="H707" t="s">
        <v>713</v>
      </c>
      <c r="L707" s="70"/>
      <c r="M707" t="s">
        <v>713</v>
      </c>
      <c r="N707" t="s">
        <v>713</v>
      </c>
      <c r="O707" s="65" t="s">
        <v>712</v>
      </c>
      <c r="P707" t="s">
        <v>712</v>
      </c>
      <c r="Q707" s="153">
        <f>IFERROR(_xlfn.XLOOKUP(S707,sortorder!$E$62:$E$138,sortorder!$F$62:$F$138),999)</f>
        <v>98</v>
      </c>
      <c r="R707" s="153">
        <f>IFERROR(_xlfn.XLOOKUP(S707,sortorder!$E$62:$E$138,sortorder!$D$62:$D$138),99)</f>
        <v>5</v>
      </c>
      <c r="S707" s="131" t="s">
        <v>196</v>
      </c>
      <c r="U707" s="158">
        <f>IFERROR(_xlfn.XLOOKUP(W707,sortorder!$E$4:$E$55,sortorder!$D$4:$D$55),99)</f>
        <v>80</v>
      </c>
      <c r="V707" s="158">
        <f>IFERROR(_xlfn.XLOOKUP(W707,sortorder!$E$4:$E$55,sortorder!$D$4:$D$55),99)</f>
        <v>80</v>
      </c>
      <c r="W707" s="22" t="s">
        <v>2888</v>
      </c>
      <c r="X707" s="147">
        <f>IF(ISERROR(SEARCH(X$1,$O707)),0,1)</f>
        <v>0</v>
      </c>
      <c r="Y707" s="147">
        <f>IF(ISERROR(SEARCH(Y$1,$O707)),0,1)</f>
        <v>0</v>
      </c>
      <c r="Z707" s="147">
        <f>IF(ISERROR(SEARCH(Z$1,$O707)),0,1)</f>
        <v>1</v>
      </c>
      <c r="AA707" s="147">
        <f>IF(ISERROR(SEARCH(AA$1,$O707)),0,1)</f>
        <v>1</v>
      </c>
      <c r="AB707" s="147">
        <f>IF(ISERROR(SEARCH(AB$1,$O707)),0,1)</f>
        <v>0</v>
      </c>
      <c r="AC707" s="147">
        <f>IF(ISERROR(SEARCH(AC$1,$O707)),0,1)</f>
        <v>0</v>
      </c>
      <c r="AD707" s="147">
        <f>IF(ISERROR(SEARCH(AD$1,$O707)),0,1)</f>
        <v>1</v>
      </c>
      <c r="AE707" s="147">
        <f>IF(ISERROR(SEARCH(AE$1,$O707)),0,1)</f>
        <v>0</v>
      </c>
      <c r="AF707" s="147">
        <f>IF(ISERROR(SEARCH(AF$1,$O707)),0,1)</f>
        <v>1</v>
      </c>
      <c r="AI707" t="s">
        <v>84</v>
      </c>
      <c r="AJ707" s="42" t="s">
        <v>84</v>
      </c>
      <c r="AK707" s="219">
        <f>_xlfn.XLOOKUP(AJ707,sortorder!$I$15:$I$20,sortorder!$J$15:$J$20)</f>
        <v>5</v>
      </c>
      <c r="AL707" t="s">
        <v>423</v>
      </c>
      <c r="AM707" t="s">
        <v>423</v>
      </c>
      <c r="AN707" t="s">
        <v>424</v>
      </c>
      <c r="AO707" s="32">
        <v>1</v>
      </c>
      <c r="AP707" t="s">
        <v>268</v>
      </c>
      <c r="AQ707" t="s">
        <v>2834</v>
      </c>
      <c r="AR707" t="s">
        <v>515</v>
      </c>
      <c r="AS707" t="s">
        <v>516</v>
      </c>
      <c r="AU707" s="40" t="str">
        <f>IFERROR(_xlfn.XLOOKUP(O707,wtd!$B:$B,wtd!$C:$C),"")</f>
        <v/>
      </c>
      <c r="AV707" s="147" t="b">
        <f>IFERROR(O707=_xlfn.XLOOKUP(O707,wtd!$B:$B,wtd!$B:$B),FALSE)</f>
        <v>0</v>
      </c>
      <c r="AW707" t="s">
        <v>1103</v>
      </c>
      <c r="BA707" t="b">
        <v>0</v>
      </c>
      <c r="BB707" t="b">
        <v>0</v>
      </c>
      <c r="BC707" t="b">
        <v>0</v>
      </c>
      <c r="BD707" t="s">
        <v>5539</v>
      </c>
      <c r="BE707" t="s">
        <v>5540</v>
      </c>
      <c r="BF707" t="s">
        <v>5540</v>
      </c>
      <c r="BG707" t="s">
        <v>5540</v>
      </c>
      <c r="BL707" s="235">
        <v>999</v>
      </c>
      <c r="BO707" t="s">
        <v>694</v>
      </c>
      <c r="BP707" t="s">
        <v>713</v>
      </c>
    </row>
    <row r="708" spans="1:69" x14ac:dyDescent="0.35">
      <c r="A708">
        <v>707</v>
      </c>
      <c r="B708" s="164" t="str">
        <f>IFERROR(TEXT(AK708,"00"),"99")&amp;IFERROR(TEXT(V708,"00"),"99")&amp;IFERROR(TEXT(R708,"00"),"99")&amp;IFERROR(TEXT(BL708,"000"),"999")</f>
        <v>058005999</v>
      </c>
      <c r="C708" s="164" t="str">
        <f>IFERROR(TEXT(AK708,"00"),"99")&amp;IFERROR(TEXT(U708,"00"),"99")&amp;IFERROR(TEXT(Q708,"000"),"999")</f>
        <v>0580098</v>
      </c>
      <c r="D708" s="29">
        <v>0</v>
      </c>
      <c r="E708" s="29">
        <v>1</v>
      </c>
      <c r="F708" s="29">
        <v>0</v>
      </c>
      <c r="G708" s="29"/>
      <c r="H708" t="s">
        <v>742</v>
      </c>
      <c r="L708" s="69"/>
      <c r="M708" t="s">
        <v>742</v>
      </c>
      <c r="N708" t="s">
        <v>742</v>
      </c>
      <c r="O708" s="65" t="s">
        <v>741</v>
      </c>
      <c r="P708" t="s">
        <v>741</v>
      </c>
      <c r="Q708" s="153">
        <f>IFERROR(_xlfn.XLOOKUP(S708,sortorder!$E$62:$E$138,sortorder!$F$62:$F$138),999)</f>
        <v>98</v>
      </c>
      <c r="R708" s="153">
        <f>IFERROR(_xlfn.XLOOKUP(S708,sortorder!$E$62:$E$138,sortorder!$D$62:$D$138),99)</f>
        <v>5</v>
      </c>
      <c r="S708" s="131" t="s">
        <v>196</v>
      </c>
      <c r="U708" s="158">
        <f>IFERROR(_xlfn.XLOOKUP(W708,sortorder!$E$4:$E$55,sortorder!$D$4:$D$55),99)</f>
        <v>80</v>
      </c>
      <c r="V708" s="158">
        <f>IFERROR(_xlfn.XLOOKUP(W708,sortorder!$E$4:$E$55,sortorder!$D$4:$D$55),99)</f>
        <v>80</v>
      </c>
      <c r="W708" s="22" t="s">
        <v>2887</v>
      </c>
      <c r="X708" s="147">
        <f>IF(ISERROR(SEARCH(X$1,$O708)),0,1)</f>
        <v>0</v>
      </c>
      <c r="Y708" s="147">
        <f>IF(ISERROR(SEARCH(Y$1,$O708)),0,1)</f>
        <v>1</v>
      </c>
      <c r="Z708" s="147">
        <f>IF(ISERROR(SEARCH(Z$1,$O708)),0,1)</f>
        <v>0</v>
      </c>
      <c r="AA708" s="147">
        <f>IF(ISERROR(SEARCH(AA$1,$O708)),0,1)</f>
        <v>0</v>
      </c>
      <c r="AB708" s="147">
        <f>IF(ISERROR(SEARCH(AB$1,$O708)),0,1)</f>
        <v>0</v>
      </c>
      <c r="AC708" s="147">
        <f>IF(ISERROR(SEARCH(AC$1,$O708)),0,1)</f>
        <v>1</v>
      </c>
      <c r="AD708" s="147">
        <f>IF(ISERROR(SEARCH(AD$1,$O708)),0,1)</f>
        <v>1</v>
      </c>
      <c r="AE708" s="147">
        <f>IF(ISERROR(SEARCH(AE$1,$O708)),0,1)</f>
        <v>0</v>
      </c>
      <c r="AF708" s="147">
        <f>IF(ISERROR(SEARCH(AF$1,$O708)),0,1)</f>
        <v>0</v>
      </c>
      <c r="AI708" t="s">
        <v>84</v>
      </c>
      <c r="AJ708" s="42" t="s">
        <v>84</v>
      </c>
      <c r="AK708" s="219">
        <f>_xlfn.XLOOKUP(AJ708,sortorder!$I$15:$I$20,sortorder!$J$15:$J$20)</f>
        <v>5</v>
      </c>
      <c r="AL708" t="s">
        <v>1805</v>
      </c>
      <c r="AM708" t="s">
        <v>1805</v>
      </c>
      <c r="AN708" t="s">
        <v>1806</v>
      </c>
      <c r="AO708" s="32">
        <v>3</v>
      </c>
      <c r="AP708" t="s">
        <v>456</v>
      </c>
      <c r="AQ708" t="s">
        <v>97</v>
      </c>
      <c r="AR708" t="s">
        <v>96</v>
      </c>
      <c r="AS708" t="s">
        <v>97</v>
      </c>
      <c r="AU708" s="40" t="str">
        <f>IFERROR(_xlfn.XLOOKUP(O708,wtd!$B:$B,wtd!$C:$C),"")</f>
        <v/>
      </c>
      <c r="AV708" s="147" t="b">
        <f>IFERROR(O708=_xlfn.XLOOKUP(O708,wtd!$B:$B,wtd!$B:$B),FALSE)</f>
        <v>0</v>
      </c>
      <c r="AW708" t="s">
        <v>89</v>
      </c>
      <c r="BA708" t="b">
        <v>0</v>
      </c>
      <c r="BB708" t="b">
        <v>0</v>
      </c>
      <c r="BC708" t="b">
        <v>0</v>
      </c>
      <c r="BD708" t="s">
        <v>5541</v>
      </c>
      <c r="BE708" t="s">
        <v>5542</v>
      </c>
      <c r="BF708" t="s">
        <v>5542</v>
      </c>
      <c r="BG708" t="s">
        <v>5542</v>
      </c>
      <c r="BL708" s="235">
        <v>999</v>
      </c>
      <c r="BO708" t="s">
        <v>143</v>
      </c>
      <c r="BP708" t="s">
        <v>742</v>
      </c>
    </row>
    <row r="709" spans="1:69" x14ac:dyDescent="0.35">
      <c r="A709">
        <v>708</v>
      </c>
      <c r="B709" s="164" t="str">
        <f>IFERROR(TEXT(AK709,"00"),"99")&amp;IFERROR(TEXT(V709,"00"),"99")&amp;IFERROR(TEXT(R709,"00"),"99")&amp;IFERROR(TEXT(BL709,"000"),"999")</f>
        <v>058005999</v>
      </c>
      <c r="C709" s="164" t="str">
        <f>IFERROR(TEXT(AK709,"00"),"99")&amp;IFERROR(TEXT(U709,"00"),"99")&amp;IFERROR(TEXT(Q709,"000"),"999")</f>
        <v>0580098</v>
      </c>
      <c r="D709" s="29">
        <v>0</v>
      </c>
      <c r="E709" s="29">
        <v>1</v>
      </c>
      <c r="F709" s="29">
        <v>0</v>
      </c>
      <c r="G709" s="29"/>
      <c r="H709" t="s">
        <v>597</v>
      </c>
      <c r="L709" s="69"/>
      <c r="M709" t="s">
        <v>597</v>
      </c>
      <c r="N709" t="s">
        <v>597</v>
      </c>
      <c r="O709" s="65" t="s">
        <v>596</v>
      </c>
      <c r="P709" t="s">
        <v>596</v>
      </c>
      <c r="Q709" s="153">
        <f>IFERROR(_xlfn.XLOOKUP(S709,sortorder!$E$62:$E$138,sortorder!$F$62:$F$138),999)</f>
        <v>98</v>
      </c>
      <c r="R709" s="153">
        <f>IFERROR(_xlfn.XLOOKUP(S709,sortorder!$E$62:$E$138,sortorder!$D$62:$D$138),99)</f>
        <v>5</v>
      </c>
      <c r="S709" s="131" t="s">
        <v>196</v>
      </c>
      <c r="U709" s="158">
        <f>IFERROR(_xlfn.XLOOKUP(W709,sortorder!$E$4:$E$55,sortorder!$D$4:$D$55),99)</f>
        <v>80</v>
      </c>
      <c r="V709" s="158">
        <f>IFERROR(_xlfn.XLOOKUP(W709,sortorder!$E$4:$E$55,sortorder!$D$4:$D$55),99)</f>
        <v>80</v>
      </c>
      <c r="W709" s="22" t="s">
        <v>2887</v>
      </c>
      <c r="X709" s="147">
        <f>IF(ISERROR(SEARCH(X$1,$O709)),0,1)</f>
        <v>0</v>
      </c>
      <c r="Y709" s="147">
        <f>IF(ISERROR(SEARCH(Y$1,$O709)),0,1)</f>
        <v>1</v>
      </c>
      <c r="Z709" s="147">
        <f>IF(ISERROR(SEARCH(Z$1,$O709)),0,1)</f>
        <v>0</v>
      </c>
      <c r="AA709" s="147">
        <f>IF(ISERROR(SEARCH(AA$1,$O709)),0,1)</f>
        <v>0</v>
      </c>
      <c r="AB709" s="147">
        <f>IF(ISERROR(SEARCH(AB$1,$O709)),0,1)</f>
        <v>0</v>
      </c>
      <c r="AC709" s="147">
        <f>IF(ISERROR(SEARCH(AC$1,$O709)),0,1)</f>
        <v>1</v>
      </c>
      <c r="AD709" s="147">
        <f>IF(ISERROR(SEARCH(AD$1,$O709)),0,1)</f>
        <v>1</v>
      </c>
      <c r="AE709" s="147">
        <f>IF(ISERROR(SEARCH(AE$1,$O709)),0,1)</f>
        <v>0</v>
      </c>
      <c r="AF709" s="147">
        <f>IF(ISERROR(SEARCH(AF$1,$O709)),0,1)</f>
        <v>1</v>
      </c>
      <c r="AI709" t="s">
        <v>84</v>
      </c>
      <c r="AJ709" s="42" t="s">
        <v>84</v>
      </c>
      <c r="AK709" s="219">
        <f>_xlfn.XLOOKUP(AJ709,sortorder!$I$15:$I$20,sortorder!$J$15:$J$20)</f>
        <v>5</v>
      </c>
      <c r="AL709" t="s">
        <v>1805</v>
      </c>
      <c r="AM709" t="s">
        <v>1805</v>
      </c>
      <c r="AN709" t="s">
        <v>1806</v>
      </c>
      <c r="AO709" s="32">
        <v>3</v>
      </c>
      <c r="AP709" t="s">
        <v>456</v>
      </c>
      <c r="AQ709" t="s">
        <v>97</v>
      </c>
      <c r="AR709" t="s">
        <v>96</v>
      </c>
      <c r="AS709" t="s">
        <v>97</v>
      </c>
      <c r="AU709" s="40" t="str">
        <f>IFERROR(_xlfn.XLOOKUP(O709,wtd!$B:$B,wtd!$C:$C),"")</f>
        <v/>
      </c>
      <c r="AV709" s="147" t="b">
        <f>IFERROR(O709=_xlfn.XLOOKUP(O709,wtd!$B:$B,wtd!$B:$B),FALSE)</f>
        <v>0</v>
      </c>
      <c r="AW709" t="s">
        <v>89</v>
      </c>
      <c r="BA709" t="b">
        <v>0</v>
      </c>
      <c r="BB709" t="b">
        <v>0</v>
      </c>
      <c r="BC709" t="b">
        <v>0</v>
      </c>
      <c r="BD709" t="s">
        <v>5543</v>
      </c>
      <c r="BE709" t="s">
        <v>5544</v>
      </c>
      <c r="BF709" t="s">
        <v>5544</v>
      </c>
      <c r="BG709" t="s">
        <v>5544</v>
      </c>
      <c r="BL709" s="235">
        <v>999</v>
      </c>
      <c r="BO709" t="s">
        <v>54</v>
      </c>
      <c r="BP709" t="s">
        <v>597</v>
      </c>
    </row>
    <row r="710" spans="1:69" x14ac:dyDescent="0.35">
      <c r="A710">
        <v>709</v>
      </c>
      <c r="B710" s="164" t="str">
        <f>IFERROR(TEXT(AK710,"00"),"99")&amp;IFERROR(TEXT(V710,"00"),"99")&amp;IFERROR(TEXT(R710,"00"),"99")&amp;IFERROR(TEXT(BL710,"000"),"999")</f>
        <v>058005999</v>
      </c>
      <c r="C710" s="164" t="str">
        <f>IFERROR(TEXT(AK710,"00"),"99")&amp;IFERROR(TEXT(U710,"00"),"99")&amp;IFERROR(TEXT(Q710,"000"),"999")</f>
        <v>0580098</v>
      </c>
      <c r="D710" s="29">
        <v>0</v>
      </c>
      <c r="E710" s="29">
        <v>1</v>
      </c>
      <c r="F710" s="29">
        <v>0</v>
      </c>
      <c r="G710" s="29"/>
      <c r="H710" t="s">
        <v>980</v>
      </c>
      <c r="L710" s="69"/>
      <c r="M710" t="s">
        <v>980</v>
      </c>
      <c r="N710" t="s">
        <v>980</v>
      </c>
      <c r="O710" s="65" t="s">
        <v>979</v>
      </c>
      <c r="P710" t="s">
        <v>979</v>
      </c>
      <c r="Q710" s="153">
        <f>IFERROR(_xlfn.XLOOKUP(S710,sortorder!$E$62:$E$138,sortorder!$F$62:$F$138),999)</f>
        <v>98</v>
      </c>
      <c r="R710" s="153">
        <f>IFERROR(_xlfn.XLOOKUP(S710,sortorder!$E$62:$E$138,sortorder!$D$62:$D$138),99)</f>
        <v>5</v>
      </c>
      <c r="S710" s="131" t="s">
        <v>196</v>
      </c>
      <c r="U710" s="158">
        <f>IFERROR(_xlfn.XLOOKUP(W710,sortorder!$E$4:$E$55,sortorder!$D$4:$D$55),99)</f>
        <v>80</v>
      </c>
      <c r="V710" s="158">
        <f>IFERROR(_xlfn.XLOOKUP(W710,sortorder!$E$4:$E$55,sortorder!$D$4:$D$55),99)</f>
        <v>80</v>
      </c>
      <c r="W710" s="22" t="s">
        <v>2888</v>
      </c>
      <c r="X710" s="147">
        <f>IF(ISERROR(SEARCH(X$1,$O710)),0,1)</f>
        <v>0</v>
      </c>
      <c r="Y710" s="147">
        <f>IF(ISERROR(SEARCH(Y$1,$O710)),0,1)</f>
        <v>1</v>
      </c>
      <c r="Z710" s="147">
        <f>IF(ISERROR(SEARCH(Z$1,$O710)),0,1)</f>
        <v>1</v>
      </c>
      <c r="AA710" s="147">
        <f>IF(ISERROR(SEARCH(AA$1,$O710)),0,1)</f>
        <v>1</v>
      </c>
      <c r="AB710" s="147">
        <f>IF(ISERROR(SEARCH(AB$1,$O710)),0,1)</f>
        <v>0</v>
      </c>
      <c r="AC710" s="147">
        <f>IF(ISERROR(SEARCH(AC$1,$O710)),0,1)</f>
        <v>0</v>
      </c>
      <c r="AD710" s="147">
        <f>IF(ISERROR(SEARCH(AD$1,$O710)),0,1)</f>
        <v>1</v>
      </c>
      <c r="AE710" s="147">
        <f>IF(ISERROR(SEARCH(AE$1,$O710)),0,1)</f>
        <v>0</v>
      </c>
      <c r="AF710" s="147">
        <f>IF(ISERROR(SEARCH(AF$1,$O710)),0,1)</f>
        <v>0</v>
      </c>
      <c r="AI710" t="s">
        <v>84</v>
      </c>
      <c r="AJ710" s="42" t="s">
        <v>84</v>
      </c>
      <c r="AK710" s="219">
        <f>_xlfn.XLOOKUP(AJ710,sortorder!$I$15:$I$20,sortorder!$J$15:$J$20)</f>
        <v>5</v>
      </c>
      <c r="AL710" t="s">
        <v>1805</v>
      </c>
      <c r="AM710" t="s">
        <v>1805</v>
      </c>
      <c r="AN710" t="s">
        <v>1806</v>
      </c>
      <c r="AO710" s="32">
        <v>3</v>
      </c>
      <c r="AP710" t="s">
        <v>757</v>
      </c>
      <c r="AQ710" t="s">
        <v>2834</v>
      </c>
      <c r="AR710" t="s">
        <v>515</v>
      </c>
      <c r="AS710" t="s">
        <v>516</v>
      </c>
      <c r="AU710" s="40" t="str">
        <f>IFERROR(_xlfn.XLOOKUP(O710,wtd!$B:$B,wtd!$C:$C),"")</f>
        <v/>
      </c>
      <c r="AV710" s="147" t="b">
        <f>IFERROR(O710=_xlfn.XLOOKUP(O710,wtd!$B:$B,wtd!$B:$B),FALSE)</f>
        <v>0</v>
      </c>
      <c r="AW710" t="s">
        <v>1103</v>
      </c>
      <c r="BA710" t="b">
        <v>0</v>
      </c>
      <c r="BB710" t="b">
        <v>0</v>
      </c>
      <c r="BC710" t="b">
        <v>0</v>
      </c>
      <c r="BD710" t="s">
        <v>5545</v>
      </c>
      <c r="BE710" t="s">
        <v>5546</v>
      </c>
      <c r="BF710" t="s">
        <v>5546</v>
      </c>
      <c r="BG710" t="s">
        <v>5546</v>
      </c>
      <c r="BL710" s="235">
        <v>999</v>
      </c>
      <c r="BO710" t="s">
        <v>711</v>
      </c>
      <c r="BP710" t="s">
        <v>980</v>
      </c>
    </row>
    <row r="711" spans="1:69" x14ac:dyDescent="0.35">
      <c r="A711">
        <v>710</v>
      </c>
      <c r="B711" s="164" t="str">
        <f>IFERROR(TEXT(AK711,"00"),"99")&amp;IFERROR(TEXT(V711,"00"),"99")&amp;IFERROR(TEXT(R711,"00"),"99")&amp;IFERROR(TEXT(BL711,"000"),"999")</f>
        <v>058005999</v>
      </c>
      <c r="C711" s="164" t="str">
        <f>IFERROR(TEXT(AK711,"00"),"99")&amp;IFERROR(TEXT(U711,"00"),"99")&amp;IFERROR(TEXT(Q711,"000"),"999")</f>
        <v>0580098</v>
      </c>
      <c r="D711" s="29">
        <v>0</v>
      </c>
      <c r="E711" s="29">
        <v>1</v>
      </c>
      <c r="F711" s="29">
        <v>0</v>
      </c>
      <c r="G711" s="29"/>
      <c r="H711" t="s">
        <v>993</v>
      </c>
      <c r="L711" s="69"/>
      <c r="M711" t="s">
        <v>993</v>
      </c>
      <c r="N711" t="s">
        <v>993</v>
      </c>
      <c r="O711" s="65" t="s">
        <v>992</v>
      </c>
      <c r="P711" t="s">
        <v>992</v>
      </c>
      <c r="Q711" s="153">
        <f>IFERROR(_xlfn.XLOOKUP(S711,sortorder!$E$62:$E$138,sortorder!$F$62:$F$138),999)</f>
        <v>98</v>
      </c>
      <c r="R711" s="153">
        <f>IFERROR(_xlfn.XLOOKUP(S711,sortorder!$E$62:$E$138,sortorder!$D$62:$D$138),99)</f>
        <v>5</v>
      </c>
      <c r="S711" s="131" t="s">
        <v>196</v>
      </c>
      <c r="U711" s="158">
        <f>IFERROR(_xlfn.XLOOKUP(W711,sortorder!$E$4:$E$55,sortorder!$D$4:$D$55),99)</f>
        <v>80</v>
      </c>
      <c r="V711" s="158">
        <f>IFERROR(_xlfn.XLOOKUP(W711,sortorder!$E$4:$E$55,sortorder!$D$4:$D$55),99)</f>
        <v>80</v>
      </c>
      <c r="W711" s="22" t="s">
        <v>2888</v>
      </c>
      <c r="X711" s="147">
        <f>IF(ISERROR(SEARCH(X$1,$O711)),0,1)</f>
        <v>0</v>
      </c>
      <c r="Y711" s="147">
        <f>IF(ISERROR(SEARCH(Y$1,$O711)),0,1)</f>
        <v>1</v>
      </c>
      <c r="Z711" s="147">
        <f>IF(ISERROR(SEARCH(Z$1,$O711)),0,1)</f>
        <v>1</v>
      </c>
      <c r="AA711" s="147">
        <f>IF(ISERROR(SEARCH(AA$1,$O711)),0,1)</f>
        <v>1</v>
      </c>
      <c r="AB711" s="147">
        <f>IF(ISERROR(SEARCH(AB$1,$O711)),0,1)</f>
        <v>0</v>
      </c>
      <c r="AC711" s="147">
        <f>IF(ISERROR(SEARCH(AC$1,$O711)),0,1)</f>
        <v>0</v>
      </c>
      <c r="AD711" s="147">
        <f>IF(ISERROR(SEARCH(AD$1,$O711)),0,1)</f>
        <v>1</v>
      </c>
      <c r="AE711" s="147">
        <f>IF(ISERROR(SEARCH(AE$1,$O711)),0,1)</f>
        <v>0</v>
      </c>
      <c r="AF711" s="147">
        <f>IF(ISERROR(SEARCH(AF$1,$O711)),0,1)</f>
        <v>1</v>
      </c>
      <c r="AI711" t="s">
        <v>84</v>
      </c>
      <c r="AJ711" s="42" t="s">
        <v>84</v>
      </c>
      <c r="AK711" s="219">
        <f>_xlfn.XLOOKUP(AJ711,sortorder!$I$15:$I$20,sortorder!$J$15:$J$20)</f>
        <v>5</v>
      </c>
      <c r="AL711" t="s">
        <v>1805</v>
      </c>
      <c r="AM711" t="s">
        <v>1805</v>
      </c>
      <c r="AN711" t="s">
        <v>1806</v>
      </c>
      <c r="AO711" s="32">
        <v>3</v>
      </c>
      <c r="AP711" t="s">
        <v>757</v>
      </c>
      <c r="AQ711" t="s">
        <v>2834</v>
      </c>
      <c r="AR711" t="s">
        <v>515</v>
      </c>
      <c r="AS711" t="s">
        <v>516</v>
      </c>
      <c r="AU711" s="40" t="str">
        <f>IFERROR(_xlfn.XLOOKUP(O711,wtd!$B:$B,wtd!$C:$C),"")</f>
        <v/>
      </c>
      <c r="AV711" s="147" t="b">
        <f>IFERROR(O711=_xlfn.XLOOKUP(O711,wtd!$B:$B,wtd!$B:$B),FALSE)</f>
        <v>0</v>
      </c>
      <c r="AW711" t="s">
        <v>1103</v>
      </c>
      <c r="BA711" t="b">
        <v>0</v>
      </c>
      <c r="BB711" t="b">
        <v>0</v>
      </c>
      <c r="BC711" t="b">
        <v>0</v>
      </c>
      <c r="BD711" t="s">
        <v>5547</v>
      </c>
      <c r="BE711" t="s">
        <v>5548</v>
      </c>
      <c r="BF711" t="s">
        <v>5548</v>
      </c>
      <c r="BG711" t="s">
        <v>5548</v>
      </c>
      <c r="BL711" s="235">
        <v>999</v>
      </c>
      <c r="BO711" t="s">
        <v>694</v>
      </c>
      <c r="BP711" t="s">
        <v>993</v>
      </c>
    </row>
    <row r="712" spans="1:69" x14ac:dyDescent="0.35">
      <c r="A712">
        <v>711</v>
      </c>
      <c r="B712" s="164" t="str">
        <f>IFERROR(TEXT(AK712,"00"),"99")&amp;IFERROR(TEXT(V712,"00"),"99")&amp;IFERROR(TEXT(R712,"00"),"99")&amp;IFERROR(TEXT(BL712,"000"),"999")</f>
        <v>058006999</v>
      </c>
      <c r="C712" s="164" t="str">
        <f>IFERROR(TEXT(AK712,"00"),"99")&amp;IFERROR(TEXT(U712,"00"),"99")&amp;IFERROR(TEXT(Q712,"000"),"999")</f>
        <v>0580103</v>
      </c>
      <c r="D712" s="29">
        <v>0</v>
      </c>
      <c r="E712" s="29">
        <v>1</v>
      </c>
      <c r="F712" s="29">
        <v>0</v>
      </c>
      <c r="G712" s="29"/>
      <c r="H712" t="s">
        <v>218</v>
      </c>
      <c r="L712" s="69"/>
      <c r="M712" t="s">
        <v>218</v>
      </c>
      <c r="N712" t="s">
        <v>218</v>
      </c>
      <c r="O712" s="65" t="s">
        <v>217</v>
      </c>
      <c r="P712" t="s">
        <v>217</v>
      </c>
      <c r="Q712" s="153">
        <f>IFERROR(_xlfn.XLOOKUP(S712,sortorder!$E$62:$E$138,sortorder!$F$62:$F$138),999)</f>
        <v>103</v>
      </c>
      <c r="R712" s="153">
        <f>IFERROR(_xlfn.XLOOKUP(S712,sortorder!$E$62:$E$138,sortorder!$D$62:$D$138),99)</f>
        <v>6</v>
      </c>
      <c r="S712" s="131" t="s">
        <v>80</v>
      </c>
      <c r="U712" s="158">
        <f>IFERROR(_xlfn.XLOOKUP(W712,sortorder!$E$4:$E$55,sortorder!$D$4:$D$55),99)</f>
        <v>80</v>
      </c>
      <c r="V712" s="158">
        <f>IFERROR(_xlfn.XLOOKUP(W712,sortorder!$E$4:$E$55,sortorder!$D$4:$D$55),99)</f>
        <v>80</v>
      </c>
      <c r="W712" s="22" t="s">
        <v>2887</v>
      </c>
      <c r="X712" s="147">
        <f>IF(ISERROR(SEARCH(X$1,$O712)),0,1)</f>
        <v>0</v>
      </c>
      <c r="Y712" s="147">
        <f>IF(ISERROR(SEARCH(Y$1,$O712)),0,1)</f>
        <v>0</v>
      </c>
      <c r="Z712" s="147">
        <f>IF(ISERROR(SEARCH(Z$1,$O712)),0,1)</f>
        <v>0</v>
      </c>
      <c r="AA712" s="147">
        <f>IF(ISERROR(SEARCH(AA$1,$O712)),0,1)</f>
        <v>0</v>
      </c>
      <c r="AB712" s="147">
        <f>IF(ISERROR(SEARCH(AB$1,$O712)),0,1)</f>
        <v>0</v>
      </c>
      <c r="AC712" s="147">
        <f>IF(ISERROR(SEARCH(AC$1,$O712)),0,1)</f>
        <v>1</v>
      </c>
      <c r="AD712" s="147">
        <f>IF(ISERROR(SEARCH(AD$1,$O712)),0,1)</f>
        <v>1</v>
      </c>
      <c r="AE712" s="147">
        <f>IF(ISERROR(SEARCH(AE$1,$O712)),0,1)</f>
        <v>0</v>
      </c>
      <c r="AF712" s="147">
        <f>IF(ISERROR(SEARCH(AF$1,$O712)),0,1)</f>
        <v>0</v>
      </c>
      <c r="AI712" t="s">
        <v>84</v>
      </c>
      <c r="AJ712" s="42" t="s">
        <v>84</v>
      </c>
      <c r="AK712" s="219">
        <f>_xlfn.XLOOKUP(AJ712,sortorder!$I$15:$I$20,sortorder!$J$15:$J$20)</f>
        <v>5</v>
      </c>
      <c r="AL712" t="s">
        <v>423</v>
      </c>
      <c r="AM712" t="s">
        <v>423</v>
      </c>
      <c r="AN712" t="s">
        <v>424</v>
      </c>
      <c r="AO712" s="32">
        <v>1</v>
      </c>
      <c r="AP712" t="s">
        <v>83</v>
      </c>
      <c r="AQ712" t="s">
        <v>97</v>
      </c>
      <c r="AR712" t="s">
        <v>96</v>
      </c>
      <c r="AS712" t="s">
        <v>97</v>
      </c>
      <c r="AU712" s="40" t="str">
        <f>IFERROR(_xlfn.XLOOKUP(O712,wtd!$B:$B,wtd!$C:$C),"")</f>
        <v/>
      </c>
      <c r="AV712" s="147" t="b">
        <f>IFERROR(O712=_xlfn.XLOOKUP(O712,wtd!$B:$B,wtd!$B:$B),FALSE)</f>
        <v>0</v>
      </c>
      <c r="AW712" t="s">
        <v>89</v>
      </c>
      <c r="BA712" t="b">
        <v>0</v>
      </c>
      <c r="BB712" t="b">
        <v>0</v>
      </c>
      <c r="BC712" t="b">
        <v>0</v>
      </c>
      <c r="BD712" t="s">
        <v>219</v>
      </c>
      <c r="BE712" t="s">
        <v>219</v>
      </c>
      <c r="BF712" t="s">
        <v>219</v>
      </c>
      <c r="BG712" t="s">
        <v>219</v>
      </c>
      <c r="BL712" s="235">
        <v>999</v>
      </c>
      <c r="BO712" t="s">
        <v>54</v>
      </c>
      <c r="BP712" t="s">
        <v>218</v>
      </c>
    </row>
    <row r="713" spans="1:69" x14ac:dyDescent="0.35">
      <c r="A713">
        <v>712</v>
      </c>
      <c r="B713" s="164" t="str">
        <f>IFERROR(TEXT(AK713,"00"),"99")&amp;IFERROR(TEXT(V713,"00"),"99")&amp;IFERROR(TEXT(R713,"00"),"99")&amp;IFERROR(TEXT(BL713,"000"),"999")</f>
        <v>058006999</v>
      </c>
      <c r="C713" s="164" t="str">
        <f>IFERROR(TEXT(AK713,"00"),"99")&amp;IFERROR(TEXT(U713,"00"),"99")&amp;IFERROR(TEXT(Q713,"000"),"999")</f>
        <v>0580103</v>
      </c>
      <c r="D713" s="29">
        <v>0</v>
      </c>
      <c r="E713" s="29">
        <v>1</v>
      </c>
      <c r="F713" s="29">
        <v>0</v>
      </c>
      <c r="G713" s="29"/>
      <c r="H713" t="s">
        <v>221</v>
      </c>
      <c r="L713" s="69"/>
      <c r="M713" t="s">
        <v>221</v>
      </c>
      <c r="N713" t="s">
        <v>221</v>
      </c>
      <c r="O713" s="65" t="s">
        <v>220</v>
      </c>
      <c r="P713" t="s">
        <v>220</v>
      </c>
      <c r="Q713" s="153">
        <f>IFERROR(_xlfn.XLOOKUP(S713,sortorder!$E$62:$E$138,sortorder!$F$62:$F$138),999)</f>
        <v>103</v>
      </c>
      <c r="R713" s="153">
        <f>IFERROR(_xlfn.XLOOKUP(S713,sortorder!$E$62:$E$138,sortorder!$D$62:$D$138),99)</f>
        <v>6</v>
      </c>
      <c r="S713" s="131" t="s">
        <v>80</v>
      </c>
      <c r="T713" s="60" t="s">
        <v>225</v>
      </c>
      <c r="U713" s="158">
        <f>IFERROR(_xlfn.XLOOKUP(W713,sortorder!$E$4:$E$55,sortorder!$D$4:$D$55),99)</f>
        <v>80</v>
      </c>
      <c r="V713" s="158">
        <f>IFERROR(_xlfn.XLOOKUP(W713,sortorder!$E$4:$E$55,sortorder!$D$4:$D$55),99)</f>
        <v>80</v>
      </c>
      <c r="W713" s="22" t="s">
        <v>2887</v>
      </c>
      <c r="X713" s="147">
        <f>IF(ISERROR(SEARCH(X$1,$O713)),0,1)</f>
        <v>0</v>
      </c>
      <c r="Y713" s="147">
        <f>IF(ISERROR(SEARCH(Y$1,$O713)),0,1)</f>
        <v>0</v>
      </c>
      <c r="Z713" s="147">
        <f>IF(ISERROR(SEARCH(Z$1,$O713)),0,1)</f>
        <v>0</v>
      </c>
      <c r="AA713" s="147">
        <f>IF(ISERROR(SEARCH(AA$1,$O713)),0,1)</f>
        <v>0</v>
      </c>
      <c r="AB713" s="147">
        <f>IF(ISERROR(SEARCH(AB$1,$O713)),0,1)</f>
        <v>0</v>
      </c>
      <c r="AC713" s="147">
        <f>IF(ISERROR(SEARCH(AC$1,$O713)),0,1)</f>
        <v>1</v>
      </c>
      <c r="AD713" s="147">
        <f>IF(ISERROR(SEARCH(AD$1,$O713)),0,1)</f>
        <v>1</v>
      </c>
      <c r="AE713" s="147">
        <f>IF(ISERROR(SEARCH(AE$1,$O713)),0,1)</f>
        <v>0</v>
      </c>
      <c r="AF713" s="147">
        <f>IF(ISERROR(SEARCH(AF$1,$O713)),0,1)</f>
        <v>1</v>
      </c>
      <c r="AI713" t="s">
        <v>84</v>
      </c>
      <c r="AJ713" s="42" t="s">
        <v>84</v>
      </c>
      <c r="AK713" s="219">
        <f>_xlfn.XLOOKUP(AJ713,sortorder!$I$15:$I$20,sortorder!$J$15:$J$20)</f>
        <v>5</v>
      </c>
      <c r="AL713" t="s">
        <v>423</v>
      </c>
      <c r="AM713" t="s">
        <v>423</v>
      </c>
      <c r="AN713" t="s">
        <v>424</v>
      </c>
      <c r="AO713" s="32">
        <v>1</v>
      </c>
      <c r="AP713" t="s">
        <v>83</v>
      </c>
      <c r="AQ713" t="s">
        <v>97</v>
      </c>
      <c r="AR713" t="s">
        <v>96</v>
      </c>
      <c r="AS713" t="s">
        <v>97</v>
      </c>
      <c r="AU713" s="40" t="str">
        <f>IFERROR(_xlfn.XLOOKUP(O713,wtd!$B:$B,wtd!$C:$C),"")</f>
        <v/>
      </c>
      <c r="AV713" s="147" t="b">
        <f>IFERROR(O713=_xlfn.XLOOKUP(O713,wtd!$B:$B,wtd!$B:$B),FALSE)</f>
        <v>0</v>
      </c>
      <c r="AW713" t="s">
        <v>89</v>
      </c>
      <c r="BA713" t="b">
        <v>0</v>
      </c>
      <c r="BB713" t="b">
        <v>0</v>
      </c>
      <c r="BC713" t="b">
        <v>0</v>
      </c>
      <c r="BD713" t="s">
        <v>5069</v>
      </c>
      <c r="BE713" t="s">
        <v>222</v>
      </c>
      <c r="BF713" t="s">
        <v>222</v>
      </c>
      <c r="BG713" t="s">
        <v>223</v>
      </c>
      <c r="BH713" t="s">
        <v>224</v>
      </c>
      <c r="BL713" s="235">
        <v>999</v>
      </c>
      <c r="BO713" t="s">
        <v>113</v>
      </c>
      <c r="BP713" t="s">
        <v>221</v>
      </c>
      <c r="BQ713" t="s">
        <v>56</v>
      </c>
    </row>
    <row r="714" spans="1:69" x14ac:dyDescent="0.35">
      <c r="A714">
        <v>713</v>
      </c>
      <c r="B714" s="164" t="str">
        <f>IFERROR(TEXT(AK714,"00"),"99")&amp;IFERROR(TEXT(V714,"00"),"99")&amp;IFERROR(TEXT(R714,"00"),"99")&amp;IFERROR(TEXT(BL714,"000"),"999")</f>
        <v>058006999</v>
      </c>
      <c r="C714" s="164" t="str">
        <f>IFERROR(TEXT(AK714,"00"),"99")&amp;IFERROR(TEXT(U714,"00"),"99")&amp;IFERROR(TEXT(Q714,"000"),"999")</f>
        <v>0580103</v>
      </c>
      <c r="D714" s="29">
        <v>0</v>
      </c>
      <c r="E714" s="29">
        <v>1</v>
      </c>
      <c r="F714" s="29">
        <v>0</v>
      </c>
      <c r="G714" s="29"/>
      <c r="H714" t="s">
        <v>559</v>
      </c>
      <c r="M714" t="s">
        <v>559</v>
      </c>
      <c r="N714" t="s">
        <v>559</v>
      </c>
      <c r="O714" s="65" t="s">
        <v>558</v>
      </c>
      <c r="P714" t="s">
        <v>558</v>
      </c>
      <c r="Q714" s="153">
        <f>IFERROR(_xlfn.XLOOKUP(S714,sortorder!$E$62:$E$138,sortorder!$F$62:$F$138),999)</f>
        <v>103</v>
      </c>
      <c r="R714" s="153">
        <f>IFERROR(_xlfn.XLOOKUP(S714,sortorder!$E$62:$E$138,sortorder!$D$62:$D$138),99)</f>
        <v>6</v>
      </c>
      <c r="S714" s="131" t="s">
        <v>80</v>
      </c>
      <c r="U714" s="158">
        <f>IFERROR(_xlfn.XLOOKUP(W714,sortorder!$E$4:$E$55,sortorder!$D$4:$D$55),99)</f>
        <v>80</v>
      </c>
      <c r="V714" s="158">
        <f>IFERROR(_xlfn.XLOOKUP(W714,sortorder!$E$4:$E$55,sortorder!$D$4:$D$55),99)</f>
        <v>80</v>
      </c>
      <c r="W714" s="22" t="s">
        <v>2888</v>
      </c>
      <c r="X714" s="147">
        <f>IF(ISERROR(SEARCH(X$1,$O714)),0,1)</f>
        <v>0</v>
      </c>
      <c r="Y714" s="147">
        <f>IF(ISERROR(SEARCH(Y$1,$O714)),0,1)</f>
        <v>0</v>
      </c>
      <c r="Z714" s="147">
        <f>IF(ISERROR(SEARCH(Z$1,$O714)),0,1)</f>
        <v>1</v>
      </c>
      <c r="AA714" s="147">
        <f>IF(ISERROR(SEARCH(AA$1,$O714)),0,1)</f>
        <v>1</v>
      </c>
      <c r="AB714" s="147">
        <f>IF(ISERROR(SEARCH(AB$1,$O714)),0,1)</f>
        <v>0</v>
      </c>
      <c r="AC714" s="147">
        <f>IF(ISERROR(SEARCH(AC$1,$O714)),0,1)</f>
        <v>0</v>
      </c>
      <c r="AD714" s="147">
        <f>IF(ISERROR(SEARCH(AD$1,$O714)),0,1)</f>
        <v>1</v>
      </c>
      <c r="AE714" s="147">
        <f>IF(ISERROR(SEARCH(AE$1,$O714)),0,1)</f>
        <v>0</v>
      </c>
      <c r="AF714" s="147">
        <f>IF(ISERROR(SEARCH(AF$1,$O714)),0,1)</f>
        <v>0</v>
      </c>
      <c r="AI714" t="s">
        <v>84</v>
      </c>
      <c r="AJ714" s="42" t="s">
        <v>84</v>
      </c>
      <c r="AK714" s="219">
        <f>_xlfn.XLOOKUP(AJ714,sortorder!$I$15:$I$20,sortorder!$J$15:$J$20)</f>
        <v>5</v>
      </c>
      <c r="AL714" t="s">
        <v>423</v>
      </c>
      <c r="AM714" t="s">
        <v>423</v>
      </c>
      <c r="AN714" t="s">
        <v>424</v>
      </c>
      <c r="AO714" s="32">
        <v>1</v>
      </c>
      <c r="AP714" t="s">
        <v>268</v>
      </c>
      <c r="AQ714" t="s">
        <v>2834</v>
      </c>
      <c r="AR714" t="s">
        <v>515</v>
      </c>
      <c r="AS714" t="s">
        <v>516</v>
      </c>
      <c r="AU714" s="40" t="str">
        <f>IFERROR(_xlfn.XLOOKUP(O714,wtd!$B:$B,wtd!$C:$C),"")</f>
        <v/>
      </c>
      <c r="AV714" s="147" t="b">
        <f>IFERROR(O714=_xlfn.XLOOKUP(O714,wtd!$B:$B,wtd!$B:$B),FALSE)</f>
        <v>0</v>
      </c>
      <c r="AW714" t="s">
        <v>1103</v>
      </c>
      <c r="BA714" t="b">
        <v>0</v>
      </c>
      <c r="BB714" t="b">
        <v>0</v>
      </c>
      <c r="BC714" t="b">
        <v>0</v>
      </c>
      <c r="BD714" t="s">
        <v>560</v>
      </c>
      <c r="BE714" t="s">
        <v>560</v>
      </c>
      <c r="BF714" t="s">
        <v>560</v>
      </c>
      <c r="BG714" t="s">
        <v>560</v>
      </c>
      <c r="BL714" s="235">
        <v>999</v>
      </c>
      <c r="BO714" t="s">
        <v>561</v>
      </c>
      <c r="BP714" t="s">
        <v>559</v>
      </c>
    </row>
    <row r="715" spans="1:69" x14ac:dyDescent="0.35">
      <c r="A715">
        <v>714</v>
      </c>
      <c r="B715" s="164" t="str">
        <f>IFERROR(TEXT(AK715,"00"),"99")&amp;IFERROR(TEXT(V715,"00"),"99")&amp;IFERROR(TEXT(R715,"00"),"99")&amp;IFERROR(TEXT(BL715,"000"),"999")</f>
        <v>058006999</v>
      </c>
      <c r="C715" s="164" t="str">
        <f>IFERROR(TEXT(AK715,"00"),"99")&amp;IFERROR(TEXT(U715,"00"),"99")&amp;IFERROR(TEXT(Q715,"000"),"999")</f>
        <v>0580103</v>
      </c>
      <c r="D715" s="29">
        <v>0</v>
      </c>
      <c r="E715" s="29">
        <v>1</v>
      </c>
      <c r="F715" s="29">
        <v>0</v>
      </c>
      <c r="G715" s="29"/>
      <c r="H715" t="s">
        <v>858</v>
      </c>
      <c r="M715" t="s">
        <v>858</v>
      </c>
      <c r="N715" t="s">
        <v>858</v>
      </c>
      <c r="O715" s="65" t="s">
        <v>857</v>
      </c>
      <c r="P715" t="s">
        <v>857</v>
      </c>
      <c r="Q715" s="153">
        <f>IFERROR(_xlfn.XLOOKUP(S715,sortorder!$E$62:$E$138,sortorder!$F$62:$F$138),999)</f>
        <v>103</v>
      </c>
      <c r="R715" s="153">
        <f>IFERROR(_xlfn.XLOOKUP(S715,sortorder!$E$62:$E$138,sortorder!$D$62:$D$138),99)</f>
        <v>6</v>
      </c>
      <c r="S715" s="131" t="s">
        <v>80</v>
      </c>
      <c r="U715" s="158">
        <f>IFERROR(_xlfn.XLOOKUP(W715,sortorder!$E$4:$E$55,sortorder!$D$4:$D$55),99)</f>
        <v>80</v>
      </c>
      <c r="V715" s="158">
        <f>IFERROR(_xlfn.XLOOKUP(W715,sortorder!$E$4:$E$55,sortorder!$D$4:$D$55),99)</f>
        <v>80</v>
      </c>
      <c r="W715" s="22" t="s">
        <v>2888</v>
      </c>
      <c r="X715" s="147">
        <f>IF(ISERROR(SEARCH(X$1,$O715)),0,1)</f>
        <v>0</v>
      </c>
      <c r="Y715" s="147">
        <f>IF(ISERROR(SEARCH(Y$1,$O715)),0,1)</f>
        <v>0</v>
      </c>
      <c r="Z715" s="147">
        <f>IF(ISERROR(SEARCH(Z$1,$O715)),0,1)</f>
        <v>1</v>
      </c>
      <c r="AA715" s="147">
        <f>IF(ISERROR(SEARCH(AA$1,$O715)),0,1)</f>
        <v>1</v>
      </c>
      <c r="AB715" s="147">
        <f>IF(ISERROR(SEARCH(AB$1,$O715)),0,1)</f>
        <v>0</v>
      </c>
      <c r="AC715" s="147">
        <f>IF(ISERROR(SEARCH(AC$1,$O715)),0,1)</f>
        <v>0</v>
      </c>
      <c r="AD715" s="147">
        <f>IF(ISERROR(SEARCH(AD$1,$O715)),0,1)</f>
        <v>1</v>
      </c>
      <c r="AE715" s="147">
        <f>IF(ISERROR(SEARCH(AE$1,$O715)),0,1)</f>
        <v>0</v>
      </c>
      <c r="AF715" s="147">
        <f>IF(ISERROR(SEARCH(AF$1,$O715)),0,1)</f>
        <v>1</v>
      </c>
      <c r="AI715" t="s">
        <v>84</v>
      </c>
      <c r="AJ715" s="42" t="s">
        <v>84</v>
      </c>
      <c r="AK715" s="219">
        <f>_xlfn.XLOOKUP(AJ715,sortorder!$I$15:$I$20,sortorder!$J$15:$J$20)</f>
        <v>5</v>
      </c>
      <c r="AL715" t="s">
        <v>423</v>
      </c>
      <c r="AM715" t="s">
        <v>423</v>
      </c>
      <c r="AN715" t="s">
        <v>424</v>
      </c>
      <c r="AO715" s="32">
        <v>1</v>
      </c>
      <c r="AP715" t="s">
        <v>268</v>
      </c>
      <c r="AQ715" t="s">
        <v>2834</v>
      </c>
      <c r="AR715" t="s">
        <v>515</v>
      </c>
      <c r="AS715" t="s">
        <v>516</v>
      </c>
      <c r="AU715" s="40" t="str">
        <f>IFERROR(_xlfn.XLOOKUP(O715,wtd!$B:$B,wtd!$C:$C),"")</f>
        <v/>
      </c>
      <c r="AV715" s="147" t="b">
        <f>IFERROR(O715=_xlfn.XLOOKUP(O715,wtd!$B:$B,wtd!$B:$B),FALSE)</f>
        <v>0</v>
      </c>
      <c r="AW715" t="s">
        <v>1103</v>
      </c>
      <c r="BA715" t="b">
        <v>0</v>
      </c>
      <c r="BB715" t="b">
        <v>0</v>
      </c>
      <c r="BC715" t="b">
        <v>0</v>
      </c>
      <c r="BD715" t="s">
        <v>5070</v>
      </c>
      <c r="BE715" t="s">
        <v>859</v>
      </c>
      <c r="BF715" t="s">
        <v>859</v>
      </c>
      <c r="BG715" t="s">
        <v>859</v>
      </c>
      <c r="BL715" s="235">
        <v>999</v>
      </c>
      <c r="BO715" t="s">
        <v>415</v>
      </c>
      <c r="BP715" t="s">
        <v>858</v>
      </c>
    </row>
    <row r="716" spans="1:69" x14ac:dyDescent="0.35">
      <c r="A716">
        <v>715</v>
      </c>
      <c r="B716" s="164" t="str">
        <f>IFERROR(TEXT(AK716,"00"),"99")&amp;IFERROR(TEXT(V716,"00"),"99")&amp;IFERROR(TEXT(R716,"00"),"99")&amp;IFERROR(TEXT(BL716,"000"),"999")</f>
        <v>058006999</v>
      </c>
      <c r="C716" s="164" t="str">
        <f>IFERROR(TEXT(AK716,"00"),"99")&amp;IFERROR(TEXT(U716,"00"),"99")&amp;IFERROR(TEXT(Q716,"000"),"999")</f>
        <v>0580103</v>
      </c>
      <c r="D716" s="29">
        <v>0</v>
      </c>
      <c r="E716" s="29">
        <v>1</v>
      </c>
      <c r="F716" s="29">
        <v>0</v>
      </c>
      <c r="G716" s="29"/>
      <c r="H716" t="s">
        <v>753</v>
      </c>
      <c r="M716" t="s">
        <v>753</v>
      </c>
      <c r="N716" t="s">
        <v>753</v>
      </c>
      <c r="O716" s="65" t="s">
        <v>752</v>
      </c>
      <c r="P716" t="s">
        <v>752</v>
      </c>
      <c r="Q716" s="153">
        <f>IFERROR(_xlfn.XLOOKUP(S716,sortorder!$E$62:$E$138,sortorder!$F$62:$F$138),999)</f>
        <v>103</v>
      </c>
      <c r="R716" s="153">
        <f>IFERROR(_xlfn.XLOOKUP(S716,sortorder!$E$62:$E$138,sortorder!$D$62:$D$138),99)</f>
        <v>6</v>
      </c>
      <c r="S716" s="131" t="s">
        <v>80</v>
      </c>
      <c r="U716" s="158">
        <f>IFERROR(_xlfn.XLOOKUP(W716,sortorder!$E$4:$E$55,sortorder!$D$4:$D$55),99)</f>
        <v>80</v>
      </c>
      <c r="V716" s="158">
        <f>IFERROR(_xlfn.XLOOKUP(W716,sortorder!$E$4:$E$55,sortorder!$D$4:$D$55),99)</f>
        <v>80</v>
      </c>
      <c r="W716" s="22" t="s">
        <v>2887</v>
      </c>
      <c r="X716" s="147">
        <f>IF(ISERROR(SEARCH(X$1,$O716)),0,1)</f>
        <v>0</v>
      </c>
      <c r="Y716" s="147">
        <f>IF(ISERROR(SEARCH(Y$1,$O716)),0,1)</f>
        <v>1</v>
      </c>
      <c r="Z716" s="147">
        <f>IF(ISERROR(SEARCH(Z$1,$O716)),0,1)</f>
        <v>0</v>
      </c>
      <c r="AA716" s="147">
        <f>IF(ISERROR(SEARCH(AA$1,$O716)),0,1)</f>
        <v>0</v>
      </c>
      <c r="AB716" s="147">
        <f>IF(ISERROR(SEARCH(AB$1,$O716)),0,1)</f>
        <v>0</v>
      </c>
      <c r="AC716" s="147">
        <f>IF(ISERROR(SEARCH(AC$1,$O716)),0,1)</f>
        <v>1</v>
      </c>
      <c r="AD716" s="147">
        <f>IF(ISERROR(SEARCH(AD$1,$O716)),0,1)</f>
        <v>1</v>
      </c>
      <c r="AE716" s="147">
        <f>IF(ISERROR(SEARCH(AE$1,$O716)),0,1)</f>
        <v>0</v>
      </c>
      <c r="AF716" s="147">
        <f>IF(ISERROR(SEARCH(AF$1,$O716)),0,1)</f>
        <v>0</v>
      </c>
      <c r="AI716" t="s">
        <v>84</v>
      </c>
      <c r="AJ716" s="42" t="s">
        <v>84</v>
      </c>
      <c r="AK716" s="219">
        <f>_xlfn.XLOOKUP(AJ716,sortorder!$I$15:$I$20,sortorder!$J$15:$J$20)</f>
        <v>5</v>
      </c>
      <c r="AL716" t="s">
        <v>1805</v>
      </c>
      <c r="AM716" t="s">
        <v>1805</v>
      </c>
      <c r="AN716" t="s">
        <v>1806</v>
      </c>
      <c r="AO716" s="32">
        <v>3</v>
      </c>
      <c r="AP716" t="s">
        <v>456</v>
      </c>
      <c r="AQ716" t="s">
        <v>97</v>
      </c>
      <c r="AR716" t="s">
        <v>96</v>
      </c>
      <c r="AS716" t="s">
        <v>97</v>
      </c>
      <c r="AU716" s="40" t="str">
        <f>IFERROR(_xlfn.XLOOKUP(O716,wtd!$B:$B,wtd!$C:$C),"")</f>
        <v/>
      </c>
      <c r="AV716" s="147" t="b">
        <f>IFERROR(O716=_xlfn.XLOOKUP(O716,wtd!$B:$B,wtd!$B:$B),FALSE)</f>
        <v>0</v>
      </c>
      <c r="AW716" t="s">
        <v>89</v>
      </c>
      <c r="BA716" t="b">
        <v>0</v>
      </c>
      <c r="BB716" t="b">
        <v>0</v>
      </c>
      <c r="BC716" t="b">
        <v>0</v>
      </c>
      <c r="BD716" t="s">
        <v>754</v>
      </c>
      <c r="BE716" t="s">
        <v>754</v>
      </c>
      <c r="BF716" t="s">
        <v>754</v>
      </c>
      <c r="BG716" t="s">
        <v>754</v>
      </c>
      <c r="BL716" s="235">
        <v>999</v>
      </c>
      <c r="BO716" t="s">
        <v>54</v>
      </c>
      <c r="BP716" t="s">
        <v>753</v>
      </c>
    </row>
    <row r="717" spans="1:69" x14ac:dyDescent="0.35">
      <c r="A717">
        <v>716</v>
      </c>
      <c r="B717" s="164" t="str">
        <f>IFERROR(TEXT(AK717,"00"),"99")&amp;IFERROR(TEXT(V717,"00"),"99")&amp;IFERROR(TEXT(R717,"00"),"99")&amp;IFERROR(TEXT(BL717,"000"),"999")</f>
        <v>058006999</v>
      </c>
      <c r="C717" s="164" t="str">
        <f>IFERROR(TEXT(AK717,"00"),"99")&amp;IFERROR(TEXT(U717,"00"),"99")&amp;IFERROR(TEXT(Q717,"000"),"999")</f>
        <v>0580103</v>
      </c>
      <c r="D717" s="29">
        <v>0</v>
      </c>
      <c r="E717" s="29">
        <v>1</v>
      </c>
      <c r="F717" s="29">
        <v>0</v>
      </c>
      <c r="G717" s="29"/>
      <c r="H717" t="s">
        <v>455</v>
      </c>
      <c r="M717" t="s">
        <v>455</v>
      </c>
      <c r="N717" t="s">
        <v>455</v>
      </c>
      <c r="O717" s="65" t="s">
        <v>454</v>
      </c>
      <c r="P717" t="s">
        <v>454</v>
      </c>
      <c r="Q717" s="153">
        <f>IFERROR(_xlfn.XLOOKUP(S717,sortorder!$E$62:$E$138,sortorder!$F$62:$F$138),999)</f>
        <v>103</v>
      </c>
      <c r="R717" s="153">
        <f>IFERROR(_xlfn.XLOOKUP(S717,sortorder!$E$62:$E$138,sortorder!$D$62:$D$138),99)</f>
        <v>6</v>
      </c>
      <c r="S717" s="131" t="s">
        <v>80</v>
      </c>
      <c r="U717" s="158">
        <f>IFERROR(_xlfn.XLOOKUP(W717,sortorder!$E$4:$E$55,sortorder!$D$4:$D$55),99)</f>
        <v>80</v>
      </c>
      <c r="V717" s="158">
        <f>IFERROR(_xlfn.XLOOKUP(W717,sortorder!$E$4:$E$55,sortorder!$D$4:$D$55),99)</f>
        <v>80</v>
      </c>
      <c r="W717" s="22" t="s">
        <v>2887</v>
      </c>
      <c r="X717" s="147">
        <f>IF(ISERROR(SEARCH(X$1,$O717)),0,1)</f>
        <v>0</v>
      </c>
      <c r="Y717" s="147">
        <f>IF(ISERROR(SEARCH(Y$1,$O717)),0,1)</f>
        <v>1</v>
      </c>
      <c r="Z717" s="147">
        <f>IF(ISERROR(SEARCH(Z$1,$O717)),0,1)</f>
        <v>0</v>
      </c>
      <c r="AA717" s="147">
        <f>IF(ISERROR(SEARCH(AA$1,$O717)),0,1)</f>
        <v>0</v>
      </c>
      <c r="AB717" s="147">
        <f>IF(ISERROR(SEARCH(AB$1,$O717)),0,1)</f>
        <v>0</v>
      </c>
      <c r="AC717" s="147">
        <f>IF(ISERROR(SEARCH(AC$1,$O717)),0,1)</f>
        <v>1</v>
      </c>
      <c r="AD717" s="147">
        <f>IF(ISERROR(SEARCH(AD$1,$O717)),0,1)</f>
        <v>1</v>
      </c>
      <c r="AE717" s="147">
        <f>IF(ISERROR(SEARCH(AE$1,$O717)),0,1)</f>
        <v>0</v>
      </c>
      <c r="AF717" s="147">
        <f>IF(ISERROR(SEARCH(AF$1,$O717)),0,1)</f>
        <v>1</v>
      </c>
      <c r="AI717" t="s">
        <v>84</v>
      </c>
      <c r="AJ717" s="42" t="s">
        <v>84</v>
      </c>
      <c r="AK717" s="219">
        <f>_xlfn.XLOOKUP(AJ717,sortorder!$I$15:$I$20,sortorder!$J$15:$J$20)</f>
        <v>5</v>
      </c>
      <c r="AL717" t="s">
        <v>1805</v>
      </c>
      <c r="AM717" t="s">
        <v>1805</v>
      </c>
      <c r="AN717" t="s">
        <v>1806</v>
      </c>
      <c r="AO717" s="32">
        <v>3</v>
      </c>
      <c r="AP717" t="s">
        <v>456</v>
      </c>
      <c r="AQ717" t="s">
        <v>97</v>
      </c>
      <c r="AR717" t="s">
        <v>96</v>
      </c>
      <c r="AS717" t="s">
        <v>97</v>
      </c>
      <c r="AU717" s="40" t="str">
        <f>IFERROR(_xlfn.XLOOKUP(O717,wtd!$B:$B,wtd!$C:$C),"")</f>
        <v/>
      </c>
      <c r="AV717" s="147" t="b">
        <f>IFERROR(O717=_xlfn.XLOOKUP(O717,wtd!$B:$B,wtd!$B:$B),FALSE)</f>
        <v>0</v>
      </c>
      <c r="AW717" t="s">
        <v>89</v>
      </c>
      <c r="BA717" t="b">
        <v>0</v>
      </c>
      <c r="BB717" t="b">
        <v>0</v>
      </c>
      <c r="BC717" t="b">
        <v>0</v>
      </c>
      <c r="BD717" t="s">
        <v>5071</v>
      </c>
      <c r="BE717" t="s">
        <v>457</v>
      </c>
      <c r="BF717" t="s">
        <v>457</v>
      </c>
      <c r="BG717" t="s">
        <v>457</v>
      </c>
      <c r="BL717" s="235">
        <v>999</v>
      </c>
      <c r="BO717" t="s">
        <v>113</v>
      </c>
      <c r="BP717" t="s">
        <v>455</v>
      </c>
    </row>
    <row r="718" spans="1:69" x14ac:dyDescent="0.35">
      <c r="A718">
        <v>717</v>
      </c>
      <c r="B718" s="164" t="str">
        <f>IFERROR(TEXT(AK718,"00"),"99")&amp;IFERROR(TEXT(V718,"00"),"99")&amp;IFERROR(TEXT(R718,"00"),"99")&amp;IFERROR(TEXT(BL718,"000"),"999")</f>
        <v>058006999</v>
      </c>
      <c r="C718" s="164" t="str">
        <f>IFERROR(TEXT(AK718,"00"),"99")&amp;IFERROR(TEXT(U718,"00"),"99")&amp;IFERROR(TEXT(Q718,"000"),"999")</f>
        <v>0580103</v>
      </c>
      <c r="D718" s="29">
        <v>0</v>
      </c>
      <c r="E718" s="29">
        <v>1</v>
      </c>
      <c r="F718" s="29">
        <v>0</v>
      </c>
      <c r="G718" s="29"/>
      <c r="H718" t="s">
        <v>760</v>
      </c>
      <c r="L718" s="125"/>
      <c r="M718" t="s">
        <v>760</v>
      </c>
      <c r="N718" t="s">
        <v>760</v>
      </c>
      <c r="O718" s="65" t="s">
        <v>759</v>
      </c>
      <c r="P718" t="s">
        <v>759</v>
      </c>
      <c r="Q718" s="153">
        <f>IFERROR(_xlfn.XLOOKUP(S718,sortorder!$E$62:$E$138,sortorder!$F$62:$F$138),999)</f>
        <v>103</v>
      </c>
      <c r="R718" s="153">
        <f>IFERROR(_xlfn.XLOOKUP(S718,sortorder!$E$62:$E$138,sortorder!$D$62:$D$138),99)</f>
        <v>6</v>
      </c>
      <c r="S718" s="131" t="s">
        <v>80</v>
      </c>
      <c r="U718" s="158">
        <f>IFERROR(_xlfn.XLOOKUP(W718,sortorder!$E$4:$E$55,sortorder!$D$4:$D$55),99)</f>
        <v>80</v>
      </c>
      <c r="V718" s="158">
        <f>IFERROR(_xlfn.XLOOKUP(W718,sortorder!$E$4:$E$55,sortorder!$D$4:$D$55),99)</f>
        <v>80</v>
      </c>
      <c r="W718" s="22" t="s">
        <v>2888</v>
      </c>
      <c r="X718" s="147">
        <f>IF(ISERROR(SEARCH(X$1,$O718)),0,1)</f>
        <v>0</v>
      </c>
      <c r="Y718" s="147">
        <f>IF(ISERROR(SEARCH(Y$1,$O718)),0,1)</f>
        <v>1</v>
      </c>
      <c r="Z718" s="147">
        <f>IF(ISERROR(SEARCH(Z$1,$O718)),0,1)</f>
        <v>1</v>
      </c>
      <c r="AA718" s="147">
        <f>IF(ISERROR(SEARCH(AA$1,$O718)),0,1)</f>
        <v>1</v>
      </c>
      <c r="AB718" s="147">
        <f>IF(ISERROR(SEARCH(AB$1,$O718)),0,1)</f>
        <v>0</v>
      </c>
      <c r="AC718" s="147">
        <f>IF(ISERROR(SEARCH(AC$1,$O718)),0,1)</f>
        <v>0</v>
      </c>
      <c r="AD718" s="147">
        <f>IF(ISERROR(SEARCH(AD$1,$O718)),0,1)</f>
        <v>1</v>
      </c>
      <c r="AE718" s="147">
        <f>IF(ISERROR(SEARCH(AE$1,$O718)),0,1)</f>
        <v>0</v>
      </c>
      <c r="AF718" s="147">
        <f>IF(ISERROR(SEARCH(AF$1,$O718)),0,1)</f>
        <v>0</v>
      </c>
      <c r="AI718" t="s">
        <v>84</v>
      </c>
      <c r="AJ718" s="42" t="s">
        <v>84</v>
      </c>
      <c r="AK718" s="219">
        <f>_xlfn.XLOOKUP(AJ718,sortorder!$I$15:$I$20,sortorder!$J$15:$J$20)</f>
        <v>5</v>
      </c>
      <c r="AL718" t="s">
        <v>1805</v>
      </c>
      <c r="AM718" t="s">
        <v>1805</v>
      </c>
      <c r="AN718" t="s">
        <v>1806</v>
      </c>
      <c r="AO718" s="32">
        <v>3</v>
      </c>
      <c r="AP718" t="s">
        <v>757</v>
      </c>
      <c r="AQ718" t="s">
        <v>2834</v>
      </c>
      <c r="AR718" t="s">
        <v>515</v>
      </c>
      <c r="AS718" t="s">
        <v>516</v>
      </c>
      <c r="AU718" s="40" t="str">
        <f>IFERROR(_xlfn.XLOOKUP(O718,wtd!$B:$B,wtd!$C:$C),"")</f>
        <v/>
      </c>
      <c r="AV718" s="147" t="b">
        <f>IFERROR(O718=_xlfn.XLOOKUP(O718,wtd!$B:$B,wtd!$B:$B),FALSE)</f>
        <v>0</v>
      </c>
      <c r="AW718" t="s">
        <v>1103</v>
      </c>
      <c r="BA718" t="b">
        <v>0</v>
      </c>
      <c r="BB718" t="b">
        <v>0</v>
      </c>
      <c r="BC718" t="b">
        <v>0</v>
      </c>
      <c r="BD718" t="s">
        <v>761</v>
      </c>
      <c r="BE718" t="s">
        <v>761</v>
      </c>
      <c r="BF718" t="s">
        <v>761</v>
      </c>
      <c r="BG718" t="s">
        <v>761</v>
      </c>
      <c r="BL718" s="235">
        <v>999</v>
      </c>
      <c r="BO718" t="s">
        <v>561</v>
      </c>
      <c r="BP718" t="s">
        <v>760</v>
      </c>
    </row>
    <row r="719" spans="1:69" x14ac:dyDescent="0.35">
      <c r="A719">
        <v>718</v>
      </c>
      <c r="B719" s="164" t="str">
        <f>IFERROR(TEXT(AK719,"00"),"99")&amp;IFERROR(TEXT(V719,"00"),"99")&amp;IFERROR(TEXT(R719,"00"),"99")&amp;IFERROR(TEXT(BL719,"000"),"999")</f>
        <v>058006999</v>
      </c>
      <c r="C719" s="164" t="str">
        <f>IFERROR(TEXT(AK719,"00"),"99")&amp;IFERROR(TEXT(U719,"00"),"99")&amp;IFERROR(TEXT(Q719,"000"),"999")</f>
        <v>0580103</v>
      </c>
      <c r="D719" s="29">
        <v>0</v>
      </c>
      <c r="E719" s="29">
        <v>1</v>
      </c>
      <c r="F719" s="29">
        <v>0</v>
      </c>
      <c r="G719" s="29"/>
      <c r="H719" t="s">
        <v>763</v>
      </c>
      <c r="M719" t="s">
        <v>763</v>
      </c>
      <c r="N719" t="s">
        <v>763</v>
      </c>
      <c r="O719" s="65" t="s">
        <v>762</v>
      </c>
      <c r="P719" t="s">
        <v>762</v>
      </c>
      <c r="Q719" s="153">
        <f>IFERROR(_xlfn.XLOOKUP(S719,sortorder!$E$62:$E$138,sortorder!$F$62:$F$138),999)</f>
        <v>103</v>
      </c>
      <c r="R719" s="153">
        <f>IFERROR(_xlfn.XLOOKUP(S719,sortorder!$E$62:$E$138,sortorder!$D$62:$D$138),99)</f>
        <v>6</v>
      </c>
      <c r="S719" s="131" t="s">
        <v>80</v>
      </c>
      <c r="U719" s="158">
        <f>IFERROR(_xlfn.XLOOKUP(W719,sortorder!$E$4:$E$55,sortorder!$D$4:$D$55),99)</f>
        <v>80</v>
      </c>
      <c r="V719" s="158">
        <f>IFERROR(_xlfn.XLOOKUP(W719,sortorder!$E$4:$E$55,sortorder!$D$4:$D$55),99)</f>
        <v>80</v>
      </c>
      <c r="W719" s="22" t="s">
        <v>2888</v>
      </c>
      <c r="X719" s="147">
        <f>IF(ISERROR(SEARCH(X$1,$O719)),0,1)</f>
        <v>0</v>
      </c>
      <c r="Y719" s="147">
        <f>IF(ISERROR(SEARCH(Y$1,$O719)),0,1)</f>
        <v>1</v>
      </c>
      <c r="Z719" s="147">
        <f>IF(ISERROR(SEARCH(Z$1,$O719)),0,1)</f>
        <v>1</v>
      </c>
      <c r="AA719" s="147">
        <f>IF(ISERROR(SEARCH(AA$1,$O719)),0,1)</f>
        <v>1</v>
      </c>
      <c r="AB719" s="147">
        <f>IF(ISERROR(SEARCH(AB$1,$O719)),0,1)</f>
        <v>0</v>
      </c>
      <c r="AC719" s="147">
        <f>IF(ISERROR(SEARCH(AC$1,$O719)),0,1)</f>
        <v>0</v>
      </c>
      <c r="AD719" s="147">
        <f>IF(ISERROR(SEARCH(AD$1,$O719)),0,1)</f>
        <v>1</v>
      </c>
      <c r="AE719" s="147">
        <f>IF(ISERROR(SEARCH(AE$1,$O719)),0,1)</f>
        <v>0</v>
      </c>
      <c r="AF719" s="147">
        <f>IF(ISERROR(SEARCH(AF$1,$O719)),0,1)</f>
        <v>1</v>
      </c>
      <c r="AI719" t="s">
        <v>84</v>
      </c>
      <c r="AJ719" s="42" t="s">
        <v>84</v>
      </c>
      <c r="AK719" s="219">
        <f>_xlfn.XLOOKUP(AJ719,sortorder!$I$15:$I$20,sortorder!$J$15:$J$20)</f>
        <v>5</v>
      </c>
      <c r="AL719" t="s">
        <v>1805</v>
      </c>
      <c r="AM719" t="s">
        <v>1805</v>
      </c>
      <c r="AN719" t="s">
        <v>1806</v>
      </c>
      <c r="AO719" s="32">
        <v>3</v>
      </c>
      <c r="AP719" t="s">
        <v>757</v>
      </c>
      <c r="AQ719" t="s">
        <v>2834</v>
      </c>
      <c r="AR719" t="s">
        <v>515</v>
      </c>
      <c r="AS719" t="s">
        <v>516</v>
      </c>
      <c r="AU719" s="40" t="str">
        <f>IFERROR(_xlfn.XLOOKUP(O719,wtd!$B:$B,wtd!$C:$C),"")</f>
        <v/>
      </c>
      <c r="AV719" s="147" t="b">
        <f>IFERROR(O719=_xlfn.XLOOKUP(O719,wtd!$B:$B,wtd!$B:$B),FALSE)</f>
        <v>0</v>
      </c>
      <c r="AW719" t="s">
        <v>1103</v>
      </c>
      <c r="BA719" t="b">
        <v>0</v>
      </c>
      <c r="BB719" t="b">
        <v>0</v>
      </c>
      <c r="BC719" t="b">
        <v>0</v>
      </c>
      <c r="BD719" t="s">
        <v>5072</v>
      </c>
      <c r="BE719" t="s">
        <v>764</v>
      </c>
      <c r="BF719" t="s">
        <v>764</v>
      </c>
      <c r="BG719" t="s">
        <v>764</v>
      </c>
      <c r="BL719" s="235">
        <v>999</v>
      </c>
      <c r="BO719" t="s">
        <v>415</v>
      </c>
      <c r="BP719" t="s">
        <v>763</v>
      </c>
    </row>
    <row r="720" spans="1:69" x14ac:dyDescent="0.35">
      <c r="A720">
        <v>719</v>
      </c>
      <c r="B720" s="164" t="str">
        <f>IFERROR(TEXT(AK720,"00"),"99")&amp;IFERROR(TEXT(V720,"00"),"99")&amp;IFERROR(TEXT(R720,"00"),"99")&amp;IFERROR(TEXT(BL720,"000"),"999")</f>
        <v>058007999</v>
      </c>
      <c r="C720" s="164" t="str">
        <f>IFERROR(TEXT(AK720,"00"),"99")&amp;IFERROR(TEXT(U720,"00"),"99")&amp;IFERROR(TEXT(Q720,"000"),"999")</f>
        <v>0580102</v>
      </c>
      <c r="D720" s="29">
        <v>0</v>
      </c>
      <c r="E720" s="29">
        <v>1</v>
      </c>
      <c r="F720" s="29">
        <v>0</v>
      </c>
      <c r="G720" s="29"/>
      <c r="H720" t="s">
        <v>119</v>
      </c>
      <c r="L720" s="125"/>
      <c r="M720" t="s">
        <v>119</v>
      </c>
      <c r="N720" t="s">
        <v>119</v>
      </c>
      <c r="O720" s="65" t="s">
        <v>118</v>
      </c>
      <c r="P720" t="s">
        <v>118</v>
      </c>
      <c r="Q720" s="153">
        <f>IFERROR(_xlfn.XLOOKUP(S720,sortorder!$E$62:$E$138,sortorder!$F$62:$F$138),999)</f>
        <v>102</v>
      </c>
      <c r="R720" s="153">
        <f>IFERROR(_xlfn.XLOOKUP(S720,sortorder!$E$62:$E$138,sortorder!$D$62:$D$138),99)</f>
        <v>7</v>
      </c>
      <c r="S720" s="131" t="s">
        <v>307</v>
      </c>
      <c r="U720" s="158">
        <f>IFERROR(_xlfn.XLOOKUP(W720,sortorder!$E$4:$E$55,sortorder!$D$4:$D$55),99)</f>
        <v>80</v>
      </c>
      <c r="V720" s="158">
        <f>IFERROR(_xlfn.XLOOKUP(W720,sortorder!$E$4:$E$55,sortorder!$D$4:$D$55),99)</f>
        <v>80</v>
      </c>
      <c r="W720" s="22" t="s">
        <v>2887</v>
      </c>
      <c r="X720" s="147">
        <f>IF(ISERROR(SEARCH(X$1,$O720)),0,1)</f>
        <v>0</v>
      </c>
      <c r="Y720" s="147">
        <f>IF(ISERROR(SEARCH(Y$1,$O720)),0,1)</f>
        <v>0</v>
      </c>
      <c r="Z720" s="147">
        <f>IF(ISERROR(SEARCH(Z$1,$O720)),0,1)</f>
        <v>0</v>
      </c>
      <c r="AA720" s="147">
        <f>IF(ISERROR(SEARCH(AA$1,$O720)),0,1)</f>
        <v>0</v>
      </c>
      <c r="AB720" s="147">
        <f>IF(ISERROR(SEARCH(AB$1,$O720)),0,1)</f>
        <v>0</v>
      </c>
      <c r="AC720" s="147">
        <f>IF(ISERROR(SEARCH(AC$1,$O720)),0,1)</f>
        <v>1</v>
      </c>
      <c r="AD720" s="147">
        <f>IF(ISERROR(SEARCH(AD$1,$O720)),0,1)</f>
        <v>1</v>
      </c>
      <c r="AE720" s="147">
        <f>IF(ISERROR(SEARCH(AE$1,$O720)),0,1)</f>
        <v>0</v>
      </c>
      <c r="AF720" s="147">
        <f>IF(ISERROR(SEARCH(AF$1,$O720)),0,1)</f>
        <v>0</v>
      </c>
      <c r="AI720" t="s">
        <v>84</v>
      </c>
      <c r="AJ720" s="42" t="s">
        <v>84</v>
      </c>
      <c r="AK720" s="219">
        <f>_xlfn.XLOOKUP(AJ720,sortorder!$I$15:$I$20,sortorder!$J$15:$J$20)</f>
        <v>5</v>
      </c>
      <c r="AL720" t="s">
        <v>423</v>
      </c>
      <c r="AM720" t="s">
        <v>423</v>
      </c>
      <c r="AN720" t="s">
        <v>424</v>
      </c>
      <c r="AO720" s="32">
        <v>1</v>
      </c>
      <c r="AP720" t="s">
        <v>83</v>
      </c>
      <c r="AQ720" t="s">
        <v>97</v>
      </c>
      <c r="AR720" t="s">
        <v>96</v>
      </c>
      <c r="AS720" t="s">
        <v>97</v>
      </c>
      <c r="AU720" s="40" t="str">
        <f>IFERROR(_xlfn.XLOOKUP(O720,wtd!$B:$B,wtd!$C:$C),"")</f>
        <v/>
      </c>
      <c r="AV720" s="147" t="b">
        <f>IFERROR(O720=_xlfn.XLOOKUP(O720,wtd!$B:$B,wtd!$B:$B),FALSE)</f>
        <v>0</v>
      </c>
      <c r="AW720" t="s">
        <v>89</v>
      </c>
      <c r="BA720" t="b">
        <v>0</v>
      </c>
      <c r="BB720" t="b">
        <v>0</v>
      </c>
      <c r="BC720" t="b">
        <v>0</v>
      </c>
      <c r="BD720" t="s">
        <v>120</v>
      </c>
      <c r="BE720" t="s">
        <v>120</v>
      </c>
      <c r="BF720" t="s">
        <v>120</v>
      </c>
      <c r="BG720" t="s">
        <v>120</v>
      </c>
      <c r="BL720" s="235">
        <v>999</v>
      </c>
      <c r="BO720" t="s">
        <v>109</v>
      </c>
      <c r="BP720" t="s">
        <v>119</v>
      </c>
    </row>
    <row r="721" spans="1:69" x14ac:dyDescent="0.35">
      <c r="A721">
        <v>720</v>
      </c>
      <c r="B721" s="164" t="str">
        <f>IFERROR(TEXT(AK721,"00"),"99")&amp;IFERROR(TEXT(V721,"00"),"99")&amp;IFERROR(TEXT(R721,"00"),"99")&amp;IFERROR(TEXT(BL721,"000"),"999")</f>
        <v>058007999</v>
      </c>
      <c r="C721" s="164" t="str">
        <f>IFERROR(TEXT(AK721,"00"),"99")&amp;IFERROR(TEXT(U721,"00"),"99")&amp;IFERROR(TEXT(Q721,"000"),"999")</f>
        <v>0580102</v>
      </c>
      <c r="D721" s="29">
        <v>0</v>
      </c>
      <c r="E721" s="29">
        <v>1</v>
      </c>
      <c r="F721" s="29">
        <v>0</v>
      </c>
      <c r="G721" s="29"/>
      <c r="H721" t="s">
        <v>302</v>
      </c>
      <c r="L721" s="125"/>
      <c r="M721" t="s">
        <v>302</v>
      </c>
      <c r="N721" t="s">
        <v>302</v>
      </c>
      <c r="O721" s="65" t="s">
        <v>301</v>
      </c>
      <c r="P721" t="s">
        <v>301</v>
      </c>
      <c r="Q721" s="153">
        <f>IFERROR(_xlfn.XLOOKUP(S721,sortorder!$E$62:$E$138,sortorder!$F$62:$F$138),999)</f>
        <v>102</v>
      </c>
      <c r="R721" s="153">
        <f>IFERROR(_xlfn.XLOOKUP(S721,sortorder!$E$62:$E$138,sortorder!$D$62:$D$138),99)</f>
        <v>7</v>
      </c>
      <c r="S721" s="131" t="s">
        <v>307</v>
      </c>
      <c r="T721" s="60" t="s">
        <v>306</v>
      </c>
      <c r="U721" s="158">
        <f>IFERROR(_xlfn.XLOOKUP(W721,sortorder!$E$4:$E$55,sortorder!$D$4:$D$55),99)</f>
        <v>80</v>
      </c>
      <c r="V721" s="158">
        <f>IFERROR(_xlfn.XLOOKUP(W721,sortorder!$E$4:$E$55,sortorder!$D$4:$D$55),99)</f>
        <v>80</v>
      </c>
      <c r="W721" s="22" t="s">
        <v>2887</v>
      </c>
      <c r="X721" s="147">
        <f>IF(ISERROR(SEARCH(X$1,$O721)),0,1)</f>
        <v>0</v>
      </c>
      <c r="Y721" s="147">
        <f>IF(ISERROR(SEARCH(Y$1,$O721)),0,1)</f>
        <v>0</v>
      </c>
      <c r="Z721" s="147">
        <f>IF(ISERROR(SEARCH(Z$1,$O721)),0,1)</f>
        <v>0</v>
      </c>
      <c r="AA721" s="147">
        <f>IF(ISERROR(SEARCH(AA$1,$O721)),0,1)</f>
        <v>0</v>
      </c>
      <c r="AB721" s="147">
        <f>IF(ISERROR(SEARCH(AB$1,$O721)),0,1)</f>
        <v>0</v>
      </c>
      <c r="AC721" s="147">
        <f>IF(ISERROR(SEARCH(AC$1,$O721)),0,1)</f>
        <v>1</v>
      </c>
      <c r="AD721" s="147">
        <f>IF(ISERROR(SEARCH(AD$1,$O721)),0,1)</f>
        <v>1</v>
      </c>
      <c r="AE721" s="147">
        <f>IF(ISERROR(SEARCH(AE$1,$O721)),0,1)</f>
        <v>0</v>
      </c>
      <c r="AF721" s="147">
        <f>IF(ISERROR(SEARCH(AF$1,$O721)),0,1)</f>
        <v>1</v>
      </c>
      <c r="AI721" t="s">
        <v>84</v>
      </c>
      <c r="AJ721" s="42" t="s">
        <v>84</v>
      </c>
      <c r="AK721" s="219">
        <f>_xlfn.XLOOKUP(AJ721,sortorder!$I$15:$I$20,sortorder!$J$15:$J$20)</f>
        <v>5</v>
      </c>
      <c r="AL721" t="s">
        <v>423</v>
      </c>
      <c r="AM721" t="s">
        <v>423</v>
      </c>
      <c r="AN721" t="s">
        <v>424</v>
      </c>
      <c r="AO721" s="32">
        <v>1</v>
      </c>
      <c r="AP721" t="s">
        <v>83</v>
      </c>
      <c r="AQ721" t="s">
        <v>97</v>
      </c>
      <c r="AR721" t="s">
        <v>96</v>
      </c>
      <c r="AS721" t="s">
        <v>97</v>
      </c>
      <c r="AU721" s="40" t="str">
        <f>IFERROR(_xlfn.XLOOKUP(O721,wtd!$B:$B,wtd!$C:$C),"")</f>
        <v/>
      </c>
      <c r="AV721" s="147" t="b">
        <f>IFERROR(O721=_xlfn.XLOOKUP(O721,wtd!$B:$B,wtd!$B:$B),FALSE)</f>
        <v>0</v>
      </c>
      <c r="AW721" t="s">
        <v>89</v>
      </c>
      <c r="BA721" t="b">
        <v>0</v>
      </c>
      <c r="BB721" t="b">
        <v>0</v>
      </c>
      <c r="BC721" t="b">
        <v>0</v>
      </c>
      <c r="BD721" t="s">
        <v>5073</v>
      </c>
      <c r="BE721" t="s">
        <v>303</v>
      </c>
      <c r="BF721" t="s">
        <v>303</v>
      </c>
      <c r="BG721" t="s">
        <v>304</v>
      </c>
      <c r="BH721" t="s">
        <v>305</v>
      </c>
      <c r="BL721" s="235">
        <v>999</v>
      </c>
      <c r="BO721" t="s">
        <v>54</v>
      </c>
      <c r="BP721" t="s">
        <v>302</v>
      </c>
      <c r="BQ721" t="s">
        <v>56</v>
      </c>
    </row>
    <row r="722" spans="1:69" x14ac:dyDescent="0.35">
      <c r="A722">
        <v>721</v>
      </c>
      <c r="B722" s="164" t="str">
        <f>IFERROR(TEXT(AK722,"00"),"99")&amp;IFERROR(TEXT(V722,"00"),"99")&amp;IFERROR(TEXT(R722,"00"),"99")&amp;IFERROR(TEXT(BL722,"000"),"999")</f>
        <v>058007999</v>
      </c>
      <c r="C722" s="164" t="str">
        <f>IFERROR(TEXT(AK722,"00"),"99")&amp;IFERROR(TEXT(U722,"00"),"99")&amp;IFERROR(TEXT(Q722,"000"),"999")</f>
        <v>0580102</v>
      </c>
      <c r="D722" s="29">
        <v>0</v>
      </c>
      <c r="E722" s="29">
        <v>1</v>
      </c>
      <c r="F722" s="29">
        <v>0</v>
      </c>
      <c r="G722" s="29"/>
      <c r="H722" t="s">
        <v>624</v>
      </c>
      <c r="L722" s="125"/>
      <c r="M722" t="s">
        <v>624</v>
      </c>
      <c r="N722" t="s">
        <v>624</v>
      </c>
      <c r="O722" s="65" t="s">
        <v>623</v>
      </c>
      <c r="P722" t="s">
        <v>623</v>
      </c>
      <c r="Q722" s="153">
        <f>IFERROR(_xlfn.XLOOKUP(S722,sortorder!$E$62:$E$138,sortorder!$F$62:$F$138),999)</f>
        <v>102</v>
      </c>
      <c r="R722" s="153">
        <f>IFERROR(_xlfn.XLOOKUP(S722,sortorder!$E$62:$E$138,sortorder!$D$62:$D$138),99)</f>
        <v>7</v>
      </c>
      <c r="S722" s="131" t="s">
        <v>307</v>
      </c>
      <c r="U722" s="158">
        <f>IFERROR(_xlfn.XLOOKUP(W722,sortorder!$E$4:$E$55,sortorder!$D$4:$D$55),99)</f>
        <v>80</v>
      </c>
      <c r="V722" s="158">
        <f>IFERROR(_xlfn.XLOOKUP(W722,sortorder!$E$4:$E$55,sortorder!$D$4:$D$55),99)</f>
        <v>80</v>
      </c>
      <c r="W722" s="22" t="s">
        <v>2888</v>
      </c>
      <c r="X722" s="147">
        <f>IF(ISERROR(SEARCH(X$1,$O722)),0,1)</f>
        <v>0</v>
      </c>
      <c r="Y722" s="147">
        <f>IF(ISERROR(SEARCH(Y$1,$O722)),0,1)</f>
        <v>0</v>
      </c>
      <c r="Z722" s="147">
        <f>IF(ISERROR(SEARCH(Z$1,$O722)),0,1)</f>
        <v>1</v>
      </c>
      <c r="AA722" s="147">
        <f>IF(ISERROR(SEARCH(AA$1,$O722)),0,1)</f>
        <v>1</v>
      </c>
      <c r="AB722" s="147">
        <f>IF(ISERROR(SEARCH(AB$1,$O722)),0,1)</f>
        <v>0</v>
      </c>
      <c r="AC722" s="147">
        <f>IF(ISERROR(SEARCH(AC$1,$O722)),0,1)</f>
        <v>0</v>
      </c>
      <c r="AD722" s="147">
        <f>IF(ISERROR(SEARCH(AD$1,$O722)),0,1)</f>
        <v>1</v>
      </c>
      <c r="AE722" s="147">
        <f>IF(ISERROR(SEARCH(AE$1,$O722)),0,1)</f>
        <v>0</v>
      </c>
      <c r="AF722" s="147">
        <f>IF(ISERROR(SEARCH(AF$1,$O722)),0,1)</f>
        <v>0</v>
      </c>
      <c r="AI722" t="s">
        <v>84</v>
      </c>
      <c r="AJ722" s="42" t="s">
        <v>84</v>
      </c>
      <c r="AK722" s="219">
        <f>_xlfn.XLOOKUP(AJ722,sortorder!$I$15:$I$20,sortorder!$J$15:$J$20)</f>
        <v>5</v>
      </c>
      <c r="AL722" t="s">
        <v>423</v>
      </c>
      <c r="AM722" t="s">
        <v>423</v>
      </c>
      <c r="AN722" t="s">
        <v>424</v>
      </c>
      <c r="AO722" s="32">
        <v>1</v>
      </c>
      <c r="AP722" t="s">
        <v>268</v>
      </c>
      <c r="AQ722" t="s">
        <v>2834</v>
      </c>
      <c r="AR722" t="s">
        <v>515</v>
      </c>
      <c r="AS722" t="s">
        <v>516</v>
      </c>
      <c r="AU722" s="40" t="str">
        <f>IFERROR(_xlfn.XLOOKUP(O722,wtd!$B:$B,wtd!$C:$C),"")</f>
        <v/>
      </c>
      <c r="AV722" s="147" t="b">
        <f>IFERROR(O722=_xlfn.XLOOKUP(O722,wtd!$B:$B,wtd!$B:$B),FALSE)</f>
        <v>0</v>
      </c>
      <c r="AW722" t="s">
        <v>1103</v>
      </c>
      <c r="BA722" t="b">
        <v>0</v>
      </c>
      <c r="BB722" t="b">
        <v>0</v>
      </c>
      <c r="BC722" t="b">
        <v>0</v>
      </c>
      <c r="BD722" t="s">
        <v>625</v>
      </c>
      <c r="BE722" t="s">
        <v>625</v>
      </c>
      <c r="BF722" t="s">
        <v>625</v>
      </c>
      <c r="BG722" t="s">
        <v>625</v>
      </c>
      <c r="BL722" s="235">
        <v>999</v>
      </c>
      <c r="BO722" t="s">
        <v>626</v>
      </c>
      <c r="BP722" t="s">
        <v>624</v>
      </c>
    </row>
    <row r="723" spans="1:69" x14ac:dyDescent="0.35">
      <c r="A723">
        <v>722</v>
      </c>
      <c r="B723" s="164" t="str">
        <f>IFERROR(TEXT(AK723,"00"),"99")&amp;IFERROR(TEXT(V723,"00"),"99")&amp;IFERROR(TEXT(R723,"00"),"99")&amp;IFERROR(TEXT(BL723,"000"),"999")</f>
        <v>058007999</v>
      </c>
      <c r="C723" s="164" t="str">
        <f>IFERROR(TEXT(AK723,"00"),"99")&amp;IFERROR(TEXT(U723,"00"),"99")&amp;IFERROR(TEXT(Q723,"000"),"999")</f>
        <v>0580102</v>
      </c>
      <c r="D723" s="29">
        <v>0</v>
      </c>
      <c r="E723" s="29">
        <v>1</v>
      </c>
      <c r="F723" s="29">
        <v>0</v>
      </c>
      <c r="G723" s="29"/>
      <c r="H723" t="s">
        <v>628</v>
      </c>
      <c r="L723" s="125"/>
      <c r="M723" t="s">
        <v>628</v>
      </c>
      <c r="N723" t="s">
        <v>628</v>
      </c>
      <c r="O723" s="65" t="s">
        <v>627</v>
      </c>
      <c r="P723" t="s">
        <v>627</v>
      </c>
      <c r="Q723" s="153">
        <f>IFERROR(_xlfn.XLOOKUP(S723,sortorder!$E$62:$E$138,sortorder!$F$62:$F$138),999)</f>
        <v>102</v>
      </c>
      <c r="R723" s="153">
        <f>IFERROR(_xlfn.XLOOKUP(S723,sortorder!$E$62:$E$138,sortorder!$D$62:$D$138),99)</f>
        <v>7</v>
      </c>
      <c r="S723" s="131" t="s">
        <v>307</v>
      </c>
      <c r="U723" s="158">
        <f>IFERROR(_xlfn.XLOOKUP(W723,sortorder!$E$4:$E$55,sortorder!$D$4:$D$55),99)</f>
        <v>80</v>
      </c>
      <c r="V723" s="158">
        <f>IFERROR(_xlfn.XLOOKUP(W723,sortorder!$E$4:$E$55,sortorder!$D$4:$D$55),99)</f>
        <v>80</v>
      </c>
      <c r="W723" s="22" t="s">
        <v>2888</v>
      </c>
      <c r="X723" s="147">
        <f>IF(ISERROR(SEARCH(X$1,$O723)),0,1)</f>
        <v>0</v>
      </c>
      <c r="Y723" s="147">
        <f>IF(ISERROR(SEARCH(Y$1,$O723)),0,1)</f>
        <v>0</v>
      </c>
      <c r="Z723" s="147">
        <f>IF(ISERROR(SEARCH(Z$1,$O723)),0,1)</f>
        <v>1</v>
      </c>
      <c r="AA723" s="147">
        <f>IF(ISERROR(SEARCH(AA$1,$O723)),0,1)</f>
        <v>1</v>
      </c>
      <c r="AB723" s="147">
        <f>IF(ISERROR(SEARCH(AB$1,$O723)),0,1)</f>
        <v>0</v>
      </c>
      <c r="AC723" s="147">
        <f>IF(ISERROR(SEARCH(AC$1,$O723)),0,1)</f>
        <v>0</v>
      </c>
      <c r="AD723" s="147">
        <f>IF(ISERROR(SEARCH(AD$1,$O723)),0,1)</f>
        <v>1</v>
      </c>
      <c r="AE723" s="147">
        <f>IF(ISERROR(SEARCH(AE$1,$O723)),0,1)</f>
        <v>0</v>
      </c>
      <c r="AF723" s="147">
        <f>IF(ISERROR(SEARCH(AF$1,$O723)),0,1)</f>
        <v>1</v>
      </c>
      <c r="AI723" t="s">
        <v>84</v>
      </c>
      <c r="AJ723" s="42" t="s">
        <v>84</v>
      </c>
      <c r="AK723" s="219">
        <f>_xlfn.XLOOKUP(AJ723,sortorder!$I$15:$I$20,sortorder!$J$15:$J$20)</f>
        <v>5</v>
      </c>
      <c r="AL723" t="s">
        <v>423</v>
      </c>
      <c r="AM723" t="s">
        <v>423</v>
      </c>
      <c r="AN723" t="s">
        <v>424</v>
      </c>
      <c r="AO723" s="32">
        <v>1</v>
      </c>
      <c r="AP723" t="s">
        <v>268</v>
      </c>
      <c r="AQ723" t="s">
        <v>2834</v>
      </c>
      <c r="AR723" t="s">
        <v>515</v>
      </c>
      <c r="AS723" t="s">
        <v>516</v>
      </c>
      <c r="AU723" s="40" t="str">
        <f>IFERROR(_xlfn.XLOOKUP(O723,wtd!$B:$B,wtd!$C:$C),"")</f>
        <v/>
      </c>
      <c r="AV723" s="147" t="b">
        <f>IFERROR(O723=_xlfn.XLOOKUP(O723,wtd!$B:$B,wtd!$B:$B),FALSE)</f>
        <v>0</v>
      </c>
      <c r="AW723" t="s">
        <v>1103</v>
      </c>
      <c r="BA723" t="b">
        <v>0</v>
      </c>
      <c r="BB723" t="b">
        <v>0</v>
      </c>
      <c r="BC723" t="b">
        <v>0</v>
      </c>
      <c r="BD723" t="s">
        <v>5074</v>
      </c>
      <c r="BE723" t="s">
        <v>629</v>
      </c>
      <c r="BF723" t="s">
        <v>629</v>
      </c>
      <c r="BG723" t="s">
        <v>629</v>
      </c>
      <c r="BL723" s="235">
        <v>999</v>
      </c>
      <c r="BO723" t="s">
        <v>630</v>
      </c>
      <c r="BP723" t="s">
        <v>628</v>
      </c>
    </row>
    <row r="724" spans="1:69" x14ac:dyDescent="0.35">
      <c r="A724">
        <v>723</v>
      </c>
      <c r="B724" s="164" t="str">
        <f>IFERROR(TEXT(AK724,"00"),"99")&amp;IFERROR(TEXT(V724,"00"),"99")&amp;IFERROR(TEXT(R724,"00"),"99")&amp;IFERROR(TEXT(BL724,"000"),"999")</f>
        <v>058007999</v>
      </c>
      <c r="C724" s="164" t="str">
        <f>IFERROR(TEXT(AK724,"00"),"99")&amp;IFERROR(TEXT(U724,"00"),"99")&amp;IFERROR(TEXT(Q724,"000"),"999")</f>
        <v>0580102</v>
      </c>
      <c r="D724" s="29">
        <v>0</v>
      </c>
      <c r="E724" s="29">
        <v>1</v>
      </c>
      <c r="F724" s="29">
        <v>0</v>
      </c>
      <c r="G724" s="29"/>
      <c r="H724" t="s">
        <v>503</v>
      </c>
      <c r="M724" t="s">
        <v>503</v>
      </c>
      <c r="N724" t="s">
        <v>503</v>
      </c>
      <c r="O724" s="65" t="s">
        <v>502</v>
      </c>
      <c r="P724" t="s">
        <v>502</v>
      </c>
      <c r="Q724" s="153">
        <f>IFERROR(_xlfn.XLOOKUP(S724,sortorder!$E$62:$E$138,sortorder!$F$62:$F$138),999)</f>
        <v>102</v>
      </c>
      <c r="R724" s="153">
        <f>IFERROR(_xlfn.XLOOKUP(S724,sortorder!$E$62:$E$138,sortorder!$D$62:$D$138),99)</f>
        <v>7</v>
      </c>
      <c r="S724" s="131" t="s">
        <v>307</v>
      </c>
      <c r="U724" s="158">
        <f>IFERROR(_xlfn.XLOOKUP(W724,sortorder!$E$4:$E$55,sortorder!$D$4:$D$55),99)</f>
        <v>80</v>
      </c>
      <c r="V724" s="158">
        <f>IFERROR(_xlfn.XLOOKUP(W724,sortorder!$E$4:$E$55,sortorder!$D$4:$D$55),99)</f>
        <v>80</v>
      </c>
      <c r="W724" s="22" t="s">
        <v>2887</v>
      </c>
      <c r="X724" s="147">
        <f>IF(ISERROR(SEARCH(X$1,$O724)),0,1)</f>
        <v>0</v>
      </c>
      <c r="Y724" s="147">
        <f>IF(ISERROR(SEARCH(Y$1,$O724)),0,1)</f>
        <v>1</v>
      </c>
      <c r="Z724" s="147">
        <f>IF(ISERROR(SEARCH(Z$1,$O724)),0,1)</f>
        <v>0</v>
      </c>
      <c r="AA724" s="147">
        <f>IF(ISERROR(SEARCH(AA$1,$O724)),0,1)</f>
        <v>0</v>
      </c>
      <c r="AB724" s="147">
        <f>IF(ISERROR(SEARCH(AB$1,$O724)),0,1)</f>
        <v>0</v>
      </c>
      <c r="AC724" s="147">
        <f>IF(ISERROR(SEARCH(AC$1,$O724)),0,1)</f>
        <v>1</v>
      </c>
      <c r="AD724" s="147">
        <f>IF(ISERROR(SEARCH(AD$1,$O724)),0,1)</f>
        <v>1</v>
      </c>
      <c r="AE724" s="147">
        <f>IF(ISERROR(SEARCH(AE$1,$O724)),0,1)</f>
        <v>0</v>
      </c>
      <c r="AF724" s="147">
        <f>IF(ISERROR(SEARCH(AF$1,$O724)),0,1)</f>
        <v>0</v>
      </c>
      <c r="AI724" t="s">
        <v>84</v>
      </c>
      <c r="AJ724" s="42" t="s">
        <v>84</v>
      </c>
      <c r="AK724" s="219">
        <f>_xlfn.XLOOKUP(AJ724,sortorder!$I$15:$I$20,sortorder!$J$15:$J$20)</f>
        <v>5</v>
      </c>
      <c r="AL724" t="s">
        <v>1805</v>
      </c>
      <c r="AM724" t="s">
        <v>1805</v>
      </c>
      <c r="AN724" t="s">
        <v>1806</v>
      </c>
      <c r="AO724" s="32">
        <v>3</v>
      </c>
      <c r="AP724" t="s">
        <v>456</v>
      </c>
      <c r="AQ724" t="s">
        <v>97</v>
      </c>
      <c r="AR724" t="s">
        <v>96</v>
      </c>
      <c r="AS724" t="s">
        <v>97</v>
      </c>
      <c r="AU724" s="40" t="str">
        <f>IFERROR(_xlfn.XLOOKUP(O724,wtd!$B:$B,wtd!$C:$C),"")</f>
        <v/>
      </c>
      <c r="AV724" s="147" t="b">
        <f>IFERROR(O724=_xlfn.XLOOKUP(O724,wtd!$B:$B,wtd!$B:$B),FALSE)</f>
        <v>0</v>
      </c>
      <c r="AW724" t="s">
        <v>89</v>
      </c>
      <c r="BA724" t="b">
        <v>0</v>
      </c>
      <c r="BB724" t="b">
        <v>0</v>
      </c>
      <c r="BC724" t="b">
        <v>0</v>
      </c>
      <c r="BD724" t="s">
        <v>504</v>
      </c>
      <c r="BE724" t="s">
        <v>504</v>
      </c>
      <c r="BF724" t="s">
        <v>504</v>
      </c>
      <c r="BG724" t="s">
        <v>504</v>
      </c>
      <c r="BL724" s="235">
        <v>999</v>
      </c>
      <c r="BO724" t="s">
        <v>109</v>
      </c>
      <c r="BP724" t="s">
        <v>503</v>
      </c>
    </row>
    <row r="725" spans="1:69" x14ac:dyDescent="0.35">
      <c r="A725">
        <v>724</v>
      </c>
      <c r="B725" s="164" t="str">
        <f>IFERROR(TEXT(AK725,"00"),"99")&amp;IFERROR(TEXT(V725,"00"),"99")&amp;IFERROR(TEXT(R725,"00"),"99")&amp;IFERROR(TEXT(BL725,"000"),"999")</f>
        <v>058007999</v>
      </c>
      <c r="C725" s="164" t="str">
        <f>IFERROR(TEXT(AK725,"00"),"99")&amp;IFERROR(TEXT(U725,"00"),"99")&amp;IFERROR(TEXT(Q725,"000"),"999")</f>
        <v>0580102</v>
      </c>
      <c r="D725" s="29">
        <v>0</v>
      </c>
      <c r="E725" s="29">
        <v>1</v>
      </c>
      <c r="F725" s="29">
        <v>0</v>
      </c>
      <c r="G725" s="29"/>
      <c r="H725" t="s">
        <v>506</v>
      </c>
      <c r="M725" t="s">
        <v>506</v>
      </c>
      <c r="N725" t="s">
        <v>506</v>
      </c>
      <c r="O725" s="65" t="s">
        <v>505</v>
      </c>
      <c r="P725" t="s">
        <v>505</v>
      </c>
      <c r="Q725" s="153">
        <f>IFERROR(_xlfn.XLOOKUP(S725,sortorder!$E$62:$E$138,sortorder!$F$62:$F$138),999)</f>
        <v>102</v>
      </c>
      <c r="R725" s="153">
        <f>IFERROR(_xlfn.XLOOKUP(S725,sortorder!$E$62:$E$138,sortorder!$D$62:$D$138),99)</f>
        <v>7</v>
      </c>
      <c r="S725" s="131" t="s">
        <v>307</v>
      </c>
      <c r="U725" s="158">
        <f>IFERROR(_xlfn.XLOOKUP(W725,sortorder!$E$4:$E$55,sortorder!$D$4:$D$55),99)</f>
        <v>80</v>
      </c>
      <c r="V725" s="158">
        <f>IFERROR(_xlfn.XLOOKUP(W725,sortorder!$E$4:$E$55,sortorder!$D$4:$D$55),99)</f>
        <v>80</v>
      </c>
      <c r="W725" s="22" t="s">
        <v>2887</v>
      </c>
      <c r="X725" s="147">
        <f>IF(ISERROR(SEARCH(X$1,$O725)),0,1)</f>
        <v>0</v>
      </c>
      <c r="Y725" s="147">
        <f>IF(ISERROR(SEARCH(Y$1,$O725)),0,1)</f>
        <v>1</v>
      </c>
      <c r="Z725" s="147">
        <f>IF(ISERROR(SEARCH(Z$1,$O725)),0,1)</f>
        <v>0</v>
      </c>
      <c r="AA725" s="147">
        <f>IF(ISERROR(SEARCH(AA$1,$O725)),0,1)</f>
        <v>0</v>
      </c>
      <c r="AB725" s="147">
        <f>IF(ISERROR(SEARCH(AB$1,$O725)),0,1)</f>
        <v>0</v>
      </c>
      <c r="AC725" s="147">
        <f>IF(ISERROR(SEARCH(AC$1,$O725)),0,1)</f>
        <v>1</v>
      </c>
      <c r="AD725" s="147">
        <f>IF(ISERROR(SEARCH(AD$1,$O725)),0,1)</f>
        <v>1</v>
      </c>
      <c r="AE725" s="147">
        <f>IF(ISERROR(SEARCH(AE$1,$O725)),0,1)</f>
        <v>0</v>
      </c>
      <c r="AF725" s="147">
        <f>IF(ISERROR(SEARCH(AF$1,$O725)),0,1)</f>
        <v>1</v>
      </c>
      <c r="AI725" t="s">
        <v>84</v>
      </c>
      <c r="AJ725" s="42" t="s">
        <v>84</v>
      </c>
      <c r="AK725" s="219">
        <f>_xlfn.XLOOKUP(AJ725,sortorder!$I$15:$I$20,sortorder!$J$15:$J$20)</f>
        <v>5</v>
      </c>
      <c r="AL725" t="s">
        <v>1805</v>
      </c>
      <c r="AM725" t="s">
        <v>1805</v>
      </c>
      <c r="AN725" t="s">
        <v>1806</v>
      </c>
      <c r="AO725" s="32">
        <v>3</v>
      </c>
      <c r="AP725" t="s">
        <v>456</v>
      </c>
      <c r="AQ725" t="s">
        <v>97</v>
      </c>
      <c r="AR725" t="s">
        <v>96</v>
      </c>
      <c r="AS725" t="s">
        <v>97</v>
      </c>
      <c r="AU725" s="40" t="str">
        <f>IFERROR(_xlfn.XLOOKUP(O725,wtd!$B:$B,wtd!$C:$C),"")</f>
        <v/>
      </c>
      <c r="AV725" s="147" t="b">
        <f>IFERROR(O725=_xlfn.XLOOKUP(O725,wtd!$B:$B,wtd!$B:$B),FALSE)</f>
        <v>0</v>
      </c>
      <c r="AW725" t="s">
        <v>89</v>
      </c>
      <c r="BA725" t="b">
        <v>0</v>
      </c>
      <c r="BB725" t="b">
        <v>0</v>
      </c>
      <c r="BC725" t="b">
        <v>0</v>
      </c>
      <c r="BD725" t="s">
        <v>5075</v>
      </c>
      <c r="BE725" t="s">
        <v>507</v>
      </c>
      <c r="BF725" t="s">
        <v>507</v>
      </c>
      <c r="BG725" t="s">
        <v>507</v>
      </c>
      <c r="BL725" s="235">
        <v>999</v>
      </c>
      <c r="BO725" t="s">
        <v>54</v>
      </c>
      <c r="BP725" t="s">
        <v>506</v>
      </c>
    </row>
    <row r="726" spans="1:69" x14ac:dyDescent="0.35">
      <c r="A726">
        <v>725</v>
      </c>
      <c r="B726" s="164" t="str">
        <f>IFERROR(TEXT(AK726,"00"),"99")&amp;IFERROR(TEXT(V726,"00"),"99")&amp;IFERROR(TEXT(R726,"00"),"99")&amp;IFERROR(TEXT(BL726,"000"),"999")</f>
        <v>058007999</v>
      </c>
      <c r="C726" s="164" t="str">
        <f>IFERROR(TEXT(AK726,"00"),"99")&amp;IFERROR(TEXT(U726,"00"),"99")&amp;IFERROR(TEXT(Q726,"000"),"999")</f>
        <v>0580102</v>
      </c>
      <c r="D726" s="29">
        <v>0</v>
      </c>
      <c r="E726" s="29">
        <v>1</v>
      </c>
      <c r="F726" s="29">
        <v>0</v>
      </c>
      <c r="G726" s="29"/>
      <c r="H726" t="s">
        <v>811</v>
      </c>
      <c r="M726" t="s">
        <v>811</v>
      </c>
      <c r="N726" t="s">
        <v>811</v>
      </c>
      <c r="O726" s="65" t="s">
        <v>810</v>
      </c>
      <c r="P726" t="s">
        <v>810</v>
      </c>
      <c r="Q726" s="153">
        <f>IFERROR(_xlfn.XLOOKUP(S726,sortorder!$E$62:$E$138,sortorder!$F$62:$F$138),999)</f>
        <v>102</v>
      </c>
      <c r="R726" s="153">
        <f>IFERROR(_xlfn.XLOOKUP(S726,sortorder!$E$62:$E$138,sortorder!$D$62:$D$138),99)</f>
        <v>7</v>
      </c>
      <c r="S726" s="131" t="s">
        <v>307</v>
      </c>
      <c r="U726" s="158">
        <f>IFERROR(_xlfn.XLOOKUP(W726,sortorder!$E$4:$E$55,sortorder!$D$4:$D$55),99)</f>
        <v>80</v>
      </c>
      <c r="V726" s="158">
        <f>IFERROR(_xlfn.XLOOKUP(W726,sortorder!$E$4:$E$55,sortorder!$D$4:$D$55),99)</f>
        <v>80</v>
      </c>
      <c r="W726" s="22" t="s">
        <v>2888</v>
      </c>
      <c r="X726" s="147">
        <f>IF(ISERROR(SEARCH(X$1,$O726)),0,1)</f>
        <v>0</v>
      </c>
      <c r="Y726" s="147">
        <f>IF(ISERROR(SEARCH(Y$1,$O726)),0,1)</f>
        <v>1</v>
      </c>
      <c r="Z726" s="147">
        <f>IF(ISERROR(SEARCH(Z$1,$O726)),0,1)</f>
        <v>1</v>
      </c>
      <c r="AA726" s="147">
        <f>IF(ISERROR(SEARCH(AA$1,$O726)),0,1)</f>
        <v>1</v>
      </c>
      <c r="AB726" s="147">
        <f>IF(ISERROR(SEARCH(AB$1,$O726)),0,1)</f>
        <v>0</v>
      </c>
      <c r="AC726" s="147">
        <f>IF(ISERROR(SEARCH(AC$1,$O726)),0,1)</f>
        <v>0</v>
      </c>
      <c r="AD726" s="147">
        <f>IF(ISERROR(SEARCH(AD$1,$O726)),0,1)</f>
        <v>1</v>
      </c>
      <c r="AE726" s="147">
        <f>IF(ISERROR(SEARCH(AE$1,$O726)),0,1)</f>
        <v>0</v>
      </c>
      <c r="AF726" s="147">
        <f>IF(ISERROR(SEARCH(AF$1,$O726)),0,1)</f>
        <v>0</v>
      </c>
      <c r="AI726" t="s">
        <v>84</v>
      </c>
      <c r="AJ726" s="42" t="s">
        <v>84</v>
      </c>
      <c r="AK726" s="219">
        <f>_xlfn.XLOOKUP(AJ726,sortorder!$I$15:$I$20,sortorder!$J$15:$J$20)</f>
        <v>5</v>
      </c>
      <c r="AL726" t="s">
        <v>1805</v>
      </c>
      <c r="AM726" t="s">
        <v>1805</v>
      </c>
      <c r="AN726" t="s">
        <v>1806</v>
      </c>
      <c r="AO726" s="32">
        <v>3</v>
      </c>
      <c r="AP726" t="s">
        <v>757</v>
      </c>
      <c r="AQ726" t="s">
        <v>2834</v>
      </c>
      <c r="AR726" t="s">
        <v>515</v>
      </c>
      <c r="AS726" t="s">
        <v>516</v>
      </c>
      <c r="AU726" s="40" t="str">
        <f>IFERROR(_xlfn.XLOOKUP(O726,wtd!$B:$B,wtd!$C:$C),"")</f>
        <v/>
      </c>
      <c r="AV726" s="147" t="b">
        <f>IFERROR(O726=_xlfn.XLOOKUP(O726,wtd!$B:$B,wtd!$B:$B),FALSE)</f>
        <v>0</v>
      </c>
      <c r="AW726" t="s">
        <v>1103</v>
      </c>
      <c r="BA726" t="b">
        <v>0</v>
      </c>
      <c r="BB726" t="b">
        <v>0</v>
      </c>
      <c r="BC726" t="b">
        <v>0</v>
      </c>
      <c r="BD726" t="s">
        <v>812</v>
      </c>
      <c r="BE726" t="s">
        <v>812</v>
      </c>
      <c r="BF726" t="s">
        <v>812</v>
      </c>
      <c r="BG726" t="s">
        <v>812</v>
      </c>
      <c r="BL726" s="235">
        <v>999</v>
      </c>
      <c r="BO726" t="s">
        <v>626</v>
      </c>
      <c r="BP726" t="s">
        <v>811</v>
      </c>
    </row>
    <row r="727" spans="1:69" x14ac:dyDescent="0.35">
      <c r="A727">
        <v>726</v>
      </c>
      <c r="B727" s="164" t="str">
        <f>IFERROR(TEXT(AK727,"00"),"99")&amp;IFERROR(TEXT(V727,"00"),"99")&amp;IFERROR(TEXT(R727,"00"),"99")&amp;IFERROR(TEXT(BL727,"000"),"999")</f>
        <v>058007999</v>
      </c>
      <c r="C727" s="164" t="str">
        <f>IFERROR(TEXT(AK727,"00"),"99")&amp;IFERROR(TEXT(U727,"00"),"99")&amp;IFERROR(TEXT(Q727,"000"),"999")</f>
        <v>0580102</v>
      </c>
      <c r="D727" s="29">
        <v>0</v>
      </c>
      <c r="E727" s="29">
        <v>1</v>
      </c>
      <c r="F727" s="29">
        <v>0</v>
      </c>
      <c r="G727" s="29"/>
      <c r="H727" t="s">
        <v>814</v>
      </c>
      <c r="M727" t="s">
        <v>814</v>
      </c>
      <c r="N727" t="s">
        <v>814</v>
      </c>
      <c r="O727" s="65" t="s">
        <v>813</v>
      </c>
      <c r="P727" t="s">
        <v>813</v>
      </c>
      <c r="Q727" s="153">
        <f>IFERROR(_xlfn.XLOOKUP(S727,sortorder!$E$62:$E$138,sortorder!$F$62:$F$138),999)</f>
        <v>102</v>
      </c>
      <c r="R727" s="153">
        <f>IFERROR(_xlfn.XLOOKUP(S727,sortorder!$E$62:$E$138,sortorder!$D$62:$D$138),99)</f>
        <v>7</v>
      </c>
      <c r="S727" s="131" t="s">
        <v>307</v>
      </c>
      <c r="U727" s="158">
        <f>IFERROR(_xlfn.XLOOKUP(W727,sortorder!$E$4:$E$55,sortorder!$D$4:$D$55),99)</f>
        <v>80</v>
      </c>
      <c r="V727" s="158">
        <f>IFERROR(_xlfn.XLOOKUP(W727,sortorder!$E$4:$E$55,sortorder!$D$4:$D$55),99)</f>
        <v>80</v>
      </c>
      <c r="W727" s="22" t="s">
        <v>2888</v>
      </c>
      <c r="X727" s="147">
        <f>IF(ISERROR(SEARCH(X$1,$O727)),0,1)</f>
        <v>0</v>
      </c>
      <c r="Y727" s="147">
        <f>IF(ISERROR(SEARCH(Y$1,$O727)),0,1)</f>
        <v>1</v>
      </c>
      <c r="Z727" s="147">
        <f>IF(ISERROR(SEARCH(Z$1,$O727)),0,1)</f>
        <v>1</v>
      </c>
      <c r="AA727" s="147">
        <f>IF(ISERROR(SEARCH(AA$1,$O727)),0,1)</f>
        <v>1</v>
      </c>
      <c r="AB727" s="147">
        <f>IF(ISERROR(SEARCH(AB$1,$O727)),0,1)</f>
        <v>0</v>
      </c>
      <c r="AC727" s="147">
        <f>IF(ISERROR(SEARCH(AC$1,$O727)),0,1)</f>
        <v>0</v>
      </c>
      <c r="AD727" s="147">
        <f>IF(ISERROR(SEARCH(AD$1,$O727)),0,1)</f>
        <v>1</v>
      </c>
      <c r="AE727" s="147">
        <f>IF(ISERROR(SEARCH(AE$1,$O727)),0,1)</f>
        <v>0</v>
      </c>
      <c r="AF727" s="147">
        <f>IF(ISERROR(SEARCH(AF$1,$O727)),0,1)</f>
        <v>1</v>
      </c>
      <c r="AI727" t="s">
        <v>84</v>
      </c>
      <c r="AJ727" s="42" t="s">
        <v>84</v>
      </c>
      <c r="AK727" s="219">
        <f>_xlfn.XLOOKUP(AJ727,sortorder!$I$15:$I$20,sortorder!$J$15:$J$20)</f>
        <v>5</v>
      </c>
      <c r="AL727" t="s">
        <v>1805</v>
      </c>
      <c r="AM727" t="s">
        <v>1805</v>
      </c>
      <c r="AN727" t="s">
        <v>1806</v>
      </c>
      <c r="AO727" s="32">
        <v>3</v>
      </c>
      <c r="AP727" t="s">
        <v>757</v>
      </c>
      <c r="AQ727" t="s">
        <v>2834</v>
      </c>
      <c r="AR727" t="s">
        <v>515</v>
      </c>
      <c r="AS727" t="s">
        <v>516</v>
      </c>
      <c r="AU727" s="40" t="str">
        <f>IFERROR(_xlfn.XLOOKUP(O727,wtd!$B:$B,wtd!$C:$C),"")</f>
        <v/>
      </c>
      <c r="AV727" s="147" t="b">
        <f>IFERROR(O727=_xlfn.XLOOKUP(O727,wtd!$B:$B,wtd!$B:$B),FALSE)</f>
        <v>0</v>
      </c>
      <c r="AW727" t="s">
        <v>1103</v>
      </c>
      <c r="BA727" t="b">
        <v>0</v>
      </c>
      <c r="BB727" t="b">
        <v>0</v>
      </c>
      <c r="BC727" t="b">
        <v>0</v>
      </c>
      <c r="BD727" t="s">
        <v>5076</v>
      </c>
      <c r="BE727" t="s">
        <v>815</v>
      </c>
      <c r="BF727" t="s">
        <v>815</v>
      </c>
      <c r="BG727" t="s">
        <v>815</v>
      </c>
      <c r="BL727" s="235">
        <v>999</v>
      </c>
      <c r="BO727" t="s">
        <v>630</v>
      </c>
      <c r="BP727" t="s">
        <v>814</v>
      </c>
    </row>
    <row r="728" spans="1:69" x14ac:dyDescent="0.35">
      <c r="A728">
        <v>727</v>
      </c>
      <c r="B728" s="164" t="str">
        <f>IFERROR(TEXT(AK728,"00"),"99")&amp;IFERROR(TEXT(V728,"00"),"99")&amp;IFERROR(TEXT(R728,"00"),"99")&amp;IFERROR(TEXT(BL728,"000"),"999")</f>
        <v>058008999</v>
      </c>
      <c r="C728" s="164" t="str">
        <f>IFERROR(TEXT(AK728,"00"),"99")&amp;IFERROR(TEXT(U728,"00"),"99")&amp;IFERROR(TEXT(Q728,"000"),"999")</f>
        <v>0580104</v>
      </c>
      <c r="D728" s="29">
        <v>0</v>
      </c>
      <c r="E728" s="29">
        <v>1</v>
      </c>
      <c r="F728" s="29">
        <v>0</v>
      </c>
      <c r="G728" s="29"/>
      <c r="H728" t="s">
        <v>247</v>
      </c>
      <c r="M728" t="s">
        <v>247</v>
      </c>
      <c r="N728" t="s">
        <v>247</v>
      </c>
      <c r="O728" s="65" t="s">
        <v>246</v>
      </c>
      <c r="P728" t="s">
        <v>246</v>
      </c>
      <c r="Q728" s="153">
        <f>IFERROR(_xlfn.XLOOKUP(S728,sortorder!$E$62:$E$138,sortorder!$F$62:$F$138),999)</f>
        <v>104</v>
      </c>
      <c r="R728" s="153">
        <f>IFERROR(_xlfn.XLOOKUP(S728,sortorder!$E$62:$E$138,sortorder!$D$62:$D$138),99)</f>
        <v>8</v>
      </c>
      <c r="S728" s="131" t="s">
        <v>255</v>
      </c>
      <c r="U728" s="158">
        <f>IFERROR(_xlfn.XLOOKUP(W728,sortorder!$E$4:$E$55,sortorder!$D$4:$D$55),99)</f>
        <v>80</v>
      </c>
      <c r="V728" s="158">
        <f>IFERROR(_xlfn.XLOOKUP(W728,sortorder!$E$4:$E$55,sortorder!$D$4:$D$55),99)</f>
        <v>80</v>
      </c>
      <c r="W728" s="22" t="s">
        <v>2887</v>
      </c>
      <c r="X728" s="147">
        <f>IF(ISERROR(SEARCH(X$1,$O728)),0,1)</f>
        <v>0</v>
      </c>
      <c r="Y728" s="147">
        <f>IF(ISERROR(SEARCH(Y$1,$O728)),0,1)</f>
        <v>0</v>
      </c>
      <c r="Z728" s="147">
        <f>IF(ISERROR(SEARCH(Z$1,$O728)),0,1)</f>
        <v>0</v>
      </c>
      <c r="AA728" s="147">
        <f>IF(ISERROR(SEARCH(AA$1,$O728)),0,1)</f>
        <v>0</v>
      </c>
      <c r="AB728" s="147">
        <f>IF(ISERROR(SEARCH(AB$1,$O728)),0,1)</f>
        <v>0</v>
      </c>
      <c r="AC728" s="147">
        <f>IF(ISERROR(SEARCH(AC$1,$O728)),0,1)</f>
        <v>1</v>
      </c>
      <c r="AD728" s="147">
        <f>IF(ISERROR(SEARCH(AD$1,$O728)),0,1)</f>
        <v>1</v>
      </c>
      <c r="AE728" s="147">
        <f>IF(ISERROR(SEARCH(AE$1,$O728)),0,1)</f>
        <v>0</v>
      </c>
      <c r="AF728" s="147">
        <f>IF(ISERROR(SEARCH(AF$1,$O728)),0,1)</f>
        <v>0</v>
      </c>
      <c r="AI728" t="s">
        <v>84</v>
      </c>
      <c r="AJ728" s="42" t="s">
        <v>84</v>
      </c>
      <c r="AK728" s="219">
        <f>_xlfn.XLOOKUP(AJ728,sortorder!$I$15:$I$20,sortorder!$J$15:$J$20)</f>
        <v>5</v>
      </c>
      <c r="AL728" t="s">
        <v>423</v>
      </c>
      <c r="AM728" t="s">
        <v>423</v>
      </c>
      <c r="AN728" t="s">
        <v>424</v>
      </c>
      <c r="AO728" s="32">
        <v>1</v>
      </c>
      <c r="AP728" t="s">
        <v>83</v>
      </c>
      <c r="AQ728" t="s">
        <v>97</v>
      </c>
      <c r="AR728" t="s">
        <v>96</v>
      </c>
      <c r="AS728" t="s">
        <v>97</v>
      </c>
      <c r="AU728" s="40" t="str">
        <f>IFERROR(_xlfn.XLOOKUP(O728,wtd!$B:$B,wtd!$C:$C),"")</f>
        <v/>
      </c>
      <c r="AV728" s="147" t="b">
        <f>IFERROR(O728=_xlfn.XLOOKUP(O728,wtd!$B:$B,wtd!$B:$B),FALSE)</f>
        <v>0</v>
      </c>
      <c r="AW728" t="s">
        <v>89</v>
      </c>
      <c r="BA728" t="b">
        <v>0</v>
      </c>
      <c r="BB728" t="b">
        <v>0</v>
      </c>
      <c r="BC728" t="b">
        <v>0</v>
      </c>
      <c r="BD728" t="s">
        <v>248</v>
      </c>
      <c r="BE728" t="s">
        <v>248</v>
      </c>
      <c r="BF728" t="s">
        <v>248</v>
      </c>
      <c r="BG728" t="s">
        <v>248</v>
      </c>
      <c r="BL728" s="235">
        <v>999</v>
      </c>
      <c r="BO728" t="s">
        <v>54</v>
      </c>
      <c r="BP728" t="s">
        <v>247</v>
      </c>
    </row>
    <row r="729" spans="1:69" x14ac:dyDescent="0.35">
      <c r="A729">
        <v>728</v>
      </c>
      <c r="B729" s="164" t="str">
        <f>IFERROR(TEXT(AK729,"00"),"99")&amp;IFERROR(TEXT(V729,"00"),"99")&amp;IFERROR(TEXT(R729,"00"),"99")&amp;IFERROR(TEXT(BL729,"000"),"999")</f>
        <v>058008999</v>
      </c>
      <c r="C729" s="164" t="str">
        <f>IFERROR(TEXT(AK729,"00"),"99")&amp;IFERROR(TEXT(U729,"00"),"99")&amp;IFERROR(TEXT(Q729,"000"),"999")</f>
        <v>0580104</v>
      </c>
      <c r="D729" s="29">
        <v>0</v>
      </c>
      <c r="E729" s="29">
        <v>1</v>
      </c>
      <c r="F729" s="29">
        <v>0</v>
      </c>
      <c r="G729" s="29"/>
      <c r="H729" t="s">
        <v>250</v>
      </c>
      <c r="M729" t="s">
        <v>250</v>
      </c>
      <c r="N729" t="s">
        <v>250</v>
      </c>
      <c r="O729" s="65" t="s">
        <v>249</v>
      </c>
      <c r="P729" t="s">
        <v>249</v>
      </c>
      <c r="Q729" s="153">
        <f>IFERROR(_xlfn.XLOOKUP(S729,sortorder!$E$62:$E$138,sortorder!$F$62:$F$138),999)</f>
        <v>104</v>
      </c>
      <c r="R729" s="153">
        <f>IFERROR(_xlfn.XLOOKUP(S729,sortorder!$E$62:$E$138,sortorder!$D$62:$D$138),99)</f>
        <v>8</v>
      </c>
      <c r="S729" s="131" t="s">
        <v>255</v>
      </c>
      <c r="T729" s="60" t="s">
        <v>254</v>
      </c>
      <c r="U729" s="158">
        <f>IFERROR(_xlfn.XLOOKUP(W729,sortorder!$E$4:$E$55,sortorder!$D$4:$D$55),99)</f>
        <v>80</v>
      </c>
      <c r="V729" s="158">
        <f>IFERROR(_xlfn.XLOOKUP(W729,sortorder!$E$4:$E$55,sortorder!$D$4:$D$55),99)</f>
        <v>80</v>
      </c>
      <c r="W729" s="22" t="s">
        <v>2887</v>
      </c>
      <c r="X729" s="147">
        <f>IF(ISERROR(SEARCH(X$1,$O729)),0,1)</f>
        <v>0</v>
      </c>
      <c r="Y729" s="147">
        <f>IF(ISERROR(SEARCH(Y$1,$O729)),0,1)</f>
        <v>0</v>
      </c>
      <c r="Z729" s="147">
        <f>IF(ISERROR(SEARCH(Z$1,$O729)),0,1)</f>
        <v>0</v>
      </c>
      <c r="AA729" s="147">
        <f>IF(ISERROR(SEARCH(AA$1,$O729)),0,1)</f>
        <v>0</v>
      </c>
      <c r="AB729" s="147">
        <f>IF(ISERROR(SEARCH(AB$1,$O729)),0,1)</f>
        <v>0</v>
      </c>
      <c r="AC729" s="147">
        <f>IF(ISERROR(SEARCH(AC$1,$O729)),0,1)</f>
        <v>1</v>
      </c>
      <c r="AD729" s="147">
        <f>IF(ISERROR(SEARCH(AD$1,$O729)),0,1)</f>
        <v>1</v>
      </c>
      <c r="AE729" s="147">
        <f>IF(ISERROR(SEARCH(AE$1,$O729)),0,1)</f>
        <v>0</v>
      </c>
      <c r="AF729" s="147">
        <f>IF(ISERROR(SEARCH(AF$1,$O729)),0,1)</f>
        <v>1</v>
      </c>
      <c r="AI729" t="s">
        <v>84</v>
      </c>
      <c r="AJ729" s="42" t="s">
        <v>84</v>
      </c>
      <c r="AK729" s="219">
        <f>_xlfn.XLOOKUP(AJ729,sortorder!$I$15:$I$20,sortorder!$J$15:$J$20)</f>
        <v>5</v>
      </c>
      <c r="AL729" t="s">
        <v>423</v>
      </c>
      <c r="AM729" t="s">
        <v>423</v>
      </c>
      <c r="AN729" t="s">
        <v>424</v>
      </c>
      <c r="AO729" s="32">
        <v>1</v>
      </c>
      <c r="AP729" t="s">
        <v>83</v>
      </c>
      <c r="AQ729" t="s">
        <v>97</v>
      </c>
      <c r="AR729" t="s">
        <v>96</v>
      </c>
      <c r="AS729" t="s">
        <v>97</v>
      </c>
      <c r="AU729" s="40" t="str">
        <f>IFERROR(_xlfn.XLOOKUP(O729,wtd!$B:$B,wtd!$C:$C),"")</f>
        <v/>
      </c>
      <c r="AV729" s="147" t="b">
        <f>IFERROR(O729=_xlfn.XLOOKUP(O729,wtd!$B:$B,wtd!$B:$B),FALSE)</f>
        <v>0</v>
      </c>
      <c r="AW729" t="s">
        <v>89</v>
      </c>
      <c r="BA729" t="b">
        <v>0</v>
      </c>
      <c r="BB729" t="b">
        <v>0</v>
      </c>
      <c r="BC729" t="b">
        <v>0</v>
      </c>
      <c r="BD729" t="s">
        <v>5077</v>
      </c>
      <c r="BE729" t="s">
        <v>251</v>
      </c>
      <c r="BF729" t="s">
        <v>251</v>
      </c>
      <c r="BG729" t="s">
        <v>252</v>
      </c>
      <c r="BH729" t="s">
        <v>253</v>
      </c>
      <c r="BL729" s="235">
        <v>999</v>
      </c>
      <c r="BO729" t="s">
        <v>117</v>
      </c>
      <c r="BP729" t="s">
        <v>250</v>
      </c>
      <c r="BQ729" t="s">
        <v>56</v>
      </c>
    </row>
    <row r="730" spans="1:69" x14ac:dyDescent="0.35">
      <c r="A730">
        <v>729</v>
      </c>
      <c r="B730" s="164" t="str">
        <f>IFERROR(TEXT(AK730,"00"),"99")&amp;IFERROR(TEXT(V730,"00"),"99")&amp;IFERROR(TEXT(R730,"00"),"99")&amp;IFERROR(TEXT(BL730,"000"),"999")</f>
        <v>058008999</v>
      </c>
      <c r="C730" s="164" t="str">
        <f>IFERROR(TEXT(AK730,"00"),"99")&amp;IFERROR(TEXT(U730,"00"),"99")&amp;IFERROR(TEXT(Q730,"000"),"999")</f>
        <v>0580104</v>
      </c>
      <c r="D730" s="29">
        <v>0</v>
      </c>
      <c r="E730" s="29">
        <v>1</v>
      </c>
      <c r="F730" s="29">
        <v>0</v>
      </c>
      <c r="G730" s="29"/>
      <c r="H730" t="s">
        <v>873</v>
      </c>
      <c r="M730" t="s">
        <v>873</v>
      </c>
      <c r="N730" t="s">
        <v>873</v>
      </c>
      <c r="O730" s="65" t="s">
        <v>872</v>
      </c>
      <c r="P730" t="s">
        <v>872</v>
      </c>
      <c r="Q730" s="153">
        <f>IFERROR(_xlfn.XLOOKUP(S730,sortorder!$E$62:$E$138,sortorder!$F$62:$F$138),999)</f>
        <v>104</v>
      </c>
      <c r="R730" s="153">
        <f>IFERROR(_xlfn.XLOOKUP(S730,sortorder!$E$62:$E$138,sortorder!$D$62:$D$138),99)</f>
        <v>8</v>
      </c>
      <c r="S730" s="131" t="s">
        <v>255</v>
      </c>
      <c r="U730" s="158">
        <f>IFERROR(_xlfn.XLOOKUP(W730,sortorder!$E$4:$E$55,sortorder!$D$4:$D$55),99)</f>
        <v>80</v>
      </c>
      <c r="V730" s="158">
        <f>IFERROR(_xlfn.XLOOKUP(W730,sortorder!$E$4:$E$55,sortorder!$D$4:$D$55),99)</f>
        <v>80</v>
      </c>
      <c r="W730" s="22" t="s">
        <v>2888</v>
      </c>
      <c r="X730" s="147">
        <f>IF(ISERROR(SEARCH(X$1,$O730)),0,1)</f>
        <v>0</v>
      </c>
      <c r="Y730" s="147">
        <f>IF(ISERROR(SEARCH(Y$1,$O730)),0,1)</f>
        <v>0</v>
      </c>
      <c r="Z730" s="147">
        <f>IF(ISERROR(SEARCH(Z$1,$O730)),0,1)</f>
        <v>1</v>
      </c>
      <c r="AA730" s="147">
        <f>IF(ISERROR(SEARCH(AA$1,$O730)),0,1)</f>
        <v>1</v>
      </c>
      <c r="AB730" s="147">
        <f>IF(ISERROR(SEARCH(AB$1,$O730)),0,1)</f>
        <v>0</v>
      </c>
      <c r="AC730" s="147">
        <f>IF(ISERROR(SEARCH(AC$1,$O730)),0,1)</f>
        <v>0</v>
      </c>
      <c r="AD730" s="147">
        <f>IF(ISERROR(SEARCH(AD$1,$O730)),0,1)</f>
        <v>1</v>
      </c>
      <c r="AE730" s="147">
        <f>IF(ISERROR(SEARCH(AE$1,$O730)),0,1)</f>
        <v>0</v>
      </c>
      <c r="AF730" s="147">
        <f>IF(ISERROR(SEARCH(AF$1,$O730)),0,1)</f>
        <v>0</v>
      </c>
      <c r="AI730" t="s">
        <v>84</v>
      </c>
      <c r="AJ730" s="42" t="s">
        <v>84</v>
      </c>
      <c r="AK730" s="219">
        <f>_xlfn.XLOOKUP(AJ730,sortorder!$I$15:$I$20,sortorder!$J$15:$J$20)</f>
        <v>5</v>
      </c>
      <c r="AL730" t="s">
        <v>423</v>
      </c>
      <c r="AM730" t="s">
        <v>423</v>
      </c>
      <c r="AN730" t="s">
        <v>424</v>
      </c>
      <c r="AO730" s="32">
        <v>1</v>
      </c>
      <c r="AP730" t="s">
        <v>268</v>
      </c>
      <c r="AQ730" t="s">
        <v>2834</v>
      </c>
      <c r="AR730" t="s">
        <v>515</v>
      </c>
      <c r="AS730" t="s">
        <v>516</v>
      </c>
      <c r="AU730" s="40" t="str">
        <f>IFERROR(_xlfn.XLOOKUP(O730,wtd!$B:$B,wtd!$C:$C),"")</f>
        <v/>
      </c>
      <c r="AV730" s="147" t="b">
        <f>IFERROR(O730=_xlfn.XLOOKUP(O730,wtd!$B:$B,wtd!$B:$B),FALSE)</f>
        <v>0</v>
      </c>
      <c r="AW730" t="s">
        <v>1103</v>
      </c>
      <c r="BA730" t="b">
        <v>0</v>
      </c>
      <c r="BB730" t="b">
        <v>0</v>
      </c>
      <c r="BC730" t="b">
        <v>0</v>
      </c>
      <c r="BD730" t="s">
        <v>874</v>
      </c>
      <c r="BE730" t="s">
        <v>874</v>
      </c>
      <c r="BF730" t="s">
        <v>874</v>
      </c>
      <c r="BG730" t="s">
        <v>874</v>
      </c>
      <c r="BL730" s="235">
        <v>999</v>
      </c>
      <c r="BO730" t="s">
        <v>875</v>
      </c>
      <c r="BP730" t="s">
        <v>873</v>
      </c>
    </row>
    <row r="731" spans="1:69" x14ac:dyDescent="0.35">
      <c r="A731">
        <v>730</v>
      </c>
      <c r="B731" s="164" t="str">
        <f>IFERROR(TEXT(AK731,"00"),"99")&amp;IFERROR(TEXT(V731,"00"),"99")&amp;IFERROR(TEXT(R731,"00"),"99")&amp;IFERROR(TEXT(BL731,"000"),"999")</f>
        <v>058008999</v>
      </c>
      <c r="C731" s="164" t="str">
        <f>IFERROR(TEXT(AK731,"00"),"99")&amp;IFERROR(TEXT(U731,"00"),"99")&amp;IFERROR(TEXT(Q731,"000"),"999")</f>
        <v>0580104</v>
      </c>
      <c r="D731" s="29">
        <v>0</v>
      </c>
      <c r="E731" s="29">
        <v>1</v>
      </c>
      <c r="F731" s="29">
        <v>0</v>
      </c>
      <c r="G731" s="29"/>
      <c r="H731" t="s">
        <v>430</v>
      </c>
      <c r="M731" t="s">
        <v>430</v>
      </c>
      <c r="N731" t="s">
        <v>430</v>
      </c>
      <c r="O731" s="65" t="s">
        <v>429</v>
      </c>
      <c r="P731" t="s">
        <v>429</v>
      </c>
      <c r="Q731" s="153">
        <f>IFERROR(_xlfn.XLOOKUP(S731,sortorder!$E$62:$E$138,sortorder!$F$62:$F$138),999)</f>
        <v>104</v>
      </c>
      <c r="R731" s="153">
        <f>IFERROR(_xlfn.XLOOKUP(S731,sortorder!$E$62:$E$138,sortorder!$D$62:$D$138),99)</f>
        <v>8</v>
      </c>
      <c r="S731" s="131" t="s">
        <v>255</v>
      </c>
      <c r="U731" s="158">
        <f>IFERROR(_xlfn.XLOOKUP(W731,sortorder!$E$4:$E$55,sortorder!$D$4:$D$55),99)</f>
        <v>80</v>
      </c>
      <c r="V731" s="158">
        <f>IFERROR(_xlfn.XLOOKUP(W731,sortorder!$E$4:$E$55,sortorder!$D$4:$D$55),99)</f>
        <v>80</v>
      </c>
      <c r="W731" s="22" t="s">
        <v>2888</v>
      </c>
      <c r="X731" s="147">
        <f>IF(ISERROR(SEARCH(X$1,$O731)),0,1)</f>
        <v>0</v>
      </c>
      <c r="Y731" s="147">
        <f>IF(ISERROR(SEARCH(Y$1,$O731)),0,1)</f>
        <v>0</v>
      </c>
      <c r="Z731" s="147">
        <f>IF(ISERROR(SEARCH(Z$1,$O731)),0,1)</f>
        <v>1</v>
      </c>
      <c r="AA731" s="147">
        <f>IF(ISERROR(SEARCH(AA$1,$O731)),0,1)</f>
        <v>1</v>
      </c>
      <c r="AB731" s="147">
        <f>IF(ISERROR(SEARCH(AB$1,$O731)),0,1)</f>
        <v>0</v>
      </c>
      <c r="AC731" s="147">
        <f>IF(ISERROR(SEARCH(AC$1,$O731)),0,1)</f>
        <v>0</v>
      </c>
      <c r="AD731" s="147">
        <f>IF(ISERROR(SEARCH(AD$1,$O731)),0,1)</f>
        <v>1</v>
      </c>
      <c r="AE731" s="147">
        <f>IF(ISERROR(SEARCH(AE$1,$O731)),0,1)</f>
        <v>0</v>
      </c>
      <c r="AF731" s="147">
        <f>IF(ISERROR(SEARCH(AF$1,$O731)),0,1)</f>
        <v>1</v>
      </c>
      <c r="AI731" t="s">
        <v>84</v>
      </c>
      <c r="AJ731" s="42" t="s">
        <v>84</v>
      </c>
      <c r="AK731" s="219">
        <f>_xlfn.XLOOKUP(AJ731,sortorder!$I$15:$I$20,sortorder!$J$15:$J$20)</f>
        <v>5</v>
      </c>
      <c r="AL731" t="s">
        <v>423</v>
      </c>
      <c r="AM731" t="s">
        <v>423</v>
      </c>
      <c r="AN731" t="s">
        <v>424</v>
      </c>
      <c r="AO731" s="32">
        <v>1</v>
      </c>
      <c r="AP731" t="s">
        <v>268</v>
      </c>
      <c r="AQ731" t="s">
        <v>2834</v>
      </c>
      <c r="AR731" t="s">
        <v>515</v>
      </c>
      <c r="AS731" t="s">
        <v>516</v>
      </c>
      <c r="AU731" s="40" t="str">
        <f>IFERROR(_xlfn.XLOOKUP(O731,wtd!$B:$B,wtd!$C:$C),"")</f>
        <v/>
      </c>
      <c r="AV731" s="147" t="b">
        <f>IFERROR(O731=_xlfn.XLOOKUP(O731,wtd!$B:$B,wtd!$B:$B),FALSE)</f>
        <v>0</v>
      </c>
      <c r="AW731" t="s">
        <v>1103</v>
      </c>
      <c r="BA731" t="b">
        <v>0</v>
      </c>
      <c r="BB731" t="b">
        <v>0</v>
      </c>
      <c r="BC731" t="b">
        <v>0</v>
      </c>
      <c r="BD731" t="s">
        <v>5078</v>
      </c>
      <c r="BE731" t="s">
        <v>431</v>
      </c>
      <c r="BF731" t="s">
        <v>431</v>
      </c>
      <c r="BG731" t="s">
        <v>431</v>
      </c>
      <c r="BL731" s="235">
        <v>999</v>
      </c>
      <c r="BO731" t="s">
        <v>432</v>
      </c>
      <c r="BP731" t="s">
        <v>430</v>
      </c>
    </row>
    <row r="732" spans="1:69" x14ac:dyDescent="0.35">
      <c r="A732">
        <v>731</v>
      </c>
      <c r="B732" s="164" t="str">
        <f>IFERROR(TEXT(AK732,"00"),"99")&amp;IFERROR(TEXT(V732,"00"),"99")&amp;IFERROR(TEXT(R732,"00"),"99")&amp;IFERROR(TEXT(BL732,"000"),"999")</f>
        <v>058008999</v>
      </c>
      <c r="C732" s="164" t="str">
        <f>IFERROR(TEXT(AK732,"00"),"99")&amp;IFERROR(TEXT(U732,"00"),"99")&amp;IFERROR(TEXT(Q732,"000"),"999")</f>
        <v>0580104</v>
      </c>
      <c r="D732" s="29">
        <v>0</v>
      </c>
      <c r="E732" s="29">
        <v>1</v>
      </c>
      <c r="F732" s="29">
        <v>0</v>
      </c>
      <c r="G732" s="29"/>
      <c r="H732" t="s">
        <v>471</v>
      </c>
      <c r="M732" t="s">
        <v>471</v>
      </c>
      <c r="N732" t="s">
        <v>471</v>
      </c>
      <c r="O732" s="65" t="s">
        <v>470</v>
      </c>
      <c r="P732" t="s">
        <v>470</v>
      </c>
      <c r="Q732" s="153">
        <f>IFERROR(_xlfn.XLOOKUP(S732,sortorder!$E$62:$E$138,sortorder!$F$62:$F$138),999)</f>
        <v>104</v>
      </c>
      <c r="R732" s="153">
        <f>IFERROR(_xlfn.XLOOKUP(S732,sortorder!$E$62:$E$138,sortorder!$D$62:$D$138),99)</f>
        <v>8</v>
      </c>
      <c r="S732" s="131" t="s">
        <v>255</v>
      </c>
      <c r="U732" s="158">
        <f>IFERROR(_xlfn.XLOOKUP(W732,sortorder!$E$4:$E$55,sortorder!$D$4:$D$55),99)</f>
        <v>80</v>
      </c>
      <c r="V732" s="158">
        <f>IFERROR(_xlfn.XLOOKUP(W732,sortorder!$E$4:$E$55,sortorder!$D$4:$D$55),99)</f>
        <v>80</v>
      </c>
      <c r="W732" s="22" t="s">
        <v>2887</v>
      </c>
      <c r="X732" s="147">
        <f>IF(ISERROR(SEARCH(X$1,$O732)),0,1)</f>
        <v>0</v>
      </c>
      <c r="Y732" s="147">
        <f>IF(ISERROR(SEARCH(Y$1,$O732)),0,1)</f>
        <v>1</v>
      </c>
      <c r="Z732" s="147">
        <f>IF(ISERROR(SEARCH(Z$1,$O732)),0,1)</f>
        <v>0</v>
      </c>
      <c r="AA732" s="147">
        <f>IF(ISERROR(SEARCH(AA$1,$O732)),0,1)</f>
        <v>0</v>
      </c>
      <c r="AB732" s="147">
        <f>IF(ISERROR(SEARCH(AB$1,$O732)),0,1)</f>
        <v>0</v>
      </c>
      <c r="AC732" s="147">
        <f>IF(ISERROR(SEARCH(AC$1,$O732)),0,1)</f>
        <v>1</v>
      </c>
      <c r="AD732" s="147">
        <f>IF(ISERROR(SEARCH(AD$1,$O732)),0,1)</f>
        <v>1</v>
      </c>
      <c r="AE732" s="147">
        <f>IF(ISERROR(SEARCH(AE$1,$O732)),0,1)</f>
        <v>0</v>
      </c>
      <c r="AF732" s="147">
        <f>IF(ISERROR(SEARCH(AF$1,$O732)),0,1)</f>
        <v>0</v>
      </c>
      <c r="AI732" t="s">
        <v>84</v>
      </c>
      <c r="AJ732" s="42" t="s">
        <v>84</v>
      </c>
      <c r="AK732" s="219">
        <f>_xlfn.XLOOKUP(AJ732,sortorder!$I$15:$I$20,sortorder!$J$15:$J$20)</f>
        <v>5</v>
      </c>
      <c r="AL732" t="s">
        <v>1805</v>
      </c>
      <c r="AM732" t="s">
        <v>1805</v>
      </c>
      <c r="AN732" t="s">
        <v>1806</v>
      </c>
      <c r="AO732" s="32">
        <v>3</v>
      </c>
      <c r="AP732" t="s">
        <v>456</v>
      </c>
      <c r="AQ732" t="s">
        <v>97</v>
      </c>
      <c r="AR732" t="s">
        <v>96</v>
      </c>
      <c r="AS732" t="s">
        <v>97</v>
      </c>
      <c r="AU732" s="40" t="str">
        <f>IFERROR(_xlfn.XLOOKUP(O732,wtd!$B:$B,wtd!$C:$C),"")</f>
        <v/>
      </c>
      <c r="AV732" s="147" t="b">
        <f>IFERROR(O732=_xlfn.XLOOKUP(O732,wtd!$B:$B,wtd!$B:$B),FALSE)</f>
        <v>0</v>
      </c>
      <c r="AW732" t="s">
        <v>89</v>
      </c>
      <c r="BA732" t="b">
        <v>0</v>
      </c>
      <c r="BB732" t="b">
        <v>0</v>
      </c>
      <c r="BC732" t="b">
        <v>0</v>
      </c>
      <c r="BD732" t="s">
        <v>472</v>
      </c>
      <c r="BE732" t="s">
        <v>472</v>
      </c>
      <c r="BF732" t="s">
        <v>472</v>
      </c>
      <c r="BG732" t="s">
        <v>472</v>
      </c>
      <c r="BL732" s="235">
        <v>999</v>
      </c>
      <c r="BO732" t="s">
        <v>54</v>
      </c>
      <c r="BP732" t="s">
        <v>471</v>
      </c>
    </row>
    <row r="733" spans="1:69" x14ac:dyDescent="0.35">
      <c r="A733">
        <v>732</v>
      </c>
      <c r="B733" s="164" t="str">
        <f>IFERROR(TEXT(AK733,"00"),"99")&amp;IFERROR(TEXT(V733,"00"),"99")&amp;IFERROR(TEXT(R733,"00"),"99")&amp;IFERROR(TEXT(BL733,"000"),"999")</f>
        <v>058008999</v>
      </c>
      <c r="C733" s="164" t="str">
        <f>IFERROR(TEXT(AK733,"00"),"99")&amp;IFERROR(TEXT(U733,"00"),"99")&amp;IFERROR(TEXT(Q733,"000"),"999")</f>
        <v>0580104</v>
      </c>
      <c r="D733" s="29">
        <v>0</v>
      </c>
      <c r="E733" s="29">
        <v>1</v>
      </c>
      <c r="F733" s="29">
        <v>0</v>
      </c>
      <c r="G733" s="29"/>
      <c r="H733" t="s">
        <v>474</v>
      </c>
      <c r="M733" t="s">
        <v>474</v>
      </c>
      <c r="N733" t="s">
        <v>474</v>
      </c>
      <c r="O733" s="65" t="s">
        <v>473</v>
      </c>
      <c r="P733" t="s">
        <v>473</v>
      </c>
      <c r="Q733" s="153">
        <f>IFERROR(_xlfn.XLOOKUP(S733,sortorder!$E$62:$E$138,sortorder!$F$62:$F$138),999)</f>
        <v>104</v>
      </c>
      <c r="R733" s="153">
        <f>IFERROR(_xlfn.XLOOKUP(S733,sortorder!$E$62:$E$138,sortorder!$D$62:$D$138),99)</f>
        <v>8</v>
      </c>
      <c r="S733" s="131" t="s">
        <v>255</v>
      </c>
      <c r="U733" s="158">
        <f>IFERROR(_xlfn.XLOOKUP(W733,sortorder!$E$4:$E$55,sortorder!$D$4:$D$55),99)</f>
        <v>80</v>
      </c>
      <c r="V733" s="158">
        <f>IFERROR(_xlfn.XLOOKUP(W733,sortorder!$E$4:$E$55,sortorder!$D$4:$D$55),99)</f>
        <v>80</v>
      </c>
      <c r="W733" s="22" t="s">
        <v>2887</v>
      </c>
      <c r="X733" s="147">
        <f>IF(ISERROR(SEARCH(X$1,$O733)),0,1)</f>
        <v>0</v>
      </c>
      <c r="Y733" s="147">
        <f>IF(ISERROR(SEARCH(Y$1,$O733)),0,1)</f>
        <v>1</v>
      </c>
      <c r="Z733" s="147">
        <f>IF(ISERROR(SEARCH(Z$1,$O733)),0,1)</f>
        <v>0</v>
      </c>
      <c r="AA733" s="147">
        <f>IF(ISERROR(SEARCH(AA$1,$O733)),0,1)</f>
        <v>0</v>
      </c>
      <c r="AB733" s="147">
        <f>IF(ISERROR(SEARCH(AB$1,$O733)),0,1)</f>
        <v>0</v>
      </c>
      <c r="AC733" s="147">
        <f>IF(ISERROR(SEARCH(AC$1,$O733)),0,1)</f>
        <v>1</v>
      </c>
      <c r="AD733" s="147">
        <f>IF(ISERROR(SEARCH(AD$1,$O733)),0,1)</f>
        <v>1</v>
      </c>
      <c r="AE733" s="147">
        <f>IF(ISERROR(SEARCH(AE$1,$O733)),0,1)</f>
        <v>0</v>
      </c>
      <c r="AF733" s="147">
        <f>IF(ISERROR(SEARCH(AF$1,$O733)),0,1)</f>
        <v>1</v>
      </c>
      <c r="AI733" t="s">
        <v>84</v>
      </c>
      <c r="AJ733" s="42" t="s">
        <v>84</v>
      </c>
      <c r="AK733" s="219">
        <f>_xlfn.XLOOKUP(AJ733,sortorder!$I$15:$I$20,sortorder!$J$15:$J$20)</f>
        <v>5</v>
      </c>
      <c r="AL733" t="s">
        <v>1805</v>
      </c>
      <c r="AM733" t="s">
        <v>1805</v>
      </c>
      <c r="AN733" t="s">
        <v>1806</v>
      </c>
      <c r="AO733" s="32">
        <v>3</v>
      </c>
      <c r="AP733" t="s">
        <v>456</v>
      </c>
      <c r="AQ733" t="s">
        <v>97</v>
      </c>
      <c r="AR733" t="s">
        <v>96</v>
      </c>
      <c r="AS733" t="s">
        <v>97</v>
      </c>
      <c r="AU733" s="40" t="str">
        <f>IFERROR(_xlfn.XLOOKUP(O733,wtd!$B:$B,wtd!$C:$C),"")</f>
        <v/>
      </c>
      <c r="AV733" s="147" t="b">
        <f>IFERROR(O733=_xlfn.XLOOKUP(O733,wtd!$B:$B,wtd!$B:$B),FALSE)</f>
        <v>0</v>
      </c>
      <c r="AW733" t="s">
        <v>89</v>
      </c>
      <c r="BA733" t="b">
        <v>0</v>
      </c>
      <c r="BB733" t="b">
        <v>0</v>
      </c>
      <c r="BC733" t="b">
        <v>0</v>
      </c>
      <c r="BD733" t="s">
        <v>5079</v>
      </c>
      <c r="BE733" t="s">
        <v>475</v>
      </c>
      <c r="BF733" t="s">
        <v>475</v>
      </c>
      <c r="BG733" t="s">
        <v>475</v>
      </c>
      <c r="BL733" s="235">
        <v>999</v>
      </c>
      <c r="BO733" t="s">
        <v>117</v>
      </c>
      <c r="BP733" t="s">
        <v>474</v>
      </c>
    </row>
    <row r="734" spans="1:69" x14ac:dyDescent="0.35">
      <c r="A734">
        <v>733</v>
      </c>
      <c r="B734" s="164" t="str">
        <f>IFERROR(TEXT(AK734,"00"),"99")&amp;IFERROR(TEXT(V734,"00"),"99")&amp;IFERROR(TEXT(R734,"00"),"99")&amp;IFERROR(TEXT(BL734,"000"),"999")</f>
        <v>058008999</v>
      </c>
      <c r="C734" s="164" t="str">
        <f>IFERROR(TEXT(AK734,"00"),"99")&amp;IFERROR(TEXT(U734,"00"),"99")&amp;IFERROR(TEXT(Q734,"000"),"999")</f>
        <v>0580104</v>
      </c>
      <c r="D734" s="29">
        <v>0</v>
      </c>
      <c r="E734" s="29">
        <v>1</v>
      </c>
      <c r="F734" s="29">
        <v>0</v>
      </c>
      <c r="G734" s="29"/>
      <c r="H734" t="s">
        <v>909</v>
      </c>
      <c r="M734" t="s">
        <v>909</v>
      </c>
      <c r="N734" t="s">
        <v>909</v>
      </c>
      <c r="O734" s="65" t="s">
        <v>908</v>
      </c>
      <c r="P734" t="s">
        <v>908</v>
      </c>
      <c r="Q734" s="153">
        <f>IFERROR(_xlfn.XLOOKUP(S734,sortorder!$E$62:$E$138,sortorder!$F$62:$F$138),999)</f>
        <v>104</v>
      </c>
      <c r="R734" s="153">
        <f>IFERROR(_xlfn.XLOOKUP(S734,sortorder!$E$62:$E$138,sortorder!$D$62:$D$138),99)</f>
        <v>8</v>
      </c>
      <c r="S734" s="131" t="s">
        <v>255</v>
      </c>
      <c r="U734" s="158">
        <f>IFERROR(_xlfn.XLOOKUP(W734,sortorder!$E$4:$E$55,sortorder!$D$4:$D$55),99)</f>
        <v>80</v>
      </c>
      <c r="V734" s="158">
        <f>IFERROR(_xlfn.XLOOKUP(W734,sortorder!$E$4:$E$55,sortorder!$D$4:$D$55),99)</f>
        <v>80</v>
      </c>
      <c r="W734" s="22" t="s">
        <v>2888</v>
      </c>
      <c r="X734" s="147">
        <f>IF(ISERROR(SEARCH(X$1,$O734)),0,1)</f>
        <v>0</v>
      </c>
      <c r="Y734" s="147">
        <f>IF(ISERROR(SEARCH(Y$1,$O734)),0,1)</f>
        <v>1</v>
      </c>
      <c r="Z734" s="147">
        <f>IF(ISERROR(SEARCH(Z$1,$O734)),0,1)</f>
        <v>1</v>
      </c>
      <c r="AA734" s="147">
        <f>IF(ISERROR(SEARCH(AA$1,$O734)),0,1)</f>
        <v>1</v>
      </c>
      <c r="AB734" s="147">
        <f>IF(ISERROR(SEARCH(AB$1,$O734)),0,1)</f>
        <v>0</v>
      </c>
      <c r="AC734" s="147">
        <f>IF(ISERROR(SEARCH(AC$1,$O734)),0,1)</f>
        <v>0</v>
      </c>
      <c r="AD734" s="147">
        <f>IF(ISERROR(SEARCH(AD$1,$O734)),0,1)</f>
        <v>1</v>
      </c>
      <c r="AE734" s="147">
        <f>IF(ISERROR(SEARCH(AE$1,$O734)),0,1)</f>
        <v>0</v>
      </c>
      <c r="AF734" s="147">
        <f>IF(ISERROR(SEARCH(AF$1,$O734)),0,1)</f>
        <v>0</v>
      </c>
      <c r="AI734" t="s">
        <v>84</v>
      </c>
      <c r="AJ734" s="42" t="s">
        <v>84</v>
      </c>
      <c r="AK734" s="219">
        <f>_xlfn.XLOOKUP(AJ734,sortorder!$I$15:$I$20,sortorder!$J$15:$J$20)</f>
        <v>5</v>
      </c>
      <c r="AL734" t="s">
        <v>1805</v>
      </c>
      <c r="AM734" t="s">
        <v>1805</v>
      </c>
      <c r="AN734" t="s">
        <v>1806</v>
      </c>
      <c r="AO734" s="32">
        <v>3</v>
      </c>
      <c r="AP734" t="s">
        <v>757</v>
      </c>
      <c r="AQ734" t="s">
        <v>2834</v>
      </c>
      <c r="AR734" t="s">
        <v>515</v>
      </c>
      <c r="AS734" t="s">
        <v>516</v>
      </c>
      <c r="AU734" s="40" t="str">
        <f>IFERROR(_xlfn.XLOOKUP(O734,wtd!$B:$B,wtd!$C:$C),"")</f>
        <v/>
      </c>
      <c r="AV734" s="147" t="b">
        <f>IFERROR(O734=_xlfn.XLOOKUP(O734,wtd!$B:$B,wtd!$B:$B),FALSE)</f>
        <v>0</v>
      </c>
      <c r="AW734" t="s">
        <v>1103</v>
      </c>
      <c r="BA734" t="b">
        <v>0</v>
      </c>
      <c r="BB734" t="b">
        <v>0</v>
      </c>
      <c r="BC734" t="b">
        <v>0</v>
      </c>
      <c r="BD734" t="s">
        <v>910</v>
      </c>
      <c r="BE734" t="s">
        <v>910</v>
      </c>
      <c r="BF734" t="s">
        <v>910</v>
      </c>
      <c r="BG734" t="s">
        <v>910</v>
      </c>
      <c r="BL734" s="235">
        <v>999</v>
      </c>
      <c r="BO734" t="s">
        <v>875</v>
      </c>
      <c r="BP734" t="s">
        <v>909</v>
      </c>
    </row>
    <row r="735" spans="1:69" x14ac:dyDescent="0.35">
      <c r="A735">
        <v>734</v>
      </c>
      <c r="B735" s="164" t="str">
        <f>IFERROR(TEXT(AK735,"00"),"99")&amp;IFERROR(TEXT(V735,"00"),"99")&amp;IFERROR(TEXT(R735,"00"),"99")&amp;IFERROR(TEXT(BL735,"000"),"999")</f>
        <v>058008999</v>
      </c>
      <c r="C735" s="164" t="str">
        <f>IFERROR(TEXT(AK735,"00"),"99")&amp;IFERROR(TEXT(U735,"00"),"99")&amp;IFERROR(TEXT(Q735,"000"),"999")</f>
        <v>0580104</v>
      </c>
      <c r="D735" s="29">
        <v>0</v>
      </c>
      <c r="E735" s="29">
        <v>1</v>
      </c>
      <c r="F735" s="29">
        <v>0</v>
      </c>
      <c r="G735" s="29"/>
      <c r="H735" t="s">
        <v>783</v>
      </c>
      <c r="M735" t="s">
        <v>783</v>
      </c>
      <c r="N735" t="s">
        <v>783</v>
      </c>
      <c r="O735" s="65" t="s">
        <v>782</v>
      </c>
      <c r="P735" t="s">
        <v>782</v>
      </c>
      <c r="Q735" s="153">
        <f>IFERROR(_xlfn.XLOOKUP(S735,sortorder!$E$62:$E$138,sortorder!$F$62:$F$138),999)</f>
        <v>104</v>
      </c>
      <c r="R735" s="153">
        <f>IFERROR(_xlfn.XLOOKUP(S735,sortorder!$E$62:$E$138,sortorder!$D$62:$D$138),99)</f>
        <v>8</v>
      </c>
      <c r="S735" s="131" t="s">
        <v>255</v>
      </c>
      <c r="U735" s="158">
        <f>IFERROR(_xlfn.XLOOKUP(W735,sortorder!$E$4:$E$55,sortorder!$D$4:$D$55),99)</f>
        <v>80</v>
      </c>
      <c r="V735" s="158">
        <f>IFERROR(_xlfn.XLOOKUP(W735,sortorder!$E$4:$E$55,sortorder!$D$4:$D$55),99)</f>
        <v>80</v>
      </c>
      <c r="W735" s="22" t="s">
        <v>2888</v>
      </c>
      <c r="X735" s="147">
        <f>IF(ISERROR(SEARCH(X$1,$O735)),0,1)</f>
        <v>0</v>
      </c>
      <c r="Y735" s="147">
        <f>IF(ISERROR(SEARCH(Y$1,$O735)),0,1)</f>
        <v>1</v>
      </c>
      <c r="Z735" s="147">
        <f>IF(ISERROR(SEARCH(Z$1,$O735)),0,1)</f>
        <v>1</v>
      </c>
      <c r="AA735" s="147">
        <f>IF(ISERROR(SEARCH(AA$1,$O735)),0,1)</f>
        <v>1</v>
      </c>
      <c r="AB735" s="147">
        <f>IF(ISERROR(SEARCH(AB$1,$O735)),0,1)</f>
        <v>0</v>
      </c>
      <c r="AC735" s="147">
        <f>IF(ISERROR(SEARCH(AC$1,$O735)),0,1)</f>
        <v>0</v>
      </c>
      <c r="AD735" s="147">
        <f>IF(ISERROR(SEARCH(AD$1,$O735)),0,1)</f>
        <v>1</v>
      </c>
      <c r="AE735" s="147">
        <f>IF(ISERROR(SEARCH(AE$1,$O735)),0,1)</f>
        <v>0</v>
      </c>
      <c r="AF735" s="147">
        <f>IF(ISERROR(SEARCH(AF$1,$O735)),0,1)</f>
        <v>1</v>
      </c>
      <c r="AI735" t="s">
        <v>84</v>
      </c>
      <c r="AJ735" s="42" t="s">
        <v>84</v>
      </c>
      <c r="AK735" s="219">
        <f>_xlfn.XLOOKUP(AJ735,sortorder!$I$15:$I$20,sortorder!$J$15:$J$20)</f>
        <v>5</v>
      </c>
      <c r="AL735" t="s">
        <v>1805</v>
      </c>
      <c r="AM735" t="s">
        <v>1805</v>
      </c>
      <c r="AN735" t="s">
        <v>1806</v>
      </c>
      <c r="AO735" s="32">
        <v>3</v>
      </c>
      <c r="AP735" t="s">
        <v>757</v>
      </c>
      <c r="AQ735" t="s">
        <v>2834</v>
      </c>
      <c r="AR735" t="s">
        <v>515</v>
      </c>
      <c r="AS735" t="s">
        <v>516</v>
      </c>
      <c r="AU735" s="40" t="str">
        <f>IFERROR(_xlfn.XLOOKUP(O735,wtd!$B:$B,wtd!$C:$C),"")</f>
        <v/>
      </c>
      <c r="AV735" s="147" t="b">
        <f>IFERROR(O735=_xlfn.XLOOKUP(O735,wtd!$B:$B,wtd!$B:$B),FALSE)</f>
        <v>0</v>
      </c>
      <c r="AW735" t="s">
        <v>1103</v>
      </c>
      <c r="BA735" t="b">
        <v>0</v>
      </c>
      <c r="BB735" t="b">
        <v>0</v>
      </c>
      <c r="BC735" t="b">
        <v>0</v>
      </c>
      <c r="BD735" t="s">
        <v>5080</v>
      </c>
      <c r="BE735" t="s">
        <v>784</v>
      </c>
      <c r="BF735" t="s">
        <v>784</v>
      </c>
      <c r="BG735" t="s">
        <v>784</v>
      </c>
      <c r="BL735" s="235">
        <v>999</v>
      </c>
      <c r="BO735" t="s">
        <v>432</v>
      </c>
      <c r="BP735" t="s">
        <v>783</v>
      </c>
    </row>
    <row r="736" spans="1:69" x14ac:dyDescent="0.35">
      <c r="A736">
        <v>735</v>
      </c>
      <c r="B736" s="164" t="str">
        <f>IFERROR(TEXT(AK736,"00"),"99")&amp;IFERROR(TEXT(V736,"00"),"99")&amp;IFERROR(TEXT(R736,"00"),"99")&amp;IFERROR(TEXT(BL736,"000"),"999")</f>
        <v>058009999</v>
      </c>
      <c r="C736" s="164" t="str">
        <f>IFERROR(TEXT(AK736,"00"),"99")&amp;IFERROR(TEXT(U736,"00"),"99")&amp;IFERROR(TEXT(Q736,"000"),"999")</f>
        <v>0580105</v>
      </c>
      <c r="D736" s="29">
        <v>0</v>
      </c>
      <c r="E736" s="29">
        <v>1</v>
      </c>
      <c r="F736" s="29">
        <v>0</v>
      </c>
      <c r="G736" s="29"/>
      <c r="H736" t="s">
        <v>257</v>
      </c>
      <c r="J736" s="125"/>
      <c r="K736" s="125"/>
      <c r="M736" s="125" t="s">
        <v>257</v>
      </c>
      <c r="N736" s="125" t="s">
        <v>257</v>
      </c>
      <c r="O736" s="65" t="s">
        <v>256</v>
      </c>
      <c r="P736" t="s">
        <v>256</v>
      </c>
      <c r="Q736" s="153">
        <f>IFERROR(_xlfn.XLOOKUP(S736,sortorder!$E$62:$E$138,sortorder!$F$62:$F$138),999)</f>
        <v>105</v>
      </c>
      <c r="R736" s="153">
        <f>IFERROR(_xlfn.XLOOKUP(S736,sortorder!$E$62:$E$138,sortorder!$D$62:$D$138),99)</f>
        <v>9</v>
      </c>
      <c r="S736" s="131" t="s">
        <v>265</v>
      </c>
      <c r="U736" s="158">
        <f>IFERROR(_xlfn.XLOOKUP(W736,sortorder!$E$4:$E$55,sortorder!$D$4:$D$55),99)</f>
        <v>80</v>
      </c>
      <c r="V736" s="158">
        <f>IFERROR(_xlfn.XLOOKUP(W736,sortorder!$E$4:$E$55,sortorder!$D$4:$D$55),99)</f>
        <v>80</v>
      </c>
      <c r="W736" s="22" t="s">
        <v>2887</v>
      </c>
      <c r="X736" s="147">
        <f>IF(ISERROR(SEARCH(X$1,$O736)),0,1)</f>
        <v>0</v>
      </c>
      <c r="Y736" s="147">
        <f>IF(ISERROR(SEARCH(Y$1,$O736)),0,1)</f>
        <v>0</v>
      </c>
      <c r="Z736" s="147">
        <f>IF(ISERROR(SEARCH(Z$1,$O736)),0,1)</f>
        <v>0</v>
      </c>
      <c r="AA736" s="147">
        <f>IF(ISERROR(SEARCH(AA$1,$O736)),0,1)</f>
        <v>0</v>
      </c>
      <c r="AB736" s="147">
        <f>IF(ISERROR(SEARCH(AB$1,$O736)),0,1)</f>
        <v>0</v>
      </c>
      <c r="AC736" s="147">
        <f>IF(ISERROR(SEARCH(AC$1,$O736)),0,1)</f>
        <v>1</v>
      </c>
      <c r="AD736" s="147">
        <f>IF(ISERROR(SEARCH(AD$1,$O736)),0,1)</f>
        <v>1</v>
      </c>
      <c r="AE736" s="147">
        <f>IF(ISERROR(SEARCH(AE$1,$O736)),0,1)</f>
        <v>0</v>
      </c>
      <c r="AF736" s="147">
        <f>IF(ISERROR(SEARCH(AF$1,$O736)),0,1)</f>
        <v>0</v>
      </c>
      <c r="AI736" t="s">
        <v>84</v>
      </c>
      <c r="AJ736" s="42" t="s">
        <v>84</v>
      </c>
      <c r="AK736" s="219">
        <f>_xlfn.XLOOKUP(AJ736,sortorder!$I$15:$I$20,sortorder!$J$15:$J$20)</f>
        <v>5</v>
      </c>
      <c r="AL736" t="s">
        <v>423</v>
      </c>
      <c r="AM736" t="s">
        <v>423</v>
      </c>
      <c r="AN736" t="s">
        <v>424</v>
      </c>
      <c r="AO736" s="32">
        <v>1</v>
      </c>
      <c r="AP736" t="s">
        <v>83</v>
      </c>
      <c r="AQ736" t="s">
        <v>97</v>
      </c>
      <c r="AR736" t="s">
        <v>96</v>
      </c>
      <c r="AS736" t="s">
        <v>97</v>
      </c>
      <c r="AU736" s="40" t="str">
        <f>IFERROR(_xlfn.XLOOKUP(O736,wtd!$B:$B,wtd!$C:$C),"")</f>
        <v/>
      </c>
      <c r="AV736" s="147" t="b">
        <f>IFERROR(O736=_xlfn.XLOOKUP(O736,wtd!$B:$B,wtd!$B:$B),FALSE)</f>
        <v>0</v>
      </c>
      <c r="AW736" t="s">
        <v>89</v>
      </c>
      <c r="BA736" t="b">
        <v>0</v>
      </c>
      <c r="BB736" t="b">
        <v>0</v>
      </c>
      <c r="BC736" t="b">
        <v>0</v>
      </c>
      <c r="BD736" s="125" t="s">
        <v>258</v>
      </c>
      <c r="BE736" s="125" t="s">
        <v>258</v>
      </c>
      <c r="BF736" s="125" t="s">
        <v>258</v>
      </c>
      <c r="BG736" t="s">
        <v>258</v>
      </c>
      <c r="BL736" s="235">
        <v>999</v>
      </c>
      <c r="BO736" t="s">
        <v>109</v>
      </c>
      <c r="BP736" t="s">
        <v>257</v>
      </c>
    </row>
    <row r="737" spans="1:69" ht="15" thickBot="1" x14ac:dyDescent="0.4">
      <c r="A737">
        <v>736</v>
      </c>
      <c r="B737" s="164" t="str">
        <f>IFERROR(TEXT(AK737,"00"),"99")&amp;IFERROR(TEXT(V737,"00"),"99")&amp;IFERROR(TEXT(R737,"00"),"99")&amp;IFERROR(TEXT(BL737,"000"),"999")</f>
        <v>058009999</v>
      </c>
      <c r="C737" s="164" t="str">
        <f>IFERROR(TEXT(AK737,"00"),"99")&amp;IFERROR(TEXT(U737,"00"),"99")&amp;IFERROR(TEXT(Q737,"000"),"999")</f>
        <v>0580105</v>
      </c>
      <c r="D737" s="29">
        <v>0</v>
      </c>
      <c r="E737" s="29">
        <v>1</v>
      </c>
      <c r="F737" s="29">
        <v>0</v>
      </c>
      <c r="G737" s="29"/>
      <c r="H737" t="s">
        <v>260</v>
      </c>
      <c r="J737" s="125"/>
      <c r="M737" t="s">
        <v>260</v>
      </c>
      <c r="N737" t="s">
        <v>260</v>
      </c>
      <c r="O737" s="65" t="s">
        <v>259</v>
      </c>
      <c r="P737" t="s">
        <v>259</v>
      </c>
      <c r="Q737" s="153">
        <f>IFERROR(_xlfn.XLOOKUP(S737,sortorder!$E$62:$E$138,sortorder!$F$62:$F$138),999)</f>
        <v>105</v>
      </c>
      <c r="R737" s="153">
        <f>IFERROR(_xlfn.XLOOKUP(S737,sortorder!$E$62:$E$138,sortorder!$D$62:$D$138),99)</f>
        <v>9</v>
      </c>
      <c r="S737" s="131" t="s">
        <v>265</v>
      </c>
      <c r="T737" s="60" t="s">
        <v>264</v>
      </c>
      <c r="U737" s="158">
        <f>IFERROR(_xlfn.XLOOKUP(W737,sortorder!$E$4:$E$55,sortorder!$D$4:$D$55),99)</f>
        <v>80</v>
      </c>
      <c r="V737" s="158">
        <f>IFERROR(_xlfn.XLOOKUP(W737,sortorder!$E$4:$E$55,sortorder!$D$4:$D$55),99)</f>
        <v>80</v>
      </c>
      <c r="W737" s="22" t="s">
        <v>2887</v>
      </c>
      <c r="X737" s="147">
        <f>IF(ISERROR(SEARCH(X$1,$O737)),0,1)</f>
        <v>0</v>
      </c>
      <c r="Y737" s="147">
        <f>IF(ISERROR(SEARCH(Y$1,$O737)),0,1)</f>
        <v>0</v>
      </c>
      <c r="Z737" s="147">
        <f>IF(ISERROR(SEARCH(Z$1,$O737)),0,1)</f>
        <v>0</v>
      </c>
      <c r="AA737" s="147">
        <f>IF(ISERROR(SEARCH(AA$1,$O737)),0,1)</f>
        <v>0</v>
      </c>
      <c r="AB737" s="147">
        <f>IF(ISERROR(SEARCH(AB$1,$O737)),0,1)</f>
        <v>0</v>
      </c>
      <c r="AC737" s="147">
        <f>IF(ISERROR(SEARCH(AC$1,$O737)),0,1)</f>
        <v>1</v>
      </c>
      <c r="AD737" s="147">
        <f>IF(ISERROR(SEARCH(AD$1,$O737)),0,1)</f>
        <v>1</v>
      </c>
      <c r="AE737" s="147">
        <f>IF(ISERROR(SEARCH(AE$1,$O737)),0,1)</f>
        <v>0</v>
      </c>
      <c r="AF737" s="147">
        <f>IF(ISERROR(SEARCH(AF$1,$O737)),0,1)</f>
        <v>1</v>
      </c>
      <c r="AI737" t="s">
        <v>84</v>
      </c>
      <c r="AJ737" s="42" t="s">
        <v>84</v>
      </c>
      <c r="AK737" s="219">
        <f>_xlfn.XLOOKUP(AJ737,sortorder!$I$15:$I$20,sortorder!$J$15:$J$20)</f>
        <v>5</v>
      </c>
      <c r="AL737" t="s">
        <v>423</v>
      </c>
      <c r="AM737" t="s">
        <v>423</v>
      </c>
      <c r="AN737" t="s">
        <v>424</v>
      </c>
      <c r="AO737" s="32">
        <v>1</v>
      </c>
      <c r="AP737" t="s">
        <v>83</v>
      </c>
      <c r="AQ737" t="s">
        <v>97</v>
      </c>
      <c r="AR737" t="s">
        <v>96</v>
      </c>
      <c r="AS737" t="s">
        <v>97</v>
      </c>
      <c r="AU737" s="40" t="str">
        <f>IFERROR(_xlfn.XLOOKUP(O737,wtd!$B:$B,wtd!$C:$C),"")</f>
        <v/>
      </c>
      <c r="AV737" s="147" t="b">
        <f>IFERROR(O737=_xlfn.XLOOKUP(O737,wtd!$B:$B,wtd!$B:$B),FALSE)</f>
        <v>0</v>
      </c>
      <c r="AW737" t="s">
        <v>89</v>
      </c>
      <c r="BA737" t="b">
        <v>0</v>
      </c>
      <c r="BB737" t="b">
        <v>0</v>
      </c>
      <c r="BC737" t="b">
        <v>0</v>
      </c>
      <c r="BD737" s="125" t="s">
        <v>5081</v>
      </c>
      <c r="BE737" t="s">
        <v>261</v>
      </c>
      <c r="BF737" s="125" t="s">
        <v>261</v>
      </c>
      <c r="BG737" t="s">
        <v>262</v>
      </c>
      <c r="BH737" t="s">
        <v>263</v>
      </c>
      <c r="BL737" s="235">
        <v>999</v>
      </c>
      <c r="BO737" t="s">
        <v>143</v>
      </c>
      <c r="BP737" t="s">
        <v>260</v>
      </c>
      <c r="BQ737" t="s">
        <v>56</v>
      </c>
    </row>
    <row r="738" spans="1:69" x14ac:dyDescent="0.35">
      <c r="A738">
        <v>737</v>
      </c>
      <c r="B738" s="164" t="str">
        <f>IFERROR(TEXT(AK738,"00"),"99")&amp;IFERROR(TEXT(V738,"00"),"99")&amp;IFERROR(TEXT(R738,"00"),"99")&amp;IFERROR(TEXT(BL738,"000"),"999")</f>
        <v>058009999</v>
      </c>
      <c r="C738" s="164" t="str">
        <f>IFERROR(TEXT(AK738,"00"),"99")&amp;IFERROR(TEXT(U738,"00"),"99")&amp;IFERROR(TEXT(Q738,"000"),"999")</f>
        <v>0580105</v>
      </c>
      <c r="D738" s="29">
        <v>0</v>
      </c>
      <c r="E738" s="29">
        <v>1</v>
      </c>
      <c r="F738" s="29">
        <v>0</v>
      </c>
      <c r="G738" s="29"/>
      <c r="H738" t="s">
        <v>434</v>
      </c>
      <c r="J738" s="176"/>
      <c r="K738" s="179"/>
      <c r="M738" s="179" t="s">
        <v>434</v>
      </c>
      <c r="N738" s="179" t="s">
        <v>434</v>
      </c>
      <c r="O738" s="65" t="s">
        <v>433</v>
      </c>
      <c r="P738" t="s">
        <v>433</v>
      </c>
      <c r="Q738" s="153">
        <f>IFERROR(_xlfn.XLOOKUP(S738,sortorder!$E$62:$E$138,sortorder!$F$62:$F$138),999)</f>
        <v>105</v>
      </c>
      <c r="R738" s="153">
        <f>IFERROR(_xlfn.XLOOKUP(S738,sortorder!$E$62:$E$138,sortorder!$D$62:$D$138),99)</f>
        <v>9</v>
      </c>
      <c r="S738" s="131" t="s">
        <v>265</v>
      </c>
      <c r="U738" s="158">
        <f>IFERROR(_xlfn.XLOOKUP(W738,sortorder!$E$4:$E$55,sortorder!$D$4:$D$55),99)</f>
        <v>80</v>
      </c>
      <c r="V738" s="158">
        <f>IFERROR(_xlfn.XLOOKUP(W738,sortorder!$E$4:$E$55,sortorder!$D$4:$D$55),99)</f>
        <v>80</v>
      </c>
      <c r="W738" s="22" t="s">
        <v>2888</v>
      </c>
      <c r="X738" s="147">
        <f>IF(ISERROR(SEARCH(X$1,$O738)),0,1)</f>
        <v>0</v>
      </c>
      <c r="Y738" s="147">
        <f>IF(ISERROR(SEARCH(Y$1,$O738)),0,1)</f>
        <v>0</v>
      </c>
      <c r="Z738" s="147">
        <f>IF(ISERROR(SEARCH(Z$1,$O738)),0,1)</f>
        <v>1</v>
      </c>
      <c r="AA738" s="147">
        <f>IF(ISERROR(SEARCH(AA$1,$O738)),0,1)</f>
        <v>1</v>
      </c>
      <c r="AB738" s="147">
        <f>IF(ISERROR(SEARCH(AB$1,$O738)),0,1)</f>
        <v>0</v>
      </c>
      <c r="AC738" s="147">
        <f>IF(ISERROR(SEARCH(AC$1,$O738)),0,1)</f>
        <v>0</v>
      </c>
      <c r="AD738" s="147">
        <f>IF(ISERROR(SEARCH(AD$1,$O738)),0,1)</f>
        <v>1</v>
      </c>
      <c r="AE738" s="147">
        <f>IF(ISERROR(SEARCH(AE$1,$O738)),0,1)</f>
        <v>0</v>
      </c>
      <c r="AF738" s="147">
        <f>IF(ISERROR(SEARCH(AF$1,$O738)),0,1)</f>
        <v>0</v>
      </c>
      <c r="AI738" t="s">
        <v>84</v>
      </c>
      <c r="AJ738" s="42" t="s">
        <v>84</v>
      </c>
      <c r="AK738" s="219">
        <f>_xlfn.XLOOKUP(AJ738,sortorder!$I$15:$I$20,sortorder!$J$15:$J$20)</f>
        <v>5</v>
      </c>
      <c r="AL738" t="s">
        <v>423</v>
      </c>
      <c r="AM738" t="s">
        <v>423</v>
      </c>
      <c r="AN738" t="s">
        <v>424</v>
      </c>
      <c r="AO738" s="32">
        <v>1</v>
      </c>
      <c r="AP738" t="s">
        <v>268</v>
      </c>
      <c r="AQ738" t="s">
        <v>2834</v>
      </c>
      <c r="AR738" t="s">
        <v>515</v>
      </c>
      <c r="AS738" t="s">
        <v>516</v>
      </c>
      <c r="AU738" s="40" t="str">
        <f>IFERROR(_xlfn.XLOOKUP(O738,wtd!$B:$B,wtd!$C:$C),"")</f>
        <v/>
      </c>
      <c r="AV738" s="147" t="b">
        <f>IFERROR(O738=_xlfn.XLOOKUP(O738,wtd!$B:$B,wtd!$B:$B),FALSE)</f>
        <v>0</v>
      </c>
      <c r="AW738" t="s">
        <v>1103</v>
      </c>
      <c r="BA738" t="b">
        <v>0</v>
      </c>
      <c r="BB738" t="b">
        <v>0</v>
      </c>
      <c r="BC738" t="b">
        <v>0</v>
      </c>
      <c r="BD738" s="176" t="s">
        <v>435</v>
      </c>
      <c r="BE738" s="179" t="s">
        <v>435</v>
      </c>
      <c r="BF738" s="181" t="s">
        <v>435</v>
      </c>
      <c r="BG738" t="s">
        <v>435</v>
      </c>
      <c r="BL738" s="235">
        <v>999</v>
      </c>
      <c r="BO738" t="s">
        <v>436</v>
      </c>
      <c r="BP738" t="s">
        <v>434</v>
      </c>
    </row>
    <row r="739" spans="1:69" x14ac:dyDescent="0.35">
      <c r="A739">
        <v>738</v>
      </c>
      <c r="B739" s="164" t="str">
        <f>IFERROR(TEXT(AK739,"00"),"99")&amp;IFERROR(TEXT(V739,"00"),"99")&amp;IFERROR(TEXT(R739,"00"),"99")&amp;IFERROR(TEXT(BL739,"000"),"999")</f>
        <v>058009999</v>
      </c>
      <c r="C739" s="164" t="str">
        <f>IFERROR(TEXT(AK739,"00"),"99")&amp;IFERROR(TEXT(U739,"00"),"99")&amp;IFERROR(TEXT(Q739,"000"),"999")</f>
        <v>0580105</v>
      </c>
      <c r="D739" s="29">
        <v>0</v>
      </c>
      <c r="E739" s="29">
        <v>1</v>
      </c>
      <c r="F739" s="29">
        <v>0</v>
      </c>
      <c r="G739" s="29"/>
      <c r="H739" t="s">
        <v>438</v>
      </c>
      <c r="J739" s="177"/>
      <c r="K739" s="125"/>
      <c r="M739" s="125" t="s">
        <v>438</v>
      </c>
      <c r="N739" s="125" t="s">
        <v>438</v>
      </c>
      <c r="O739" s="65" t="s">
        <v>437</v>
      </c>
      <c r="P739" t="s">
        <v>437</v>
      </c>
      <c r="Q739" s="153">
        <f>IFERROR(_xlfn.XLOOKUP(S739,sortorder!$E$62:$E$138,sortorder!$F$62:$F$138),999)</f>
        <v>105</v>
      </c>
      <c r="R739" s="153">
        <f>IFERROR(_xlfn.XLOOKUP(S739,sortorder!$E$62:$E$138,sortorder!$D$62:$D$138),99)</f>
        <v>9</v>
      </c>
      <c r="S739" s="131" t="s">
        <v>265</v>
      </c>
      <c r="U739" s="158">
        <f>IFERROR(_xlfn.XLOOKUP(W739,sortorder!$E$4:$E$55,sortorder!$D$4:$D$55),99)</f>
        <v>80</v>
      </c>
      <c r="V739" s="158">
        <f>IFERROR(_xlfn.XLOOKUP(W739,sortorder!$E$4:$E$55,sortorder!$D$4:$D$55),99)</f>
        <v>80</v>
      </c>
      <c r="W739" s="22" t="s">
        <v>2888</v>
      </c>
      <c r="X739" s="147">
        <f>IF(ISERROR(SEARCH(X$1,$O739)),0,1)</f>
        <v>0</v>
      </c>
      <c r="Y739" s="147">
        <f>IF(ISERROR(SEARCH(Y$1,$O739)),0,1)</f>
        <v>0</v>
      </c>
      <c r="Z739" s="147">
        <f>IF(ISERROR(SEARCH(Z$1,$O739)),0,1)</f>
        <v>1</v>
      </c>
      <c r="AA739" s="147">
        <f>IF(ISERROR(SEARCH(AA$1,$O739)),0,1)</f>
        <v>1</v>
      </c>
      <c r="AB739" s="147">
        <f>IF(ISERROR(SEARCH(AB$1,$O739)),0,1)</f>
        <v>0</v>
      </c>
      <c r="AC739" s="147">
        <f>IF(ISERROR(SEARCH(AC$1,$O739)),0,1)</f>
        <v>0</v>
      </c>
      <c r="AD739" s="147">
        <f>IF(ISERROR(SEARCH(AD$1,$O739)),0,1)</f>
        <v>1</v>
      </c>
      <c r="AE739" s="147">
        <f>IF(ISERROR(SEARCH(AE$1,$O739)),0,1)</f>
        <v>0</v>
      </c>
      <c r="AF739" s="147">
        <f>IF(ISERROR(SEARCH(AF$1,$O739)),0,1)</f>
        <v>1</v>
      </c>
      <c r="AI739" t="s">
        <v>84</v>
      </c>
      <c r="AJ739" s="42" t="s">
        <v>84</v>
      </c>
      <c r="AK739" s="219">
        <f>_xlfn.XLOOKUP(AJ739,sortorder!$I$15:$I$20,sortorder!$J$15:$J$20)</f>
        <v>5</v>
      </c>
      <c r="AL739" t="s">
        <v>423</v>
      </c>
      <c r="AM739" t="s">
        <v>423</v>
      </c>
      <c r="AN739" t="s">
        <v>424</v>
      </c>
      <c r="AO739" s="32">
        <v>1</v>
      </c>
      <c r="AP739" t="s">
        <v>268</v>
      </c>
      <c r="AQ739" t="s">
        <v>2834</v>
      </c>
      <c r="AR739" t="s">
        <v>515</v>
      </c>
      <c r="AS739" t="s">
        <v>516</v>
      </c>
      <c r="AU739" s="40" t="str">
        <f>IFERROR(_xlfn.XLOOKUP(O739,wtd!$B:$B,wtd!$C:$C),"")</f>
        <v/>
      </c>
      <c r="AV739" s="147" t="b">
        <f>IFERROR(O739=_xlfn.XLOOKUP(O739,wtd!$B:$B,wtd!$B:$B),FALSE)</f>
        <v>0</v>
      </c>
      <c r="AW739" t="s">
        <v>1103</v>
      </c>
      <c r="BA739" t="b">
        <v>0</v>
      </c>
      <c r="BB739" t="b">
        <v>0</v>
      </c>
      <c r="BC739" t="b">
        <v>0</v>
      </c>
      <c r="BD739" s="177" t="s">
        <v>5082</v>
      </c>
      <c r="BE739" s="125" t="s">
        <v>439</v>
      </c>
      <c r="BF739" s="182" t="s">
        <v>439</v>
      </c>
      <c r="BG739" t="s">
        <v>439</v>
      </c>
      <c r="BL739" s="235">
        <v>999</v>
      </c>
      <c r="BO739" t="s">
        <v>440</v>
      </c>
      <c r="BP739" t="s">
        <v>438</v>
      </c>
    </row>
    <row r="740" spans="1:69" x14ac:dyDescent="0.35">
      <c r="A740">
        <v>739</v>
      </c>
      <c r="B740" s="164" t="str">
        <f>IFERROR(TEXT(AK740,"00"),"99")&amp;IFERROR(TEXT(V740,"00"),"99")&amp;IFERROR(TEXT(R740,"00"),"99")&amp;IFERROR(TEXT(BL740,"000"),"999")</f>
        <v>058009999</v>
      </c>
      <c r="C740" s="164" t="str">
        <f>IFERROR(TEXT(AK740,"00"),"99")&amp;IFERROR(TEXT(U740,"00"),"99")&amp;IFERROR(TEXT(Q740,"000"),"999")</f>
        <v>0580105</v>
      </c>
      <c r="D740" s="29">
        <v>0</v>
      </c>
      <c r="E740" s="29">
        <v>1</v>
      </c>
      <c r="F740" s="29">
        <v>0</v>
      </c>
      <c r="G740" s="29"/>
      <c r="H740" t="s">
        <v>636</v>
      </c>
      <c r="J740" s="177"/>
      <c r="K740" s="125"/>
      <c r="L740" s="125"/>
      <c r="M740" s="125" t="s">
        <v>636</v>
      </c>
      <c r="N740" s="125" t="s">
        <v>636</v>
      </c>
      <c r="O740" s="126" t="s">
        <v>635</v>
      </c>
      <c r="P740" s="125" t="s">
        <v>635</v>
      </c>
      <c r="Q740" s="153">
        <f>IFERROR(_xlfn.XLOOKUP(S740,sortorder!$E$62:$E$138,sortorder!$F$62:$F$138),999)</f>
        <v>105</v>
      </c>
      <c r="R740" s="153">
        <f>IFERROR(_xlfn.XLOOKUP(S740,sortorder!$E$62:$E$138,sortorder!$D$62:$D$138),99)</f>
        <v>9</v>
      </c>
      <c r="S740" s="204" t="s">
        <v>265</v>
      </c>
      <c r="T740" s="205"/>
      <c r="U740" s="158">
        <f>IFERROR(_xlfn.XLOOKUP(W740,sortorder!$E$4:$E$55,sortorder!$D$4:$D$55),99)</f>
        <v>80</v>
      </c>
      <c r="V740" s="158">
        <f>IFERROR(_xlfn.XLOOKUP(W740,sortorder!$E$4:$E$55,sortorder!$D$4:$D$55),99)</f>
        <v>80</v>
      </c>
      <c r="W740" s="206" t="s">
        <v>2887</v>
      </c>
      <c r="X740" s="147">
        <f>IF(ISERROR(SEARCH(X$1,$O740)),0,1)</f>
        <v>0</v>
      </c>
      <c r="Y740" s="147">
        <f>IF(ISERROR(SEARCH(Y$1,$O740)),0,1)</f>
        <v>1</v>
      </c>
      <c r="Z740" s="147">
        <f>IF(ISERROR(SEARCH(Z$1,$O740)),0,1)</f>
        <v>0</v>
      </c>
      <c r="AA740" s="147">
        <f>IF(ISERROR(SEARCH(AA$1,$O740)),0,1)</f>
        <v>0</v>
      </c>
      <c r="AB740" s="147">
        <f>IF(ISERROR(SEARCH(AB$1,$O740)),0,1)</f>
        <v>0</v>
      </c>
      <c r="AC740" s="147">
        <f>IF(ISERROR(SEARCH(AC$1,$O740)),0,1)</f>
        <v>1</v>
      </c>
      <c r="AD740" s="147">
        <f>IF(ISERROR(SEARCH(AD$1,$O740)),0,1)</f>
        <v>1</v>
      </c>
      <c r="AE740" s="147">
        <f>IF(ISERROR(SEARCH(AE$1,$O740)),0,1)</f>
        <v>0</v>
      </c>
      <c r="AF740" s="147">
        <f>IF(ISERROR(SEARCH(AF$1,$O740)),0,1)</f>
        <v>0</v>
      </c>
      <c r="AG740" s="125"/>
      <c r="AH740" s="125"/>
      <c r="AI740" s="125" t="s">
        <v>84</v>
      </c>
      <c r="AJ740" s="221" t="s">
        <v>84</v>
      </c>
      <c r="AK740" s="219">
        <f>_xlfn.XLOOKUP(AJ740,sortorder!$I$15:$I$20,sortorder!$J$15:$J$20)</f>
        <v>5</v>
      </c>
      <c r="AL740" s="125" t="s">
        <v>1805</v>
      </c>
      <c r="AM740" s="125" t="s">
        <v>1805</v>
      </c>
      <c r="AN740" s="125" t="s">
        <v>1806</v>
      </c>
      <c r="AO740" s="208">
        <v>3</v>
      </c>
      <c r="AP740" s="125" t="s">
        <v>456</v>
      </c>
      <c r="AQ740" s="125" t="s">
        <v>97</v>
      </c>
      <c r="AR740" s="125" t="s">
        <v>96</v>
      </c>
      <c r="AS740" s="125" t="s">
        <v>97</v>
      </c>
      <c r="AT740" s="125"/>
      <c r="AU740" s="40" t="str">
        <f>IFERROR(_xlfn.XLOOKUP(O740,wtd!$B:$B,wtd!$C:$C),"")</f>
        <v/>
      </c>
      <c r="AV740" s="147" t="b">
        <f>IFERROR(O740=_xlfn.XLOOKUP(O740,wtd!$B:$B,wtd!$B:$B),FALSE)</f>
        <v>0</v>
      </c>
      <c r="AW740" s="125" t="s">
        <v>89</v>
      </c>
      <c r="AX740" s="125"/>
      <c r="AY740" s="125"/>
      <c r="AZ740" s="125"/>
      <c r="BA740" s="125" t="b">
        <v>0</v>
      </c>
      <c r="BB740" s="125" t="b">
        <v>0</v>
      </c>
      <c r="BC740" s="125" t="b">
        <v>0</v>
      </c>
      <c r="BD740" s="177" t="s">
        <v>637</v>
      </c>
      <c r="BE740" s="125" t="s">
        <v>637</v>
      </c>
      <c r="BF740" s="182" t="s">
        <v>637</v>
      </c>
      <c r="BG740" s="125" t="s">
        <v>637</v>
      </c>
      <c r="BH740" s="125"/>
      <c r="BI740" s="125"/>
      <c r="BJ740" s="125"/>
      <c r="BL740" s="235">
        <v>999</v>
      </c>
      <c r="BO740" t="s">
        <v>109</v>
      </c>
      <c r="BP740" t="s">
        <v>636</v>
      </c>
    </row>
    <row r="741" spans="1:69" ht="15" thickBot="1" x14ac:dyDescent="0.4">
      <c r="A741">
        <v>740</v>
      </c>
      <c r="B741" s="164" t="str">
        <f>IFERROR(TEXT(AK741,"00"),"99")&amp;IFERROR(TEXT(V741,"00"),"99")&amp;IFERROR(TEXT(R741,"00"),"99")&amp;IFERROR(TEXT(BL741,"000"),"999")</f>
        <v>058009999</v>
      </c>
      <c r="C741" s="164" t="str">
        <f>IFERROR(TEXT(AK741,"00"),"99")&amp;IFERROR(TEXT(U741,"00"),"99")&amp;IFERROR(TEXT(Q741,"000"),"999")</f>
        <v>0580105</v>
      </c>
      <c r="D741" s="29">
        <v>0</v>
      </c>
      <c r="E741" s="29">
        <v>1</v>
      </c>
      <c r="F741" s="29">
        <v>0</v>
      </c>
      <c r="G741" s="29"/>
      <c r="H741" t="s">
        <v>482</v>
      </c>
      <c r="J741" s="178"/>
      <c r="K741" s="180"/>
      <c r="L741" s="125"/>
      <c r="M741" s="180" t="s">
        <v>482</v>
      </c>
      <c r="N741" s="180" t="s">
        <v>482</v>
      </c>
      <c r="O741" s="126" t="s">
        <v>481</v>
      </c>
      <c r="P741" s="125" t="s">
        <v>481</v>
      </c>
      <c r="Q741" s="153">
        <f>IFERROR(_xlfn.XLOOKUP(S741,sortorder!$E$62:$E$138,sortorder!$F$62:$F$138),999)</f>
        <v>105</v>
      </c>
      <c r="R741" s="153">
        <f>IFERROR(_xlfn.XLOOKUP(S741,sortorder!$E$62:$E$138,sortorder!$D$62:$D$138),99)</f>
        <v>9</v>
      </c>
      <c r="S741" s="204" t="s">
        <v>265</v>
      </c>
      <c r="T741" s="205"/>
      <c r="U741" s="158">
        <f>IFERROR(_xlfn.XLOOKUP(W741,sortorder!$E$4:$E$55,sortorder!$D$4:$D$55),99)</f>
        <v>80</v>
      </c>
      <c r="V741" s="158">
        <f>IFERROR(_xlfn.XLOOKUP(W741,sortorder!$E$4:$E$55,sortorder!$D$4:$D$55),99)</f>
        <v>80</v>
      </c>
      <c r="W741" s="206" t="s">
        <v>2887</v>
      </c>
      <c r="X741" s="147">
        <f>IF(ISERROR(SEARCH(X$1,$O741)),0,1)</f>
        <v>0</v>
      </c>
      <c r="Y741" s="147">
        <f>IF(ISERROR(SEARCH(Y$1,$O741)),0,1)</f>
        <v>1</v>
      </c>
      <c r="Z741" s="147">
        <f>IF(ISERROR(SEARCH(Z$1,$O741)),0,1)</f>
        <v>0</v>
      </c>
      <c r="AA741" s="147">
        <f>IF(ISERROR(SEARCH(AA$1,$O741)),0,1)</f>
        <v>0</v>
      </c>
      <c r="AB741" s="147">
        <f>IF(ISERROR(SEARCH(AB$1,$O741)),0,1)</f>
        <v>0</v>
      </c>
      <c r="AC741" s="147">
        <f>IF(ISERROR(SEARCH(AC$1,$O741)),0,1)</f>
        <v>1</v>
      </c>
      <c r="AD741" s="147">
        <f>IF(ISERROR(SEARCH(AD$1,$O741)),0,1)</f>
        <v>1</v>
      </c>
      <c r="AE741" s="147">
        <f>IF(ISERROR(SEARCH(AE$1,$O741)),0,1)</f>
        <v>0</v>
      </c>
      <c r="AF741" s="147">
        <f>IF(ISERROR(SEARCH(AF$1,$O741)),0,1)</f>
        <v>1</v>
      </c>
      <c r="AG741" s="125"/>
      <c r="AH741" s="125"/>
      <c r="AI741" s="125" t="s">
        <v>84</v>
      </c>
      <c r="AJ741" s="221" t="s">
        <v>84</v>
      </c>
      <c r="AK741" s="219">
        <f>_xlfn.XLOOKUP(AJ741,sortorder!$I$15:$I$20,sortorder!$J$15:$J$20)</f>
        <v>5</v>
      </c>
      <c r="AL741" s="125" t="s">
        <v>1805</v>
      </c>
      <c r="AM741" s="125" t="s">
        <v>1805</v>
      </c>
      <c r="AN741" s="125" t="s">
        <v>1806</v>
      </c>
      <c r="AO741" s="208">
        <v>3</v>
      </c>
      <c r="AP741" s="125" t="s">
        <v>456</v>
      </c>
      <c r="AQ741" s="125" t="s">
        <v>97</v>
      </c>
      <c r="AR741" s="125" t="s">
        <v>96</v>
      </c>
      <c r="AS741" s="125" t="s">
        <v>97</v>
      </c>
      <c r="AT741" s="125"/>
      <c r="AU741" s="40" t="str">
        <f>IFERROR(_xlfn.XLOOKUP(O741,wtd!$B:$B,wtd!$C:$C),"")</f>
        <v/>
      </c>
      <c r="AV741" s="147" t="b">
        <f>IFERROR(O741=_xlfn.XLOOKUP(O741,wtd!$B:$B,wtd!$B:$B),FALSE)</f>
        <v>0</v>
      </c>
      <c r="AW741" s="125" t="s">
        <v>89</v>
      </c>
      <c r="AX741" s="125"/>
      <c r="AY741" s="125"/>
      <c r="AZ741" s="125"/>
      <c r="BA741" s="125" t="b">
        <v>0</v>
      </c>
      <c r="BB741" s="125" t="b">
        <v>0</v>
      </c>
      <c r="BC741" s="125" t="b">
        <v>0</v>
      </c>
      <c r="BD741" s="178" t="s">
        <v>5083</v>
      </c>
      <c r="BE741" s="180" t="s">
        <v>483</v>
      </c>
      <c r="BF741" s="183" t="s">
        <v>483</v>
      </c>
      <c r="BG741" s="125" t="s">
        <v>483</v>
      </c>
      <c r="BH741" s="125"/>
      <c r="BI741" s="125"/>
      <c r="BJ741" s="125"/>
      <c r="BL741" s="235">
        <v>999</v>
      </c>
      <c r="BO741" t="s">
        <v>143</v>
      </c>
      <c r="BP741" t="s">
        <v>482</v>
      </c>
    </row>
    <row r="742" spans="1:69" x14ac:dyDescent="0.35">
      <c r="A742">
        <v>741</v>
      </c>
      <c r="B742" s="164" t="str">
        <f>IFERROR(TEXT(AK742,"00"),"99")&amp;IFERROR(TEXT(V742,"00"),"99")&amp;IFERROR(TEXT(R742,"00"),"99")&amp;IFERROR(TEXT(BL742,"000"),"999")</f>
        <v>058009999</v>
      </c>
      <c r="C742" s="164" t="str">
        <f>IFERROR(TEXT(AK742,"00"),"99")&amp;IFERROR(TEXT(U742,"00"),"99")&amp;IFERROR(TEXT(Q742,"000"),"999")</f>
        <v>0580105</v>
      </c>
      <c r="D742" s="29">
        <v>0</v>
      </c>
      <c r="E742" s="29">
        <v>1</v>
      </c>
      <c r="F742" s="29">
        <v>0</v>
      </c>
      <c r="G742" s="29"/>
      <c r="H742" t="s">
        <v>786</v>
      </c>
      <c r="K742" s="192"/>
      <c r="L742" s="192"/>
      <c r="M742" s="192" t="s">
        <v>786</v>
      </c>
      <c r="N742" s="192" t="s">
        <v>786</v>
      </c>
      <c r="O742" s="214" t="s">
        <v>785</v>
      </c>
      <c r="P742" s="192" t="s">
        <v>785</v>
      </c>
      <c r="Q742" s="153">
        <f>IFERROR(_xlfn.XLOOKUP(S742,sortorder!$E$62:$E$138,sortorder!$F$62:$F$138),999)</f>
        <v>105</v>
      </c>
      <c r="R742" s="153">
        <f>IFERROR(_xlfn.XLOOKUP(S742,sortorder!$E$62:$E$138,sortorder!$D$62:$D$138),99)</f>
        <v>9</v>
      </c>
      <c r="S742" s="195" t="s">
        <v>265</v>
      </c>
      <c r="T742" s="196"/>
      <c r="U742" s="158">
        <f>IFERROR(_xlfn.XLOOKUP(W742,sortorder!$E$4:$E$55,sortorder!$D$4:$D$55),99)</f>
        <v>80</v>
      </c>
      <c r="V742" s="158">
        <f>IFERROR(_xlfn.XLOOKUP(W742,sortorder!$E$4:$E$55,sortorder!$D$4:$D$55),99)</f>
        <v>80</v>
      </c>
      <c r="W742" s="197" t="s">
        <v>2888</v>
      </c>
      <c r="X742" s="147">
        <f>IF(ISERROR(SEARCH(X$1,$O742)),0,1)</f>
        <v>0</v>
      </c>
      <c r="Y742" s="147">
        <f>IF(ISERROR(SEARCH(Y$1,$O742)),0,1)</f>
        <v>1</v>
      </c>
      <c r="Z742" s="147">
        <f>IF(ISERROR(SEARCH(Z$1,$O742)),0,1)</f>
        <v>1</v>
      </c>
      <c r="AA742" s="147">
        <f>IF(ISERROR(SEARCH(AA$1,$O742)),0,1)</f>
        <v>1</v>
      </c>
      <c r="AB742" s="147">
        <f>IF(ISERROR(SEARCH(AB$1,$O742)),0,1)</f>
        <v>0</v>
      </c>
      <c r="AC742" s="147">
        <f>IF(ISERROR(SEARCH(AC$1,$O742)),0,1)</f>
        <v>0</v>
      </c>
      <c r="AD742" s="147">
        <f>IF(ISERROR(SEARCH(AD$1,$O742)),0,1)</f>
        <v>1</v>
      </c>
      <c r="AE742" s="147">
        <f>IF(ISERROR(SEARCH(AE$1,$O742)),0,1)</f>
        <v>0</v>
      </c>
      <c r="AF742" s="147">
        <f>IF(ISERROR(SEARCH(AF$1,$O742)),0,1)</f>
        <v>0</v>
      </c>
      <c r="AG742" s="191"/>
      <c r="AH742" s="191"/>
      <c r="AI742" s="191" t="s">
        <v>84</v>
      </c>
      <c r="AJ742" s="222" t="s">
        <v>84</v>
      </c>
      <c r="AK742" s="219">
        <f>_xlfn.XLOOKUP(AJ742,sortorder!$I$15:$I$20,sortorder!$J$15:$J$20)</f>
        <v>5</v>
      </c>
      <c r="AL742" s="191" t="s">
        <v>1805</v>
      </c>
      <c r="AM742" s="191" t="s">
        <v>1805</v>
      </c>
      <c r="AN742" s="191" t="s">
        <v>1806</v>
      </c>
      <c r="AO742" s="198">
        <v>3</v>
      </c>
      <c r="AP742" s="191" t="s">
        <v>757</v>
      </c>
      <c r="AQ742" s="191" t="s">
        <v>2834</v>
      </c>
      <c r="AR742" s="191" t="s">
        <v>515</v>
      </c>
      <c r="AS742" s="191" t="s">
        <v>516</v>
      </c>
      <c r="AT742" s="191"/>
      <c r="AU742" s="40" t="str">
        <f>IFERROR(_xlfn.XLOOKUP(O742,wtd!$B:$B,wtd!$C:$C),"")</f>
        <v/>
      </c>
      <c r="AV742" s="147" t="b">
        <f>IFERROR(O742=_xlfn.XLOOKUP(O742,wtd!$B:$B,wtd!$B:$B),FALSE)</f>
        <v>0</v>
      </c>
      <c r="AW742" s="191" t="s">
        <v>1103</v>
      </c>
      <c r="AX742" s="191"/>
      <c r="AY742" s="191"/>
      <c r="AZ742" s="191"/>
      <c r="BA742" s="191" t="b">
        <v>0</v>
      </c>
      <c r="BB742" s="191" t="b">
        <v>0</v>
      </c>
      <c r="BC742" s="191" t="b">
        <v>0</v>
      </c>
      <c r="BD742" s="192" t="s">
        <v>787</v>
      </c>
      <c r="BE742" s="192" t="s">
        <v>787</v>
      </c>
      <c r="BF742" s="192" t="s">
        <v>787</v>
      </c>
      <c r="BG742" s="191" t="s">
        <v>787</v>
      </c>
      <c r="BH742" s="191"/>
      <c r="BI742" s="191"/>
      <c r="BJ742" s="191"/>
      <c r="BL742" s="235">
        <v>999</v>
      </c>
      <c r="BO742" t="s">
        <v>436</v>
      </c>
      <c r="BP742" t="s">
        <v>786</v>
      </c>
    </row>
    <row r="743" spans="1:69" x14ac:dyDescent="0.35">
      <c r="A743">
        <v>742</v>
      </c>
      <c r="B743" s="164" t="str">
        <f>IFERROR(TEXT(AK743,"00"),"99")&amp;IFERROR(TEXT(V743,"00"),"99")&amp;IFERROR(TEXT(R743,"00"),"99")&amp;IFERROR(TEXT(BL743,"000"),"999")</f>
        <v>058009999</v>
      </c>
      <c r="C743" s="164" t="str">
        <f>IFERROR(TEXT(AK743,"00"),"99")&amp;IFERROR(TEXT(U743,"00"),"99")&amp;IFERROR(TEXT(Q743,"000"),"999")</f>
        <v>0580105</v>
      </c>
      <c r="D743" s="29">
        <v>0</v>
      </c>
      <c r="E743" s="29">
        <v>1</v>
      </c>
      <c r="F743" s="29">
        <v>0</v>
      </c>
      <c r="G743" s="29"/>
      <c r="H743" t="s">
        <v>789</v>
      </c>
      <c r="K743" s="191"/>
      <c r="L743" s="191"/>
      <c r="M743" s="191" t="s">
        <v>789</v>
      </c>
      <c r="N743" s="191" t="s">
        <v>789</v>
      </c>
      <c r="O743" s="193" t="s">
        <v>788</v>
      </c>
      <c r="P743" s="191" t="s">
        <v>788</v>
      </c>
      <c r="Q743" s="153">
        <f>IFERROR(_xlfn.XLOOKUP(S743,sortorder!$E$62:$E$138,sortorder!$F$62:$F$138),999)</f>
        <v>105</v>
      </c>
      <c r="R743" s="153">
        <f>IFERROR(_xlfn.XLOOKUP(S743,sortorder!$E$62:$E$138,sortorder!$D$62:$D$138),99)</f>
        <v>9</v>
      </c>
      <c r="S743" s="195" t="s">
        <v>265</v>
      </c>
      <c r="T743" s="196"/>
      <c r="U743" s="158">
        <f>IFERROR(_xlfn.XLOOKUP(W743,sortorder!$E$4:$E$55,sortorder!$D$4:$D$55),99)</f>
        <v>80</v>
      </c>
      <c r="V743" s="158">
        <f>IFERROR(_xlfn.XLOOKUP(W743,sortorder!$E$4:$E$55,sortorder!$D$4:$D$55),99)</f>
        <v>80</v>
      </c>
      <c r="W743" s="197" t="s">
        <v>2888</v>
      </c>
      <c r="X743" s="147">
        <f>IF(ISERROR(SEARCH(X$1,$O743)),0,1)</f>
        <v>0</v>
      </c>
      <c r="Y743" s="147">
        <f>IF(ISERROR(SEARCH(Y$1,$O743)),0,1)</f>
        <v>1</v>
      </c>
      <c r="Z743" s="147">
        <f>IF(ISERROR(SEARCH(Z$1,$O743)),0,1)</f>
        <v>1</v>
      </c>
      <c r="AA743" s="147">
        <f>IF(ISERROR(SEARCH(AA$1,$O743)),0,1)</f>
        <v>1</v>
      </c>
      <c r="AB743" s="147">
        <f>IF(ISERROR(SEARCH(AB$1,$O743)),0,1)</f>
        <v>0</v>
      </c>
      <c r="AC743" s="147">
        <f>IF(ISERROR(SEARCH(AC$1,$O743)),0,1)</f>
        <v>0</v>
      </c>
      <c r="AD743" s="147">
        <f>IF(ISERROR(SEARCH(AD$1,$O743)),0,1)</f>
        <v>1</v>
      </c>
      <c r="AE743" s="147">
        <f>IF(ISERROR(SEARCH(AE$1,$O743)),0,1)</f>
        <v>0</v>
      </c>
      <c r="AF743" s="147">
        <f>IF(ISERROR(SEARCH(AF$1,$O743)),0,1)</f>
        <v>1</v>
      </c>
      <c r="AG743" s="191"/>
      <c r="AH743" s="191"/>
      <c r="AI743" s="191" t="s">
        <v>84</v>
      </c>
      <c r="AJ743" s="222" t="s">
        <v>84</v>
      </c>
      <c r="AK743" s="219">
        <f>_xlfn.XLOOKUP(AJ743,sortorder!$I$15:$I$20,sortorder!$J$15:$J$20)</f>
        <v>5</v>
      </c>
      <c r="AL743" s="191" t="s">
        <v>1805</v>
      </c>
      <c r="AM743" s="191" t="s">
        <v>1805</v>
      </c>
      <c r="AN743" s="191" t="s">
        <v>1806</v>
      </c>
      <c r="AO743" s="198">
        <v>3</v>
      </c>
      <c r="AP743" s="191" t="s">
        <v>757</v>
      </c>
      <c r="AQ743" s="191" t="s">
        <v>2834</v>
      </c>
      <c r="AR743" s="191" t="s">
        <v>515</v>
      </c>
      <c r="AS743" s="191" t="s">
        <v>516</v>
      </c>
      <c r="AT743" s="191"/>
      <c r="AU743" s="40" t="str">
        <f>IFERROR(_xlfn.XLOOKUP(O743,wtd!$B:$B,wtd!$C:$C),"")</f>
        <v/>
      </c>
      <c r="AV743" s="147" t="b">
        <f>IFERROR(O743=_xlfn.XLOOKUP(O743,wtd!$B:$B,wtd!$B:$B),FALSE)</f>
        <v>0</v>
      </c>
      <c r="AW743" s="191" t="s">
        <v>1103</v>
      </c>
      <c r="AX743" s="191"/>
      <c r="AY743" s="191"/>
      <c r="AZ743" s="191"/>
      <c r="BA743" s="191" t="b">
        <v>0</v>
      </c>
      <c r="BB743" s="191" t="b">
        <v>0</v>
      </c>
      <c r="BC743" s="191" t="b">
        <v>0</v>
      </c>
      <c r="BD743" s="191" t="s">
        <v>5084</v>
      </c>
      <c r="BE743" s="191" t="s">
        <v>790</v>
      </c>
      <c r="BF743" s="191" t="s">
        <v>790</v>
      </c>
      <c r="BG743" s="191" t="s">
        <v>790</v>
      </c>
      <c r="BH743" s="191"/>
      <c r="BI743" s="191"/>
      <c r="BJ743" s="191"/>
      <c r="BL743" s="235">
        <v>999</v>
      </c>
      <c r="BO743" t="s">
        <v>440</v>
      </c>
      <c r="BP743" t="s">
        <v>789</v>
      </c>
    </row>
    <row r="744" spans="1:69" x14ac:dyDescent="0.35">
      <c r="A744">
        <v>743</v>
      </c>
      <c r="B744" s="164" t="str">
        <f>IFERROR(TEXT(AK744,"00"),"99")&amp;IFERROR(TEXT(V744,"00"),"99")&amp;IFERROR(TEXT(R744,"00"),"99")&amp;IFERROR(TEXT(BL744,"000"),"999")</f>
        <v>058010999</v>
      </c>
      <c r="C744" s="164" t="str">
        <f>IFERROR(TEXT(AK744,"00"),"99")&amp;IFERROR(TEXT(U744,"00"),"99")&amp;IFERROR(TEXT(Q744,"000"),"999")</f>
        <v>0580106</v>
      </c>
      <c r="D744" s="29">
        <v>0</v>
      </c>
      <c r="E744" s="29">
        <v>1</v>
      </c>
      <c r="F744" s="29">
        <v>0</v>
      </c>
      <c r="G744" s="29"/>
      <c r="H744" t="s">
        <v>82</v>
      </c>
      <c r="K744" s="191"/>
      <c r="L744" s="191"/>
      <c r="M744" s="191" t="s">
        <v>82</v>
      </c>
      <c r="N744" s="191" t="s">
        <v>82</v>
      </c>
      <c r="O744" s="193" t="s">
        <v>81</v>
      </c>
      <c r="P744" s="191" t="s">
        <v>81</v>
      </c>
      <c r="Q744" s="153">
        <f>IFERROR(_xlfn.XLOOKUP(S744,sortorder!$E$62:$E$138,sortorder!$F$62:$F$138),999)</f>
        <v>106</v>
      </c>
      <c r="R744" s="153">
        <f>IFERROR(_xlfn.XLOOKUP(S744,sortorder!$E$62:$E$138,sortorder!$D$62:$D$138),99)</f>
        <v>10</v>
      </c>
      <c r="S744" s="195" t="s">
        <v>95</v>
      </c>
      <c r="T744" s="196"/>
      <c r="U744" s="158">
        <f>IFERROR(_xlfn.XLOOKUP(W744,sortorder!$E$4:$E$55,sortorder!$D$4:$D$55),99)</f>
        <v>80</v>
      </c>
      <c r="V744" s="158">
        <f>IFERROR(_xlfn.XLOOKUP(W744,sortorder!$E$4:$E$55,sortorder!$D$4:$D$55),99)</f>
        <v>80</v>
      </c>
      <c r="W744" s="197" t="s">
        <v>2887</v>
      </c>
      <c r="X744" s="147">
        <f>IF(ISERROR(SEARCH(X$1,$O744)),0,1)</f>
        <v>0</v>
      </c>
      <c r="Y744" s="147">
        <f>IF(ISERROR(SEARCH(Y$1,$O744)),0,1)</f>
        <v>0</v>
      </c>
      <c r="Z744" s="147">
        <f>IF(ISERROR(SEARCH(Z$1,$O744)),0,1)</f>
        <v>0</v>
      </c>
      <c r="AA744" s="147">
        <f>IF(ISERROR(SEARCH(AA$1,$O744)),0,1)</f>
        <v>0</v>
      </c>
      <c r="AB744" s="147">
        <f>IF(ISERROR(SEARCH(AB$1,$O744)),0,1)</f>
        <v>0</v>
      </c>
      <c r="AC744" s="147">
        <f>IF(ISERROR(SEARCH(AC$1,$O744)),0,1)</f>
        <v>1</v>
      </c>
      <c r="AD744" s="147">
        <f>IF(ISERROR(SEARCH(AD$1,$O744)),0,1)</f>
        <v>1</v>
      </c>
      <c r="AE744" s="147">
        <f>IF(ISERROR(SEARCH(AE$1,$O744)),0,1)</f>
        <v>0</v>
      </c>
      <c r="AF744" s="147">
        <f>IF(ISERROR(SEARCH(AF$1,$O744)),0,1)</f>
        <v>0</v>
      </c>
      <c r="AG744" s="191"/>
      <c r="AH744" s="191"/>
      <c r="AI744" s="191" t="s">
        <v>84</v>
      </c>
      <c r="AJ744" s="222" t="s">
        <v>84</v>
      </c>
      <c r="AK744" s="219">
        <f>_xlfn.XLOOKUP(AJ744,sortorder!$I$15:$I$20,sortorder!$J$15:$J$20)</f>
        <v>5</v>
      </c>
      <c r="AL744" s="191" t="s">
        <v>423</v>
      </c>
      <c r="AM744" s="191" t="s">
        <v>423</v>
      </c>
      <c r="AN744" s="191" t="s">
        <v>424</v>
      </c>
      <c r="AO744" s="198">
        <v>1</v>
      </c>
      <c r="AP744" s="191" t="s">
        <v>83</v>
      </c>
      <c r="AQ744" s="191" t="s">
        <v>97</v>
      </c>
      <c r="AR744" s="191" t="s">
        <v>96</v>
      </c>
      <c r="AS744" s="191" t="s">
        <v>97</v>
      </c>
      <c r="AT744" s="191"/>
      <c r="AU744" s="40" t="str">
        <f>IFERROR(_xlfn.XLOOKUP(O744,wtd!$B:$B,wtd!$C:$C),"")</f>
        <v/>
      </c>
      <c r="AV744" s="147" t="b">
        <f>IFERROR(O744=_xlfn.XLOOKUP(O744,wtd!$B:$B,wtd!$B:$B),FALSE)</f>
        <v>0</v>
      </c>
      <c r="AW744" s="191" t="s">
        <v>89</v>
      </c>
      <c r="AX744" s="191"/>
      <c r="AY744" s="191"/>
      <c r="AZ744" s="191"/>
      <c r="BA744" s="191" t="b">
        <v>0</v>
      </c>
      <c r="BB744" s="191" t="b">
        <v>0</v>
      </c>
      <c r="BC744" s="191" t="b">
        <v>0</v>
      </c>
      <c r="BD744" s="191" t="s">
        <v>5405</v>
      </c>
      <c r="BE744" s="191" t="s">
        <v>85</v>
      </c>
      <c r="BF744" s="191" t="s">
        <v>85</v>
      </c>
      <c r="BG744" s="191" t="s">
        <v>85</v>
      </c>
      <c r="BH744" s="191"/>
      <c r="BI744" s="191"/>
      <c r="BJ744" s="191"/>
      <c r="BL744" s="235">
        <v>999</v>
      </c>
      <c r="BO744" t="s">
        <v>86</v>
      </c>
      <c r="BP744" t="s">
        <v>82</v>
      </c>
    </row>
    <row r="745" spans="1:69" x14ac:dyDescent="0.35">
      <c r="A745">
        <v>744</v>
      </c>
      <c r="B745" s="164" t="str">
        <f>IFERROR(TEXT(AK745,"00"),"99")&amp;IFERROR(TEXT(V745,"00"),"99")&amp;IFERROR(TEXT(R745,"00"),"99")&amp;IFERROR(TEXT(BL745,"000"),"999")</f>
        <v>058010999</v>
      </c>
      <c r="C745" s="164" t="str">
        <f>IFERROR(TEXT(AK745,"00"),"99")&amp;IFERROR(TEXT(U745,"00"),"99")&amp;IFERROR(TEXT(Q745,"000"),"999")</f>
        <v>0580106</v>
      </c>
      <c r="D745" s="29">
        <v>0</v>
      </c>
      <c r="E745" s="29">
        <v>1</v>
      </c>
      <c r="F745" s="29">
        <v>0</v>
      </c>
      <c r="G745" s="29"/>
      <c r="H745" t="s">
        <v>88</v>
      </c>
      <c r="K745" s="191"/>
      <c r="L745" s="191"/>
      <c r="M745" s="191" t="s">
        <v>88</v>
      </c>
      <c r="N745" s="191" t="s">
        <v>88</v>
      </c>
      <c r="O745" s="193" t="s">
        <v>87</v>
      </c>
      <c r="P745" s="191" t="s">
        <v>87</v>
      </c>
      <c r="Q745" s="153">
        <f>IFERROR(_xlfn.XLOOKUP(S745,sortorder!$E$62:$E$138,sortorder!$F$62:$F$138),999)</f>
        <v>106</v>
      </c>
      <c r="R745" s="153">
        <f>IFERROR(_xlfn.XLOOKUP(S745,sortorder!$E$62:$E$138,sortorder!$D$62:$D$138),99)</f>
        <v>10</v>
      </c>
      <c r="S745" s="195" t="s">
        <v>95</v>
      </c>
      <c r="T745" s="196" t="s">
        <v>94</v>
      </c>
      <c r="U745" s="158">
        <f>IFERROR(_xlfn.XLOOKUP(W745,sortorder!$E$4:$E$55,sortorder!$D$4:$D$55),99)</f>
        <v>80</v>
      </c>
      <c r="V745" s="158">
        <f>IFERROR(_xlfn.XLOOKUP(W745,sortorder!$E$4:$E$55,sortorder!$D$4:$D$55),99)</f>
        <v>80</v>
      </c>
      <c r="W745" s="197" t="s">
        <v>2887</v>
      </c>
      <c r="X745" s="147">
        <f>IF(ISERROR(SEARCH(X$1,$O745)),0,1)</f>
        <v>0</v>
      </c>
      <c r="Y745" s="147">
        <f>IF(ISERROR(SEARCH(Y$1,$O745)),0,1)</f>
        <v>0</v>
      </c>
      <c r="Z745" s="147">
        <f>IF(ISERROR(SEARCH(Z$1,$O745)),0,1)</f>
        <v>0</v>
      </c>
      <c r="AA745" s="147">
        <f>IF(ISERROR(SEARCH(AA$1,$O745)),0,1)</f>
        <v>0</v>
      </c>
      <c r="AB745" s="147">
        <f>IF(ISERROR(SEARCH(AB$1,$O745)),0,1)</f>
        <v>0</v>
      </c>
      <c r="AC745" s="147">
        <f>IF(ISERROR(SEARCH(AC$1,$O745)),0,1)</f>
        <v>1</v>
      </c>
      <c r="AD745" s="147">
        <f>IF(ISERROR(SEARCH(AD$1,$O745)),0,1)</f>
        <v>1</v>
      </c>
      <c r="AE745" s="147">
        <f>IF(ISERROR(SEARCH(AE$1,$O745)),0,1)</f>
        <v>0</v>
      </c>
      <c r="AF745" s="147">
        <f>IF(ISERROR(SEARCH(AF$1,$O745)),0,1)</f>
        <v>1</v>
      </c>
      <c r="AG745" s="191"/>
      <c r="AH745" s="191"/>
      <c r="AI745" s="191" t="s">
        <v>84</v>
      </c>
      <c r="AJ745" s="222" t="s">
        <v>84</v>
      </c>
      <c r="AK745" s="219">
        <f>_xlfn.XLOOKUP(AJ745,sortorder!$I$15:$I$20,sortorder!$J$15:$J$20)</f>
        <v>5</v>
      </c>
      <c r="AL745" s="191" t="s">
        <v>423</v>
      </c>
      <c r="AM745" s="191" t="s">
        <v>423</v>
      </c>
      <c r="AN745" s="191" t="s">
        <v>424</v>
      </c>
      <c r="AO745" s="198">
        <v>1</v>
      </c>
      <c r="AP745" s="191" t="s">
        <v>83</v>
      </c>
      <c r="AQ745" s="191" t="s">
        <v>97</v>
      </c>
      <c r="AR745" s="191" t="s">
        <v>96</v>
      </c>
      <c r="AS745" s="191" t="s">
        <v>97</v>
      </c>
      <c r="AT745" s="191"/>
      <c r="AU745" s="40" t="str">
        <f>IFERROR(_xlfn.XLOOKUP(O745,wtd!$B:$B,wtd!$C:$C),"")</f>
        <v/>
      </c>
      <c r="AV745" s="147" t="b">
        <f>IFERROR(O745=_xlfn.XLOOKUP(O745,wtd!$B:$B,wtd!$B:$B),FALSE)</f>
        <v>0</v>
      </c>
      <c r="AW745" s="191" t="s">
        <v>89</v>
      </c>
      <c r="AX745" s="191"/>
      <c r="AY745" s="191"/>
      <c r="AZ745" s="191"/>
      <c r="BA745" s="191" t="b">
        <v>0</v>
      </c>
      <c r="BB745" s="191" t="b">
        <v>0</v>
      </c>
      <c r="BC745" s="191" t="b">
        <v>0</v>
      </c>
      <c r="BD745" s="191" t="s">
        <v>5406</v>
      </c>
      <c r="BE745" s="191" t="s">
        <v>90</v>
      </c>
      <c r="BF745" s="191" t="s">
        <v>90</v>
      </c>
      <c r="BG745" s="191" t="s">
        <v>91</v>
      </c>
      <c r="BH745" s="191" t="s">
        <v>92</v>
      </c>
      <c r="BI745" s="191"/>
      <c r="BJ745" s="191"/>
      <c r="BL745" s="235">
        <v>999</v>
      </c>
      <c r="BO745" t="s">
        <v>86</v>
      </c>
      <c r="BP745" t="s">
        <v>88</v>
      </c>
      <c r="BQ745" t="s">
        <v>56</v>
      </c>
    </row>
    <row r="746" spans="1:69" x14ac:dyDescent="0.35">
      <c r="A746">
        <v>745</v>
      </c>
      <c r="B746" s="164" t="str">
        <f>IFERROR(TEXT(AK746,"00"),"99")&amp;IFERROR(TEXT(V746,"00"),"99")&amp;IFERROR(TEXT(R746,"00"),"99")&amp;IFERROR(TEXT(BL746,"000"),"999")</f>
        <v>058010999</v>
      </c>
      <c r="C746" s="164" t="str">
        <f>IFERROR(TEXT(AK746,"00"),"99")&amp;IFERROR(TEXT(U746,"00"),"99")&amp;IFERROR(TEXT(Q746,"000"),"999")</f>
        <v>0580106</v>
      </c>
      <c r="D746" s="29">
        <v>0</v>
      </c>
      <c r="E746" s="29">
        <v>1</v>
      </c>
      <c r="F746" s="29">
        <v>0</v>
      </c>
      <c r="G746" s="29"/>
      <c r="H746" t="s">
        <v>442</v>
      </c>
      <c r="K746" s="191"/>
      <c r="L746" s="191"/>
      <c r="M746" s="191" t="s">
        <v>442</v>
      </c>
      <c r="N746" s="191" t="s">
        <v>442</v>
      </c>
      <c r="O746" s="193" t="s">
        <v>441</v>
      </c>
      <c r="P746" s="191" t="s">
        <v>441</v>
      </c>
      <c r="Q746" s="153">
        <f>IFERROR(_xlfn.XLOOKUP(S746,sortorder!$E$62:$E$138,sortorder!$F$62:$F$138),999)</f>
        <v>106</v>
      </c>
      <c r="R746" s="153">
        <f>IFERROR(_xlfn.XLOOKUP(S746,sortorder!$E$62:$E$138,sortorder!$D$62:$D$138),99)</f>
        <v>10</v>
      </c>
      <c r="S746" s="204" t="s">
        <v>95</v>
      </c>
      <c r="T746" s="196"/>
      <c r="U746" s="158">
        <f>IFERROR(_xlfn.XLOOKUP(W746,sortorder!$E$4:$E$55,sortorder!$D$4:$D$55),99)</f>
        <v>80</v>
      </c>
      <c r="V746" s="158">
        <f>IFERROR(_xlfn.XLOOKUP(W746,sortorder!$E$4:$E$55,sortorder!$D$4:$D$55),99)</f>
        <v>80</v>
      </c>
      <c r="W746" s="197" t="s">
        <v>2888</v>
      </c>
      <c r="X746" s="147">
        <f>IF(ISERROR(SEARCH(X$1,$O746)),0,1)</f>
        <v>0</v>
      </c>
      <c r="Y746" s="147">
        <f>IF(ISERROR(SEARCH(Y$1,$O746)),0,1)</f>
        <v>0</v>
      </c>
      <c r="Z746" s="147">
        <f>IF(ISERROR(SEARCH(Z$1,$O746)),0,1)</f>
        <v>1</v>
      </c>
      <c r="AA746" s="147">
        <f>IF(ISERROR(SEARCH(AA$1,$O746)),0,1)</f>
        <v>1</v>
      </c>
      <c r="AB746" s="147">
        <f>IF(ISERROR(SEARCH(AB$1,$O746)),0,1)</f>
        <v>0</v>
      </c>
      <c r="AC746" s="147">
        <f>IF(ISERROR(SEARCH(AC$1,$O746)),0,1)</f>
        <v>0</v>
      </c>
      <c r="AD746" s="147">
        <f>IF(ISERROR(SEARCH(AD$1,$O746)),0,1)</f>
        <v>1</v>
      </c>
      <c r="AE746" s="147">
        <f>IF(ISERROR(SEARCH(AE$1,$O746)),0,1)</f>
        <v>0</v>
      </c>
      <c r="AF746" s="147">
        <f>IF(ISERROR(SEARCH(AF$1,$O746)),0,1)</f>
        <v>0</v>
      </c>
      <c r="AG746" s="191"/>
      <c r="AH746" s="191"/>
      <c r="AI746" s="125" t="s">
        <v>84</v>
      </c>
      <c r="AJ746" s="222" t="s">
        <v>84</v>
      </c>
      <c r="AK746" s="219">
        <f>_xlfn.XLOOKUP(AJ746,sortorder!$I$15:$I$20,sortorder!$J$15:$J$20)</f>
        <v>5</v>
      </c>
      <c r="AL746" s="191" t="s">
        <v>423</v>
      </c>
      <c r="AM746" s="191" t="s">
        <v>423</v>
      </c>
      <c r="AN746" s="191" t="s">
        <v>424</v>
      </c>
      <c r="AO746" s="198">
        <v>1</v>
      </c>
      <c r="AP746" s="191" t="s">
        <v>268</v>
      </c>
      <c r="AQ746" s="191" t="s">
        <v>2834</v>
      </c>
      <c r="AR746" s="191" t="s">
        <v>515</v>
      </c>
      <c r="AS746" s="191" t="s">
        <v>516</v>
      </c>
      <c r="AT746" s="191"/>
      <c r="AU746" s="40" t="str">
        <f>IFERROR(_xlfn.XLOOKUP(O746,wtd!$B:$B,wtd!$C:$C),"")</f>
        <v/>
      </c>
      <c r="AV746" s="147" t="b">
        <f>IFERROR(O746=_xlfn.XLOOKUP(O746,wtd!$B:$B,wtd!$B:$B),FALSE)</f>
        <v>0</v>
      </c>
      <c r="AW746" s="191" t="s">
        <v>1103</v>
      </c>
      <c r="AX746" s="191"/>
      <c r="AY746" s="191"/>
      <c r="AZ746" s="191"/>
      <c r="BA746" s="191" t="b">
        <v>0</v>
      </c>
      <c r="BB746" s="191" t="b">
        <v>0</v>
      </c>
      <c r="BC746" s="191" t="b">
        <v>0</v>
      </c>
      <c r="BD746" s="191" t="s">
        <v>5407</v>
      </c>
      <c r="BE746" s="191" t="s">
        <v>443</v>
      </c>
      <c r="BF746" s="191" t="s">
        <v>443</v>
      </c>
      <c r="BG746" s="191" t="s">
        <v>443</v>
      </c>
      <c r="BH746" s="191"/>
      <c r="BI746" s="191"/>
      <c r="BJ746" s="191"/>
      <c r="BL746" s="235">
        <v>999</v>
      </c>
      <c r="BO746" t="s">
        <v>444</v>
      </c>
      <c r="BP746" t="s">
        <v>442</v>
      </c>
    </row>
    <row r="747" spans="1:69" x14ac:dyDescent="0.35">
      <c r="A747">
        <v>746</v>
      </c>
      <c r="B747" s="164" t="str">
        <f>IFERROR(TEXT(AK747,"00"),"99")&amp;IFERROR(TEXT(V747,"00"),"99")&amp;IFERROR(TEXT(R747,"00"),"99")&amp;IFERROR(TEXT(BL747,"000"),"999")</f>
        <v>058010999</v>
      </c>
      <c r="C747" s="164" t="str">
        <f>IFERROR(TEXT(AK747,"00"),"99")&amp;IFERROR(TEXT(U747,"00"),"99")&amp;IFERROR(TEXT(Q747,"000"),"999")</f>
        <v>0580106</v>
      </c>
      <c r="D747" s="29">
        <v>0</v>
      </c>
      <c r="E747" s="29">
        <v>1</v>
      </c>
      <c r="F747" s="29">
        <v>0</v>
      </c>
      <c r="G747" s="29"/>
      <c r="H747" t="s">
        <v>887</v>
      </c>
      <c r="K747" s="191"/>
      <c r="L747" s="191"/>
      <c r="M747" s="191" t="s">
        <v>887</v>
      </c>
      <c r="N747" s="191" t="s">
        <v>887</v>
      </c>
      <c r="O747" s="193" t="s">
        <v>886</v>
      </c>
      <c r="P747" s="191" t="s">
        <v>886</v>
      </c>
      <c r="Q747" s="153">
        <f>IFERROR(_xlfn.XLOOKUP(S747,sortorder!$E$62:$E$138,sortorder!$F$62:$F$138),999)</f>
        <v>106</v>
      </c>
      <c r="R747" s="153">
        <f>IFERROR(_xlfn.XLOOKUP(S747,sortorder!$E$62:$E$138,sortorder!$D$62:$D$138),99)</f>
        <v>10</v>
      </c>
      <c r="S747" s="195" t="s">
        <v>95</v>
      </c>
      <c r="T747" s="196"/>
      <c r="U747" s="158">
        <f>IFERROR(_xlfn.XLOOKUP(W747,sortorder!$E$4:$E$55,sortorder!$D$4:$D$55),99)</f>
        <v>80</v>
      </c>
      <c r="V747" s="158">
        <f>IFERROR(_xlfn.XLOOKUP(W747,sortorder!$E$4:$E$55,sortorder!$D$4:$D$55),99)</f>
        <v>80</v>
      </c>
      <c r="W747" s="197" t="s">
        <v>2888</v>
      </c>
      <c r="X747" s="147">
        <f>IF(ISERROR(SEARCH(X$1,$O747)),0,1)</f>
        <v>0</v>
      </c>
      <c r="Y747" s="147">
        <f>IF(ISERROR(SEARCH(Y$1,$O747)),0,1)</f>
        <v>0</v>
      </c>
      <c r="Z747" s="147">
        <f>IF(ISERROR(SEARCH(Z$1,$O747)),0,1)</f>
        <v>1</v>
      </c>
      <c r="AA747" s="147">
        <f>IF(ISERROR(SEARCH(AA$1,$O747)),0,1)</f>
        <v>1</v>
      </c>
      <c r="AB747" s="147">
        <f>IF(ISERROR(SEARCH(AB$1,$O747)),0,1)</f>
        <v>0</v>
      </c>
      <c r="AC747" s="147">
        <f>IF(ISERROR(SEARCH(AC$1,$O747)),0,1)</f>
        <v>0</v>
      </c>
      <c r="AD747" s="147">
        <f>IF(ISERROR(SEARCH(AD$1,$O747)),0,1)</f>
        <v>1</v>
      </c>
      <c r="AE747" s="147">
        <f>IF(ISERROR(SEARCH(AE$1,$O747)),0,1)</f>
        <v>0</v>
      </c>
      <c r="AF747" s="147">
        <f>IF(ISERROR(SEARCH(AF$1,$O747)),0,1)</f>
        <v>1</v>
      </c>
      <c r="AG747" s="191"/>
      <c r="AH747" s="191"/>
      <c r="AI747" s="191" t="s">
        <v>84</v>
      </c>
      <c r="AJ747" s="222" t="s">
        <v>84</v>
      </c>
      <c r="AK747" s="219">
        <f>_xlfn.XLOOKUP(AJ747,sortorder!$I$15:$I$20,sortorder!$J$15:$J$20)</f>
        <v>5</v>
      </c>
      <c r="AL747" s="191" t="s">
        <v>423</v>
      </c>
      <c r="AM747" s="191" t="s">
        <v>423</v>
      </c>
      <c r="AN747" s="191" t="s">
        <v>424</v>
      </c>
      <c r="AO747" s="198">
        <v>1</v>
      </c>
      <c r="AP747" s="191" t="s">
        <v>268</v>
      </c>
      <c r="AQ747" s="191" t="s">
        <v>2834</v>
      </c>
      <c r="AR747" s="191" t="s">
        <v>515</v>
      </c>
      <c r="AS747" s="191" t="s">
        <v>516</v>
      </c>
      <c r="AT747" s="191"/>
      <c r="AU747" s="40" t="str">
        <f>IFERROR(_xlfn.XLOOKUP(O747,wtd!$B:$B,wtd!$C:$C),"")</f>
        <v/>
      </c>
      <c r="AV747" s="147" t="b">
        <f>IFERROR(O747=_xlfn.XLOOKUP(O747,wtd!$B:$B,wtd!$B:$B),FALSE)</f>
        <v>0</v>
      </c>
      <c r="AW747" s="191" t="s">
        <v>1103</v>
      </c>
      <c r="AX747" s="191"/>
      <c r="AY747" s="191"/>
      <c r="AZ747" s="191"/>
      <c r="BA747" s="191" t="b">
        <v>0</v>
      </c>
      <c r="BB747" s="191" t="b">
        <v>0</v>
      </c>
      <c r="BC747" s="191" t="b">
        <v>0</v>
      </c>
      <c r="BD747" s="191" t="s">
        <v>5408</v>
      </c>
      <c r="BE747" s="191" t="s">
        <v>888</v>
      </c>
      <c r="BF747" s="191" t="s">
        <v>888</v>
      </c>
      <c r="BG747" s="191" t="s">
        <v>888</v>
      </c>
      <c r="BH747" s="191"/>
      <c r="BI747" s="191"/>
      <c r="BJ747" s="191"/>
      <c r="BL747" s="235">
        <v>999</v>
      </c>
      <c r="BO747" t="s">
        <v>797</v>
      </c>
      <c r="BP747" t="s">
        <v>887</v>
      </c>
    </row>
    <row r="748" spans="1:69" x14ac:dyDescent="0.35">
      <c r="A748">
        <v>747</v>
      </c>
      <c r="B748" s="164" t="str">
        <f>IFERROR(TEXT(AK748,"00"),"99")&amp;IFERROR(TEXT(V748,"00"),"99")&amp;IFERROR(TEXT(R748,"00"),"99")&amp;IFERROR(TEXT(BL748,"000"),"999")</f>
        <v>058010999</v>
      </c>
      <c r="C748" s="164" t="str">
        <f>IFERROR(TEXT(AK748,"00"),"99")&amp;IFERROR(TEXT(U748,"00"),"99")&amp;IFERROR(TEXT(Q748,"000"),"999")</f>
        <v>0580106</v>
      </c>
      <c r="D748" s="29">
        <v>0</v>
      </c>
      <c r="E748" s="29">
        <v>1</v>
      </c>
      <c r="F748" s="29">
        <v>0</v>
      </c>
      <c r="G748" s="29"/>
      <c r="H748" t="s">
        <v>485</v>
      </c>
      <c r="K748" s="191"/>
      <c r="L748" s="191"/>
      <c r="M748" s="191" t="s">
        <v>485</v>
      </c>
      <c r="N748" s="191" t="s">
        <v>485</v>
      </c>
      <c r="O748" s="193" t="s">
        <v>484</v>
      </c>
      <c r="P748" s="191" t="s">
        <v>484</v>
      </c>
      <c r="Q748" s="153">
        <f>IFERROR(_xlfn.XLOOKUP(S748,sortorder!$E$62:$E$138,sortorder!$F$62:$F$138),999)</f>
        <v>106</v>
      </c>
      <c r="R748" s="153">
        <f>IFERROR(_xlfn.XLOOKUP(S748,sortorder!$E$62:$E$138,sortorder!$D$62:$D$138),99)</f>
        <v>10</v>
      </c>
      <c r="S748" s="195" t="s">
        <v>95</v>
      </c>
      <c r="T748" s="196"/>
      <c r="U748" s="158">
        <f>IFERROR(_xlfn.XLOOKUP(W748,sortorder!$E$4:$E$55,sortorder!$D$4:$D$55),99)</f>
        <v>80</v>
      </c>
      <c r="V748" s="158">
        <f>IFERROR(_xlfn.XLOOKUP(W748,sortorder!$E$4:$E$55,sortorder!$D$4:$D$55),99)</f>
        <v>80</v>
      </c>
      <c r="W748" s="197" t="s">
        <v>2887</v>
      </c>
      <c r="X748" s="147">
        <f>IF(ISERROR(SEARCH(X$1,$O748)),0,1)</f>
        <v>0</v>
      </c>
      <c r="Y748" s="147">
        <f>IF(ISERROR(SEARCH(Y$1,$O748)),0,1)</f>
        <v>1</v>
      </c>
      <c r="Z748" s="147">
        <f>IF(ISERROR(SEARCH(Z$1,$O748)),0,1)</f>
        <v>0</v>
      </c>
      <c r="AA748" s="147">
        <f>IF(ISERROR(SEARCH(AA$1,$O748)),0,1)</f>
        <v>0</v>
      </c>
      <c r="AB748" s="147">
        <f>IF(ISERROR(SEARCH(AB$1,$O748)),0,1)</f>
        <v>0</v>
      </c>
      <c r="AC748" s="147">
        <f>IF(ISERROR(SEARCH(AC$1,$O748)),0,1)</f>
        <v>1</v>
      </c>
      <c r="AD748" s="147">
        <f>IF(ISERROR(SEARCH(AD$1,$O748)),0,1)</f>
        <v>1</v>
      </c>
      <c r="AE748" s="147">
        <f>IF(ISERROR(SEARCH(AE$1,$O748)),0,1)</f>
        <v>0</v>
      </c>
      <c r="AF748" s="147">
        <f>IF(ISERROR(SEARCH(AF$1,$O748)),0,1)</f>
        <v>0</v>
      </c>
      <c r="AG748" s="191"/>
      <c r="AH748" s="191"/>
      <c r="AI748" s="191" t="s">
        <v>84</v>
      </c>
      <c r="AJ748" s="222" t="s">
        <v>84</v>
      </c>
      <c r="AK748" s="219">
        <f>_xlfn.XLOOKUP(AJ748,sortorder!$I$15:$I$20,sortorder!$J$15:$J$20)</f>
        <v>5</v>
      </c>
      <c r="AL748" s="191" t="s">
        <v>1805</v>
      </c>
      <c r="AM748" s="191" t="s">
        <v>1805</v>
      </c>
      <c r="AN748" s="191" t="s">
        <v>1806</v>
      </c>
      <c r="AO748" s="198">
        <v>3</v>
      </c>
      <c r="AP748" s="191" t="s">
        <v>456</v>
      </c>
      <c r="AQ748" s="191" t="s">
        <v>97</v>
      </c>
      <c r="AR748" s="191" t="s">
        <v>96</v>
      </c>
      <c r="AS748" s="191" t="s">
        <v>97</v>
      </c>
      <c r="AT748" s="191"/>
      <c r="AU748" s="40" t="str">
        <f>IFERROR(_xlfn.XLOOKUP(O748,wtd!$B:$B,wtd!$C:$C),"")</f>
        <v/>
      </c>
      <c r="AV748" s="147" t="b">
        <f>IFERROR(O748=_xlfn.XLOOKUP(O748,wtd!$B:$B,wtd!$B:$B),FALSE)</f>
        <v>0</v>
      </c>
      <c r="AW748" s="191" t="s">
        <v>89</v>
      </c>
      <c r="AX748" s="191"/>
      <c r="AY748" s="191"/>
      <c r="AZ748" s="191"/>
      <c r="BA748" s="191" t="b">
        <v>0</v>
      </c>
      <c r="BB748" s="191" t="b">
        <v>0</v>
      </c>
      <c r="BC748" s="191" t="b">
        <v>0</v>
      </c>
      <c r="BD748" s="191" t="s">
        <v>5409</v>
      </c>
      <c r="BE748" s="191" t="s">
        <v>486</v>
      </c>
      <c r="BF748" s="191" t="s">
        <v>486</v>
      </c>
      <c r="BG748" s="191" t="s">
        <v>486</v>
      </c>
      <c r="BH748" s="191"/>
      <c r="BI748" s="191"/>
      <c r="BJ748" s="191"/>
      <c r="BL748" s="235">
        <v>999</v>
      </c>
      <c r="BO748" t="s">
        <v>86</v>
      </c>
      <c r="BP748" t="s">
        <v>485</v>
      </c>
    </row>
    <row r="749" spans="1:69" x14ac:dyDescent="0.35">
      <c r="A749">
        <v>748</v>
      </c>
      <c r="B749" s="164" t="str">
        <f>IFERROR(TEXT(AK749,"00"),"99")&amp;IFERROR(TEXT(V749,"00"),"99")&amp;IFERROR(TEXT(R749,"00"),"99")&amp;IFERROR(TEXT(BL749,"000"),"999")</f>
        <v>058010999</v>
      </c>
      <c r="C749" s="164" t="str">
        <f>IFERROR(TEXT(AK749,"00"),"99")&amp;IFERROR(TEXT(U749,"00"),"99")&amp;IFERROR(TEXT(Q749,"000"),"999")</f>
        <v>0580106</v>
      </c>
      <c r="D749" s="29">
        <v>0</v>
      </c>
      <c r="E749" s="29">
        <v>1</v>
      </c>
      <c r="F749" s="29">
        <v>0</v>
      </c>
      <c r="G749" s="29"/>
      <c r="H749" t="s">
        <v>488</v>
      </c>
      <c r="K749" s="191"/>
      <c r="L749" s="191"/>
      <c r="M749" s="191" t="s">
        <v>488</v>
      </c>
      <c r="N749" s="191" t="s">
        <v>488</v>
      </c>
      <c r="O749" s="193" t="s">
        <v>487</v>
      </c>
      <c r="P749" s="191" t="s">
        <v>487</v>
      </c>
      <c r="Q749" s="153">
        <f>IFERROR(_xlfn.XLOOKUP(S749,sortorder!$E$62:$E$138,sortorder!$F$62:$F$138),999)</f>
        <v>106</v>
      </c>
      <c r="R749" s="153">
        <f>IFERROR(_xlfn.XLOOKUP(S749,sortorder!$E$62:$E$138,sortorder!$D$62:$D$138),99)</f>
        <v>10</v>
      </c>
      <c r="S749" s="195" t="s">
        <v>95</v>
      </c>
      <c r="T749" s="196"/>
      <c r="U749" s="158">
        <f>IFERROR(_xlfn.XLOOKUP(W749,sortorder!$E$4:$E$55,sortorder!$D$4:$D$55),99)</f>
        <v>80</v>
      </c>
      <c r="V749" s="158">
        <f>IFERROR(_xlfn.XLOOKUP(W749,sortorder!$E$4:$E$55,sortorder!$D$4:$D$55),99)</f>
        <v>80</v>
      </c>
      <c r="W749" s="197" t="s">
        <v>2887</v>
      </c>
      <c r="X749" s="147">
        <f>IF(ISERROR(SEARCH(X$1,$O749)),0,1)</f>
        <v>0</v>
      </c>
      <c r="Y749" s="147">
        <f>IF(ISERROR(SEARCH(Y$1,$O749)),0,1)</f>
        <v>1</v>
      </c>
      <c r="Z749" s="147">
        <f>IF(ISERROR(SEARCH(Z$1,$O749)),0,1)</f>
        <v>0</v>
      </c>
      <c r="AA749" s="147">
        <f>IF(ISERROR(SEARCH(AA$1,$O749)),0,1)</f>
        <v>0</v>
      </c>
      <c r="AB749" s="147">
        <f>IF(ISERROR(SEARCH(AB$1,$O749)),0,1)</f>
        <v>0</v>
      </c>
      <c r="AC749" s="147">
        <f>IF(ISERROR(SEARCH(AC$1,$O749)),0,1)</f>
        <v>1</v>
      </c>
      <c r="AD749" s="147">
        <f>IF(ISERROR(SEARCH(AD$1,$O749)),0,1)</f>
        <v>1</v>
      </c>
      <c r="AE749" s="147">
        <f>IF(ISERROR(SEARCH(AE$1,$O749)),0,1)</f>
        <v>0</v>
      </c>
      <c r="AF749" s="147">
        <f>IF(ISERROR(SEARCH(AF$1,$O749)),0,1)</f>
        <v>1</v>
      </c>
      <c r="AG749" s="191"/>
      <c r="AH749" s="191"/>
      <c r="AI749" s="191" t="s">
        <v>84</v>
      </c>
      <c r="AJ749" s="42" t="s">
        <v>84</v>
      </c>
      <c r="AK749" s="219">
        <f>_xlfn.XLOOKUP(AJ749,sortorder!$I$15:$I$20,sortorder!$J$15:$J$20)</f>
        <v>5</v>
      </c>
      <c r="AL749" s="191" t="s">
        <v>1805</v>
      </c>
      <c r="AM749" s="191" t="s">
        <v>1805</v>
      </c>
      <c r="AN749" s="191" t="s">
        <v>1806</v>
      </c>
      <c r="AO749" s="198">
        <v>3</v>
      </c>
      <c r="AP749" s="191" t="s">
        <v>456</v>
      </c>
      <c r="AQ749" s="191" t="s">
        <v>97</v>
      </c>
      <c r="AR749" s="191" t="s">
        <v>96</v>
      </c>
      <c r="AS749" s="191" t="s">
        <v>97</v>
      </c>
      <c r="AT749" s="191"/>
      <c r="AU749" s="40" t="str">
        <f>IFERROR(_xlfn.XLOOKUP(O749,wtd!$B:$B,wtd!$C:$C),"")</f>
        <v/>
      </c>
      <c r="AV749" s="147" t="b">
        <f>IFERROR(O749=_xlfn.XLOOKUP(O749,wtd!$B:$B,wtd!$B:$B),FALSE)</f>
        <v>0</v>
      </c>
      <c r="AW749" s="191" t="s">
        <v>89</v>
      </c>
      <c r="AX749" s="191"/>
      <c r="AY749" s="191"/>
      <c r="AZ749" s="191"/>
      <c r="BA749" s="191" t="b">
        <v>0</v>
      </c>
      <c r="BB749" s="191" t="b">
        <v>0</v>
      </c>
      <c r="BC749" s="191" t="b">
        <v>0</v>
      </c>
      <c r="BD749" s="191" t="s">
        <v>5410</v>
      </c>
      <c r="BE749" s="191" t="s">
        <v>489</v>
      </c>
      <c r="BF749" s="191" t="s">
        <v>489</v>
      </c>
      <c r="BG749" s="191" t="s">
        <v>489</v>
      </c>
      <c r="BH749" s="191"/>
      <c r="BI749" s="191"/>
      <c r="BJ749" s="191"/>
      <c r="BL749" s="235">
        <v>999</v>
      </c>
      <c r="BO749" t="s">
        <v>86</v>
      </c>
      <c r="BP749" t="s">
        <v>488</v>
      </c>
    </row>
    <row r="750" spans="1:69" x14ac:dyDescent="0.35">
      <c r="A750">
        <v>749</v>
      </c>
      <c r="B750" s="164" t="str">
        <f>IFERROR(TEXT(AK750,"00"),"99")&amp;IFERROR(TEXT(V750,"00"),"99")&amp;IFERROR(TEXT(R750,"00"),"99")&amp;IFERROR(TEXT(BL750,"000"),"999")</f>
        <v>058010999</v>
      </c>
      <c r="C750" s="164" t="str">
        <f>IFERROR(TEXT(AK750,"00"),"99")&amp;IFERROR(TEXT(U750,"00"),"99")&amp;IFERROR(TEXT(Q750,"000"),"999")</f>
        <v>0580106</v>
      </c>
      <c r="D750" s="29">
        <v>0</v>
      </c>
      <c r="E750" s="29">
        <v>1</v>
      </c>
      <c r="F750" s="29">
        <v>0</v>
      </c>
      <c r="G750" s="29"/>
      <c r="H750" t="s">
        <v>792</v>
      </c>
      <c r="K750" s="191"/>
      <c r="L750" s="191"/>
      <c r="M750" s="191" t="s">
        <v>792</v>
      </c>
      <c r="N750" s="191" t="s">
        <v>792</v>
      </c>
      <c r="O750" s="193" t="s">
        <v>791</v>
      </c>
      <c r="P750" s="191" t="s">
        <v>791</v>
      </c>
      <c r="Q750" s="153">
        <f>IFERROR(_xlfn.XLOOKUP(S750,sortorder!$E$62:$E$138,sortorder!$F$62:$F$138),999)</f>
        <v>106</v>
      </c>
      <c r="R750" s="153">
        <f>IFERROR(_xlfn.XLOOKUP(S750,sortorder!$E$62:$E$138,sortorder!$D$62:$D$138),99)</f>
        <v>10</v>
      </c>
      <c r="S750" s="131" t="s">
        <v>95</v>
      </c>
      <c r="T750" s="196"/>
      <c r="U750" s="158">
        <f>IFERROR(_xlfn.XLOOKUP(W750,sortorder!$E$4:$E$55,sortorder!$D$4:$D$55),99)</f>
        <v>80</v>
      </c>
      <c r="V750" s="158">
        <f>IFERROR(_xlfn.XLOOKUP(W750,sortorder!$E$4:$E$55,sortorder!$D$4:$D$55),99)</f>
        <v>80</v>
      </c>
      <c r="W750" s="197" t="s">
        <v>2888</v>
      </c>
      <c r="X750" s="147">
        <f>IF(ISERROR(SEARCH(X$1,$O750)),0,1)</f>
        <v>0</v>
      </c>
      <c r="Y750" s="147">
        <f>IF(ISERROR(SEARCH(Y$1,$O750)),0,1)</f>
        <v>1</v>
      </c>
      <c r="Z750" s="147">
        <f>IF(ISERROR(SEARCH(Z$1,$O750)),0,1)</f>
        <v>1</v>
      </c>
      <c r="AA750" s="147">
        <f>IF(ISERROR(SEARCH(AA$1,$O750)),0,1)</f>
        <v>1</v>
      </c>
      <c r="AB750" s="147">
        <f>IF(ISERROR(SEARCH(AB$1,$O750)),0,1)</f>
        <v>0</v>
      </c>
      <c r="AC750" s="147">
        <f>IF(ISERROR(SEARCH(AC$1,$O750)),0,1)</f>
        <v>0</v>
      </c>
      <c r="AD750" s="147">
        <f>IF(ISERROR(SEARCH(AD$1,$O750)),0,1)</f>
        <v>1</v>
      </c>
      <c r="AE750" s="147">
        <f>IF(ISERROR(SEARCH(AE$1,$O750)),0,1)</f>
        <v>0</v>
      </c>
      <c r="AF750" s="147">
        <f>IF(ISERROR(SEARCH(AF$1,$O750)),0,1)</f>
        <v>0</v>
      </c>
      <c r="AG750" s="191"/>
      <c r="AH750" s="191"/>
      <c r="AI750" t="s">
        <v>84</v>
      </c>
      <c r="AJ750" s="42" t="s">
        <v>84</v>
      </c>
      <c r="AK750" s="219">
        <f>_xlfn.XLOOKUP(AJ750,sortorder!$I$15:$I$20,sortorder!$J$15:$J$20)</f>
        <v>5</v>
      </c>
      <c r="AL750" s="191" t="s">
        <v>1805</v>
      </c>
      <c r="AM750" s="191" t="s">
        <v>1805</v>
      </c>
      <c r="AN750" s="191" t="s">
        <v>1806</v>
      </c>
      <c r="AO750" s="198">
        <v>3</v>
      </c>
      <c r="AP750" s="191" t="s">
        <v>757</v>
      </c>
      <c r="AQ750" s="191" t="s">
        <v>2834</v>
      </c>
      <c r="AR750" s="191" t="s">
        <v>515</v>
      </c>
      <c r="AS750" s="191" t="s">
        <v>516</v>
      </c>
      <c r="AT750" s="191"/>
      <c r="AU750" s="40" t="str">
        <f>IFERROR(_xlfn.XLOOKUP(O750,wtd!$B:$B,wtd!$C:$C),"")</f>
        <v/>
      </c>
      <c r="AV750" s="147" t="b">
        <f>IFERROR(O750=_xlfn.XLOOKUP(O750,wtd!$B:$B,wtd!$B:$B),FALSE)</f>
        <v>0</v>
      </c>
      <c r="AW750" s="191" t="s">
        <v>1103</v>
      </c>
      <c r="AX750" s="191"/>
      <c r="AY750" s="191"/>
      <c r="AZ750" s="191"/>
      <c r="BA750" s="191" t="b">
        <v>0</v>
      </c>
      <c r="BB750" s="191" t="b">
        <v>0</v>
      </c>
      <c r="BC750" s="191" t="b">
        <v>0</v>
      </c>
      <c r="BD750" s="191" t="s">
        <v>5411</v>
      </c>
      <c r="BE750" s="191" t="s">
        <v>793</v>
      </c>
      <c r="BF750" t="s">
        <v>793</v>
      </c>
      <c r="BG750" s="191" t="s">
        <v>793</v>
      </c>
      <c r="BH750" s="191"/>
      <c r="BI750" s="191"/>
      <c r="BJ750" s="191"/>
      <c r="BL750" s="235">
        <v>999</v>
      </c>
      <c r="BO750" t="s">
        <v>444</v>
      </c>
      <c r="BP750" t="s">
        <v>792</v>
      </c>
    </row>
    <row r="751" spans="1:69" x14ac:dyDescent="0.35">
      <c r="A751">
        <v>750</v>
      </c>
      <c r="B751" s="164" t="str">
        <f>IFERROR(TEXT(AK751,"00"),"99")&amp;IFERROR(TEXT(V751,"00"),"99")&amp;IFERROR(TEXT(R751,"00"),"99")&amp;IFERROR(TEXT(BL751,"000"),"999")</f>
        <v>058010999</v>
      </c>
      <c r="C751" s="164" t="str">
        <f>IFERROR(TEXT(AK751,"00"),"99")&amp;IFERROR(TEXT(U751,"00"),"99")&amp;IFERROR(TEXT(Q751,"000"),"999")</f>
        <v>0580106</v>
      </c>
      <c r="D751" s="29">
        <v>0</v>
      </c>
      <c r="E751" s="29">
        <v>1</v>
      </c>
      <c r="F751" s="29">
        <v>0</v>
      </c>
      <c r="G751" s="29"/>
      <c r="H751" t="s">
        <v>795</v>
      </c>
      <c r="K751" s="191"/>
      <c r="L751" s="191"/>
      <c r="M751" s="191" t="s">
        <v>795</v>
      </c>
      <c r="N751" s="191" t="s">
        <v>795</v>
      </c>
      <c r="O751" s="193" t="s">
        <v>794</v>
      </c>
      <c r="P751" s="191" t="s">
        <v>794</v>
      </c>
      <c r="Q751" s="153">
        <f>IFERROR(_xlfn.XLOOKUP(S751,sortorder!$E$62:$E$138,sortorder!$F$62:$F$138),999)</f>
        <v>106</v>
      </c>
      <c r="R751" s="153">
        <f>IFERROR(_xlfn.XLOOKUP(S751,sortorder!$E$62:$E$138,sortorder!$D$62:$D$138),99)</f>
        <v>10</v>
      </c>
      <c r="S751" s="195" t="s">
        <v>95</v>
      </c>
      <c r="T751" s="196"/>
      <c r="U751" s="158">
        <f>IFERROR(_xlfn.XLOOKUP(W751,sortorder!$E$4:$E$55,sortorder!$D$4:$D$55),99)</f>
        <v>80</v>
      </c>
      <c r="V751" s="158">
        <f>IFERROR(_xlfn.XLOOKUP(W751,sortorder!$E$4:$E$55,sortorder!$D$4:$D$55),99)</f>
        <v>80</v>
      </c>
      <c r="W751" s="197" t="s">
        <v>2888</v>
      </c>
      <c r="X751" s="147">
        <f>IF(ISERROR(SEARCH(X$1,$O751)),0,1)</f>
        <v>0</v>
      </c>
      <c r="Y751" s="147">
        <f>IF(ISERROR(SEARCH(Y$1,$O751)),0,1)</f>
        <v>1</v>
      </c>
      <c r="Z751" s="147">
        <f>IF(ISERROR(SEARCH(Z$1,$O751)),0,1)</f>
        <v>1</v>
      </c>
      <c r="AA751" s="147">
        <f>IF(ISERROR(SEARCH(AA$1,$O751)),0,1)</f>
        <v>1</v>
      </c>
      <c r="AB751" s="147">
        <f>IF(ISERROR(SEARCH(AB$1,$O751)),0,1)</f>
        <v>0</v>
      </c>
      <c r="AC751" s="147">
        <f>IF(ISERROR(SEARCH(AC$1,$O751)),0,1)</f>
        <v>0</v>
      </c>
      <c r="AD751" s="147">
        <f>IF(ISERROR(SEARCH(AD$1,$O751)),0,1)</f>
        <v>1</v>
      </c>
      <c r="AE751" s="147">
        <f>IF(ISERROR(SEARCH(AE$1,$O751)),0,1)</f>
        <v>0</v>
      </c>
      <c r="AF751" s="147">
        <f>IF(ISERROR(SEARCH(AF$1,$O751)),0,1)</f>
        <v>1</v>
      </c>
      <c r="AG751" s="191"/>
      <c r="AH751" s="191"/>
      <c r="AI751" s="191" t="s">
        <v>84</v>
      </c>
      <c r="AJ751" s="42" t="s">
        <v>84</v>
      </c>
      <c r="AK751" s="219">
        <f>_xlfn.XLOOKUP(AJ751,sortorder!$I$15:$I$20,sortorder!$J$15:$J$20)</f>
        <v>5</v>
      </c>
      <c r="AL751" s="191" t="s">
        <v>1805</v>
      </c>
      <c r="AM751" s="191" t="s">
        <v>1805</v>
      </c>
      <c r="AN751" s="191" t="s">
        <v>1806</v>
      </c>
      <c r="AO751" s="198">
        <v>3</v>
      </c>
      <c r="AP751" s="191" t="s">
        <v>757</v>
      </c>
      <c r="AQ751" s="191" t="s">
        <v>2834</v>
      </c>
      <c r="AR751" s="191" t="s">
        <v>515</v>
      </c>
      <c r="AS751" s="191" t="s">
        <v>516</v>
      </c>
      <c r="AT751" s="191"/>
      <c r="AU751" s="40" t="str">
        <f>IFERROR(_xlfn.XLOOKUP(O751,wtd!$B:$B,wtd!$C:$C),"")</f>
        <v/>
      </c>
      <c r="AV751" s="147" t="b">
        <f>IFERROR(O751=_xlfn.XLOOKUP(O751,wtd!$B:$B,wtd!$B:$B),FALSE)</f>
        <v>0</v>
      </c>
      <c r="AW751" s="191" t="s">
        <v>1103</v>
      </c>
      <c r="AX751" s="191"/>
      <c r="AY751" s="191"/>
      <c r="AZ751" s="191"/>
      <c r="BA751" s="191" t="b">
        <v>0</v>
      </c>
      <c r="BB751" s="191" t="b">
        <v>0</v>
      </c>
      <c r="BC751" s="191" t="b">
        <v>0</v>
      </c>
      <c r="BD751" s="191" t="s">
        <v>5412</v>
      </c>
      <c r="BE751" s="191" t="s">
        <v>796</v>
      </c>
      <c r="BF751" s="191" t="s">
        <v>796</v>
      </c>
      <c r="BG751" s="191" t="s">
        <v>796</v>
      </c>
      <c r="BH751" s="191"/>
      <c r="BI751" s="191"/>
      <c r="BJ751" s="191"/>
      <c r="BL751" s="235">
        <v>999</v>
      </c>
      <c r="BO751" t="s">
        <v>797</v>
      </c>
      <c r="BP751" t="s">
        <v>795</v>
      </c>
    </row>
    <row r="752" spans="1:69" x14ac:dyDescent="0.35">
      <c r="A752">
        <v>751</v>
      </c>
      <c r="B752" s="164" t="str">
        <f>IFERROR(TEXT(AK752,"00"),"99")&amp;IFERROR(TEXT(V752,"00"),"99")&amp;IFERROR(TEXT(R752,"00"),"99")&amp;IFERROR(TEXT(BL752,"000"),"999")</f>
        <v>058011999</v>
      </c>
      <c r="C752" s="164" t="str">
        <f>IFERROR(TEXT(AK752,"00"),"99")&amp;IFERROR(TEXT(U752,"00"),"99")&amp;IFERROR(TEXT(Q752,"000"),"999")</f>
        <v>0580108</v>
      </c>
      <c r="D752" s="29">
        <v>0</v>
      </c>
      <c r="E752" s="29">
        <v>1</v>
      </c>
      <c r="F752" s="29">
        <v>0</v>
      </c>
      <c r="G752" s="29"/>
      <c r="H752" t="s">
        <v>236</v>
      </c>
      <c r="M752" t="s">
        <v>236</v>
      </c>
      <c r="N752" t="s">
        <v>236</v>
      </c>
      <c r="O752" s="65" t="s">
        <v>235</v>
      </c>
      <c r="P752" t="s">
        <v>235</v>
      </c>
      <c r="Q752" s="153">
        <f>IFERROR(_xlfn.XLOOKUP(S752,sortorder!$E$62:$E$138,sortorder!$F$62:$F$138),999)</f>
        <v>108</v>
      </c>
      <c r="R752" s="153">
        <f>IFERROR(_xlfn.XLOOKUP(S752,sortorder!$E$62:$E$138,sortorder!$D$62:$D$138),99)</f>
        <v>11</v>
      </c>
      <c r="S752" s="131" t="s">
        <v>244</v>
      </c>
      <c r="U752" s="158">
        <f>IFERROR(_xlfn.XLOOKUP(W752,sortorder!$E$4:$E$55,sortorder!$D$4:$D$55),99)</f>
        <v>80</v>
      </c>
      <c r="V752" s="158">
        <f>IFERROR(_xlfn.XLOOKUP(W752,sortorder!$E$4:$E$55,sortorder!$D$4:$D$55),99)</f>
        <v>80</v>
      </c>
      <c r="W752" s="22" t="s">
        <v>2887</v>
      </c>
      <c r="X752" s="147">
        <f>IF(ISERROR(SEARCH(X$1,$O752)),0,1)</f>
        <v>0</v>
      </c>
      <c r="Y752" s="147">
        <f>IF(ISERROR(SEARCH(Y$1,$O752)),0,1)</f>
        <v>0</v>
      </c>
      <c r="Z752" s="147">
        <f>IF(ISERROR(SEARCH(Z$1,$O752)),0,1)</f>
        <v>0</v>
      </c>
      <c r="AA752" s="147">
        <f>IF(ISERROR(SEARCH(AA$1,$O752)),0,1)</f>
        <v>0</v>
      </c>
      <c r="AB752" s="147">
        <f>IF(ISERROR(SEARCH(AB$1,$O752)),0,1)</f>
        <v>0</v>
      </c>
      <c r="AC752" s="147">
        <f>IF(ISERROR(SEARCH(AC$1,$O752)),0,1)</f>
        <v>1</v>
      </c>
      <c r="AD752" s="147">
        <f>IF(ISERROR(SEARCH(AD$1,$O752)),0,1)</f>
        <v>1</v>
      </c>
      <c r="AE752" s="147">
        <f>IF(ISERROR(SEARCH(AE$1,$O752)),0,1)</f>
        <v>0</v>
      </c>
      <c r="AF752" s="147">
        <f>IF(ISERROR(SEARCH(AF$1,$O752)),0,1)</f>
        <v>0</v>
      </c>
      <c r="AI752" t="s">
        <v>84</v>
      </c>
      <c r="AJ752" s="42" t="s">
        <v>84</v>
      </c>
      <c r="AK752" s="219">
        <f>_xlfn.XLOOKUP(AJ752,sortorder!$I$15:$I$20,sortorder!$J$15:$J$20)</f>
        <v>5</v>
      </c>
      <c r="AL752" t="s">
        <v>423</v>
      </c>
      <c r="AM752" t="s">
        <v>423</v>
      </c>
      <c r="AN752" t="s">
        <v>424</v>
      </c>
      <c r="AO752" s="32">
        <v>1</v>
      </c>
      <c r="AP752" t="s">
        <v>83</v>
      </c>
      <c r="AQ752" t="s">
        <v>97</v>
      </c>
      <c r="AR752" t="s">
        <v>96</v>
      </c>
      <c r="AS752" t="s">
        <v>97</v>
      </c>
      <c r="AU752" s="40" t="str">
        <f>IFERROR(_xlfn.XLOOKUP(O752,wtd!$B:$B,wtd!$C:$C),"")</f>
        <v/>
      </c>
      <c r="AV752" s="147" t="b">
        <f>IFERROR(O752=_xlfn.XLOOKUP(O752,wtd!$B:$B,wtd!$B:$B),FALSE)</f>
        <v>0</v>
      </c>
      <c r="AW752" t="s">
        <v>89</v>
      </c>
      <c r="BA752" t="b">
        <v>0</v>
      </c>
      <c r="BB752" t="b">
        <v>0</v>
      </c>
      <c r="BC752" t="b">
        <v>0</v>
      </c>
      <c r="BD752" t="s">
        <v>237</v>
      </c>
      <c r="BE752" t="s">
        <v>237</v>
      </c>
      <c r="BF752" t="s">
        <v>237</v>
      </c>
      <c r="BG752" t="s">
        <v>237</v>
      </c>
      <c r="BL752" s="235">
        <v>999</v>
      </c>
      <c r="BO752" t="s">
        <v>113</v>
      </c>
      <c r="BP752" t="s">
        <v>236</v>
      </c>
    </row>
    <row r="753" spans="1:69" x14ac:dyDescent="0.35">
      <c r="A753">
        <v>752</v>
      </c>
      <c r="B753" s="164" t="str">
        <f>IFERROR(TEXT(AK753,"00"),"99")&amp;IFERROR(TEXT(V753,"00"),"99")&amp;IFERROR(TEXT(R753,"00"),"99")&amp;IFERROR(TEXT(BL753,"000"),"999")</f>
        <v>058011999</v>
      </c>
      <c r="C753" s="164" t="str">
        <f>IFERROR(TEXT(AK753,"00"),"99")&amp;IFERROR(TEXT(U753,"00"),"99")&amp;IFERROR(TEXT(Q753,"000"),"999")</f>
        <v>0580108</v>
      </c>
      <c r="D753" s="29">
        <v>0</v>
      </c>
      <c r="E753" s="29">
        <v>1</v>
      </c>
      <c r="F753" s="29">
        <v>0</v>
      </c>
      <c r="G753" s="29"/>
      <c r="H753" t="s">
        <v>239</v>
      </c>
      <c r="L753" s="125"/>
      <c r="M753" t="s">
        <v>239</v>
      </c>
      <c r="N753" t="s">
        <v>239</v>
      </c>
      <c r="O753" s="65" t="s">
        <v>238</v>
      </c>
      <c r="P753" t="s">
        <v>238</v>
      </c>
      <c r="Q753" s="153">
        <f>IFERROR(_xlfn.XLOOKUP(S753,sortorder!$E$62:$E$138,sortorder!$F$62:$F$138),999)</f>
        <v>108</v>
      </c>
      <c r="R753" s="153">
        <f>IFERROR(_xlfn.XLOOKUP(S753,sortorder!$E$62:$E$138,sortorder!$D$62:$D$138),99)</f>
        <v>11</v>
      </c>
      <c r="S753" s="131" t="s">
        <v>244</v>
      </c>
      <c r="T753" s="60" t="s">
        <v>243</v>
      </c>
      <c r="U753" s="158">
        <f>IFERROR(_xlfn.XLOOKUP(W753,sortorder!$E$4:$E$55,sortorder!$D$4:$D$55),99)</f>
        <v>80</v>
      </c>
      <c r="V753" s="158">
        <f>IFERROR(_xlfn.XLOOKUP(W753,sortorder!$E$4:$E$55,sortorder!$D$4:$D$55),99)</f>
        <v>80</v>
      </c>
      <c r="W753" s="22" t="s">
        <v>2887</v>
      </c>
      <c r="X753" s="147">
        <f>IF(ISERROR(SEARCH(X$1,$O753)),0,1)</f>
        <v>0</v>
      </c>
      <c r="Y753" s="147">
        <f>IF(ISERROR(SEARCH(Y$1,$O753)),0,1)</f>
        <v>0</v>
      </c>
      <c r="Z753" s="147">
        <f>IF(ISERROR(SEARCH(Z$1,$O753)),0,1)</f>
        <v>0</v>
      </c>
      <c r="AA753" s="147">
        <f>IF(ISERROR(SEARCH(AA$1,$O753)),0,1)</f>
        <v>0</v>
      </c>
      <c r="AB753" s="147">
        <f>IF(ISERROR(SEARCH(AB$1,$O753)),0,1)</f>
        <v>0</v>
      </c>
      <c r="AC753" s="147">
        <f>IF(ISERROR(SEARCH(AC$1,$O753)),0,1)</f>
        <v>1</v>
      </c>
      <c r="AD753" s="147">
        <f>IF(ISERROR(SEARCH(AD$1,$O753)),0,1)</f>
        <v>1</v>
      </c>
      <c r="AE753" s="147">
        <f>IF(ISERROR(SEARCH(AE$1,$O753)),0,1)</f>
        <v>0</v>
      </c>
      <c r="AF753" s="147">
        <f>IF(ISERROR(SEARCH(AF$1,$O753)),0,1)</f>
        <v>1</v>
      </c>
      <c r="AI753" t="s">
        <v>84</v>
      </c>
      <c r="AJ753" s="42" t="s">
        <v>84</v>
      </c>
      <c r="AK753" s="219">
        <f>_xlfn.XLOOKUP(AJ753,sortorder!$I$15:$I$20,sortorder!$J$15:$J$20)</f>
        <v>5</v>
      </c>
      <c r="AL753" t="s">
        <v>423</v>
      </c>
      <c r="AM753" t="s">
        <v>423</v>
      </c>
      <c r="AN753" t="s">
        <v>424</v>
      </c>
      <c r="AO753" s="32">
        <v>1</v>
      </c>
      <c r="AP753" t="s">
        <v>83</v>
      </c>
      <c r="AQ753" t="s">
        <v>97</v>
      </c>
      <c r="AR753" t="s">
        <v>96</v>
      </c>
      <c r="AS753" t="s">
        <v>97</v>
      </c>
      <c r="AU753" s="40" t="str">
        <f>IFERROR(_xlfn.XLOOKUP(O753,wtd!$B:$B,wtd!$C:$C),"")</f>
        <v/>
      </c>
      <c r="AV753" s="147" t="b">
        <f>IFERROR(O753=_xlfn.XLOOKUP(O753,wtd!$B:$B,wtd!$B:$B),FALSE)</f>
        <v>0</v>
      </c>
      <c r="AW753" t="s">
        <v>89</v>
      </c>
      <c r="BA753" t="b">
        <v>0</v>
      </c>
      <c r="BB753" t="b">
        <v>0</v>
      </c>
      <c r="BC753" t="b">
        <v>0</v>
      </c>
      <c r="BD753" t="s">
        <v>5085</v>
      </c>
      <c r="BE753" t="s">
        <v>240</v>
      </c>
      <c r="BF753" t="s">
        <v>240</v>
      </c>
      <c r="BG753" t="s">
        <v>241</v>
      </c>
      <c r="BH753" t="s">
        <v>242</v>
      </c>
      <c r="BL753" s="235">
        <v>999</v>
      </c>
      <c r="BO753" t="s">
        <v>103</v>
      </c>
      <c r="BP753" t="s">
        <v>239</v>
      </c>
      <c r="BQ753" t="s">
        <v>56</v>
      </c>
    </row>
    <row r="754" spans="1:69" x14ac:dyDescent="0.35">
      <c r="A754">
        <v>753</v>
      </c>
      <c r="B754" s="164" t="str">
        <f>IFERROR(TEXT(AK754,"00"),"99")&amp;IFERROR(TEXT(V754,"00"),"99")&amp;IFERROR(TEXT(R754,"00"),"99")&amp;IFERROR(TEXT(BL754,"000"),"999")</f>
        <v>058011999</v>
      </c>
      <c r="C754" s="164" t="str">
        <f>IFERROR(TEXT(AK754,"00"),"99")&amp;IFERROR(TEXT(U754,"00"),"99")&amp;IFERROR(TEXT(Q754,"000"),"999")</f>
        <v>0580108</v>
      </c>
      <c r="D754" s="29">
        <v>0</v>
      </c>
      <c r="E754" s="29">
        <v>1</v>
      </c>
      <c r="F754" s="29">
        <v>0</v>
      </c>
      <c r="G754" s="29"/>
      <c r="H754" t="s">
        <v>413</v>
      </c>
      <c r="L754" s="125"/>
      <c r="M754" t="s">
        <v>413</v>
      </c>
      <c r="N754" t="s">
        <v>413</v>
      </c>
      <c r="O754" s="65" t="s">
        <v>412</v>
      </c>
      <c r="P754" t="s">
        <v>412</v>
      </c>
      <c r="Q754" s="153">
        <f>IFERROR(_xlfn.XLOOKUP(S754,sortorder!$E$62:$E$138,sortorder!$F$62:$F$138),999)</f>
        <v>108</v>
      </c>
      <c r="R754" s="153">
        <f>IFERROR(_xlfn.XLOOKUP(S754,sortorder!$E$62:$E$138,sortorder!$D$62:$D$138),99)</f>
        <v>11</v>
      </c>
      <c r="S754" s="131" t="s">
        <v>244</v>
      </c>
      <c r="U754" s="158">
        <f>IFERROR(_xlfn.XLOOKUP(W754,sortorder!$E$4:$E$55,sortorder!$D$4:$D$55),99)</f>
        <v>80</v>
      </c>
      <c r="V754" s="158">
        <f>IFERROR(_xlfn.XLOOKUP(W754,sortorder!$E$4:$E$55,sortorder!$D$4:$D$55),99)</f>
        <v>80</v>
      </c>
      <c r="W754" s="22" t="s">
        <v>2888</v>
      </c>
      <c r="X754" s="147">
        <f>IF(ISERROR(SEARCH(X$1,$O754)),0,1)</f>
        <v>0</v>
      </c>
      <c r="Y754" s="147">
        <f>IF(ISERROR(SEARCH(Y$1,$O754)),0,1)</f>
        <v>0</v>
      </c>
      <c r="Z754" s="147">
        <f>IF(ISERROR(SEARCH(Z$1,$O754)),0,1)</f>
        <v>1</v>
      </c>
      <c r="AA754" s="147">
        <f>IF(ISERROR(SEARCH(AA$1,$O754)),0,1)</f>
        <v>1</v>
      </c>
      <c r="AB754" s="147">
        <f>IF(ISERROR(SEARCH(AB$1,$O754)),0,1)</f>
        <v>0</v>
      </c>
      <c r="AC754" s="147">
        <f>IF(ISERROR(SEARCH(AC$1,$O754)),0,1)</f>
        <v>0</v>
      </c>
      <c r="AD754" s="147">
        <f>IF(ISERROR(SEARCH(AD$1,$O754)),0,1)</f>
        <v>1</v>
      </c>
      <c r="AE754" s="147">
        <f>IF(ISERROR(SEARCH(AE$1,$O754)),0,1)</f>
        <v>0</v>
      </c>
      <c r="AF754" s="147">
        <f>IF(ISERROR(SEARCH(AF$1,$O754)),0,1)</f>
        <v>0</v>
      </c>
      <c r="AI754" t="s">
        <v>84</v>
      </c>
      <c r="AJ754" s="42" t="s">
        <v>84</v>
      </c>
      <c r="AK754" s="219">
        <f>_xlfn.XLOOKUP(AJ754,sortorder!$I$15:$I$20,sortorder!$J$15:$J$20)</f>
        <v>5</v>
      </c>
      <c r="AL754" t="s">
        <v>423</v>
      </c>
      <c r="AM754" t="s">
        <v>423</v>
      </c>
      <c r="AN754" t="s">
        <v>424</v>
      </c>
      <c r="AO754" s="32">
        <v>1</v>
      </c>
      <c r="AP754" t="s">
        <v>268</v>
      </c>
      <c r="AQ754" t="s">
        <v>2834</v>
      </c>
      <c r="AR754" t="s">
        <v>515</v>
      </c>
      <c r="AS754" t="s">
        <v>516</v>
      </c>
      <c r="AU754" s="40" t="str">
        <f>IFERROR(_xlfn.XLOOKUP(O754,wtd!$B:$B,wtd!$C:$C),"")</f>
        <v/>
      </c>
      <c r="AV754" s="147" t="b">
        <f>IFERROR(O754=_xlfn.XLOOKUP(O754,wtd!$B:$B,wtd!$B:$B),FALSE)</f>
        <v>0</v>
      </c>
      <c r="AW754" t="s">
        <v>1103</v>
      </c>
      <c r="BA754" t="b">
        <v>0</v>
      </c>
      <c r="BB754" t="b">
        <v>0</v>
      </c>
      <c r="BC754" t="b">
        <v>0</v>
      </c>
      <c r="BD754" t="s">
        <v>414</v>
      </c>
      <c r="BE754" t="s">
        <v>414</v>
      </c>
      <c r="BF754" t="s">
        <v>414</v>
      </c>
      <c r="BG754" t="s">
        <v>414</v>
      </c>
      <c r="BL754" s="235">
        <v>999</v>
      </c>
      <c r="BO754" t="s">
        <v>415</v>
      </c>
      <c r="BP754" t="s">
        <v>413</v>
      </c>
    </row>
    <row r="755" spans="1:69" x14ac:dyDescent="0.35">
      <c r="A755">
        <v>754</v>
      </c>
      <c r="B755" s="164" t="str">
        <f>IFERROR(TEXT(AK755,"00"),"99")&amp;IFERROR(TEXT(V755,"00"),"99")&amp;IFERROR(TEXT(R755,"00"),"99")&amp;IFERROR(TEXT(BL755,"000"),"999")</f>
        <v>058011999</v>
      </c>
      <c r="C755" s="164" t="str">
        <f>IFERROR(TEXT(AK755,"00"),"99")&amp;IFERROR(TEXT(U755,"00"),"99")&amp;IFERROR(TEXT(Q755,"000"),"999")</f>
        <v>0580108</v>
      </c>
      <c r="D755" s="29">
        <v>0</v>
      </c>
      <c r="E755" s="29">
        <v>1</v>
      </c>
      <c r="F755" s="29">
        <v>0</v>
      </c>
      <c r="G755" s="29"/>
      <c r="H755" t="s">
        <v>736</v>
      </c>
      <c r="L755" s="125"/>
      <c r="M755" t="s">
        <v>736</v>
      </c>
      <c r="N755" t="s">
        <v>736</v>
      </c>
      <c r="O755" s="65" t="s">
        <v>735</v>
      </c>
      <c r="P755" t="s">
        <v>735</v>
      </c>
      <c r="Q755" s="153">
        <f>IFERROR(_xlfn.XLOOKUP(S755,sortorder!$E$62:$E$138,sortorder!$F$62:$F$138),999)</f>
        <v>108</v>
      </c>
      <c r="R755" s="153">
        <f>IFERROR(_xlfn.XLOOKUP(S755,sortorder!$E$62:$E$138,sortorder!$D$62:$D$138),99)</f>
        <v>11</v>
      </c>
      <c r="S755" s="131" t="s">
        <v>244</v>
      </c>
      <c r="U755" s="158">
        <f>IFERROR(_xlfn.XLOOKUP(W755,sortorder!$E$4:$E$55,sortorder!$D$4:$D$55),99)</f>
        <v>80</v>
      </c>
      <c r="V755" s="158">
        <f>IFERROR(_xlfn.XLOOKUP(W755,sortorder!$E$4:$E$55,sortorder!$D$4:$D$55),99)</f>
        <v>80</v>
      </c>
      <c r="W755" s="22" t="s">
        <v>2888</v>
      </c>
      <c r="X755" s="147">
        <f>IF(ISERROR(SEARCH(X$1,$O755)),0,1)</f>
        <v>0</v>
      </c>
      <c r="Y755" s="147">
        <f>IF(ISERROR(SEARCH(Y$1,$O755)),0,1)</f>
        <v>0</v>
      </c>
      <c r="Z755" s="147">
        <f>IF(ISERROR(SEARCH(Z$1,$O755)),0,1)</f>
        <v>1</v>
      </c>
      <c r="AA755" s="147">
        <f>IF(ISERROR(SEARCH(AA$1,$O755)),0,1)</f>
        <v>1</v>
      </c>
      <c r="AB755" s="147">
        <f>IF(ISERROR(SEARCH(AB$1,$O755)),0,1)</f>
        <v>0</v>
      </c>
      <c r="AC755" s="147">
        <f>IF(ISERROR(SEARCH(AC$1,$O755)),0,1)</f>
        <v>0</v>
      </c>
      <c r="AD755" s="147">
        <f>IF(ISERROR(SEARCH(AD$1,$O755)),0,1)</f>
        <v>1</v>
      </c>
      <c r="AE755" s="147">
        <f>IF(ISERROR(SEARCH(AE$1,$O755)),0,1)</f>
        <v>0</v>
      </c>
      <c r="AF755" s="147">
        <f>IF(ISERROR(SEARCH(AF$1,$O755)),0,1)</f>
        <v>1</v>
      </c>
      <c r="AI755" t="s">
        <v>84</v>
      </c>
      <c r="AJ755" s="42" t="s">
        <v>84</v>
      </c>
      <c r="AK755" s="219">
        <f>_xlfn.XLOOKUP(AJ755,sortorder!$I$15:$I$20,sortorder!$J$15:$J$20)</f>
        <v>5</v>
      </c>
      <c r="AL755" t="s">
        <v>423</v>
      </c>
      <c r="AM755" t="s">
        <v>423</v>
      </c>
      <c r="AN755" t="s">
        <v>424</v>
      </c>
      <c r="AO755" s="32">
        <v>1</v>
      </c>
      <c r="AP755" t="s">
        <v>268</v>
      </c>
      <c r="AQ755" t="s">
        <v>2834</v>
      </c>
      <c r="AR755" t="s">
        <v>515</v>
      </c>
      <c r="AS755" t="s">
        <v>516</v>
      </c>
      <c r="AU755" s="40" t="str">
        <f>IFERROR(_xlfn.XLOOKUP(O755,wtd!$B:$B,wtd!$C:$C),"")</f>
        <v/>
      </c>
      <c r="AV755" s="147" t="b">
        <f>IFERROR(O755=_xlfn.XLOOKUP(O755,wtd!$B:$B,wtd!$B:$B),FALSE)</f>
        <v>0</v>
      </c>
      <c r="AW755" t="s">
        <v>1103</v>
      </c>
      <c r="BA755" t="b">
        <v>0</v>
      </c>
      <c r="BB755" t="b">
        <v>0</v>
      </c>
      <c r="BC755" t="b">
        <v>0</v>
      </c>
      <c r="BD755" t="s">
        <v>5086</v>
      </c>
      <c r="BE755" t="s">
        <v>737</v>
      </c>
      <c r="BF755" t="s">
        <v>737</v>
      </c>
      <c r="BG755" t="s">
        <v>737</v>
      </c>
      <c r="BL755" s="235">
        <v>999</v>
      </c>
      <c r="BO755" t="s">
        <v>738</v>
      </c>
      <c r="BP755" t="s">
        <v>736</v>
      </c>
    </row>
    <row r="756" spans="1:69" x14ac:dyDescent="0.35">
      <c r="A756">
        <v>755</v>
      </c>
      <c r="B756" s="164" t="str">
        <f>IFERROR(TEXT(AK756,"00"),"99")&amp;IFERROR(TEXT(V756,"00"),"99")&amp;IFERROR(TEXT(R756,"00"),"99")&amp;IFERROR(TEXT(BL756,"000"),"999")</f>
        <v>058011999</v>
      </c>
      <c r="C756" s="164" t="str">
        <f>IFERROR(TEXT(AK756,"00"),"99")&amp;IFERROR(TEXT(U756,"00"),"99")&amp;IFERROR(TEXT(Q756,"000"),"999")</f>
        <v>0580108</v>
      </c>
      <c r="D756" s="29">
        <v>0</v>
      </c>
      <c r="E756" s="29">
        <v>1</v>
      </c>
      <c r="F756" s="29">
        <v>0</v>
      </c>
      <c r="G756" s="29"/>
      <c r="H756" t="s">
        <v>465</v>
      </c>
      <c r="L756" s="125"/>
      <c r="M756" t="s">
        <v>465</v>
      </c>
      <c r="N756" t="s">
        <v>465</v>
      </c>
      <c r="O756" s="65" t="s">
        <v>464</v>
      </c>
      <c r="P756" t="s">
        <v>464</v>
      </c>
      <c r="Q756" s="153">
        <f>IFERROR(_xlfn.XLOOKUP(S756,sortorder!$E$62:$E$138,sortorder!$F$62:$F$138),999)</f>
        <v>108</v>
      </c>
      <c r="R756" s="153">
        <f>IFERROR(_xlfn.XLOOKUP(S756,sortorder!$E$62:$E$138,sortorder!$D$62:$D$138),99)</f>
        <v>11</v>
      </c>
      <c r="S756" s="131" t="s">
        <v>244</v>
      </c>
      <c r="U756" s="158">
        <f>IFERROR(_xlfn.XLOOKUP(W756,sortorder!$E$4:$E$55,sortorder!$D$4:$D$55),99)</f>
        <v>80</v>
      </c>
      <c r="V756" s="158">
        <f>IFERROR(_xlfn.XLOOKUP(W756,sortorder!$E$4:$E$55,sortorder!$D$4:$D$55),99)</f>
        <v>80</v>
      </c>
      <c r="W756" s="22" t="s">
        <v>2887</v>
      </c>
      <c r="X756" s="147">
        <f>IF(ISERROR(SEARCH(X$1,$O756)),0,1)</f>
        <v>0</v>
      </c>
      <c r="Y756" s="147">
        <f>IF(ISERROR(SEARCH(Y$1,$O756)),0,1)</f>
        <v>1</v>
      </c>
      <c r="Z756" s="147">
        <f>IF(ISERROR(SEARCH(Z$1,$O756)),0,1)</f>
        <v>0</v>
      </c>
      <c r="AA756" s="147">
        <f>IF(ISERROR(SEARCH(AA$1,$O756)),0,1)</f>
        <v>0</v>
      </c>
      <c r="AB756" s="147">
        <f>IF(ISERROR(SEARCH(AB$1,$O756)),0,1)</f>
        <v>0</v>
      </c>
      <c r="AC756" s="147">
        <f>IF(ISERROR(SEARCH(AC$1,$O756)),0,1)</f>
        <v>1</v>
      </c>
      <c r="AD756" s="147">
        <f>IF(ISERROR(SEARCH(AD$1,$O756)),0,1)</f>
        <v>1</v>
      </c>
      <c r="AE756" s="147">
        <f>IF(ISERROR(SEARCH(AE$1,$O756)),0,1)</f>
        <v>0</v>
      </c>
      <c r="AF756" s="147">
        <f>IF(ISERROR(SEARCH(AF$1,$O756)),0,1)</f>
        <v>0</v>
      </c>
      <c r="AI756" t="s">
        <v>84</v>
      </c>
      <c r="AJ756" s="42" t="s">
        <v>84</v>
      </c>
      <c r="AK756" s="219">
        <f>_xlfn.XLOOKUP(AJ756,sortorder!$I$15:$I$20,sortorder!$J$15:$J$20)</f>
        <v>5</v>
      </c>
      <c r="AL756" t="s">
        <v>1805</v>
      </c>
      <c r="AM756" t="s">
        <v>1805</v>
      </c>
      <c r="AN756" t="s">
        <v>1806</v>
      </c>
      <c r="AO756" s="32">
        <v>3</v>
      </c>
      <c r="AP756" t="s">
        <v>456</v>
      </c>
      <c r="AQ756" t="s">
        <v>97</v>
      </c>
      <c r="AR756" t="s">
        <v>96</v>
      </c>
      <c r="AS756" t="s">
        <v>97</v>
      </c>
      <c r="AU756" s="40" t="str">
        <f>IFERROR(_xlfn.XLOOKUP(O756,wtd!$B:$B,wtd!$C:$C),"")</f>
        <v/>
      </c>
      <c r="AV756" s="147" t="b">
        <f>IFERROR(O756=_xlfn.XLOOKUP(O756,wtd!$B:$B,wtd!$B:$B),FALSE)</f>
        <v>0</v>
      </c>
      <c r="AW756" t="s">
        <v>89</v>
      </c>
      <c r="BA756" t="b">
        <v>0</v>
      </c>
      <c r="BB756" t="b">
        <v>0</v>
      </c>
      <c r="BC756" t="b">
        <v>0</v>
      </c>
      <c r="BD756" t="s">
        <v>466</v>
      </c>
      <c r="BE756" t="s">
        <v>466</v>
      </c>
      <c r="BF756" t="s">
        <v>466</v>
      </c>
      <c r="BG756" t="s">
        <v>466</v>
      </c>
      <c r="BL756" s="235">
        <v>999</v>
      </c>
      <c r="BO756" t="s">
        <v>113</v>
      </c>
      <c r="BP756" t="s">
        <v>465</v>
      </c>
    </row>
    <row r="757" spans="1:69" x14ac:dyDescent="0.35">
      <c r="A757">
        <v>756</v>
      </c>
      <c r="B757" s="164" t="str">
        <f>IFERROR(TEXT(AK757,"00"),"99")&amp;IFERROR(TEXT(V757,"00"),"99")&amp;IFERROR(TEXT(R757,"00"),"99")&amp;IFERROR(TEXT(BL757,"000"),"999")</f>
        <v>058011999</v>
      </c>
      <c r="C757" s="164" t="str">
        <f>IFERROR(TEXT(AK757,"00"),"99")&amp;IFERROR(TEXT(U757,"00"),"99")&amp;IFERROR(TEXT(Q757,"000"),"999")</f>
        <v>0580108</v>
      </c>
      <c r="D757" s="29">
        <v>0</v>
      </c>
      <c r="E757" s="29">
        <v>1</v>
      </c>
      <c r="F757" s="29">
        <v>0</v>
      </c>
      <c r="G757" s="29"/>
      <c r="H757" t="s">
        <v>468</v>
      </c>
      <c r="L757" s="125"/>
      <c r="M757" t="s">
        <v>468</v>
      </c>
      <c r="N757" t="s">
        <v>468</v>
      </c>
      <c r="O757" s="65" t="s">
        <v>467</v>
      </c>
      <c r="P757" t="s">
        <v>467</v>
      </c>
      <c r="Q757" s="153">
        <f>IFERROR(_xlfn.XLOOKUP(S757,sortorder!$E$62:$E$138,sortorder!$F$62:$F$138),999)</f>
        <v>108</v>
      </c>
      <c r="R757" s="153">
        <f>IFERROR(_xlfn.XLOOKUP(S757,sortorder!$E$62:$E$138,sortorder!$D$62:$D$138),99)</f>
        <v>11</v>
      </c>
      <c r="S757" s="131" t="s">
        <v>244</v>
      </c>
      <c r="U757" s="158">
        <f>IFERROR(_xlfn.XLOOKUP(W757,sortorder!$E$4:$E$55,sortorder!$D$4:$D$55),99)</f>
        <v>80</v>
      </c>
      <c r="V757" s="158">
        <f>IFERROR(_xlfn.XLOOKUP(W757,sortorder!$E$4:$E$55,sortorder!$D$4:$D$55),99)</f>
        <v>80</v>
      </c>
      <c r="W757" s="22" t="s">
        <v>2887</v>
      </c>
      <c r="X757" s="147">
        <f>IF(ISERROR(SEARCH(X$1,$O757)),0,1)</f>
        <v>0</v>
      </c>
      <c r="Y757" s="147">
        <f>IF(ISERROR(SEARCH(Y$1,$O757)),0,1)</f>
        <v>1</v>
      </c>
      <c r="Z757" s="147">
        <f>IF(ISERROR(SEARCH(Z$1,$O757)),0,1)</f>
        <v>0</v>
      </c>
      <c r="AA757" s="147">
        <f>IF(ISERROR(SEARCH(AA$1,$O757)),0,1)</f>
        <v>0</v>
      </c>
      <c r="AB757" s="147">
        <f>IF(ISERROR(SEARCH(AB$1,$O757)),0,1)</f>
        <v>0</v>
      </c>
      <c r="AC757" s="147">
        <f>IF(ISERROR(SEARCH(AC$1,$O757)),0,1)</f>
        <v>1</v>
      </c>
      <c r="AD757" s="147">
        <f>IF(ISERROR(SEARCH(AD$1,$O757)),0,1)</f>
        <v>1</v>
      </c>
      <c r="AE757" s="147">
        <f>IF(ISERROR(SEARCH(AE$1,$O757)),0,1)</f>
        <v>0</v>
      </c>
      <c r="AF757" s="147">
        <f>IF(ISERROR(SEARCH(AF$1,$O757)),0,1)</f>
        <v>1</v>
      </c>
      <c r="AI757" t="s">
        <v>84</v>
      </c>
      <c r="AJ757" s="42" t="s">
        <v>84</v>
      </c>
      <c r="AK757" s="219">
        <f>_xlfn.XLOOKUP(AJ757,sortorder!$I$15:$I$20,sortorder!$J$15:$J$20)</f>
        <v>5</v>
      </c>
      <c r="AL757" t="s">
        <v>1805</v>
      </c>
      <c r="AM757" t="s">
        <v>1805</v>
      </c>
      <c r="AN757" t="s">
        <v>1806</v>
      </c>
      <c r="AO757" s="32">
        <v>3</v>
      </c>
      <c r="AP757" t="s">
        <v>456</v>
      </c>
      <c r="AQ757" t="s">
        <v>97</v>
      </c>
      <c r="AR757" t="s">
        <v>96</v>
      </c>
      <c r="AS757" t="s">
        <v>97</v>
      </c>
      <c r="AU757" s="40" t="str">
        <f>IFERROR(_xlfn.XLOOKUP(O757,wtd!$B:$B,wtd!$C:$C),"")</f>
        <v/>
      </c>
      <c r="AV757" s="147" t="b">
        <f>IFERROR(O757=_xlfn.XLOOKUP(O757,wtd!$B:$B,wtd!$B:$B),FALSE)</f>
        <v>0</v>
      </c>
      <c r="AW757" t="s">
        <v>89</v>
      </c>
      <c r="BA757" t="b">
        <v>0</v>
      </c>
      <c r="BB757" t="b">
        <v>0</v>
      </c>
      <c r="BC757" t="b">
        <v>0</v>
      </c>
      <c r="BD757" t="s">
        <v>5087</v>
      </c>
      <c r="BE757" t="s">
        <v>469</v>
      </c>
      <c r="BF757" t="s">
        <v>469</v>
      </c>
      <c r="BG757" t="s">
        <v>469</v>
      </c>
      <c r="BL757" s="235">
        <v>999</v>
      </c>
      <c r="BO757" t="s">
        <v>103</v>
      </c>
      <c r="BP757" t="s">
        <v>468</v>
      </c>
    </row>
    <row r="758" spans="1:69" x14ac:dyDescent="0.35">
      <c r="A758">
        <v>757</v>
      </c>
      <c r="B758" s="164" t="str">
        <f>IFERROR(TEXT(AK758,"00"),"99")&amp;IFERROR(TEXT(V758,"00"),"99")&amp;IFERROR(TEXT(R758,"00"),"99")&amp;IFERROR(TEXT(BL758,"000"),"999")</f>
        <v>058011999</v>
      </c>
      <c r="C758" s="164" t="str">
        <f>IFERROR(TEXT(AK758,"00"),"99")&amp;IFERROR(TEXT(U758,"00"),"99")&amp;IFERROR(TEXT(Q758,"000"),"999")</f>
        <v>0580108</v>
      </c>
      <c r="D758" s="29">
        <v>0</v>
      </c>
      <c r="E758" s="29">
        <v>1</v>
      </c>
      <c r="F758" s="29">
        <v>0</v>
      </c>
      <c r="G758" s="29"/>
      <c r="H758" t="s">
        <v>773</v>
      </c>
      <c r="L758" s="125"/>
      <c r="M758" t="s">
        <v>773</v>
      </c>
      <c r="N758" t="s">
        <v>773</v>
      </c>
      <c r="O758" s="65" t="s">
        <v>772</v>
      </c>
      <c r="P758" t="s">
        <v>772</v>
      </c>
      <c r="Q758" s="153">
        <f>IFERROR(_xlfn.XLOOKUP(S758,sortorder!$E$62:$E$138,sortorder!$F$62:$F$138),999)</f>
        <v>108</v>
      </c>
      <c r="R758" s="153">
        <f>IFERROR(_xlfn.XLOOKUP(S758,sortorder!$E$62:$E$138,sortorder!$D$62:$D$138),99)</f>
        <v>11</v>
      </c>
      <c r="S758" s="131" t="s">
        <v>244</v>
      </c>
      <c r="U758" s="158">
        <f>IFERROR(_xlfn.XLOOKUP(W758,sortorder!$E$4:$E$55,sortorder!$D$4:$D$55),99)</f>
        <v>80</v>
      </c>
      <c r="V758" s="158">
        <f>IFERROR(_xlfn.XLOOKUP(W758,sortorder!$E$4:$E$55,sortorder!$D$4:$D$55),99)</f>
        <v>80</v>
      </c>
      <c r="W758" s="22" t="s">
        <v>2888</v>
      </c>
      <c r="X758" s="147">
        <f>IF(ISERROR(SEARCH(X$1,$O758)),0,1)</f>
        <v>0</v>
      </c>
      <c r="Y758" s="147">
        <f>IF(ISERROR(SEARCH(Y$1,$O758)),0,1)</f>
        <v>1</v>
      </c>
      <c r="Z758" s="147">
        <f>IF(ISERROR(SEARCH(Z$1,$O758)),0,1)</f>
        <v>1</v>
      </c>
      <c r="AA758" s="147">
        <f>IF(ISERROR(SEARCH(AA$1,$O758)),0,1)</f>
        <v>1</v>
      </c>
      <c r="AB758" s="147">
        <f>IF(ISERROR(SEARCH(AB$1,$O758)),0,1)</f>
        <v>0</v>
      </c>
      <c r="AC758" s="147">
        <f>IF(ISERROR(SEARCH(AC$1,$O758)),0,1)</f>
        <v>0</v>
      </c>
      <c r="AD758" s="147">
        <f>IF(ISERROR(SEARCH(AD$1,$O758)),0,1)</f>
        <v>1</v>
      </c>
      <c r="AE758" s="147">
        <f>IF(ISERROR(SEARCH(AE$1,$O758)),0,1)</f>
        <v>0</v>
      </c>
      <c r="AF758" s="147">
        <f>IF(ISERROR(SEARCH(AF$1,$O758)),0,1)</f>
        <v>0</v>
      </c>
      <c r="AI758" t="s">
        <v>84</v>
      </c>
      <c r="AJ758" s="42" t="s">
        <v>84</v>
      </c>
      <c r="AK758" s="219">
        <f>_xlfn.XLOOKUP(AJ758,sortorder!$I$15:$I$20,sortorder!$J$15:$J$20)</f>
        <v>5</v>
      </c>
      <c r="AL758" t="s">
        <v>1805</v>
      </c>
      <c r="AM758" t="s">
        <v>1805</v>
      </c>
      <c r="AN758" t="s">
        <v>1806</v>
      </c>
      <c r="AO758" s="32">
        <v>3</v>
      </c>
      <c r="AP758" t="s">
        <v>757</v>
      </c>
      <c r="AQ758" t="s">
        <v>2834</v>
      </c>
      <c r="AR758" t="s">
        <v>515</v>
      </c>
      <c r="AS758" t="s">
        <v>516</v>
      </c>
      <c r="AU758" s="40" t="str">
        <f>IFERROR(_xlfn.XLOOKUP(O758,wtd!$B:$B,wtd!$C:$C),"")</f>
        <v/>
      </c>
      <c r="AV758" s="147" t="b">
        <f>IFERROR(O758=_xlfn.XLOOKUP(O758,wtd!$B:$B,wtd!$B:$B),FALSE)</f>
        <v>0</v>
      </c>
      <c r="AW758" t="s">
        <v>1103</v>
      </c>
      <c r="BA758" t="b">
        <v>0</v>
      </c>
      <c r="BB758" t="b">
        <v>0</v>
      </c>
      <c r="BC758" t="b">
        <v>0</v>
      </c>
      <c r="BD758" t="s">
        <v>774</v>
      </c>
      <c r="BE758" t="s">
        <v>774</v>
      </c>
      <c r="BF758" t="s">
        <v>774</v>
      </c>
      <c r="BG758" t="s">
        <v>774</v>
      </c>
      <c r="BL758" s="235">
        <v>999</v>
      </c>
      <c r="BO758" t="s">
        <v>415</v>
      </c>
      <c r="BP758" t="s">
        <v>773</v>
      </c>
    </row>
    <row r="759" spans="1:69" x14ac:dyDescent="0.35">
      <c r="A759">
        <v>758</v>
      </c>
      <c r="B759" s="164" t="str">
        <f>IFERROR(TEXT(AK759,"00"),"99")&amp;IFERROR(TEXT(V759,"00"),"99")&amp;IFERROR(TEXT(R759,"00"),"99")&amp;IFERROR(TEXT(BL759,"000"),"999")</f>
        <v>058011999</v>
      </c>
      <c r="C759" s="164" t="str">
        <f>IFERROR(TEXT(AK759,"00"),"99")&amp;IFERROR(TEXT(U759,"00"),"99")&amp;IFERROR(TEXT(Q759,"000"),"999")</f>
        <v>0580108</v>
      </c>
      <c r="D759" s="29">
        <v>0</v>
      </c>
      <c r="E759" s="29">
        <v>1</v>
      </c>
      <c r="F759" s="29">
        <v>0</v>
      </c>
      <c r="G759" s="29"/>
      <c r="H759" t="s">
        <v>776</v>
      </c>
      <c r="L759" s="125"/>
      <c r="M759" t="s">
        <v>776</v>
      </c>
      <c r="N759" t="s">
        <v>776</v>
      </c>
      <c r="O759" s="65" t="s">
        <v>775</v>
      </c>
      <c r="P759" t="s">
        <v>775</v>
      </c>
      <c r="Q759" s="153">
        <f>IFERROR(_xlfn.XLOOKUP(S759,sortorder!$E$62:$E$138,sortorder!$F$62:$F$138),999)</f>
        <v>108</v>
      </c>
      <c r="R759" s="153">
        <f>IFERROR(_xlfn.XLOOKUP(S759,sortorder!$E$62:$E$138,sortorder!$D$62:$D$138),99)</f>
        <v>11</v>
      </c>
      <c r="S759" s="131" t="s">
        <v>244</v>
      </c>
      <c r="U759" s="158">
        <f>IFERROR(_xlfn.XLOOKUP(W759,sortorder!$E$4:$E$55,sortorder!$D$4:$D$55),99)</f>
        <v>80</v>
      </c>
      <c r="V759" s="158">
        <f>IFERROR(_xlfn.XLOOKUP(W759,sortorder!$E$4:$E$55,sortorder!$D$4:$D$55),99)</f>
        <v>80</v>
      </c>
      <c r="W759" s="22" t="s">
        <v>2888</v>
      </c>
      <c r="X759" s="147">
        <f>IF(ISERROR(SEARCH(X$1,$O759)),0,1)</f>
        <v>0</v>
      </c>
      <c r="Y759" s="147">
        <f>IF(ISERROR(SEARCH(Y$1,$O759)),0,1)</f>
        <v>1</v>
      </c>
      <c r="Z759" s="147">
        <f>IF(ISERROR(SEARCH(Z$1,$O759)),0,1)</f>
        <v>1</v>
      </c>
      <c r="AA759" s="147">
        <f>IF(ISERROR(SEARCH(AA$1,$O759)),0,1)</f>
        <v>1</v>
      </c>
      <c r="AB759" s="147">
        <f>IF(ISERROR(SEARCH(AB$1,$O759)),0,1)</f>
        <v>0</v>
      </c>
      <c r="AC759" s="147">
        <f>IF(ISERROR(SEARCH(AC$1,$O759)),0,1)</f>
        <v>0</v>
      </c>
      <c r="AD759" s="147">
        <f>IF(ISERROR(SEARCH(AD$1,$O759)),0,1)</f>
        <v>1</v>
      </c>
      <c r="AE759" s="147">
        <f>IF(ISERROR(SEARCH(AE$1,$O759)),0,1)</f>
        <v>0</v>
      </c>
      <c r="AF759" s="147">
        <f>IF(ISERROR(SEARCH(AF$1,$O759)),0,1)</f>
        <v>1</v>
      </c>
      <c r="AI759" t="s">
        <v>84</v>
      </c>
      <c r="AJ759" s="42" t="s">
        <v>84</v>
      </c>
      <c r="AK759" s="219">
        <f>_xlfn.XLOOKUP(AJ759,sortorder!$I$15:$I$20,sortorder!$J$15:$J$20)</f>
        <v>5</v>
      </c>
      <c r="AL759" t="s">
        <v>1805</v>
      </c>
      <c r="AM759" t="s">
        <v>1805</v>
      </c>
      <c r="AN759" t="s">
        <v>1806</v>
      </c>
      <c r="AO759" s="32">
        <v>3</v>
      </c>
      <c r="AP759" t="s">
        <v>757</v>
      </c>
      <c r="AQ759" t="s">
        <v>2834</v>
      </c>
      <c r="AR759" t="s">
        <v>515</v>
      </c>
      <c r="AS759" t="s">
        <v>516</v>
      </c>
      <c r="AU759" s="40" t="str">
        <f>IFERROR(_xlfn.XLOOKUP(O759,wtd!$B:$B,wtd!$C:$C),"")</f>
        <v/>
      </c>
      <c r="AV759" s="147" t="b">
        <f>IFERROR(O759=_xlfn.XLOOKUP(O759,wtd!$B:$B,wtd!$B:$B),FALSE)</f>
        <v>0</v>
      </c>
      <c r="AW759" t="s">
        <v>1103</v>
      </c>
      <c r="BA759" t="b">
        <v>0</v>
      </c>
      <c r="BB759" t="b">
        <v>0</v>
      </c>
      <c r="BC759" t="b">
        <v>0</v>
      </c>
      <c r="BD759" t="s">
        <v>5088</v>
      </c>
      <c r="BE759" t="s">
        <v>777</v>
      </c>
      <c r="BF759" t="s">
        <v>777</v>
      </c>
      <c r="BG759" t="s">
        <v>777</v>
      </c>
      <c r="BL759" s="235">
        <v>999</v>
      </c>
      <c r="BO759" t="s">
        <v>738</v>
      </c>
      <c r="BP759" t="s">
        <v>776</v>
      </c>
    </row>
    <row r="760" spans="1:69" x14ac:dyDescent="0.35">
      <c r="A760">
        <v>759</v>
      </c>
      <c r="B760" s="164" t="str">
        <f>IFERROR(TEXT(AK760,"00"),"99")&amp;IFERROR(TEXT(V760,"00"),"99")&amp;IFERROR(TEXT(R760,"00"),"99")&amp;IFERROR(TEXT(BL760,"000"),"999")</f>
        <v>058012999</v>
      </c>
      <c r="C760" s="164" t="str">
        <f>IFERROR(TEXT(AK760,"00"),"99")&amp;IFERROR(TEXT(U760,"00"),"99")&amp;IFERROR(TEXT(Q760,"000"),"999")</f>
        <v>0580107</v>
      </c>
      <c r="D760" s="29">
        <v>0</v>
      </c>
      <c r="E760" s="29">
        <v>1</v>
      </c>
      <c r="F760" s="29">
        <v>0</v>
      </c>
      <c r="G760" s="29"/>
      <c r="H760" t="s">
        <v>126</v>
      </c>
      <c r="M760" t="s">
        <v>126</v>
      </c>
      <c r="N760" t="s">
        <v>126</v>
      </c>
      <c r="O760" s="65" t="s">
        <v>125</v>
      </c>
      <c r="P760" t="s">
        <v>125</v>
      </c>
      <c r="Q760" s="153">
        <f>IFERROR(_xlfn.XLOOKUP(S760,sortorder!$E$62:$E$138,sortorder!$F$62:$F$138),999)</f>
        <v>107</v>
      </c>
      <c r="R760" s="153">
        <f>IFERROR(_xlfn.XLOOKUP(S760,sortorder!$E$62:$E$138,sortorder!$D$62:$D$138),99)</f>
        <v>12</v>
      </c>
      <c r="S760" s="131" t="s">
        <v>134</v>
      </c>
      <c r="U760" s="158">
        <f>IFERROR(_xlfn.XLOOKUP(W760,sortorder!$E$4:$E$55,sortorder!$D$4:$D$55),99)</f>
        <v>80</v>
      </c>
      <c r="V760" s="158">
        <f>IFERROR(_xlfn.XLOOKUP(W760,sortorder!$E$4:$E$55,sortorder!$D$4:$D$55),99)</f>
        <v>80</v>
      </c>
      <c r="W760" s="22" t="s">
        <v>2887</v>
      </c>
      <c r="X760" s="147">
        <f>IF(ISERROR(SEARCH(X$1,$O760)),0,1)</f>
        <v>0</v>
      </c>
      <c r="Y760" s="147">
        <f>IF(ISERROR(SEARCH(Y$1,$O760)),0,1)</f>
        <v>0</v>
      </c>
      <c r="Z760" s="147">
        <f>IF(ISERROR(SEARCH(Z$1,$O760)),0,1)</f>
        <v>0</v>
      </c>
      <c r="AA760" s="147">
        <f>IF(ISERROR(SEARCH(AA$1,$O760)),0,1)</f>
        <v>0</v>
      </c>
      <c r="AB760" s="147">
        <f>IF(ISERROR(SEARCH(AB$1,$O760)),0,1)</f>
        <v>0</v>
      </c>
      <c r="AC760" s="147">
        <f>IF(ISERROR(SEARCH(AC$1,$O760)),0,1)</f>
        <v>1</v>
      </c>
      <c r="AD760" s="147">
        <f>IF(ISERROR(SEARCH(AD$1,$O760)),0,1)</f>
        <v>1</v>
      </c>
      <c r="AE760" s="147">
        <f>IF(ISERROR(SEARCH(AE$1,$O760)),0,1)</f>
        <v>0</v>
      </c>
      <c r="AF760" s="147">
        <f>IF(ISERROR(SEARCH(AF$1,$O760)),0,1)</f>
        <v>0</v>
      </c>
      <c r="AI760" t="s">
        <v>84</v>
      </c>
      <c r="AJ760" s="42" t="s">
        <v>84</v>
      </c>
      <c r="AK760" s="219">
        <f>_xlfn.XLOOKUP(AJ760,sortorder!$I$15:$I$20,sortorder!$J$15:$J$20)</f>
        <v>5</v>
      </c>
      <c r="AL760" t="s">
        <v>423</v>
      </c>
      <c r="AM760" t="s">
        <v>423</v>
      </c>
      <c r="AN760" t="s">
        <v>424</v>
      </c>
      <c r="AO760" s="32">
        <v>1</v>
      </c>
      <c r="AP760" t="s">
        <v>83</v>
      </c>
      <c r="AQ760" t="s">
        <v>97</v>
      </c>
      <c r="AR760" t="s">
        <v>96</v>
      </c>
      <c r="AS760" t="s">
        <v>97</v>
      </c>
      <c r="AU760" s="40" t="str">
        <f>IFERROR(_xlfn.XLOOKUP(O760,wtd!$B:$B,wtd!$C:$C),"")</f>
        <v/>
      </c>
      <c r="AV760" s="147" t="b">
        <f>IFERROR(O760=_xlfn.XLOOKUP(O760,wtd!$B:$B,wtd!$B:$B),FALSE)</f>
        <v>0</v>
      </c>
      <c r="AW760" t="s">
        <v>89</v>
      </c>
      <c r="BA760" t="b">
        <v>0</v>
      </c>
      <c r="BB760" t="b">
        <v>0</v>
      </c>
      <c r="BC760" t="b">
        <v>0</v>
      </c>
      <c r="BD760" t="s">
        <v>127</v>
      </c>
      <c r="BE760" t="s">
        <v>127</v>
      </c>
      <c r="BF760" t="s">
        <v>127</v>
      </c>
      <c r="BG760" t="s">
        <v>127</v>
      </c>
      <c r="BL760" s="235">
        <v>999</v>
      </c>
      <c r="BO760" t="s">
        <v>54</v>
      </c>
      <c r="BP760" t="s">
        <v>126</v>
      </c>
    </row>
    <row r="761" spans="1:69" x14ac:dyDescent="0.35">
      <c r="A761">
        <v>760</v>
      </c>
      <c r="B761" s="164" t="str">
        <f>IFERROR(TEXT(AK761,"00"),"99")&amp;IFERROR(TEXT(V761,"00"),"99")&amp;IFERROR(TEXT(R761,"00"),"99")&amp;IFERROR(TEXT(BL761,"000"),"999")</f>
        <v>058012999</v>
      </c>
      <c r="C761" s="164" t="str">
        <f>IFERROR(TEXT(AK761,"00"),"99")&amp;IFERROR(TEXT(U761,"00"),"99")&amp;IFERROR(TEXT(Q761,"000"),"999")</f>
        <v>0580107</v>
      </c>
      <c r="D761" s="29">
        <v>0</v>
      </c>
      <c r="E761" s="29">
        <v>1</v>
      </c>
      <c r="F761" s="29">
        <v>0</v>
      </c>
      <c r="G761" s="29"/>
      <c r="H761" t="s">
        <v>129</v>
      </c>
      <c r="J761" s="125"/>
      <c r="K761" s="125"/>
      <c r="M761" s="125" t="s">
        <v>129</v>
      </c>
      <c r="N761" s="125" t="s">
        <v>129</v>
      </c>
      <c r="O761" s="65" t="s">
        <v>128</v>
      </c>
      <c r="P761" t="s">
        <v>128</v>
      </c>
      <c r="Q761" s="153">
        <f>IFERROR(_xlfn.XLOOKUP(S761,sortorder!$E$62:$E$138,sortorder!$F$62:$F$138),999)</f>
        <v>107</v>
      </c>
      <c r="R761" s="153">
        <f>IFERROR(_xlfn.XLOOKUP(S761,sortorder!$E$62:$E$138,sortorder!$D$62:$D$138),99)</f>
        <v>12</v>
      </c>
      <c r="S761" s="131" t="s">
        <v>134</v>
      </c>
      <c r="T761" s="60" t="s">
        <v>133</v>
      </c>
      <c r="U761" s="158">
        <f>IFERROR(_xlfn.XLOOKUP(W761,sortorder!$E$4:$E$55,sortorder!$D$4:$D$55),99)</f>
        <v>80</v>
      </c>
      <c r="V761" s="158">
        <f>IFERROR(_xlfn.XLOOKUP(W761,sortorder!$E$4:$E$55,sortorder!$D$4:$D$55),99)</f>
        <v>80</v>
      </c>
      <c r="W761" s="22" t="s">
        <v>2887</v>
      </c>
      <c r="X761" s="147">
        <f>IF(ISERROR(SEARCH(X$1,$O761)),0,1)</f>
        <v>0</v>
      </c>
      <c r="Y761" s="147">
        <f>IF(ISERROR(SEARCH(Y$1,$O761)),0,1)</f>
        <v>0</v>
      </c>
      <c r="Z761" s="147">
        <f>IF(ISERROR(SEARCH(Z$1,$O761)),0,1)</f>
        <v>0</v>
      </c>
      <c r="AA761" s="147">
        <f>IF(ISERROR(SEARCH(AA$1,$O761)),0,1)</f>
        <v>0</v>
      </c>
      <c r="AB761" s="147">
        <f>IF(ISERROR(SEARCH(AB$1,$O761)),0,1)</f>
        <v>0</v>
      </c>
      <c r="AC761" s="147">
        <f>IF(ISERROR(SEARCH(AC$1,$O761)),0,1)</f>
        <v>1</v>
      </c>
      <c r="AD761" s="147">
        <f>IF(ISERROR(SEARCH(AD$1,$O761)),0,1)</f>
        <v>1</v>
      </c>
      <c r="AE761" s="147">
        <f>IF(ISERROR(SEARCH(AE$1,$O761)),0,1)</f>
        <v>0</v>
      </c>
      <c r="AF761" s="147">
        <f>IF(ISERROR(SEARCH(AF$1,$O761)),0,1)</f>
        <v>1</v>
      </c>
      <c r="AI761" t="s">
        <v>84</v>
      </c>
      <c r="AJ761" s="42" t="s">
        <v>84</v>
      </c>
      <c r="AK761" s="219">
        <f>_xlfn.XLOOKUP(AJ761,sortorder!$I$15:$I$20,sortorder!$J$15:$J$20)</f>
        <v>5</v>
      </c>
      <c r="AL761" t="s">
        <v>423</v>
      </c>
      <c r="AM761" t="s">
        <v>423</v>
      </c>
      <c r="AN761" t="s">
        <v>424</v>
      </c>
      <c r="AO761" s="32">
        <v>1</v>
      </c>
      <c r="AP761" t="s">
        <v>83</v>
      </c>
      <c r="AQ761" t="s">
        <v>97</v>
      </c>
      <c r="AR761" t="s">
        <v>96</v>
      </c>
      <c r="AS761" t="s">
        <v>97</v>
      </c>
      <c r="AU761" s="40" t="str">
        <f>IFERROR(_xlfn.XLOOKUP(O761,wtd!$B:$B,wtd!$C:$C),"")</f>
        <v/>
      </c>
      <c r="AV761" s="147" t="b">
        <f>IFERROR(O761=_xlfn.XLOOKUP(O761,wtd!$B:$B,wtd!$B:$B),FALSE)</f>
        <v>0</v>
      </c>
      <c r="AW761" t="s">
        <v>89</v>
      </c>
      <c r="BA761" t="b">
        <v>0</v>
      </c>
      <c r="BB761" t="b">
        <v>0</v>
      </c>
      <c r="BC761" t="b">
        <v>0</v>
      </c>
      <c r="BD761" s="125" t="s">
        <v>5089</v>
      </c>
      <c r="BE761" s="125" t="s">
        <v>130</v>
      </c>
      <c r="BF761" s="125" t="s">
        <v>130</v>
      </c>
      <c r="BG761" t="s">
        <v>131</v>
      </c>
      <c r="BH761" t="s">
        <v>132</v>
      </c>
      <c r="BL761" s="235">
        <v>999</v>
      </c>
      <c r="BO761" t="s">
        <v>113</v>
      </c>
      <c r="BP761" t="s">
        <v>129</v>
      </c>
      <c r="BQ761" t="s">
        <v>56</v>
      </c>
    </row>
    <row r="762" spans="1:69" x14ac:dyDescent="0.35">
      <c r="A762">
        <v>761</v>
      </c>
      <c r="B762" s="164" t="str">
        <f>IFERROR(TEXT(AK762,"00"),"99")&amp;IFERROR(TEXT(V762,"00"),"99")&amp;IFERROR(TEXT(R762,"00"),"99")&amp;IFERROR(TEXT(BL762,"000"),"999")</f>
        <v>058012999</v>
      </c>
      <c r="C762" s="164" t="str">
        <f>IFERROR(TEXT(AK762,"00"),"99")&amp;IFERROR(TEXT(U762,"00"),"99")&amp;IFERROR(TEXT(Q762,"000"),"999")</f>
        <v>0580107</v>
      </c>
      <c r="D762" s="29">
        <v>0</v>
      </c>
      <c r="E762" s="29">
        <v>1</v>
      </c>
      <c r="F762" s="29">
        <v>0</v>
      </c>
      <c r="G762" s="29"/>
      <c r="H762" t="s">
        <v>632</v>
      </c>
      <c r="J762" s="125"/>
      <c r="M762" t="s">
        <v>632</v>
      </c>
      <c r="N762" t="s">
        <v>632</v>
      </c>
      <c r="O762" s="65" t="s">
        <v>631</v>
      </c>
      <c r="P762" t="s">
        <v>631</v>
      </c>
      <c r="Q762" s="153">
        <f>IFERROR(_xlfn.XLOOKUP(S762,sortorder!$E$62:$E$138,sortorder!$F$62:$F$138),999)</f>
        <v>107</v>
      </c>
      <c r="R762" s="153">
        <f>IFERROR(_xlfn.XLOOKUP(S762,sortorder!$E$62:$E$138,sortorder!$D$62:$D$138),99)</f>
        <v>12</v>
      </c>
      <c r="S762" s="131" t="s">
        <v>134</v>
      </c>
      <c r="U762" s="158">
        <f>IFERROR(_xlfn.XLOOKUP(W762,sortorder!$E$4:$E$55,sortorder!$D$4:$D$55),99)</f>
        <v>80</v>
      </c>
      <c r="V762" s="158">
        <f>IFERROR(_xlfn.XLOOKUP(W762,sortorder!$E$4:$E$55,sortorder!$D$4:$D$55),99)</f>
        <v>80</v>
      </c>
      <c r="W762" s="22" t="s">
        <v>2888</v>
      </c>
      <c r="X762" s="147">
        <f>IF(ISERROR(SEARCH(X$1,$O762)),0,1)</f>
        <v>0</v>
      </c>
      <c r="Y762" s="147">
        <f>IF(ISERROR(SEARCH(Y$1,$O762)),0,1)</f>
        <v>0</v>
      </c>
      <c r="Z762" s="147">
        <f>IF(ISERROR(SEARCH(Z$1,$O762)),0,1)</f>
        <v>1</v>
      </c>
      <c r="AA762" s="147">
        <f>IF(ISERROR(SEARCH(AA$1,$O762)),0,1)</f>
        <v>1</v>
      </c>
      <c r="AB762" s="147">
        <f>IF(ISERROR(SEARCH(AB$1,$O762)),0,1)</f>
        <v>0</v>
      </c>
      <c r="AC762" s="147">
        <f>IF(ISERROR(SEARCH(AC$1,$O762)),0,1)</f>
        <v>0</v>
      </c>
      <c r="AD762" s="147">
        <f>IF(ISERROR(SEARCH(AD$1,$O762)),0,1)</f>
        <v>1</v>
      </c>
      <c r="AE762" s="147">
        <f>IF(ISERROR(SEARCH(AE$1,$O762)),0,1)</f>
        <v>0</v>
      </c>
      <c r="AF762" s="147">
        <f>IF(ISERROR(SEARCH(AF$1,$O762)),0,1)</f>
        <v>0</v>
      </c>
      <c r="AI762" t="s">
        <v>84</v>
      </c>
      <c r="AJ762" s="42" t="s">
        <v>84</v>
      </c>
      <c r="AK762" s="219">
        <f>_xlfn.XLOOKUP(AJ762,sortorder!$I$15:$I$20,sortorder!$J$15:$J$20)</f>
        <v>5</v>
      </c>
      <c r="AL762" t="s">
        <v>423</v>
      </c>
      <c r="AM762" t="s">
        <v>423</v>
      </c>
      <c r="AN762" t="s">
        <v>424</v>
      </c>
      <c r="AO762" s="32">
        <v>1</v>
      </c>
      <c r="AP762" t="s">
        <v>268</v>
      </c>
      <c r="AQ762" t="s">
        <v>2834</v>
      </c>
      <c r="AR762" t="s">
        <v>515</v>
      </c>
      <c r="AS762" t="s">
        <v>516</v>
      </c>
      <c r="AU762" s="40" t="str">
        <f>IFERROR(_xlfn.XLOOKUP(O762,wtd!$B:$B,wtd!$C:$C),"")</f>
        <v/>
      </c>
      <c r="AV762" s="147" t="b">
        <f>IFERROR(O762=_xlfn.XLOOKUP(O762,wtd!$B:$B,wtd!$B:$B),FALSE)</f>
        <v>0</v>
      </c>
      <c r="AW762" t="s">
        <v>1103</v>
      </c>
      <c r="BA762" t="b">
        <v>0</v>
      </c>
      <c r="BB762" t="b">
        <v>0</v>
      </c>
      <c r="BC762" t="b">
        <v>0</v>
      </c>
      <c r="BD762" s="125" t="s">
        <v>633</v>
      </c>
      <c r="BE762" t="s">
        <v>633</v>
      </c>
      <c r="BF762" s="125" t="s">
        <v>633</v>
      </c>
      <c r="BG762" t="s">
        <v>633</v>
      </c>
      <c r="BL762" s="235">
        <v>999</v>
      </c>
      <c r="BO762" t="s">
        <v>634</v>
      </c>
      <c r="BP762" t="s">
        <v>632</v>
      </c>
    </row>
    <row r="763" spans="1:69" x14ac:dyDescent="0.35">
      <c r="A763">
        <v>762</v>
      </c>
      <c r="B763" s="164" t="str">
        <f>IFERROR(TEXT(AK763,"00"),"99")&amp;IFERROR(TEXT(V763,"00"),"99")&amp;IFERROR(TEXT(R763,"00"),"99")&amp;IFERROR(TEXT(BL763,"000"),"999")</f>
        <v>058012999</v>
      </c>
      <c r="C763" s="164" t="str">
        <f>IFERROR(TEXT(AK763,"00"),"99")&amp;IFERROR(TEXT(U763,"00"),"99")&amp;IFERROR(TEXT(Q763,"000"),"999")</f>
        <v>0580107</v>
      </c>
      <c r="D763" s="29">
        <v>0</v>
      </c>
      <c r="E763" s="29">
        <v>1</v>
      </c>
      <c r="F763" s="29">
        <v>0</v>
      </c>
      <c r="G763" s="29"/>
      <c r="H763" t="s">
        <v>779</v>
      </c>
      <c r="J763" s="125"/>
      <c r="M763" t="s">
        <v>779</v>
      </c>
      <c r="N763" t="s">
        <v>779</v>
      </c>
      <c r="O763" s="65" t="s">
        <v>778</v>
      </c>
      <c r="P763" t="s">
        <v>778</v>
      </c>
      <c r="Q763" s="153">
        <f>IFERROR(_xlfn.XLOOKUP(S763,sortorder!$E$62:$E$138,sortorder!$F$62:$F$138),999)</f>
        <v>107</v>
      </c>
      <c r="R763" s="153">
        <f>IFERROR(_xlfn.XLOOKUP(S763,sortorder!$E$62:$E$138,sortorder!$D$62:$D$138),99)</f>
        <v>12</v>
      </c>
      <c r="S763" s="131" t="s">
        <v>134</v>
      </c>
      <c r="U763" s="158">
        <f>IFERROR(_xlfn.XLOOKUP(W763,sortorder!$E$4:$E$55,sortorder!$D$4:$D$55),99)</f>
        <v>80</v>
      </c>
      <c r="V763" s="158">
        <f>IFERROR(_xlfn.XLOOKUP(W763,sortorder!$E$4:$E$55,sortorder!$D$4:$D$55),99)</f>
        <v>80</v>
      </c>
      <c r="W763" s="22" t="s">
        <v>2888</v>
      </c>
      <c r="X763" s="147">
        <f>IF(ISERROR(SEARCH(X$1,$O763)),0,1)</f>
        <v>0</v>
      </c>
      <c r="Y763" s="147">
        <f>IF(ISERROR(SEARCH(Y$1,$O763)),0,1)</f>
        <v>0</v>
      </c>
      <c r="Z763" s="147">
        <f>IF(ISERROR(SEARCH(Z$1,$O763)),0,1)</f>
        <v>1</v>
      </c>
      <c r="AA763" s="147">
        <f>IF(ISERROR(SEARCH(AA$1,$O763)),0,1)</f>
        <v>1</v>
      </c>
      <c r="AB763" s="147">
        <f>IF(ISERROR(SEARCH(AB$1,$O763)),0,1)</f>
        <v>0</v>
      </c>
      <c r="AC763" s="147">
        <f>IF(ISERROR(SEARCH(AC$1,$O763)),0,1)</f>
        <v>0</v>
      </c>
      <c r="AD763" s="147">
        <f>IF(ISERROR(SEARCH(AD$1,$O763)),0,1)</f>
        <v>1</v>
      </c>
      <c r="AE763" s="147">
        <f>IF(ISERROR(SEARCH(AE$1,$O763)),0,1)</f>
        <v>0</v>
      </c>
      <c r="AF763" s="147">
        <f>IF(ISERROR(SEARCH(AF$1,$O763)),0,1)</f>
        <v>1</v>
      </c>
      <c r="AI763" t="s">
        <v>84</v>
      </c>
      <c r="AJ763" s="42" t="s">
        <v>84</v>
      </c>
      <c r="AK763" s="219">
        <f>_xlfn.XLOOKUP(AJ763,sortorder!$I$15:$I$20,sortorder!$J$15:$J$20)</f>
        <v>5</v>
      </c>
      <c r="AL763" t="s">
        <v>423</v>
      </c>
      <c r="AM763" t="s">
        <v>423</v>
      </c>
      <c r="AN763" t="s">
        <v>424</v>
      </c>
      <c r="AO763" s="32">
        <v>1</v>
      </c>
      <c r="AP763" t="s">
        <v>268</v>
      </c>
      <c r="AQ763" t="s">
        <v>2834</v>
      </c>
      <c r="AR763" t="s">
        <v>515</v>
      </c>
      <c r="AS763" t="s">
        <v>516</v>
      </c>
      <c r="AU763" s="40" t="str">
        <f>IFERROR(_xlfn.XLOOKUP(O763,wtd!$B:$B,wtd!$C:$C),"")</f>
        <v/>
      </c>
      <c r="AV763" s="147" t="b">
        <f>IFERROR(O763=_xlfn.XLOOKUP(O763,wtd!$B:$B,wtd!$B:$B),FALSE)</f>
        <v>0</v>
      </c>
      <c r="AW763" t="s">
        <v>1103</v>
      </c>
      <c r="BA763" t="b">
        <v>0</v>
      </c>
      <c r="BB763" t="b">
        <v>0</v>
      </c>
      <c r="BC763" t="b">
        <v>0</v>
      </c>
      <c r="BD763" s="125" t="s">
        <v>5090</v>
      </c>
      <c r="BE763" t="s">
        <v>780</v>
      </c>
      <c r="BF763" s="125" t="s">
        <v>780</v>
      </c>
      <c r="BG763" t="s">
        <v>780</v>
      </c>
      <c r="BL763" s="235">
        <v>999</v>
      </c>
      <c r="BO763" t="s">
        <v>781</v>
      </c>
      <c r="BP763" t="s">
        <v>779</v>
      </c>
    </row>
    <row r="764" spans="1:69" x14ac:dyDescent="0.35">
      <c r="A764">
        <v>763</v>
      </c>
      <c r="B764" s="164" t="str">
        <f>IFERROR(TEXT(AK764,"00"),"99")&amp;IFERROR(TEXT(V764,"00"),"99")&amp;IFERROR(TEXT(R764,"00"),"99")&amp;IFERROR(TEXT(BL764,"000"),"999")</f>
        <v>058012999</v>
      </c>
      <c r="C764" s="164" t="str">
        <f>IFERROR(TEXT(AK764,"00"),"99")&amp;IFERROR(TEXT(U764,"00"),"99")&amp;IFERROR(TEXT(Q764,"000"),"999")</f>
        <v>0580107</v>
      </c>
      <c r="D764" s="29">
        <v>0</v>
      </c>
      <c r="E764" s="29">
        <v>1</v>
      </c>
      <c r="F764" s="29">
        <v>0</v>
      </c>
      <c r="G764" s="29"/>
      <c r="H764" t="s">
        <v>509</v>
      </c>
      <c r="J764" s="125"/>
      <c r="K764" s="125"/>
      <c r="M764" s="125" t="s">
        <v>509</v>
      </c>
      <c r="N764" s="125" t="s">
        <v>509</v>
      </c>
      <c r="O764" s="65" t="s">
        <v>508</v>
      </c>
      <c r="P764" t="s">
        <v>508</v>
      </c>
      <c r="Q764" s="153">
        <f>IFERROR(_xlfn.XLOOKUP(S764,sortorder!$E$62:$E$138,sortorder!$F$62:$F$138),999)</f>
        <v>107</v>
      </c>
      <c r="R764" s="153">
        <f>IFERROR(_xlfn.XLOOKUP(S764,sortorder!$E$62:$E$138,sortorder!$D$62:$D$138),99)</f>
        <v>12</v>
      </c>
      <c r="S764" s="131" t="s">
        <v>134</v>
      </c>
      <c r="U764" s="158">
        <f>IFERROR(_xlfn.XLOOKUP(W764,sortorder!$E$4:$E$55,sortorder!$D$4:$D$55),99)</f>
        <v>80</v>
      </c>
      <c r="V764" s="158">
        <f>IFERROR(_xlfn.XLOOKUP(W764,sortorder!$E$4:$E$55,sortorder!$D$4:$D$55),99)</f>
        <v>80</v>
      </c>
      <c r="W764" s="22" t="s">
        <v>2887</v>
      </c>
      <c r="X764" s="147">
        <f>IF(ISERROR(SEARCH(X$1,$O764)),0,1)</f>
        <v>0</v>
      </c>
      <c r="Y764" s="147">
        <f>IF(ISERROR(SEARCH(Y$1,$O764)),0,1)</f>
        <v>1</v>
      </c>
      <c r="Z764" s="147">
        <f>IF(ISERROR(SEARCH(Z$1,$O764)),0,1)</f>
        <v>0</v>
      </c>
      <c r="AA764" s="147">
        <f>IF(ISERROR(SEARCH(AA$1,$O764)),0,1)</f>
        <v>0</v>
      </c>
      <c r="AB764" s="147">
        <f>IF(ISERROR(SEARCH(AB$1,$O764)),0,1)</f>
        <v>0</v>
      </c>
      <c r="AC764" s="147">
        <f>IF(ISERROR(SEARCH(AC$1,$O764)),0,1)</f>
        <v>1</v>
      </c>
      <c r="AD764" s="147">
        <f>IF(ISERROR(SEARCH(AD$1,$O764)),0,1)</f>
        <v>1</v>
      </c>
      <c r="AE764" s="147">
        <f>IF(ISERROR(SEARCH(AE$1,$O764)),0,1)</f>
        <v>0</v>
      </c>
      <c r="AF764" s="147">
        <f>IF(ISERROR(SEARCH(AF$1,$O764)),0,1)</f>
        <v>0</v>
      </c>
      <c r="AI764" t="s">
        <v>84</v>
      </c>
      <c r="AJ764" s="42" t="s">
        <v>84</v>
      </c>
      <c r="AK764" s="219">
        <f>_xlfn.XLOOKUP(AJ764,sortorder!$I$15:$I$20,sortorder!$J$15:$J$20)</f>
        <v>5</v>
      </c>
      <c r="AL764" t="s">
        <v>1805</v>
      </c>
      <c r="AM764" t="s">
        <v>1805</v>
      </c>
      <c r="AN764" t="s">
        <v>1806</v>
      </c>
      <c r="AO764" s="32">
        <v>3</v>
      </c>
      <c r="AP764" t="s">
        <v>456</v>
      </c>
      <c r="AQ764" t="s">
        <v>97</v>
      </c>
      <c r="AR764" t="s">
        <v>96</v>
      </c>
      <c r="AS764" t="s">
        <v>97</v>
      </c>
      <c r="AU764" s="40" t="str">
        <f>IFERROR(_xlfn.XLOOKUP(O764,wtd!$B:$B,wtd!$C:$C),"")</f>
        <v/>
      </c>
      <c r="AV764" s="147" t="b">
        <f>IFERROR(O764=_xlfn.XLOOKUP(O764,wtd!$B:$B,wtd!$B:$B),FALSE)</f>
        <v>0</v>
      </c>
      <c r="AW764" t="s">
        <v>89</v>
      </c>
      <c r="BA764" t="b">
        <v>0</v>
      </c>
      <c r="BB764" t="b">
        <v>0</v>
      </c>
      <c r="BC764" t="b">
        <v>0</v>
      </c>
      <c r="BD764" s="125" t="s">
        <v>510</v>
      </c>
      <c r="BE764" s="125" t="s">
        <v>510</v>
      </c>
      <c r="BF764" s="125" t="s">
        <v>510</v>
      </c>
      <c r="BG764" t="s">
        <v>510</v>
      </c>
      <c r="BL764" s="235">
        <v>999</v>
      </c>
      <c r="BO764" t="s">
        <v>54</v>
      </c>
      <c r="BP764" t="s">
        <v>509</v>
      </c>
    </row>
    <row r="765" spans="1:69" x14ac:dyDescent="0.35">
      <c r="A765">
        <v>764</v>
      </c>
      <c r="B765" s="164" t="str">
        <f>IFERROR(TEXT(AK765,"00"),"99")&amp;IFERROR(TEXT(V765,"00"),"99")&amp;IFERROR(TEXT(R765,"00"),"99")&amp;IFERROR(TEXT(BL765,"000"),"999")</f>
        <v>058012999</v>
      </c>
      <c r="C765" s="164" t="str">
        <f>IFERROR(TEXT(AK765,"00"),"99")&amp;IFERROR(TEXT(U765,"00"),"99")&amp;IFERROR(TEXT(Q765,"000"),"999")</f>
        <v>0580107</v>
      </c>
      <c r="D765" s="29">
        <v>0</v>
      </c>
      <c r="E765" s="29">
        <v>1</v>
      </c>
      <c r="F765" s="29">
        <v>0</v>
      </c>
      <c r="G765" s="29"/>
      <c r="H765" t="s">
        <v>817</v>
      </c>
      <c r="K765" s="125"/>
      <c r="L765" s="125"/>
      <c r="M765" s="125" t="s">
        <v>817</v>
      </c>
      <c r="N765" s="125" t="s">
        <v>817</v>
      </c>
      <c r="O765" s="126" t="s">
        <v>816</v>
      </c>
      <c r="P765" s="125" t="s">
        <v>816</v>
      </c>
      <c r="Q765" s="153">
        <f>IFERROR(_xlfn.XLOOKUP(S765,sortorder!$E$62:$E$138,sortorder!$F$62:$F$138),999)</f>
        <v>107</v>
      </c>
      <c r="R765" s="153">
        <f>IFERROR(_xlfn.XLOOKUP(S765,sortorder!$E$62:$E$138,sortorder!$D$62:$D$138),99)</f>
        <v>12</v>
      </c>
      <c r="S765" s="204" t="s">
        <v>134</v>
      </c>
      <c r="T765" s="205"/>
      <c r="U765" s="158">
        <f>IFERROR(_xlfn.XLOOKUP(W765,sortorder!$E$4:$E$55,sortorder!$D$4:$D$55),99)</f>
        <v>80</v>
      </c>
      <c r="V765" s="158">
        <f>IFERROR(_xlfn.XLOOKUP(W765,sortorder!$E$4:$E$55,sortorder!$D$4:$D$55),99)</f>
        <v>80</v>
      </c>
      <c r="W765" s="206" t="s">
        <v>2887</v>
      </c>
      <c r="X765" s="147">
        <f>IF(ISERROR(SEARCH(X$1,$O765)),0,1)</f>
        <v>0</v>
      </c>
      <c r="Y765" s="147">
        <f>IF(ISERROR(SEARCH(Y$1,$O765)),0,1)</f>
        <v>1</v>
      </c>
      <c r="Z765" s="147">
        <f>IF(ISERROR(SEARCH(Z$1,$O765)),0,1)</f>
        <v>0</v>
      </c>
      <c r="AA765" s="147">
        <f>IF(ISERROR(SEARCH(AA$1,$O765)),0,1)</f>
        <v>0</v>
      </c>
      <c r="AB765" s="147">
        <f>IF(ISERROR(SEARCH(AB$1,$O765)),0,1)</f>
        <v>0</v>
      </c>
      <c r="AC765" s="147">
        <f>IF(ISERROR(SEARCH(AC$1,$O765)),0,1)</f>
        <v>1</v>
      </c>
      <c r="AD765" s="147">
        <f>IF(ISERROR(SEARCH(AD$1,$O765)),0,1)</f>
        <v>1</v>
      </c>
      <c r="AE765" s="147">
        <f>IF(ISERROR(SEARCH(AE$1,$O765)),0,1)</f>
        <v>0</v>
      </c>
      <c r="AF765" s="147">
        <f>IF(ISERROR(SEARCH(AF$1,$O765)),0,1)</f>
        <v>1</v>
      </c>
      <c r="AG765" s="125"/>
      <c r="AH765" s="125"/>
      <c r="AI765" s="125" t="s">
        <v>84</v>
      </c>
      <c r="AJ765" s="221" t="s">
        <v>84</v>
      </c>
      <c r="AK765" s="219">
        <f>_xlfn.XLOOKUP(AJ765,sortorder!$I$15:$I$20,sortorder!$J$15:$J$20)</f>
        <v>5</v>
      </c>
      <c r="AL765" s="125" t="s">
        <v>1805</v>
      </c>
      <c r="AM765" s="125" t="s">
        <v>1805</v>
      </c>
      <c r="AN765" s="125" t="s">
        <v>1806</v>
      </c>
      <c r="AO765" s="208">
        <v>3</v>
      </c>
      <c r="AP765" s="125" t="s">
        <v>456</v>
      </c>
      <c r="AQ765" s="125" t="s">
        <v>97</v>
      </c>
      <c r="AR765" s="125" t="s">
        <v>96</v>
      </c>
      <c r="AS765" s="125" t="s">
        <v>97</v>
      </c>
      <c r="AT765" s="125"/>
      <c r="AU765" s="40" t="str">
        <f>IFERROR(_xlfn.XLOOKUP(O765,wtd!$B:$B,wtd!$C:$C),"")</f>
        <v/>
      </c>
      <c r="AV765" s="147" t="b">
        <f>IFERROR(O765=_xlfn.XLOOKUP(O765,wtd!$B:$B,wtd!$B:$B),FALSE)</f>
        <v>0</v>
      </c>
      <c r="AW765" s="125" t="s">
        <v>89</v>
      </c>
      <c r="AX765" s="125"/>
      <c r="AY765" s="125"/>
      <c r="AZ765" s="125"/>
      <c r="BA765" s="125" t="b">
        <v>0</v>
      </c>
      <c r="BB765" s="125" t="b">
        <v>0</v>
      </c>
      <c r="BC765" s="125" t="b">
        <v>0</v>
      </c>
      <c r="BD765" s="125" t="s">
        <v>5091</v>
      </c>
      <c r="BE765" s="125" t="s">
        <v>818</v>
      </c>
      <c r="BF765" s="125" t="s">
        <v>818</v>
      </c>
      <c r="BG765" s="125" t="s">
        <v>818</v>
      </c>
      <c r="BH765" s="125"/>
      <c r="BI765" s="125"/>
      <c r="BJ765" s="125"/>
      <c r="BL765" s="235">
        <v>999</v>
      </c>
      <c r="BO765" t="s">
        <v>113</v>
      </c>
      <c r="BP765" t="s">
        <v>817</v>
      </c>
    </row>
    <row r="766" spans="1:69" x14ac:dyDescent="0.35">
      <c r="A766">
        <v>765</v>
      </c>
      <c r="B766" s="164" t="str">
        <f>IFERROR(TEXT(AK766,"00"),"99")&amp;IFERROR(TEXT(V766,"00"),"99")&amp;IFERROR(TEXT(R766,"00"),"99")&amp;IFERROR(TEXT(BL766,"000"),"999")</f>
        <v>058012999</v>
      </c>
      <c r="C766" s="164" t="str">
        <f>IFERROR(TEXT(AK766,"00"),"99")&amp;IFERROR(TEXT(U766,"00"),"99")&amp;IFERROR(TEXT(Q766,"000"),"999")</f>
        <v>0580107</v>
      </c>
      <c r="D766" s="29">
        <v>0</v>
      </c>
      <c r="E766" s="29">
        <v>1</v>
      </c>
      <c r="F766" s="29">
        <v>0</v>
      </c>
      <c r="G766" s="29"/>
      <c r="H766" t="s">
        <v>1070</v>
      </c>
      <c r="K766" s="125"/>
      <c r="L766" s="125"/>
      <c r="M766" s="125" t="s">
        <v>1070</v>
      </c>
      <c r="N766" s="125" t="s">
        <v>1070</v>
      </c>
      <c r="O766" s="126" t="s">
        <v>1069</v>
      </c>
      <c r="P766" s="125" t="s">
        <v>1069</v>
      </c>
      <c r="Q766" s="153">
        <f>IFERROR(_xlfn.XLOOKUP(S766,sortorder!$E$62:$E$138,sortorder!$F$62:$F$138),999)</f>
        <v>107</v>
      </c>
      <c r="R766" s="153">
        <f>IFERROR(_xlfn.XLOOKUP(S766,sortorder!$E$62:$E$138,sortorder!$D$62:$D$138),99)</f>
        <v>12</v>
      </c>
      <c r="S766" s="204" t="s">
        <v>134</v>
      </c>
      <c r="T766" s="205"/>
      <c r="U766" s="158">
        <f>IFERROR(_xlfn.XLOOKUP(W766,sortorder!$E$4:$E$55,sortorder!$D$4:$D$55),99)</f>
        <v>80</v>
      </c>
      <c r="V766" s="158">
        <f>IFERROR(_xlfn.XLOOKUP(W766,sortorder!$E$4:$E$55,sortorder!$D$4:$D$55),99)</f>
        <v>80</v>
      </c>
      <c r="W766" s="206" t="s">
        <v>2888</v>
      </c>
      <c r="X766" s="147">
        <f>IF(ISERROR(SEARCH(X$1,$O766)),0,1)</f>
        <v>0</v>
      </c>
      <c r="Y766" s="147">
        <f>IF(ISERROR(SEARCH(Y$1,$O766)),0,1)</f>
        <v>1</v>
      </c>
      <c r="Z766" s="147">
        <f>IF(ISERROR(SEARCH(Z$1,$O766)),0,1)</f>
        <v>1</v>
      </c>
      <c r="AA766" s="147">
        <f>IF(ISERROR(SEARCH(AA$1,$O766)),0,1)</f>
        <v>1</v>
      </c>
      <c r="AB766" s="147">
        <f>IF(ISERROR(SEARCH(AB$1,$O766)),0,1)</f>
        <v>0</v>
      </c>
      <c r="AC766" s="147">
        <f>IF(ISERROR(SEARCH(AC$1,$O766)),0,1)</f>
        <v>0</v>
      </c>
      <c r="AD766" s="147">
        <f>IF(ISERROR(SEARCH(AD$1,$O766)),0,1)</f>
        <v>1</v>
      </c>
      <c r="AE766" s="147">
        <f>IF(ISERROR(SEARCH(AE$1,$O766)),0,1)</f>
        <v>0</v>
      </c>
      <c r="AF766" s="147">
        <f>IF(ISERROR(SEARCH(AF$1,$O766)),0,1)</f>
        <v>0</v>
      </c>
      <c r="AG766" s="125"/>
      <c r="AH766" s="125"/>
      <c r="AI766" s="125" t="s">
        <v>84</v>
      </c>
      <c r="AJ766" s="221" t="s">
        <v>84</v>
      </c>
      <c r="AK766" s="219">
        <f>_xlfn.XLOOKUP(AJ766,sortorder!$I$15:$I$20,sortorder!$J$15:$J$20)</f>
        <v>5</v>
      </c>
      <c r="AL766" s="125" t="s">
        <v>1805</v>
      </c>
      <c r="AM766" s="125" t="s">
        <v>1805</v>
      </c>
      <c r="AN766" s="125" t="s">
        <v>1806</v>
      </c>
      <c r="AO766" s="208">
        <v>3</v>
      </c>
      <c r="AP766" s="125" t="s">
        <v>757</v>
      </c>
      <c r="AQ766" s="125" t="s">
        <v>2834</v>
      </c>
      <c r="AR766" s="125" t="s">
        <v>515</v>
      </c>
      <c r="AS766" s="125" t="s">
        <v>516</v>
      </c>
      <c r="AT766" s="125"/>
      <c r="AU766" s="40" t="str">
        <f>IFERROR(_xlfn.XLOOKUP(O766,wtd!$B:$B,wtd!$C:$C),"")</f>
        <v/>
      </c>
      <c r="AV766" s="147" t="b">
        <f>IFERROR(O766=_xlfn.XLOOKUP(O766,wtd!$B:$B,wtd!$B:$B),FALSE)</f>
        <v>0</v>
      </c>
      <c r="AW766" s="125" t="s">
        <v>1103</v>
      </c>
      <c r="AX766" s="125"/>
      <c r="AY766" s="125"/>
      <c r="AZ766" s="125"/>
      <c r="BA766" s="125" t="b">
        <v>0</v>
      </c>
      <c r="BB766" s="125" t="b">
        <v>0</v>
      </c>
      <c r="BC766" s="125" t="b">
        <v>0</v>
      </c>
      <c r="BD766" s="125" t="s">
        <v>1071</v>
      </c>
      <c r="BE766" s="125" t="s">
        <v>1071</v>
      </c>
      <c r="BF766" s="125" t="s">
        <v>1071</v>
      </c>
      <c r="BG766" s="125" t="s">
        <v>1071</v>
      </c>
      <c r="BH766" s="125"/>
      <c r="BI766" s="125"/>
      <c r="BJ766" s="125"/>
      <c r="BL766" s="235">
        <v>999</v>
      </c>
      <c r="BO766" t="s">
        <v>634</v>
      </c>
      <c r="BP766" t="s">
        <v>1070</v>
      </c>
    </row>
    <row r="767" spans="1:69" x14ac:dyDescent="0.35">
      <c r="A767">
        <v>766</v>
      </c>
      <c r="B767" s="164" t="str">
        <f>IFERROR(TEXT(AK767,"00"),"99")&amp;IFERROR(TEXT(V767,"00"),"99")&amp;IFERROR(TEXT(R767,"00"),"99")&amp;IFERROR(TEXT(BL767,"000"),"999")</f>
        <v>058012999</v>
      </c>
      <c r="C767" s="164" t="str">
        <f>IFERROR(TEXT(AK767,"00"),"99")&amp;IFERROR(TEXT(U767,"00"),"99")&amp;IFERROR(TEXT(Q767,"000"),"999")</f>
        <v>0580107</v>
      </c>
      <c r="D767" s="29">
        <v>0</v>
      </c>
      <c r="E767" s="29">
        <v>1</v>
      </c>
      <c r="F767" s="29">
        <v>0</v>
      </c>
      <c r="G767" s="29"/>
      <c r="H767" t="s">
        <v>1058</v>
      </c>
      <c r="K767" s="125"/>
      <c r="L767" s="125"/>
      <c r="M767" s="125" t="s">
        <v>1058</v>
      </c>
      <c r="N767" s="125" t="s">
        <v>1058</v>
      </c>
      <c r="O767" s="126" t="s">
        <v>1057</v>
      </c>
      <c r="P767" s="125" t="s">
        <v>1057</v>
      </c>
      <c r="Q767" s="153">
        <f>IFERROR(_xlfn.XLOOKUP(S767,sortorder!$E$62:$E$138,sortorder!$F$62:$F$138),999)</f>
        <v>107</v>
      </c>
      <c r="R767" s="153">
        <f>IFERROR(_xlfn.XLOOKUP(S767,sortorder!$E$62:$E$138,sortorder!$D$62:$D$138),99)</f>
        <v>12</v>
      </c>
      <c r="S767" s="204" t="s">
        <v>134</v>
      </c>
      <c r="T767" s="205"/>
      <c r="U767" s="158">
        <f>IFERROR(_xlfn.XLOOKUP(W767,sortorder!$E$4:$E$55,sortorder!$D$4:$D$55),99)</f>
        <v>80</v>
      </c>
      <c r="V767" s="158">
        <f>IFERROR(_xlfn.XLOOKUP(W767,sortorder!$E$4:$E$55,sortorder!$D$4:$D$55),99)</f>
        <v>80</v>
      </c>
      <c r="W767" s="206" t="s">
        <v>2888</v>
      </c>
      <c r="X767" s="147">
        <f>IF(ISERROR(SEARCH(X$1,$O767)),0,1)</f>
        <v>0</v>
      </c>
      <c r="Y767" s="147">
        <f>IF(ISERROR(SEARCH(Y$1,$O767)),0,1)</f>
        <v>1</v>
      </c>
      <c r="Z767" s="147">
        <f>IF(ISERROR(SEARCH(Z$1,$O767)),0,1)</f>
        <v>1</v>
      </c>
      <c r="AA767" s="147">
        <f>IF(ISERROR(SEARCH(AA$1,$O767)),0,1)</f>
        <v>1</v>
      </c>
      <c r="AB767" s="147">
        <f>IF(ISERROR(SEARCH(AB$1,$O767)),0,1)</f>
        <v>0</v>
      </c>
      <c r="AC767" s="147">
        <f>IF(ISERROR(SEARCH(AC$1,$O767)),0,1)</f>
        <v>0</v>
      </c>
      <c r="AD767" s="147">
        <f>IF(ISERROR(SEARCH(AD$1,$O767)),0,1)</f>
        <v>1</v>
      </c>
      <c r="AE767" s="147">
        <f>IF(ISERROR(SEARCH(AE$1,$O767)),0,1)</f>
        <v>0</v>
      </c>
      <c r="AF767" s="147">
        <f>IF(ISERROR(SEARCH(AF$1,$O767)),0,1)</f>
        <v>1</v>
      </c>
      <c r="AG767" s="125"/>
      <c r="AH767" s="125"/>
      <c r="AI767" s="125" t="s">
        <v>84</v>
      </c>
      <c r="AJ767" s="221" t="s">
        <v>84</v>
      </c>
      <c r="AK767" s="219">
        <f>_xlfn.XLOOKUP(AJ767,sortorder!$I$15:$I$20,sortorder!$J$15:$J$20)</f>
        <v>5</v>
      </c>
      <c r="AL767" s="125" t="s">
        <v>1805</v>
      </c>
      <c r="AM767" s="125" t="s">
        <v>1805</v>
      </c>
      <c r="AN767" s="125" t="s">
        <v>1806</v>
      </c>
      <c r="AO767" s="208">
        <v>3</v>
      </c>
      <c r="AP767" s="125" t="s">
        <v>757</v>
      </c>
      <c r="AQ767" s="125" t="s">
        <v>2834</v>
      </c>
      <c r="AR767" s="125" t="s">
        <v>515</v>
      </c>
      <c r="AS767" s="125" t="s">
        <v>516</v>
      </c>
      <c r="AT767" s="125"/>
      <c r="AU767" s="40" t="str">
        <f>IFERROR(_xlfn.XLOOKUP(O767,wtd!$B:$B,wtd!$C:$C),"")</f>
        <v/>
      </c>
      <c r="AV767" s="147" t="b">
        <f>IFERROR(O767=_xlfn.XLOOKUP(O767,wtd!$B:$B,wtd!$B:$B),FALSE)</f>
        <v>0</v>
      </c>
      <c r="AW767" s="125" t="s">
        <v>1103</v>
      </c>
      <c r="AX767" s="125"/>
      <c r="AY767" s="125"/>
      <c r="AZ767" s="125"/>
      <c r="BA767" s="125" t="b">
        <v>0</v>
      </c>
      <c r="BB767" s="125" t="b">
        <v>0</v>
      </c>
      <c r="BC767" s="125" t="b">
        <v>0</v>
      </c>
      <c r="BD767" s="125" t="s">
        <v>5092</v>
      </c>
      <c r="BE767" s="125" t="s">
        <v>1059</v>
      </c>
      <c r="BF767" s="125" t="s">
        <v>1059</v>
      </c>
      <c r="BG767" s="125" t="s">
        <v>1059</v>
      </c>
      <c r="BH767" s="125"/>
      <c r="BI767" s="125"/>
      <c r="BJ767" s="125"/>
      <c r="BL767" s="235">
        <v>999</v>
      </c>
      <c r="BO767" t="s">
        <v>781</v>
      </c>
      <c r="BP767" t="s">
        <v>1058</v>
      </c>
    </row>
    <row r="768" spans="1:69" x14ac:dyDescent="0.35">
      <c r="A768">
        <v>767</v>
      </c>
      <c r="B768" s="164" t="str">
        <f>IFERROR(TEXT(AK768,"00"),"99")&amp;IFERROR(TEXT(V768,"00"),"99")&amp;IFERROR(TEXT(R768,"00"),"99")&amp;IFERROR(TEXT(BL768,"000"),"999")</f>
        <v>058013999</v>
      </c>
      <c r="C768" s="164" t="str">
        <f>IFERROR(TEXT(AK768,"00"),"99")&amp;IFERROR(TEXT(U768,"00"),"99")&amp;IFERROR(TEXT(Q768,"000"),"999")</f>
        <v>0580101</v>
      </c>
      <c r="D768" s="29">
        <v>0</v>
      </c>
      <c r="E768" s="29">
        <v>1</v>
      </c>
      <c r="F768" s="29">
        <v>0</v>
      </c>
      <c r="G768" s="29"/>
      <c r="H768" t="s">
        <v>111</v>
      </c>
      <c r="M768" t="s">
        <v>111</v>
      </c>
      <c r="N768" t="s">
        <v>111</v>
      </c>
      <c r="O768" s="65" t="s">
        <v>110</v>
      </c>
      <c r="P768" t="s">
        <v>110</v>
      </c>
      <c r="Q768" s="153">
        <f>IFERROR(_xlfn.XLOOKUP(S768,sortorder!$E$62:$E$138,sortorder!$F$62:$F$138),999)</f>
        <v>101</v>
      </c>
      <c r="R768" s="153">
        <f>IFERROR(_xlfn.XLOOKUP(S768,sortorder!$E$62:$E$138,sortorder!$D$62:$D$138),99)</f>
        <v>13</v>
      </c>
      <c r="S768" s="131" t="s">
        <v>1769</v>
      </c>
      <c r="U768" s="158">
        <f>IFERROR(_xlfn.XLOOKUP(W768,sortorder!$E$4:$E$55,sortorder!$D$4:$D$55),99)</f>
        <v>80</v>
      </c>
      <c r="V768" s="158">
        <f>IFERROR(_xlfn.XLOOKUP(W768,sortorder!$E$4:$E$55,sortorder!$D$4:$D$55),99)</f>
        <v>80</v>
      </c>
      <c r="W768" s="22" t="s">
        <v>2887</v>
      </c>
      <c r="X768" s="147">
        <f>IF(ISERROR(SEARCH(X$1,$O768)),0,1)</f>
        <v>0</v>
      </c>
      <c r="Y768" s="147">
        <f>IF(ISERROR(SEARCH(Y$1,$O768)),0,1)</f>
        <v>0</v>
      </c>
      <c r="Z768" s="147">
        <f>IF(ISERROR(SEARCH(Z$1,$O768)),0,1)</f>
        <v>0</v>
      </c>
      <c r="AA768" s="147">
        <f>IF(ISERROR(SEARCH(AA$1,$O768)),0,1)</f>
        <v>0</v>
      </c>
      <c r="AB768" s="147">
        <f>IF(ISERROR(SEARCH(AB$1,$O768)),0,1)</f>
        <v>0</v>
      </c>
      <c r="AC768" s="147">
        <f>IF(ISERROR(SEARCH(AC$1,$O768)),0,1)</f>
        <v>1</v>
      </c>
      <c r="AD768" s="147">
        <f>IF(ISERROR(SEARCH(AD$1,$O768)),0,1)</f>
        <v>1</v>
      </c>
      <c r="AE768" s="147">
        <f>IF(ISERROR(SEARCH(AE$1,$O768)),0,1)</f>
        <v>0</v>
      </c>
      <c r="AF768" s="147">
        <f>IF(ISERROR(SEARCH(AF$1,$O768)),0,1)</f>
        <v>0</v>
      </c>
      <c r="AI768" t="s">
        <v>84</v>
      </c>
      <c r="AJ768" s="42" t="s">
        <v>84</v>
      </c>
      <c r="AK768" s="219">
        <f>_xlfn.XLOOKUP(AJ768,sortorder!$I$15:$I$20,sortorder!$J$15:$J$20)</f>
        <v>5</v>
      </c>
      <c r="AL768" t="s">
        <v>423</v>
      </c>
      <c r="AM768" t="s">
        <v>423</v>
      </c>
      <c r="AN768" t="s">
        <v>424</v>
      </c>
      <c r="AO768" s="32">
        <v>1</v>
      </c>
      <c r="AP768" t="s">
        <v>83</v>
      </c>
      <c r="AQ768" t="s">
        <v>97</v>
      </c>
      <c r="AR768" t="s">
        <v>96</v>
      </c>
      <c r="AS768" t="s">
        <v>97</v>
      </c>
      <c r="AU768" s="40" t="str">
        <f>IFERROR(_xlfn.XLOOKUP(O768,wtd!$B:$B,wtd!$C:$C),"")</f>
        <v/>
      </c>
      <c r="AV768" s="147" t="b">
        <f>IFERROR(O768=_xlfn.XLOOKUP(O768,wtd!$B:$B,wtd!$B:$B),FALSE)</f>
        <v>0</v>
      </c>
      <c r="AW768" t="s">
        <v>89</v>
      </c>
      <c r="BA768" t="b">
        <v>0</v>
      </c>
      <c r="BB768" t="b">
        <v>0</v>
      </c>
      <c r="BC768" t="b">
        <v>0</v>
      </c>
      <c r="BD768" t="s">
        <v>112</v>
      </c>
      <c r="BE768" t="s">
        <v>112</v>
      </c>
      <c r="BF768" t="s">
        <v>112</v>
      </c>
      <c r="BG768" t="s">
        <v>112</v>
      </c>
      <c r="BL768" s="235">
        <v>999</v>
      </c>
      <c r="BO768" t="s">
        <v>113</v>
      </c>
      <c r="BP768" t="s">
        <v>111</v>
      </c>
    </row>
    <row r="769" spans="1:69" x14ac:dyDescent="0.35">
      <c r="A769">
        <v>768</v>
      </c>
      <c r="B769" s="164" t="str">
        <f>IFERROR(TEXT(AK769,"00"),"99")&amp;IFERROR(TEXT(V769,"00"),"99")&amp;IFERROR(TEXT(R769,"00"),"99")&amp;IFERROR(TEXT(BL769,"000"),"999")</f>
        <v>058013999</v>
      </c>
      <c r="C769" s="164" t="str">
        <f>IFERROR(TEXT(AK769,"00"),"99")&amp;IFERROR(TEXT(U769,"00"),"99")&amp;IFERROR(TEXT(Q769,"000"),"999")</f>
        <v>0580101</v>
      </c>
      <c r="D769" s="29">
        <v>0</v>
      </c>
      <c r="E769" s="29">
        <v>1</v>
      </c>
      <c r="F769" s="29">
        <v>0</v>
      </c>
      <c r="G769" s="29"/>
      <c r="H769" t="s">
        <v>115</v>
      </c>
      <c r="M769" t="s">
        <v>115</v>
      </c>
      <c r="N769" t="s">
        <v>115</v>
      </c>
      <c r="O769" s="65" t="s">
        <v>114</v>
      </c>
      <c r="P769" t="s">
        <v>114</v>
      </c>
      <c r="Q769" s="153">
        <f>IFERROR(_xlfn.XLOOKUP(S769,sortorder!$E$62:$E$138,sortorder!$F$62:$F$138),999)</f>
        <v>101</v>
      </c>
      <c r="R769" s="153">
        <f>IFERROR(_xlfn.XLOOKUP(S769,sortorder!$E$62:$E$138,sortorder!$D$62:$D$138),99)</f>
        <v>13</v>
      </c>
      <c r="S769" s="131" t="s">
        <v>1769</v>
      </c>
      <c r="U769" s="158">
        <f>IFERROR(_xlfn.XLOOKUP(W769,sortorder!$E$4:$E$55,sortorder!$D$4:$D$55),99)</f>
        <v>80</v>
      </c>
      <c r="V769" s="158">
        <f>IFERROR(_xlfn.XLOOKUP(W769,sortorder!$E$4:$E$55,sortorder!$D$4:$D$55),99)</f>
        <v>80</v>
      </c>
      <c r="W769" s="22" t="s">
        <v>2887</v>
      </c>
      <c r="X769" s="147">
        <f>IF(ISERROR(SEARCH(X$1,$O769)),0,1)</f>
        <v>0</v>
      </c>
      <c r="Y769" s="147">
        <f>IF(ISERROR(SEARCH(Y$1,$O769)),0,1)</f>
        <v>0</v>
      </c>
      <c r="Z769" s="147">
        <f>IF(ISERROR(SEARCH(Z$1,$O769)),0,1)</f>
        <v>0</v>
      </c>
      <c r="AA769" s="147">
        <f>IF(ISERROR(SEARCH(AA$1,$O769)),0,1)</f>
        <v>0</v>
      </c>
      <c r="AB769" s="147">
        <f>IF(ISERROR(SEARCH(AB$1,$O769)),0,1)</f>
        <v>0</v>
      </c>
      <c r="AC769" s="147">
        <f>IF(ISERROR(SEARCH(AC$1,$O769)),0,1)</f>
        <v>1</v>
      </c>
      <c r="AD769" s="147">
        <f>IF(ISERROR(SEARCH(AD$1,$O769)),0,1)</f>
        <v>1</v>
      </c>
      <c r="AE769" s="147">
        <f>IF(ISERROR(SEARCH(AE$1,$O769)),0,1)</f>
        <v>0</v>
      </c>
      <c r="AF769" s="147">
        <f>IF(ISERROR(SEARCH(AF$1,$O769)),0,1)</f>
        <v>1</v>
      </c>
      <c r="AI769" t="s">
        <v>84</v>
      </c>
      <c r="AJ769" s="42" t="s">
        <v>84</v>
      </c>
      <c r="AK769" s="219">
        <f>_xlfn.XLOOKUP(AJ769,sortorder!$I$15:$I$20,sortorder!$J$15:$J$20)</f>
        <v>5</v>
      </c>
      <c r="AL769" t="s">
        <v>423</v>
      </c>
      <c r="AM769" t="s">
        <v>423</v>
      </c>
      <c r="AN769" t="s">
        <v>424</v>
      </c>
      <c r="AO769" s="32">
        <v>1</v>
      </c>
      <c r="AP769" t="s">
        <v>83</v>
      </c>
      <c r="AQ769" t="s">
        <v>97</v>
      </c>
      <c r="AR769" t="s">
        <v>96</v>
      </c>
      <c r="AS769" t="s">
        <v>97</v>
      </c>
      <c r="AU769" s="40" t="str">
        <f>IFERROR(_xlfn.XLOOKUP(O769,wtd!$B:$B,wtd!$C:$C),"")</f>
        <v/>
      </c>
      <c r="AV769" s="147" t="b">
        <f>IFERROR(O769=_xlfn.XLOOKUP(O769,wtd!$B:$B,wtd!$B:$B),FALSE)</f>
        <v>0</v>
      </c>
      <c r="AW769" t="s">
        <v>89</v>
      </c>
      <c r="BA769" t="b">
        <v>0</v>
      </c>
      <c r="BB769" t="b">
        <v>0</v>
      </c>
      <c r="BC769" t="b">
        <v>0</v>
      </c>
      <c r="BD769" t="s">
        <v>5093</v>
      </c>
      <c r="BE769" t="s">
        <v>116</v>
      </c>
      <c r="BF769" t="s">
        <v>116</v>
      </c>
      <c r="BG769" t="s">
        <v>116</v>
      </c>
      <c r="BL769" s="235">
        <v>999</v>
      </c>
      <c r="BO769" t="s">
        <v>117</v>
      </c>
      <c r="BP769" t="s">
        <v>115</v>
      </c>
    </row>
    <row r="770" spans="1:69" x14ac:dyDescent="0.35">
      <c r="A770">
        <v>769</v>
      </c>
      <c r="B770" s="164" t="str">
        <f>IFERROR(TEXT(AK770,"00"),"99")&amp;IFERROR(TEXT(V770,"00"),"99")&amp;IFERROR(TEXT(R770,"00"),"99")&amp;IFERROR(TEXT(BL770,"000"),"999")</f>
        <v>058013999</v>
      </c>
      <c r="C770" s="164" t="str">
        <f>IFERROR(TEXT(AK770,"00"),"99")&amp;IFERROR(TEXT(U770,"00"),"99")&amp;IFERROR(TEXT(Q770,"000"),"999")</f>
        <v>0580101</v>
      </c>
      <c r="D770" s="29">
        <v>0</v>
      </c>
      <c r="E770" s="29">
        <v>1</v>
      </c>
      <c r="F770" s="29">
        <v>0</v>
      </c>
      <c r="G770" s="29"/>
      <c r="H770" t="s">
        <v>272</v>
      </c>
      <c r="M770" t="s">
        <v>272</v>
      </c>
      <c r="N770" t="s">
        <v>272</v>
      </c>
      <c r="O770" s="65" t="s">
        <v>271</v>
      </c>
      <c r="P770" t="s">
        <v>271</v>
      </c>
      <c r="Q770" s="153">
        <f>IFERROR(_xlfn.XLOOKUP(S770,sortorder!$E$62:$E$138,sortorder!$F$62:$F$138),999)</f>
        <v>101</v>
      </c>
      <c r="R770" s="153">
        <f>IFERROR(_xlfn.XLOOKUP(S770,sortorder!$E$62:$E$138,sortorder!$D$62:$D$138),99)</f>
        <v>13</v>
      </c>
      <c r="S770" s="131" t="s">
        <v>1769</v>
      </c>
      <c r="U770" s="158">
        <f>IFERROR(_xlfn.XLOOKUP(W770,sortorder!$E$4:$E$55,sortorder!$D$4:$D$55),99)</f>
        <v>80</v>
      </c>
      <c r="V770" s="158">
        <f>IFERROR(_xlfn.XLOOKUP(W770,sortorder!$E$4:$E$55,sortorder!$D$4:$D$55),99)</f>
        <v>80</v>
      </c>
      <c r="W770" s="22" t="s">
        <v>2888</v>
      </c>
      <c r="X770" s="147">
        <f>IF(ISERROR(SEARCH(X$1,$O770)),0,1)</f>
        <v>0</v>
      </c>
      <c r="Y770" s="147">
        <f>IF(ISERROR(SEARCH(Y$1,$O770)),0,1)</f>
        <v>0</v>
      </c>
      <c r="Z770" s="147">
        <f>IF(ISERROR(SEARCH(Z$1,$O770)),0,1)</f>
        <v>1</v>
      </c>
      <c r="AA770" s="147">
        <f>IF(ISERROR(SEARCH(AA$1,$O770)),0,1)</f>
        <v>1</v>
      </c>
      <c r="AB770" s="147">
        <f>IF(ISERROR(SEARCH(AB$1,$O770)),0,1)</f>
        <v>0</v>
      </c>
      <c r="AC770" s="147">
        <f>IF(ISERROR(SEARCH(AC$1,$O770)),0,1)</f>
        <v>0</v>
      </c>
      <c r="AD770" s="147">
        <f>IF(ISERROR(SEARCH(AD$1,$O770)),0,1)</f>
        <v>1</v>
      </c>
      <c r="AE770" s="147">
        <f>IF(ISERROR(SEARCH(AE$1,$O770)),0,1)</f>
        <v>0</v>
      </c>
      <c r="AF770" s="147">
        <f>IF(ISERROR(SEARCH(AF$1,$O770)),0,1)</f>
        <v>0</v>
      </c>
      <c r="AI770" t="s">
        <v>84</v>
      </c>
      <c r="AJ770" s="42" t="s">
        <v>84</v>
      </c>
      <c r="AK770" s="219">
        <f>_xlfn.XLOOKUP(AJ770,sortorder!$I$15:$I$20,sortorder!$J$15:$J$20)</f>
        <v>5</v>
      </c>
      <c r="AL770" t="s">
        <v>423</v>
      </c>
      <c r="AM770" t="s">
        <v>423</v>
      </c>
      <c r="AN770" t="s">
        <v>424</v>
      </c>
      <c r="AO770" s="32">
        <v>1</v>
      </c>
      <c r="AP770" t="s">
        <v>268</v>
      </c>
      <c r="AQ770" t="s">
        <v>2834</v>
      </c>
      <c r="AR770" t="s">
        <v>515</v>
      </c>
      <c r="AS770" t="s">
        <v>516</v>
      </c>
      <c r="AU770" s="40" t="str">
        <f>IFERROR(_xlfn.XLOOKUP(O770,wtd!$B:$B,wtd!$C:$C),"")</f>
        <v/>
      </c>
      <c r="AV770" s="147" t="b">
        <f>IFERROR(O770=_xlfn.XLOOKUP(O770,wtd!$B:$B,wtd!$B:$B),FALSE)</f>
        <v>0</v>
      </c>
      <c r="AW770" t="s">
        <v>1103</v>
      </c>
      <c r="BA770" t="b">
        <v>0</v>
      </c>
      <c r="BB770" t="b">
        <v>0</v>
      </c>
      <c r="BC770" t="b">
        <v>0</v>
      </c>
      <c r="BD770" t="s">
        <v>273</v>
      </c>
      <c r="BE770" t="s">
        <v>273</v>
      </c>
      <c r="BF770" t="s">
        <v>273</v>
      </c>
      <c r="BG770" t="s">
        <v>273</v>
      </c>
      <c r="BL770" s="235">
        <v>999</v>
      </c>
      <c r="BO770" t="s">
        <v>274</v>
      </c>
      <c r="BP770" t="s">
        <v>272</v>
      </c>
    </row>
    <row r="771" spans="1:69" x14ac:dyDescent="0.35">
      <c r="A771">
        <v>770</v>
      </c>
      <c r="B771" s="164" t="str">
        <f>IFERROR(TEXT(AK771,"00"),"99")&amp;IFERROR(TEXT(V771,"00"),"99")&amp;IFERROR(TEXT(R771,"00"),"99")&amp;IFERROR(TEXT(BL771,"000"),"999")</f>
        <v>058013999</v>
      </c>
      <c r="C771" s="164" t="str">
        <f>IFERROR(TEXT(AK771,"00"),"99")&amp;IFERROR(TEXT(U771,"00"),"99")&amp;IFERROR(TEXT(Q771,"000"),"999")</f>
        <v>0580101</v>
      </c>
      <c r="D771" s="29">
        <v>0</v>
      </c>
      <c r="E771" s="29">
        <v>1</v>
      </c>
      <c r="F771" s="29">
        <v>0</v>
      </c>
      <c r="G771" s="29"/>
      <c r="H771" t="s">
        <v>620</v>
      </c>
      <c r="M771" t="s">
        <v>620</v>
      </c>
      <c r="N771" t="s">
        <v>620</v>
      </c>
      <c r="O771" s="65" t="s">
        <v>619</v>
      </c>
      <c r="P771" t="s">
        <v>619</v>
      </c>
      <c r="Q771" s="153">
        <f>IFERROR(_xlfn.XLOOKUP(S771,sortorder!$E$62:$E$138,sortorder!$F$62:$F$138),999)</f>
        <v>101</v>
      </c>
      <c r="R771" s="153">
        <f>IFERROR(_xlfn.XLOOKUP(S771,sortorder!$E$62:$E$138,sortorder!$D$62:$D$138),99)</f>
        <v>13</v>
      </c>
      <c r="S771" s="131" t="s">
        <v>1769</v>
      </c>
      <c r="U771" s="158">
        <f>IFERROR(_xlfn.XLOOKUP(W771,sortorder!$E$4:$E$55,sortorder!$D$4:$D$55),99)</f>
        <v>80</v>
      </c>
      <c r="V771" s="158">
        <f>IFERROR(_xlfn.XLOOKUP(W771,sortorder!$E$4:$E$55,sortorder!$D$4:$D$55),99)</f>
        <v>80</v>
      </c>
      <c r="W771" s="22" t="s">
        <v>2888</v>
      </c>
      <c r="X771" s="147">
        <f>IF(ISERROR(SEARCH(X$1,$O771)),0,1)</f>
        <v>0</v>
      </c>
      <c r="Y771" s="147">
        <f>IF(ISERROR(SEARCH(Y$1,$O771)),0,1)</f>
        <v>0</v>
      </c>
      <c r="Z771" s="147">
        <f>IF(ISERROR(SEARCH(Z$1,$O771)),0,1)</f>
        <v>1</v>
      </c>
      <c r="AA771" s="147">
        <f>IF(ISERROR(SEARCH(AA$1,$O771)),0,1)</f>
        <v>1</v>
      </c>
      <c r="AB771" s="147">
        <f>IF(ISERROR(SEARCH(AB$1,$O771)),0,1)</f>
        <v>0</v>
      </c>
      <c r="AC771" s="147">
        <f>IF(ISERROR(SEARCH(AC$1,$O771)),0,1)</f>
        <v>0</v>
      </c>
      <c r="AD771" s="147">
        <f>IF(ISERROR(SEARCH(AD$1,$O771)),0,1)</f>
        <v>1</v>
      </c>
      <c r="AE771" s="147">
        <f>IF(ISERROR(SEARCH(AE$1,$O771)),0,1)</f>
        <v>0</v>
      </c>
      <c r="AF771" s="147">
        <f>IF(ISERROR(SEARCH(AF$1,$O771)),0,1)</f>
        <v>1</v>
      </c>
      <c r="AI771" t="s">
        <v>84</v>
      </c>
      <c r="AJ771" s="42" t="s">
        <v>84</v>
      </c>
      <c r="AK771" s="219">
        <f>_xlfn.XLOOKUP(AJ771,sortorder!$I$15:$I$20,sortorder!$J$15:$J$20)</f>
        <v>5</v>
      </c>
      <c r="AL771" t="s">
        <v>423</v>
      </c>
      <c r="AM771" t="s">
        <v>423</v>
      </c>
      <c r="AN771" t="s">
        <v>424</v>
      </c>
      <c r="AO771" s="32">
        <v>1</v>
      </c>
      <c r="AP771" t="s">
        <v>268</v>
      </c>
      <c r="AQ771" t="s">
        <v>2834</v>
      </c>
      <c r="AR771" t="s">
        <v>515</v>
      </c>
      <c r="AS771" t="s">
        <v>516</v>
      </c>
      <c r="AU771" s="40" t="str">
        <f>IFERROR(_xlfn.XLOOKUP(O771,wtd!$B:$B,wtd!$C:$C),"")</f>
        <v/>
      </c>
      <c r="AV771" s="147" t="b">
        <f>IFERROR(O771=_xlfn.XLOOKUP(O771,wtd!$B:$B,wtd!$B:$B),FALSE)</f>
        <v>0</v>
      </c>
      <c r="AW771" t="s">
        <v>1103</v>
      </c>
      <c r="BA771" t="b">
        <v>0</v>
      </c>
      <c r="BB771" t="b">
        <v>0</v>
      </c>
      <c r="BC771" t="b">
        <v>0</v>
      </c>
      <c r="BD771" t="s">
        <v>5094</v>
      </c>
      <c r="BE771" t="s">
        <v>621</v>
      </c>
      <c r="BF771" t="s">
        <v>621</v>
      </c>
      <c r="BG771" t="s">
        <v>621</v>
      </c>
      <c r="BL771" s="235">
        <v>999</v>
      </c>
      <c r="BO771" t="s">
        <v>622</v>
      </c>
      <c r="BP771" t="s">
        <v>620</v>
      </c>
    </row>
    <row r="772" spans="1:69" x14ac:dyDescent="0.35">
      <c r="A772">
        <v>771</v>
      </c>
      <c r="B772" s="164" t="str">
        <f>IFERROR(TEXT(AK772,"00"),"99")&amp;IFERROR(TEXT(V772,"00"),"99")&amp;IFERROR(TEXT(R772,"00"),"99")&amp;IFERROR(TEXT(BL772,"000"),"999")</f>
        <v>058013999</v>
      </c>
      <c r="C772" s="164" t="str">
        <f>IFERROR(TEXT(AK772,"00"),"99")&amp;IFERROR(TEXT(U772,"00"),"99")&amp;IFERROR(TEXT(Q772,"000"),"999")</f>
        <v>0580101</v>
      </c>
      <c r="D772" s="29">
        <v>0</v>
      </c>
      <c r="E772" s="29">
        <v>1</v>
      </c>
      <c r="F772" s="29">
        <v>0</v>
      </c>
      <c r="G772" s="29"/>
      <c r="H772" t="s">
        <v>497</v>
      </c>
      <c r="M772" t="s">
        <v>497</v>
      </c>
      <c r="N772" t="s">
        <v>497</v>
      </c>
      <c r="O772" s="65" t="s">
        <v>496</v>
      </c>
      <c r="P772" t="s">
        <v>496</v>
      </c>
      <c r="Q772" s="153">
        <f>IFERROR(_xlfn.XLOOKUP(S772,sortorder!$E$62:$E$138,sortorder!$F$62:$F$138),999)</f>
        <v>101</v>
      </c>
      <c r="R772" s="153">
        <f>IFERROR(_xlfn.XLOOKUP(S772,sortorder!$E$62:$E$138,sortorder!$D$62:$D$138),99)</f>
        <v>13</v>
      </c>
      <c r="S772" s="131" t="s">
        <v>1769</v>
      </c>
      <c r="U772" s="158">
        <f>IFERROR(_xlfn.XLOOKUP(W772,sortorder!$E$4:$E$55,sortorder!$D$4:$D$55),99)</f>
        <v>80</v>
      </c>
      <c r="V772" s="158">
        <f>IFERROR(_xlfn.XLOOKUP(W772,sortorder!$E$4:$E$55,sortorder!$D$4:$D$55),99)</f>
        <v>80</v>
      </c>
      <c r="W772" s="22" t="s">
        <v>2887</v>
      </c>
      <c r="X772" s="147">
        <f>IF(ISERROR(SEARCH(X$1,$O772)),0,1)</f>
        <v>0</v>
      </c>
      <c r="Y772" s="147">
        <f>IF(ISERROR(SEARCH(Y$1,$O772)),0,1)</f>
        <v>1</v>
      </c>
      <c r="Z772" s="147">
        <f>IF(ISERROR(SEARCH(Z$1,$O772)),0,1)</f>
        <v>0</v>
      </c>
      <c r="AA772" s="147">
        <f>IF(ISERROR(SEARCH(AA$1,$O772)),0,1)</f>
        <v>0</v>
      </c>
      <c r="AB772" s="147">
        <f>IF(ISERROR(SEARCH(AB$1,$O772)),0,1)</f>
        <v>0</v>
      </c>
      <c r="AC772" s="147">
        <f>IF(ISERROR(SEARCH(AC$1,$O772)),0,1)</f>
        <v>1</v>
      </c>
      <c r="AD772" s="147">
        <f>IF(ISERROR(SEARCH(AD$1,$O772)),0,1)</f>
        <v>1</v>
      </c>
      <c r="AE772" s="147">
        <f>IF(ISERROR(SEARCH(AE$1,$O772)),0,1)</f>
        <v>0</v>
      </c>
      <c r="AF772" s="147">
        <f>IF(ISERROR(SEARCH(AF$1,$O772)),0,1)</f>
        <v>0</v>
      </c>
      <c r="AI772" t="s">
        <v>84</v>
      </c>
      <c r="AJ772" s="42" t="s">
        <v>84</v>
      </c>
      <c r="AK772" s="219">
        <f>_xlfn.XLOOKUP(AJ772,sortorder!$I$15:$I$20,sortorder!$J$15:$J$20)</f>
        <v>5</v>
      </c>
      <c r="AL772" t="s">
        <v>1805</v>
      </c>
      <c r="AM772" t="s">
        <v>1805</v>
      </c>
      <c r="AN772" t="s">
        <v>1806</v>
      </c>
      <c r="AO772" s="32">
        <v>3</v>
      </c>
      <c r="AP772" t="s">
        <v>456</v>
      </c>
      <c r="AQ772" t="s">
        <v>97</v>
      </c>
      <c r="AR772" t="s">
        <v>96</v>
      </c>
      <c r="AS772" t="s">
        <v>97</v>
      </c>
      <c r="AU772" s="40" t="str">
        <f>IFERROR(_xlfn.XLOOKUP(O772,wtd!$B:$B,wtd!$C:$C),"")</f>
        <v/>
      </c>
      <c r="AV772" s="147" t="b">
        <f>IFERROR(O772=_xlfn.XLOOKUP(O772,wtd!$B:$B,wtd!$B:$B),FALSE)</f>
        <v>0</v>
      </c>
      <c r="AW772" t="s">
        <v>89</v>
      </c>
      <c r="BA772" t="b">
        <v>0</v>
      </c>
      <c r="BB772" t="b">
        <v>0</v>
      </c>
      <c r="BC772" t="b">
        <v>0</v>
      </c>
      <c r="BD772" t="s">
        <v>498</v>
      </c>
      <c r="BE772" t="s">
        <v>498</v>
      </c>
      <c r="BF772" t="s">
        <v>498</v>
      </c>
      <c r="BG772" t="s">
        <v>498</v>
      </c>
      <c r="BL772" s="235">
        <v>999</v>
      </c>
      <c r="BO772" t="s">
        <v>113</v>
      </c>
      <c r="BP772" t="s">
        <v>497</v>
      </c>
    </row>
    <row r="773" spans="1:69" x14ac:dyDescent="0.35">
      <c r="A773">
        <v>772</v>
      </c>
      <c r="B773" s="164" t="str">
        <f>IFERROR(TEXT(AK773,"00"),"99")&amp;IFERROR(TEXT(V773,"00"),"99")&amp;IFERROR(TEXT(R773,"00"),"99")&amp;IFERROR(TEXT(BL773,"000"),"999")</f>
        <v>058013999</v>
      </c>
      <c r="C773" s="164" t="str">
        <f>IFERROR(TEXT(AK773,"00"),"99")&amp;IFERROR(TEXT(U773,"00"),"99")&amp;IFERROR(TEXT(Q773,"000"),"999")</f>
        <v>0580101</v>
      </c>
      <c r="D773" s="29">
        <v>0</v>
      </c>
      <c r="E773" s="29">
        <v>1</v>
      </c>
      <c r="F773" s="29">
        <v>0</v>
      </c>
      <c r="G773" s="29"/>
      <c r="H773" t="s">
        <v>500</v>
      </c>
      <c r="M773" t="s">
        <v>500</v>
      </c>
      <c r="N773" t="s">
        <v>500</v>
      </c>
      <c r="O773" s="65" t="s">
        <v>499</v>
      </c>
      <c r="P773" t="s">
        <v>499</v>
      </c>
      <c r="Q773" s="153">
        <f>IFERROR(_xlfn.XLOOKUP(S773,sortorder!$E$62:$E$138,sortorder!$F$62:$F$138),999)</f>
        <v>101</v>
      </c>
      <c r="R773" s="153">
        <f>IFERROR(_xlfn.XLOOKUP(S773,sortorder!$E$62:$E$138,sortorder!$D$62:$D$138),99)</f>
        <v>13</v>
      </c>
      <c r="S773" s="131" t="s">
        <v>1769</v>
      </c>
      <c r="U773" s="158">
        <f>IFERROR(_xlfn.XLOOKUP(W773,sortorder!$E$4:$E$55,sortorder!$D$4:$D$55),99)</f>
        <v>80</v>
      </c>
      <c r="V773" s="158">
        <f>IFERROR(_xlfn.XLOOKUP(W773,sortorder!$E$4:$E$55,sortorder!$D$4:$D$55),99)</f>
        <v>80</v>
      </c>
      <c r="W773" s="22" t="s">
        <v>2887</v>
      </c>
      <c r="X773" s="147">
        <f>IF(ISERROR(SEARCH(X$1,$O773)),0,1)</f>
        <v>0</v>
      </c>
      <c r="Y773" s="147">
        <f>IF(ISERROR(SEARCH(Y$1,$O773)),0,1)</f>
        <v>1</v>
      </c>
      <c r="Z773" s="147">
        <f>IF(ISERROR(SEARCH(Z$1,$O773)),0,1)</f>
        <v>0</v>
      </c>
      <c r="AA773" s="147">
        <f>IF(ISERROR(SEARCH(AA$1,$O773)),0,1)</f>
        <v>0</v>
      </c>
      <c r="AB773" s="147">
        <f>IF(ISERROR(SEARCH(AB$1,$O773)),0,1)</f>
        <v>0</v>
      </c>
      <c r="AC773" s="147">
        <f>IF(ISERROR(SEARCH(AC$1,$O773)),0,1)</f>
        <v>1</v>
      </c>
      <c r="AD773" s="147">
        <f>IF(ISERROR(SEARCH(AD$1,$O773)),0,1)</f>
        <v>1</v>
      </c>
      <c r="AE773" s="147">
        <f>IF(ISERROR(SEARCH(AE$1,$O773)),0,1)</f>
        <v>0</v>
      </c>
      <c r="AF773" s="147">
        <f>IF(ISERROR(SEARCH(AF$1,$O773)),0,1)</f>
        <v>1</v>
      </c>
      <c r="AI773" t="s">
        <v>84</v>
      </c>
      <c r="AJ773" s="42" t="s">
        <v>84</v>
      </c>
      <c r="AK773" s="219">
        <f>_xlfn.XLOOKUP(AJ773,sortorder!$I$15:$I$20,sortorder!$J$15:$J$20)</f>
        <v>5</v>
      </c>
      <c r="AL773" t="s">
        <v>1805</v>
      </c>
      <c r="AM773" t="s">
        <v>1805</v>
      </c>
      <c r="AN773" t="s">
        <v>1806</v>
      </c>
      <c r="AO773" s="32">
        <v>3</v>
      </c>
      <c r="AP773" t="s">
        <v>456</v>
      </c>
      <c r="AQ773" t="s">
        <v>97</v>
      </c>
      <c r="AR773" t="s">
        <v>96</v>
      </c>
      <c r="AS773" t="s">
        <v>97</v>
      </c>
      <c r="AU773" s="40" t="str">
        <f>IFERROR(_xlfn.XLOOKUP(O773,wtd!$B:$B,wtd!$C:$C),"")</f>
        <v/>
      </c>
      <c r="AV773" s="147" t="b">
        <f>IFERROR(O773=_xlfn.XLOOKUP(O773,wtd!$B:$B,wtd!$B:$B),FALSE)</f>
        <v>0</v>
      </c>
      <c r="AW773" t="s">
        <v>89</v>
      </c>
      <c r="BA773" t="b">
        <v>0</v>
      </c>
      <c r="BB773" t="b">
        <v>0</v>
      </c>
      <c r="BC773" t="b">
        <v>0</v>
      </c>
      <c r="BD773" t="s">
        <v>5095</v>
      </c>
      <c r="BE773" t="s">
        <v>501</v>
      </c>
      <c r="BF773" t="s">
        <v>501</v>
      </c>
      <c r="BG773" t="s">
        <v>501</v>
      </c>
      <c r="BL773" s="235">
        <v>999</v>
      </c>
      <c r="BO773" t="s">
        <v>117</v>
      </c>
      <c r="BP773" t="s">
        <v>500</v>
      </c>
    </row>
    <row r="774" spans="1:69" x14ac:dyDescent="0.35">
      <c r="A774">
        <v>773</v>
      </c>
      <c r="B774" s="164" t="str">
        <f>IFERROR(TEXT(AK774,"00"),"99")&amp;IFERROR(TEXT(V774,"00"),"99")&amp;IFERROR(TEXT(R774,"00"),"99")&amp;IFERROR(TEXT(BL774,"000"),"999")</f>
        <v>058013999</v>
      </c>
      <c r="C774" s="164" t="str">
        <f>IFERROR(TEXT(AK774,"00"),"99")&amp;IFERROR(TEXT(U774,"00"),"99")&amp;IFERROR(TEXT(Q774,"000"),"999")</f>
        <v>0580101</v>
      </c>
      <c r="D774" s="29">
        <v>0</v>
      </c>
      <c r="E774" s="29">
        <v>1</v>
      </c>
      <c r="F774" s="29">
        <v>0</v>
      </c>
      <c r="G774" s="29"/>
      <c r="H774" t="s">
        <v>805</v>
      </c>
      <c r="M774" t="s">
        <v>805</v>
      </c>
      <c r="N774" t="s">
        <v>805</v>
      </c>
      <c r="O774" s="65" t="s">
        <v>804</v>
      </c>
      <c r="P774" t="s">
        <v>804</v>
      </c>
      <c r="Q774" s="153">
        <f>IFERROR(_xlfn.XLOOKUP(S774,sortorder!$E$62:$E$138,sortorder!$F$62:$F$138),999)</f>
        <v>101</v>
      </c>
      <c r="R774" s="153">
        <f>IFERROR(_xlfn.XLOOKUP(S774,sortorder!$E$62:$E$138,sortorder!$D$62:$D$138),99)</f>
        <v>13</v>
      </c>
      <c r="S774" s="131" t="s">
        <v>1769</v>
      </c>
      <c r="U774" s="158">
        <f>IFERROR(_xlfn.XLOOKUP(W774,sortorder!$E$4:$E$55,sortorder!$D$4:$D$55),99)</f>
        <v>80</v>
      </c>
      <c r="V774" s="158">
        <f>IFERROR(_xlfn.XLOOKUP(W774,sortorder!$E$4:$E$55,sortorder!$D$4:$D$55),99)</f>
        <v>80</v>
      </c>
      <c r="W774" s="22" t="s">
        <v>2888</v>
      </c>
      <c r="X774" s="147">
        <f>IF(ISERROR(SEARCH(X$1,$O774)),0,1)</f>
        <v>0</v>
      </c>
      <c r="Y774" s="147">
        <f>IF(ISERROR(SEARCH(Y$1,$O774)),0,1)</f>
        <v>1</v>
      </c>
      <c r="Z774" s="147">
        <f>IF(ISERROR(SEARCH(Z$1,$O774)),0,1)</f>
        <v>1</v>
      </c>
      <c r="AA774" s="147">
        <f>IF(ISERROR(SEARCH(AA$1,$O774)),0,1)</f>
        <v>1</v>
      </c>
      <c r="AB774" s="147">
        <f>IF(ISERROR(SEARCH(AB$1,$O774)),0,1)</f>
        <v>0</v>
      </c>
      <c r="AC774" s="147">
        <f>IF(ISERROR(SEARCH(AC$1,$O774)),0,1)</f>
        <v>0</v>
      </c>
      <c r="AD774" s="147">
        <f>IF(ISERROR(SEARCH(AD$1,$O774)),0,1)</f>
        <v>1</v>
      </c>
      <c r="AE774" s="147">
        <f>IF(ISERROR(SEARCH(AE$1,$O774)),0,1)</f>
        <v>0</v>
      </c>
      <c r="AF774" s="147">
        <f>IF(ISERROR(SEARCH(AF$1,$O774)),0,1)</f>
        <v>0</v>
      </c>
      <c r="AI774" t="s">
        <v>84</v>
      </c>
      <c r="AJ774" s="42" t="s">
        <v>84</v>
      </c>
      <c r="AK774" s="219">
        <f>_xlfn.XLOOKUP(AJ774,sortorder!$I$15:$I$20,sortorder!$J$15:$J$20)</f>
        <v>5</v>
      </c>
      <c r="AL774" t="s">
        <v>1805</v>
      </c>
      <c r="AM774" t="s">
        <v>1805</v>
      </c>
      <c r="AN774" t="s">
        <v>1806</v>
      </c>
      <c r="AO774" s="32">
        <v>3</v>
      </c>
      <c r="AP774" t="s">
        <v>757</v>
      </c>
      <c r="AQ774" t="s">
        <v>2834</v>
      </c>
      <c r="AR774" t="s">
        <v>515</v>
      </c>
      <c r="AS774" t="s">
        <v>516</v>
      </c>
      <c r="AU774" s="40" t="str">
        <f>IFERROR(_xlfn.XLOOKUP(O774,wtd!$B:$B,wtd!$C:$C),"")</f>
        <v/>
      </c>
      <c r="AV774" s="147" t="b">
        <f>IFERROR(O774=_xlfn.XLOOKUP(O774,wtd!$B:$B,wtd!$B:$B),FALSE)</f>
        <v>0</v>
      </c>
      <c r="AW774" t="s">
        <v>1103</v>
      </c>
      <c r="BA774" t="b">
        <v>0</v>
      </c>
      <c r="BB774" t="b">
        <v>0</v>
      </c>
      <c r="BC774" t="b">
        <v>0</v>
      </c>
      <c r="BD774" t="s">
        <v>806</v>
      </c>
      <c r="BE774" t="s">
        <v>806</v>
      </c>
      <c r="BF774" t="s">
        <v>806</v>
      </c>
      <c r="BG774" t="s">
        <v>806</v>
      </c>
      <c r="BL774" s="235">
        <v>999</v>
      </c>
      <c r="BO774" t="s">
        <v>274</v>
      </c>
      <c r="BP774" t="s">
        <v>805</v>
      </c>
    </row>
    <row r="775" spans="1:69" x14ac:dyDescent="0.35">
      <c r="A775">
        <v>774</v>
      </c>
      <c r="B775" s="164" t="str">
        <f>IFERROR(TEXT(AK775,"00"),"99")&amp;IFERROR(TEXT(V775,"00"),"99")&amp;IFERROR(TEXT(R775,"00"),"99")&amp;IFERROR(TEXT(BL775,"000"),"999")</f>
        <v>058013999</v>
      </c>
      <c r="C775" s="164" t="str">
        <f>IFERROR(TEXT(AK775,"00"),"99")&amp;IFERROR(TEXT(U775,"00"),"99")&amp;IFERROR(TEXT(Q775,"000"),"999")</f>
        <v>0580101</v>
      </c>
      <c r="D775" s="29">
        <v>0</v>
      </c>
      <c r="E775" s="29">
        <v>1</v>
      </c>
      <c r="F775" s="29">
        <v>0</v>
      </c>
      <c r="G775" s="29"/>
      <c r="H775" t="s">
        <v>808</v>
      </c>
      <c r="M775" t="s">
        <v>808</v>
      </c>
      <c r="N775" t="s">
        <v>808</v>
      </c>
      <c r="O775" s="65" t="s">
        <v>807</v>
      </c>
      <c r="P775" t="s">
        <v>807</v>
      </c>
      <c r="Q775" s="153">
        <f>IFERROR(_xlfn.XLOOKUP(S775,sortorder!$E$62:$E$138,sortorder!$F$62:$F$138),999)</f>
        <v>101</v>
      </c>
      <c r="R775" s="153">
        <f>IFERROR(_xlfn.XLOOKUP(S775,sortorder!$E$62:$E$138,sortorder!$D$62:$D$138),99)</f>
        <v>13</v>
      </c>
      <c r="S775" s="131" t="s">
        <v>1769</v>
      </c>
      <c r="U775" s="158">
        <f>IFERROR(_xlfn.XLOOKUP(W775,sortorder!$E$4:$E$55,sortorder!$D$4:$D$55),99)</f>
        <v>80</v>
      </c>
      <c r="V775" s="158">
        <f>IFERROR(_xlfn.XLOOKUP(W775,sortorder!$E$4:$E$55,sortorder!$D$4:$D$55),99)</f>
        <v>80</v>
      </c>
      <c r="W775" s="22" t="s">
        <v>2888</v>
      </c>
      <c r="X775" s="147">
        <f>IF(ISERROR(SEARCH(X$1,$O775)),0,1)</f>
        <v>0</v>
      </c>
      <c r="Y775" s="147">
        <f>IF(ISERROR(SEARCH(Y$1,$O775)),0,1)</f>
        <v>1</v>
      </c>
      <c r="Z775" s="147">
        <f>IF(ISERROR(SEARCH(Z$1,$O775)),0,1)</f>
        <v>1</v>
      </c>
      <c r="AA775" s="147">
        <f>IF(ISERROR(SEARCH(AA$1,$O775)),0,1)</f>
        <v>1</v>
      </c>
      <c r="AB775" s="147">
        <f>IF(ISERROR(SEARCH(AB$1,$O775)),0,1)</f>
        <v>0</v>
      </c>
      <c r="AC775" s="147">
        <f>IF(ISERROR(SEARCH(AC$1,$O775)),0,1)</f>
        <v>0</v>
      </c>
      <c r="AD775" s="147">
        <f>IF(ISERROR(SEARCH(AD$1,$O775)),0,1)</f>
        <v>1</v>
      </c>
      <c r="AE775" s="147">
        <f>IF(ISERROR(SEARCH(AE$1,$O775)),0,1)</f>
        <v>0</v>
      </c>
      <c r="AF775" s="147">
        <f>IF(ISERROR(SEARCH(AF$1,$O775)),0,1)</f>
        <v>1</v>
      </c>
      <c r="AI775" t="s">
        <v>84</v>
      </c>
      <c r="AJ775" s="42" t="s">
        <v>84</v>
      </c>
      <c r="AK775" s="219">
        <f>_xlfn.XLOOKUP(AJ775,sortorder!$I$15:$I$20,sortorder!$J$15:$J$20)</f>
        <v>5</v>
      </c>
      <c r="AL775" t="s">
        <v>1805</v>
      </c>
      <c r="AM775" t="s">
        <v>1805</v>
      </c>
      <c r="AN775" t="s">
        <v>1806</v>
      </c>
      <c r="AO775" s="32">
        <v>3</v>
      </c>
      <c r="AP775" t="s">
        <v>757</v>
      </c>
      <c r="AQ775" t="s">
        <v>2834</v>
      </c>
      <c r="AR775" t="s">
        <v>515</v>
      </c>
      <c r="AS775" t="s">
        <v>516</v>
      </c>
      <c r="AU775" s="40" t="str">
        <f>IFERROR(_xlfn.XLOOKUP(O775,wtd!$B:$B,wtd!$C:$C),"")</f>
        <v/>
      </c>
      <c r="AV775" s="147" t="b">
        <f>IFERROR(O775=_xlfn.XLOOKUP(O775,wtd!$B:$B,wtd!$B:$B),FALSE)</f>
        <v>0</v>
      </c>
      <c r="AW775" t="s">
        <v>1103</v>
      </c>
      <c r="BA775" t="b">
        <v>0</v>
      </c>
      <c r="BB775" t="b">
        <v>0</v>
      </c>
      <c r="BC775" t="b">
        <v>0</v>
      </c>
      <c r="BD775" t="s">
        <v>5096</v>
      </c>
      <c r="BE775" t="s">
        <v>809</v>
      </c>
      <c r="BF775" t="s">
        <v>809</v>
      </c>
      <c r="BG775" t="s">
        <v>809</v>
      </c>
      <c r="BL775" s="235">
        <v>999</v>
      </c>
      <c r="BO775" t="s">
        <v>622</v>
      </c>
      <c r="BP775" t="s">
        <v>808</v>
      </c>
    </row>
    <row r="776" spans="1:69" x14ac:dyDescent="0.35">
      <c r="A776">
        <v>775</v>
      </c>
      <c r="B776" s="164" t="str">
        <f>IFERROR(TEXT(AK776,"00"),"99")&amp;IFERROR(TEXT(V776,"00"),"99")&amp;IFERROR(TEXT(R776,"00"),"99")&amp;IFERROR(TEXT(BL776,"000"),"999")</f>
        <v>997014001</v>
      </c>
      <c r="C776" s="164" t="str">
        <f>IFERROR(TEXT(AK776,"00"),"99")&amp;IFERROR(TEXT(U776,"00"),"99")&amp;IFERROR(TEXT(Q776,"000"),"999")</f>
        <v>9970000</v>
      </c>
      <c r="D776" s="29">
        <v>1</v>
      </c>
      <c r="E776" s="29">
        <v>0</v>
      </c>
      <c r="F776" s="29">
        <v>0</v>
      </c>
      <c r="G776" s="29"/>
      <c r="H776" t="s">
        <v>2297</v>
      </c>
      <c r="I776" t="s">
        <v>2297</v>
      </c>
      <c r="J776" t="s">
        <v>2297</v>
      </c>
      <c r="L776" s="125"/>
      <c r="O776" s="126" t="s">
        <v>2296</v>
      </c>
      <c r="P776" s="125" t="s">
        <v>2296</v>
      </c>
      <c r="Q776" s="153">
        <f>IFERROR(_xlfn.XLOOKUP(S776,sortorder!$E$62:$E$138,sortorder!$F$62:$F$138),999)</f>
        <v>0</v>
      </c>
      <c r="R776" s="153">
        <f>IFERROR(_xlfn.XLOOKUP(S776,sortorder!$E$62:$E$138,sortorder!$D$62:$D$138),99)</f>
        <v>14</v>
      </c>
      <c r="T776" s="60" t="s">
        <v>2296</v>
      </c>
      <c r="U776" s="158">
        <f>IFERROR(_xlfn.XLOOKUP(W776,sortorder!$E$4:$E$55,sortorder!$D$4:$D$55),99)</f>
        <v>70</v>
      </c>
      <c r="V776" s="158">
        <f>IFERROR(_xlfn.XLOOKUP(W776,sortorder!$E$4:$E$55,sortorder!$D$4:$D$55),99)</f>
        <v>70</v>
      </c>
      <c r="W776" s="22" t="s">
        <v>2889</v>
      </c>
      <c r="X776" s="147">
        <f>IF(ISERROR(SEARCH(X$1,$O776)),0,1)</f>
        <v>0</v>
      </c>
      <c r="Y776" s="147">
        <f>IF(ISERROR(SEARCH(Y$1,$O776)),0,1)</f>
        <v>0</v>
      </c>
      <c r="Z776" s="147">
        <f>IF(ISERROR(SEARCH(Z$1,$O776)),0,1)</f>
        <v>0</v>
      </c>
      <c r="AA776" s="147">
        <f>IF(ISERROR(SEARCH(AA$1,$O776)),0,1)</f>
        <v>0</v>
      </c>
      <c r="AB776" s="147">
        <f>IF(ISERROR(SEARCH(AB$1,$O776)),0,1)</f>
        <v>0</v>
      </c>
      <c r="AC776" s="147">
        <f>IF(ISERROR(SEARCH(AC$1,$O776)),0,1)</f>
        <v>0</v>
      </c>
      <c r="AD776" s="147">
        <f>IF(ISERROR(SEARCH(AD$1,$O776)),0,1)</f>
        <v>0</v>
      </c>
      <c r="AE776" s="147">
        <f>IF(ISERROR(SEARCH(AE$1,$O776)),0,1)</f>
        <v>0</v>
      </c>
      <c r="AF776" s="147">
        <f>IF(ISERROR(SEARCH(AF$1,$O776)),0,1)</f>
        <v>0</v>
      </c>
      <c r="AG776" t="s">
        <v>1075</v>
      </c>
      <c r="AH776" s="125" t="s">
        <v>1076</v>
      </c>
      <c r="AI776" t="s">
        <v>60</v>
      </c>
      <c r="AJ776" s="42" t="s">
        <v>60</v>
      </c>
      <c r="AK776" s="219">
        <f>_xlfn.XLOOKUP(AJ776,sortorder!$I$15:$I$20,sortorder!$J$15:$J$20)</f>
        <v>99</v>
      </c>
      <c r="AO776" s="30">
        <v>0</v>
      </c>
      <c r="AP776" t="s">
        <v>43</v>
      </c>
      <c r="AQ776" t="s">
        <v>43</v>
      </c>
      <c r="AR776" t="s">
        <v>64</v>
      </c>
      <c r="AS776" t="s">
        <v>64</v>
      </c>
      <c r="AU776" s="40" t="str">
        <f>IFERROR(_xlfn.XLOOKUP(O776,wtd!$B:$B,wtd!$C:$C),"")</f>
        <v/>
      </c>
      <c r="AV776" s="147" t="b">
        <f>IFERROR(O776=_xlfn.XLOOKUP(O776,wtd!$B:$B,wtd!$B:$B),FALSE)</f>
        <v>0</v>
      </c>
      <c r="AW776" t="s">
        <v>2831</v>
      </c>
      <c r="AY776">
        <v>2</v>
      </c>
      <c r="BA776" t="b">
        <v>0</v>
      </c>
      <c r="BB776" t="b">
        <v>0</v>
      </c>
      <c r="BC776" t="b">
        <v>0</v>
      </c>
      <c r="BD776" t="s">
        <v>2298</v>
      </c>
      <c r="BE776" t="s">
        <v>2298</v>
      </c>
      <c r="BF776" t="s">
        <v>2298</v>
      </c>
      <c r="BI776" t="s">
        <v>2242</v>
      </c>
      <c r="BJ776" t="s">
        <v>2299</v>
      </c>
      <c r="BL776" s="232">
        <v>1</v>
      </c>
      <c r="BM776" t="s">
        <v>2300</v>
      </c>
      <c r="BN776" t="s">
        <v>53</v>
      </c>
      <c r="BQ776" t="s">
        <v>411</v>
      </c>
    </row>
    <row r="777" spans="1:69" x14ac:dyDescent="0.35">
      <c r="A777">
        <v>776</v>
      </c>
      <c r="B777" s="164" t="str">
        <f>IFERROR(TEXT(AK777,"00"),"99")&amp;IFERROR(TEXT(V777,"00"),"99")&amp;IFERROR(TEXT(R777,"00"),"99")&amp;IFERROR(TEXT(BL777,"000"),"999")</f>
        <v>997014005</v>
      </c>
      <c r="C777" s="164" t="str">
        <f>IFERROR(TEXT(AK777,"00"),"99")&amp;IFERROR(TEXT(U777,"00"),"99")&amp;IFERROR(TEXT(Q777,"000"),"999")</f>
        <v>9970000</v>
      </c>
      <c r="D777" s="29">
        <v>1</v>
      </c>
      <c r="E777" s="29">
        <v>0</v>
      </c>
      <c r="F777" s="29">
        <v>0</v>
      </c>
      <c r="G777" s="29"/>
      <c r="H777" t="s">
        <v>1091</v>
      </c>
      <c r="I777" t="s">
        <v>1091</v>
      </c>
      <c r="J777" t="s">
        <v>1091</v>
      </c>
      <c r="L777" s="125"/>
      <c r="O777" s="126" t="s">
        <v>1091</v>
      </c>
      <c r="P777" s="125" t="s">
        <v>1091</v>
      </c>
      <c r="Q777" s="153">
        <f>IFERROR(_xlfn.XLOOKUP(S777,sortorder!$E$62:$E$138,sortorder!$F$62:$F$138),999)</f>
        <v>0</v>
      </c>
      <c r="R777" s="153">
        <f>IFERROR(_xlfn.XLOOKUP(S777,sortorder!$E$62:$E$138,sortorder!$D$62:$D$138),99)</f>
        <v>14</v>
      </c>
      <c r="T777" s="60" t="s">
        <v>1091</v>
      </c>
      <c r="U777" s="158">
        <f>IFERROR(_xlfn.XLOOKUP(W777,sortorder!$E$4:$E$55,sortorder!$D$4:$D$55),99)</f>
        <v>70</v>
      </c>
      <c r="V777" s="158">
        <f>IFERROR(_xlfn.XLOOKUP(W777,sortorder!$E$4:$E$55,sortorder!$D$4:$D$55),99)</f>
        <v>70</v>
      </c>
      <c r="W777" s="22" t="s">
        <v>2889</v>
      </c>
      <c r="X777" s="147">
        <f>IF(ISERROR(SEARCH(X$1,$O777)),0,1)</f>
        <v>0</v>
      </c>
      <c r="Y777" s="147">
        <f>IF(ISERROR(SEARCH(Y$1,$O777)),0,1)</f>
        <v>0</v>
      </c>
      <c r="Z777" s="147">
        <f>IF(ISERROR(SEARCH(Z$1,$O777)),0,1)</f>
        <v>0</v>
      </c>
      <c r="AA777" s="147">
        <f>IF(ISERROR(SEARCH(AA$1,$O777)),0,1)</f>
        <v>0</v>
      </c>
      <c r="AB777" s="147">
        <f>IF(ISERROR(SEARCH(AB$1,$O777)),0,1)</f>
        <v>0</v>
      </c>
      <c r="AC777" s="147">
        <f>IF(ISERROR(SEARCH(AC$1,$O777)),0,1)</f>
        <v>0</v>
      </c>
      <c r="AD777" s="147">
        <f>IF(ISERROR(SEARCH(AD$1,$O777)),0,1)</f>
        <v>0</v>
      </c>
      <c r="AE777" s="147">
        <f>IF(ISERROR(SEARCH(AE$1,$O777)),0,1)</f>
        <v>0</v>
      </c>
      <c r="AF777" s="147">
        <f>IF(ISERROR(SEARCH(AF$1,$O777)),0,1)</f>
        <v>0</v>
      </c>
      <c r="AG777" t="s">
        <v>1075</v>
      </c>
      <c r="AH777" s="125" t="s">
        <v>1076</v>
      </c>
      <c r="AI777" t="s">
        <v>60</v>
      </c>
      <c r="AJ777" s="42" t="s">
        <v>60</v>
      </c>
      <c r="AK777" s="219">
        <f>_xlfn.XLOOKUP(AJ777,sortorder!$I$15:$I$20,sortorder!$J$15:$J$20)</f>
        <v>99</v>
      </c>
      <c r="AO777" s="30">
        <v>0</v>
      </c>
      <c r="AP777" t="s">
        <v>59</v>
      </c>
      <c r="AQ777" t="s">
        <v>59</v>
      </c>
      <c r="AR777" t="s">
        <v>64</v>
      </c>
      <c r="AS777" t="s">
        <v>64</v>
      </c>
      <c r="AU777" s="40" t="str">
        <f>IFERROR(_xlfn.XLOOKUP(O777,wtd!$B:$B,wtd!$C:$C),"")</f>
        <v/>
      </c>
      <c r="AV777" s="147" t="b">
        <f>IFERROR(O777=_xlfn.XLOOKUP(O777,wtd!$B:$B,wtd!$B:$B),FALSE)</f>
        <v>0</v>
      </c>
      <c r="AW777" t="s">
        <v>45</v>
      </c>
      <c r="BA777" t="b">
        <v>0</v>
      </c>
      <c r="BB777" t="b">
        <v>0</v>
      </c>
      <c r="BC777" t="b">
        <v>0</v>
      </c>
      <c r="BD777" t="s">
        <v>1092</v>
      </c>
      <c r="BE777" t="s">
        <v>1093</v>
      </c>
      <c r="BF777" t="s">
        <v>1093</v>
      </c>
      <c r="BI777" t="s">
        <v>1094</v>
      </c>
      <c r="BJ777" t="s">
        <v>1095</v>
      </c>
      <c r="BL777" s="232">
        <v>5</v>
      </c>
      <c r="BN777" t="s">
        <v>1096</v>
      </c>
      <c r="BQ777" t="s">
        <v>411</v>
      </c>
    </row>
    <row r="778" spans="1:69" x14ac:dyDescent="0.35">
      <c r="A778">
        <v>777</v>
      </c>
      <c r="B778" s="164" t="str">
        <f>IFERROR(TEXT(AK778,"00"),"99")&amp;IFERROR(TEXT(V778,"00"),"99")&amp;IFERROR(TEXT(R778,"00"),"99")&amp;IFERROR(TEXT(BL778,"000"),"999")</f>
        <v>997014209</v>
      </c>
      <c r="C778" s="164" t="str">
        <f>IFERROR(TEXT(AK778,"00"),"99")&amp;IFERROR(TEXT(U778,"00"),"99")&amp;IFERROR(TEXT(Q778,"000"),"999")</f>
        <v>9970000</v>
      </c>
      <c r="D778" s="29">
        <v>1</v>
      </c>
      <c r="E778" s="29">
        <v>0</v>
      </c>
      <c r="F778" s="29">
        <v>0</v>
      </c>
      <c r="G778" s="29"/>
      <c r="H778" t="s">
        <v>2646</v>
      </c>
      <c r="I778" t="s">
        <v>2646</v>
      </c>
      <c r="J778" s="125" t="s">
        <v>2646</v>
      </c>
      <c r="K778" s="125"/>
      <c r="L778" s="125"/>
      <c r="M778" s="125"/>
      <c r="N778" s="125"/>
      <c r="O778" s="125" t="s">
        <v>4943</v>
      </c>
      <c r="P778" s="125" t="s">
        <v>4943</v>
      </c>
      <c r="Q778" s="153">
        <f>IFERROR(_xlfn.XLOOKUP(S778,sortorder!$E$62:$E$138,sortorder!$F$62:$F$138),999)</f>
        <v>0</v>
      </c>
      <c r="R778" s="153">
        <f>IFERROR(_xlfn.XLOOKUP(S778,sortorder!$E$62:$E$138,sortorder!$D$62:$D$138),99)</f>
        <v>14</v>
      </c>
      <c r="T778" s="205"/>
      <c r="U778" s="158">
        <f>IFERROR(_xlfn.XLOOKUP(W778,sortorder!$E$4:$E$55,sortorder!$D$4:$D$55),99)</f>
        <v>70</v>
      </c>
      <c r="V778" s="158">
        <f>IFERROR(_xlfn.XLOOKUP(W778,sortorder!$E$4:$E$55,sortorder!$D$4:$D$55),99)</f>
        <v>70</v>
      </c>
      <c r="W778" s="206" t="s">
        <v>2889</v>
      </c>
      <c r="X778" s="147">
        <f>IF(ISERROR(SEARCH(X$1,$O778)),0,1)</f>
        <v>0</v>
      </c>
      <c r="Y778" s="147">
        <f>IF(ISERROR(SEARCH(Y$1,$O778)),0,1)</f>
        <v>0</v>
      </c>
      <c r="Z778" s="147">
        <f>IF(ISERROR(SEARCH(Z$1,$O778)),0,1)</f>
        <v>0</v>
      </c>
      <c r="AA778" s="147">
        <f>IF(ISERROR(SEARCH(AA$1,$O778)),0,1)</f>
        <v>0</v>
      </c>
      <c r="AB778" s="147">
        <f>IF(ISERROR(SEARCH(AB$1,$O778)),0,1)</f>
        <v>0</v>
      </c>
      <c r="AC778" s="147">
        <f>IF(ISERROR(SEARCH(AC$1,$O778)),0,1)</f>
        <v>0</v>
      </c>
      <c r="AD778" s="147">
        <f>IF(ISERROR(SEARCH(AD$1,$O778)),0,1)</f>
        <v>0</v>
      </c>
      <c r="AE778" s="147">
        <f>IF(ISERROR(SEARCH(AE$1,$O778)),0,1)</f>
        <v>0</v>
      </c>
      <c r="AF778" s="147">
        <f>IF(ISERROR(SEARCH(AF$1,$O778)),0,1)</f>
        <v>0</v>
      </c>
      <c r="AG778" s="125" t="s">
        <v>1075</v>
      </c>
      <c r="AH778" s="125" t="s">
        <v>1076</v>
      </c>
      <c r="AI778" t="s">
        <v>60</v>
      </c>
      <c r="AJ778" s="223" t="s">
        <v>60</v>
      </c>
      <c r="AK778" s="219">
        <f>_xlfn.XLOOKUP(AJ778,sortorder!$I$15:$I$20,sortorder!$J$15:$J$20)</f>
        <v>99</v>
      </c>
      <c r="AL778" s="125"/>
      <c r="AM778" s="125"/>
      <c r="AN778" s="125"/>
      <c r="AO778" s="209">
        <v>0</v>
      </c>
      <c r="AP778" s="125" t="s">
        <v>43</v>
      </c>
      <c r="AQ778" s="125" t="s">
        <v>43</v>
      </c>
      <c r="AR778" s="125"/>
      <c r="AS778" s="125"/>
      <c r="AT778" s="125"/>
      <c r="AU778" s="40" t="str">
        <f>IFERROR(_xlfn.XLOOKUP(O778,wtd!$B:$B,wtd!$C:$C),"")</f>
        <v/>
      </c>
      <c r="AV778" s="147" t="b">
        <f>IFERROR(O778=_xlfn.XLOOKUP(O778,wtd!$B:$B,wtd!$B:$B),FALSE)</f>
        <v>0</v>
      </c>
      <c r="AW778" s="125" t="s">
        <v>2830</v>
      </c>
      <c r="AX778" s="125"/>
      <c r="AY778" s="125">
        <v>0</v>
      </c>
      <c r="AZ778" s="125"/>
      <c r="BA778" s="125" t="b">
        <v>0</v>
      </c>
      <c r="BB778" s="125" t="b">
        <v>0</v>
      </c>
      <c r="BC778" s="125" t="b">
        <v>0</v>
      </c>
      <c r="BD778" s="125" t="s">
        <v>2647</v>
      </c>
      <c r="BE778" s="125" t="s">
        <v>2647</v>
      </c>
      <c r="BF778" s="125" t="s">
        <v>2647</v>
      </c>
      <c r="BG778" s="125"/>
      <c r="BH778" s="125"/>
      <c r="BI778" s="125" t="s">
        <v>2647</v>
      </c>
      <c r="BJ778" s="125" t="s">
        <v>2648</v>
      </c>
      <c r="BL778" s="232">
        <v>209</v>
      </c>
      <c r="BN778" t="s">
        <v>55</v>
      </c>
    </row>
    <row r="779" spans="1:69" x14ac:dyDescent="0.35">
      <c r="A779">
        <v>778</v>
      </c>
      <c r="B779" s="164" t="str">
        <f>IFERROR(TEXT(AK779,"00"),"99")&amp;IFERROR(TEXT(V779,"00"),"99")&amp;IFERROR(TEXT(R779,"00"),"99")&amp;IFERROR(TEXT(BL779,"000"),"999")</f>
        <v>997014210</v>
      </c>
      <c r="C779" s="164" t="str">
        <f>IFERROR(TEXT(AK779,"00"),"99")&amp;IFERROR(TEXT(U779,"00"),"99")&amp;IFERROR(TEXT(Q779,"000"),"999")</f>
        <v>9970000</v>
      </c>
      <c r="D779" s="29">
        <v>1</v>
      </c>
      <c r="E779" s="29">
        <v>0</v>
      </c>
      <c r="F779" s="29">
        <v>0</v>
      </c>
      <c r="G779" s="29"/>
      <c r="H779" t="s">
        <v>2649</v>
      </c>
      <c r="I779" t="s">
        <v>2649</v>
      </c>
      <c r="J779" s="125" t="s">
        <v>2649</v>
      </c>
      <c r="K779" s="125"/>
      <c r="L779" s="125"/>
      <c r="M779" s="125"/>
      <c r="N779" s="125"/>
      <c r="O779" s="125" t="s">
        <v>4944</v>
      </c>
      <c r="P779" s="125" t="s">
        <v>4944</v>
      </c>
      <c r="Q779" s="153">
        <f>IFERROR(_xlfn.XLOOKUP(S779,sortorder!$E$62:$E$138,sortorder!$F$62:$F$138),999)</f>
        <v>0</v>
      </c>
      <c r="R779" s="153">
        <f>IFERROR(_xlfn.XLOOKUP(S779,sortorder!$E$62:$E$138,sortorder!$D$62:$D$138),99)</f>
        <v>14</v>
      </c>
      <c r="S779" s="204"/>
      <c r="T779" s="205"/>
      <c r="U779" s="158">
        <f>IFERROR(_xlfn.XLOOKUP(W779,sortorder!$E$4:$E$55,sortorder!$D$4:$D$55),99)</f>
        <v>70</v>
      </c>
      <c r="V779" s="158">
        <f>IFERROR(_xlfn.XLOOKUP(W779,sortorder!$E$4:$E$55,sortorder!$D$4:$D$55),99)</f>
        <v>70</v>
      </c>
      <c r="W779" s="206" t="s">
        <v>2889</v>
      </c>
      <c r="X779" s="147">
        <f>IF(ISERROR(SEARCH(X$1,$O779)),0,1)</f>
        <v>0</v>
      </c>
      <c r="Y779" s="147">
        <f>IF(ISERROR(SEARCH(Y$1,$O779)),0,1)</f>
        <v>0</v>
      </c>
      <c r="Z779" s="147">
        <f>IF(ISERROR(SEARCH(Z$1,$O779)),0,1)</f>
        <v>0</v>
      </c>
      <c r="AA779" s="147">
        <f>IF(ISERROR(SEARCH(AA$1,$O779)),0,1)</f>
        <v>0</v>
      </c>
      <c r="AB779" s="147">
        <f>IF(ISERROR(SEARCH(AB$1,$O779)),0,1)</f>
        <v>0</v>
      </c>
      <c r="AC779" s="147">
        <f>IF(ISERROR(SEARCH(AC$1,$O779)),0,1)</f>
        <v>0</v>
      </c>
      <c r="AD779" s="147">
        <f>IF(ISERROR(SEARCH(AD$1,$O779)),0,1)</f>
        <v>0</v>
      </c>
      <c r="AE779" s="147">
        <f>IF(ISERROR(SEARCH(AE$1,$O779)),0,1)</f>
        <v>0</v>
      </c>
      <c r="AF779" s="147">
        <f>IF(ISERROR(SEARCH(AF$1,$O779)),0,1)</f>
        <v>0</v>
      </c>
      <c r="AG779" s="125" t="s">
        <v>1075</v>
      </c>
      <c r="AH779" s="125" t="s">
        <v>1076</v>
      </c>
      <c r="AI779" s="125" t="s">
        <v>60</v>
      </c>
      <c r="AJ779" s="223" t="s">
        <v>60</v>
      </c>
      <c r="AK779" s="219">
        <f>_xlfn.XLOOKUP(AJ779,sortorder!$I$15:$I$20,sortorder!$J$15:$J$20)</f>
        <v>99</v>
      </c>
      <c r="AL779" s="125"/>
      <c r="AM779" s="125"/>
      <c r="AN779" s="125"/>
      <c r="AO779" s="209">
        <v>0</v>
      </c>
      <c r="AP779" s="125" t="s">
        <v>43</v>
      </c>
      <c r="AQ779" s="125" t="s">
        <v>43</v>
      </c>
      <c r="AR779" s="125"/>
      <c r="AS779" s="125"/>
      <c r="AT779" s="125"/>
      <c r="AU779" s="40" t="str">
        <f>IFERROR(_xlfn.XLOOKUP(O779,wtd!$B:$B,wtd!$C:$C),"")</f>
        <v/>
      </c>
      <c r="AV779" s="147" t="b">
        <f>IFERROR(O779=_xlfn.XLOOKUP(O779,wtd!$B:$B,wtd!$B:$B),FALSE)</f>
        <v>0</v>
      </c>
      <c r="AW779" s="125" t="s">
        <v>2830</v>
      </c>
      <c r="AX779" s="125"/>
      <c r="AY779" s="125">
        <v>0</v>
      </c>
      <c r="AZ779" s="125"/>
      <c r="BA779" s="125" t="b">
        <v>0</v>
      </c>
      <c r="BB779" s="125" t="b">
        <v>0</v>
      </c>
      <c r="BC779" s="125" t="b">
        <v>0</v>
      </c>
      <c r="BD779" s="125" t="s">
        <v>2650</v>
      </c>
      <c r="BE779" s="125" t="s">
        <v>2650</v>
      </c>
      <c r="BF779" s="125" t="s">
        <v>2650</v>
      </c>
      <c r="BG779" s="125"/>
      <c r="BH779" s="125"/>
      <c r="BI779" s="125" t="s">
        <v>2650</v>
      </c>
      <c r="BJ779" s="125" t="s">
        <v>2651</v>
      </c>
      <c r="BL779" s="232">
        <v>210</v>
      </c>
      <c r="BN779" t="s">
        <v>55</v>
      </c>
    </row>
    <row r="780" spans="1:69" x14ac:dyDescent="0.35">
      <c r="A780">
        <v>779</v>
      </c>
      <c r="B780" s="164" t="str">
        <f>IFERROR(TEXT(AK780,"00"),"99")&amp;IFERROR(TEXT(V780,"00"),"99")&amp;IFERROR(TEXT(R780,"00"),"99")&amp;IFERROR(TEXT(BL780,"000"),"999")</f>
        <v>997014211</v>
      </c>
      <c r="C780" s="164" t="str">
        <f>IFERROR(TEXT(AK780,"00"),"99")&amp;IFERROR(TEXT(U780,"00"),"99")&amp;IFERROR(TEXT(Q780,"000"),"999")</f>
        <v>9970000</v>
      </c>
      <c r="D780" s="29">
        <v>1</v>
      </c>
      <c r="E780" s="29">
        <v>0</v>
      </c>
      <c r="F780" s="29">
        <v>0</v>
      </c>
      <c r="G780" s="29"/>
      <c r="H780" t="s">
        <v>2652</v>
      </c>
      <c r="I780" t="s">
        <v>2652</v>
      </c>
      <c r="J780" t="s">
        <v>2652</v>
      </c>
      <c r="K780" s="125"/>
      <c r="L780" s="125"/>
      <c r="M780" s="125"/>
      <c r="N780" s="125"/>
      <c r="O780" s="125" t="s">
        <v>4945</v>
      </c>
      <c r="P780" s="125" t="s">
        <v>4945</v>
      </c>
      <c r="Q780" s="153">
        <f>IFERROR(_xlfn.XLOOKUP(S780,sortorder!$E$62:$E$138,sortorder!$F$62:$F$138),999)</f>
        <v>0</v>
      </c>
      <c r="R780" s="153">
        <f>IFERROR(_xlfn.XLOOKUP(S780,sortorder!$E$62:$E$138,sortorder!$D$62:$D$138),99)</f>
        <v>14</v>
      </c>
      <c r="S780" s="204"/>
      <c r="T780" s="205"/>
      <c r="U780" s="158">
        <f>IFERROR(_xlfn.XLOOKUP(W780,sortorder!$E$4:$E$55,sortorder!$D$4:$D$55),99)</f>
        <v>70</v>
      </c>
      <c r="V780" s="158">
        <f>IFERROR(_xlfn.XLOOKUP(W780,sortorder!$E$4:$E$55,sortorder!$D$4:$D$55),99)</f>
        <v>70</v>
      </c>
      <c r="W780" s="206" t="s">
        <v>2889</v>
      </c>
      <c r="X780" s="147">
        <f>IF(ISERROR(SEARCH(X$1,$O780)),0,1)</f>
        <v>0</v>
      </c>
      <c r="Y780" s="147">
        <f>IF(ISERROR(SEARCH(Y$1,$O780)),0,1)</f>
        <v>0</v>
      </c>
      <c r="Z780" s="147">
        <f>IF(ISERROR(SEARCH(Z$1,$O780)),0,1)</f>
        <v>0</v>
      </c>
      <c r="AA780" s="147">
        <f>IF(ISERROR(SEARCH(AA$1,$O780)),0,1)</f>
        <v>0</v>
      </c>
      <c r="AB780" s="147">
        <f>IF(ISERROR(SEARCH(AB$1,$O780)),0,1)</f>
        <v>0</v>
      </c>
      <c r="AC780" s="147">
        <f>IF(ISERROR(SEARCH(AC$1,$O780)),0,1)</f>
        <v>0</v>
      </c>
      <c r="AD780" s="147">
        <f>IF(ISERROR(SEARCH(AD$1,$O780)),0,1)</f>
        <v>0</v>
      </c>
      <c r="AE780" s="147">
        <f>IF(ISERROR(SEARCH(AE$1,$O780)),0,1)</f>
        <v>0</v>
      </c>
      <c r="AF780" s="147">
        <f>IF(ISERROR(SEARCH(AF$1,$O780)),0,1)</f>
        <v>0</v>
      </c>
      <c r="AG780" s="125" t="s">
        <v>1075</v>
      </c>
      <c r="AH780" s="125" t="s">
        <v>1076</v>
      </c>
      <c r="AI780" s="125" t="s">
        <v>60</v>
      </c>
      <c r="AJ780" s="223" t="s">
        <v>60</v>
      </c>
      <c r="AK780" s="219">
        <f>_xlfn.XLOOKUP(AJ780,sortorder!$I$15:$I$20,sortorder!$J$15:$J$20)</f>
        <v>99</v>
      </c>
      <c r="AL780" s="125"/>
      <c r="AM780" s="125"/>
      <c r="AN780" s="125"/>
      <c r="AO780" s="209">
        <v>0</v>
      </c>
      <c r="AP780" s="125" t="s">
        <v>43</v>
      </c>
      <c r="AQ780" s="125" t="s">
        <v>43</v>
      </c>
      <c r="AR780" s="125"/>
      <c r="AS780" s="125"/>
      <c r="AT780" s="125"/>
      <c r="AU780" s="40" t="str">
        <f>IFERROR(_xlfn.XLOOKUP(O780,wtd!$B:$B,wtd!$C:$C),"")</f>
        <v/>
      </c>
      <c r="AV780" s="147" t="b">
        <f>IFERROR(O780=_xlfn.XLOOKUP(O780,wtd!$B:$B,wtd!$B:$B),FALSE)</f>
        <v>0</v>
      </c>
      <c r="AW780" s="125" t="s">
        <v>2830</v>
      </c>
      <c r="AX780" s="125"/>
      <c r="AY780" s="125">
        <v>0</v>
      </c>
      <c r="AZ780" s="125"/>
      <c r="BA780" s="125" t="b">
        <v>0</v>
      </c>
      <c r="BB780" s="125" t="b">
        <v>0</v>
      </c>
      <c r="BC780" s="125" t="b">
        <v>0</v>
      </c>
      <c r="BD780" s="125" t="s">
        <v>2653</v>
      </c>
      <c r="BE780" s="125" t="s">
        <v>2653</v>
      </c>
      <c r="BF780" s="125" t="s">
        <v>2653</v>
      </c>
      <c r="BG780" s="125"/>
      <c r="BH780" s="125"/>
      <c r="BI780" s="125" t="s">
        <v>2653</v>
      </c>
      <c r="BJ780" s="125" t="s">
        <v>2654</v>
      </c>
      <c r="BL780" s="232">
        <v>211</v>
      </c>
      <c r="BN780" t="s">
        <v>55</v>
      </c>
    </row>
    <row r="781" spans="1:69" x14ac:dyDescent="0.35">
      <c r="A781">
        <v>780</v>
      </c>
      <c r="B781" s="164" t="str">
        <f>IFERROR(TEXT(AK781,"00"),"99")&amp;IFERROR(TEXT(V781,"00"),"99")&amp;IFERROR(TEXT(R781,"00"),"99")&amp;IFERROR(TEXT(BL781,"000"),"999")</f>
        <v>997014215</v>
      </c>
      <c r="C781" s="164" t="str">
        <f>IFERROR(TEXT(AK781,"00"),"99")&amp;IFERROR(TEXT(U781,"00"),"99")&amp;IFERROR(TEXT(Q781,"000"),"999")</f>
        <v>9970000</v>
      </c>
      <c r="D781" s="29">
        <v>1</v>
      </c>
      <c r="E781" s="29">
        <v>0</v>
      </c>
      <c r="F781" s="29">
        <v>0</v>
      </c>
      <c r="G781" s="29"/>
      <c r="H781" t="s">
        <v>2666</v>
      </c>
      <c r="I781" t="s">
        <v>2666</v>
      </c>
      <c r="J781" t="s">
        <v>2666</v>
      </c>
      <c r="L781" s="125"/>
      <c r="O781" s="126" t="s">
        <v>5003</v>
      </c>
      <c r="P781" s="125" t="s">
        <v>5003</v>
      </c>
      <c r="Q781" s="153">
        <f>IFERROR(_xlfn.XLOOKUP(S781,sortorder!$E$62:$E$138,sortorder!$F$62:$F$138),999)</f>
        <v>0</v>
      </c>
      <c r="R781" s="153">
        <f>IFERROR(_xlfn.XLOOKUP(S781,sortorder!$E$62:$E$138,sortorder!$D$62:$D$138),99)</f>
        <v>14</v>
      </c>
      <c r="U781" s="158">
        <f>IFERROR(_xlfn.XLOOKUP(W781,sortorder!$E$4:$E$55,sortorder!$D$4:$D$55),99)</f>
        <v>70</v>
      </c>
      <c r="V781" s="158">
        <f>IFERROR(_xlfn.XLOOKUP(W781,sortorder!$E$4:$E$55,sortorder!$D$4:$D$55),99)</f>
        <v>70</v>
      </c>
      <c r="W781" s="22" t="s">
        <v>2889</v>
      </c>
      <c r="X781" s="147">
        <f>IF(ISERROR(SEARCH(X$1,$O781)),0,1)</f>
        <v>0</v>
      </c>
      <c r="Y781" s="147">
        <f>IF(ISERROR(SEARCH(Y$1,$O781)),0,1)</f>
        <v>0</v>
      </c>
      <c r="Z781" s="147">
        <f>IF(ISERROR(SEARCH(Z$1,$O781)),0,1)</f>
        <v>0</v>
      </c>
      <c r="AA781" s="147">
        <f>IF(ISERROR(SEARCH(AA$1,$O781)),0,1)</f>
        <v>0</v>
      </c>
      <c r="AB781" s="147">
        <f>IF(ISERROR(SEARCH(AB$1,$O781)),0,1)</f>
        <v>0</v>
      </c>
      <c r="AC781" s="147">
        <f>IF(ISERROR(SEARCH(AC$1,$O781)),0,1)</f>
        <v>0</v>
      </c>
      <c r="AD781" s="147">
        <f>IF(ISERROR(SEARCH(AD$1,$O781)),0,1)</f>
        <v>0</v>
      </c>
      <c r="AE781" s="147">
        <f>IF(ISERROR(SEARCH(AE$1,$O781)),0,1)</f>
        <v>0</v>
      </c>
      <c r="AF781" s="147">
        <f>IF(ISERROR(SEARCH(AF$1,$O781)),0,1)</f>
        <v>0</v>
      </c>
      <c r="AG781" t="s">
        <v>1075</v>
      </c>
      <c r="AH781" s="125" t="s">
        <v>1076</v>
      </c>
      <c r="AI781" t="s">
        <v>60</v>
      </c>
      <c r="AJ781" s="42" t="s">
        <v>60</v>
      </c>
      <c r="AK781" s="219">
        <f>_xlfn.XLOOKUP(AJ781,sortorder!$I$15:$I$20,sortorder!$J$15:$J$20)</f>
        <v>99</v>
      </c>
      <c r="AO781" s="30">
        <v>0</v>
      </c>
      <c r="AP781" t="s">
        <v>43</v>
      </c>
      <c r="AQ781" t="s">
        <v>43</v>
      </c>
      <c r="AR781" t="s">
        <v>64</v>
      </c>
      <c r="AS781" t="s">
        <v>64</v>
      </c>
      <c r="AU781" s="40" t="str">
        <f>IFERROR(_xlfn.XLOOKUP(O781,wtd!$B:$B,wtd!$C:$C),"")</f>
        <v/>
      </c>
      <c r="AV781" s="147" t="b">
        <f>IFERROR(O781=_xlfn.XLOOKUP(O781,wtd!$B:$B,wtd!$B:$B),FALSE)</f>
        <v>0</v>
      </c>
      <c r="AW781" t="s">
        <v>3083</v>
      </c>
      <c r="BA781" t="b">
        <v>0</v>
      </c>
      <c r="BB781" t="b">
        <v>0</v>
      </c>
      <c r="BC781" t="b">
        <v>0</v>
      </c>
      <c r="BD781" t="s">
        <v>5624</v>
      </c>
      <c r="BE781" t="s">
        <v>2667</v>
      </c>
      <c r="BF781" t="s">
        <v>2667</v>
      </c>
      <c r="BI781" t="s">
        <v>2667</v>
      </c>
      <c r="BJ781" t="s">
        <v>2668</v>
      </c>
      <c r="BL781" s="232">
        <v>215</v>
      </c>
      <c r="BN781" t="s">
        <v>2658</v>
      </c>
    </row>
    <row r="782" spans="1:69" x14ac:dyDescent="0.35">
      <c r="A782">
        <v>781</v>
      </c>
      <c r="B782" s="164" t="str">
        <f>IFERROR(TEXT(AK782,"00"),"99")&amp;IFERROR(TEXT(V782,"00"),"99")&amp;IFERROR(TEXT(R782,"00"),"99")&amp;IFERROR(TEXT(BL782,"000"),"999")</f>
        <v>997014216</v>
      </c>
      <c r="C782" s="164" t="str">
        <f>IFERROR(TEXT(AK782,"00"),"99")&amp;IFERROR(TEXT(U782,"00"),"99")&amp;IFERROR(TEXT(Q782,"000"),"999")</f>
        <v>9970000</v>
      </c>
      <c r="D782" s="29">
        <v>1</v>
      </c>
      <c r="E782" s="29">
        <v>0</v>
      </c>
      <c r="F782" s="29">
        <v>0</v>
      </c>
      <c r="G782" s="29"/>
      <c r="H782" t="s">
        <v>2669</v>
      </c>
      <c r="I782" t="s">
        <v>2669</v>
      </c>
      <c r="J782" t="s">
        <v>2669</v>
      </c>
      <c r="L782" s="125"/>
      <c r="O782" s="126" t="s">
        <v>5004</v>
      </c>
      <c r="P782" s="125" t="s">
        <v>5004</v>
      </c>
      <c r="Q782" s="153">
        <f>IFERROR(_xlfn.XLOOKUP(S782,sortorder!$E$62:$E$138,sortorder!$F$62:$F$138),999)</f>
        <v>0</v>
      </c>
      <c r="R782" s="153">
        <f>IFERROR(_xlfn.XLOOKUP(S782,sortorder!$E$62:$E$138,sortorder!$D$62:$D$138),99)</f>
        <v>14</v>
      </c>
      <c r="U782" s="158">
        <f>IFERROR(_xlfn.XLOOKUP(W782,sortorder!$E$4:$E$55,sortorder!$D$4:$D$55),99)</f>
        <v>70</v>
      </c>
      <c r="V782" s="158">
        <f>IFERROR(_xlfn.XLOOKUP(W782,sortorder!$E$4:$E$55,sortorder!$D$4:$D$55),99)</f>
        <v>70</v>
      </c>
      <c r="W782" s="22" t="s">
        <v>2889</v>
      </c>
      <c r="X782" s="147">
        <f>IF(ISERROR(SEARCH(X$1,$O782)),0,1)</f>
        <v>0</v>
      </c>
      <c r="Y782" s="147">
        <f>IF(ISERROR(SEARCH(Y$1,$O782)),0,1)</f>
        <v>0</v>
      </c>
      <c r="Z782" s="147">
        <f>IF(ISERROR(SEARCH(Z$1,$O782)),0,1)</f>
        <v>0</v>
      </c>
      <c r="AA782" s="147">
        <f>IF(ISERROR(SEARCH(AA$1,$O782)),0,1)</f>
        <v>0</v>
      </c>
      <c r="AB782" s="147">
        <f>IF(ISERROR(SEARCH(AB$1,$O782)),0,1)</f>
        <v>0</v>
      </c>
      <c r="AC782" s="147">
        <f>IF(ISERROR(SEARCH(AC$1,$O782)),0,1)</f>
        <v>0</v>
      </c>
      <c r="AD782" s="147">
        <f>IF(ISERROR(SEARCH(AD$1,$O782)),0,1)</f>
        <v>0</v>
      </c>
      <c r="AE782" s="147">
        <f>IF(ISERROR(SEARCH(AE$1,$O782)),0,1)</f>
        <v>0</v>
      </c>
      <c r="AF782" s="147">
        <f>IF(ISERROR(SEARCH(AF$1,$O782)),0,1)</f>
        <v>0</v>
      </c>
      <c r="AG782" t="s">
        <v>1075</v>
      </c>
      <c r="AH782" s="125" t="s">
        <v>1076</v>
      </c>
      <c r="AI782" t="s">
        <v>60</v>
      </c>
      <c r="AJ782" s="42" t="s">
        <v>60</v>
      </c>
      <c r="AK782" s="219">
        <f>_xlfn.XLOOKUP(AJ782,sortorder!$I$15:$I$20,sortorder!$J$15:$J$20)</f>
        <v>99</v>
      </c>
      <c r="AO782" s="30">
        <v>0</v>
      </c>
      <c r="AP782" t="s">
        <v>43</v>
      </c>
      <c r="AQ782" t="s">
        <v>43</v>
      </c>
      <c r="AR782" t="s">
        <v>64</v>
      </c>
      <c r="AS782" t="s">
        <v>64</v>
      </c>
      <c r="AU782" s="40" t="str">
        <f>IFERROR(_xlfn.XLOOKUP(O782,wtd!$B:$B,wtd!$C:$C),"")</f>
        <v/>
      </c>
      <c r="AV782" s="147" t="b">
        <f>IFERROR(O782=_xlfn.XLOOKUP(O782,wtd!$B:$B,wtd!$B:$B),FALSE)</f>
        <v>0</v>
      </c>
      <c r="AW782" t="s">
        <v>3083</v>
      </c>
      <c r="BA782" t="b">
        <v>0</v>
      </c>
      <c r="BB782" t="b">
        <v>0</v>
      </c>
      <c r="BC782" t="b">
        <v>0</v>
      </c>
      <c r="BD782" t="s">
        <v>5623</v>
      </c>
      <c r="BE782" t="s">
        <v>2670</v>
      </c>
      <c r="BF782" t="s">
        <v>2670</v>
      </c>
      <c r="BI782" t="s">
        <v>2670</v>
      </c>
      <c r="BJ782" t="s">
        <v>2671</v>
      </c>
      <c r="BL782" s="232">
        <v>216</v>
      </c>
      <c r="BN782" t="s">
        <v>2658</v>
      </c>
    </row>
    <row r="783" spans="1:69" x14ac:dyDescent="0.35">
      <c r="A783">
        <v>782</v>
      </c>
      <c r="B783" s="164" t="str">
        <f>IFERROR(TEXT(AK783,"00"),"99")&amp;IFERROR(TEXT(V783,"00"),"99")&amp;IFERROR(TEXT(R783,"00"),"99")&amp;IFERROR(TEXT(BL783,"000"),"999")</f>
        <v>997014252</v>
      </c>
      <c r="C783" s="164" t="str">
        <f>IFERROR(TEXT(AK783,"00"),"99")&amp;IFERROR(TEXT(U783,"00"),"99")&amp;IFERROR(TEXT(Q783,"000"),"999")</f>
        <v>9970000</v>
      </c>
      <c r="D783" s="29">
        <v>1</v>
      </c>
      <c r="E783" s="29">
        <v>0</v>
      </c>
      <c r="F783" s="29">
        <v>0</v>
      </c>
      <c r="G783" s="113" t="s">
        <v>60</v>
      </c>
      <c r="H783" t="s">
        <v>2749</v>
      </c>
      <c r="I783" t="s">
        <v>2749</v>
      </c>
      <c r="J783" t="s">
        <v>2749</v>
      </c>
      <c r="L783" s="125"/>
      <c r="O783" s="126" t="s">
        <v>4975</v>
      </c>
      <c r="P783" s="125" t="s">
        <v>4975</v>
      </c>
      <c r="Q783" s="153">
        <f>IFERROR(_xlfn.XLOOKUP(S783,sortorder!$E$62:$E$138,sortorder!$F$62:$F$138),999)</f>
        <v>0</v>
      </c>
      <c r="R783" s="153">
        <f>IFERROR(_xlfn.XLOOKUP(S783,sortorder!$E$62:$E$138,sortorder!$D$62:$D$138),99)</f>
        <v>14</v>
      </c>
      <c r="U783" s="158">
        <f>IFERROR(_xlfn.XLOOKUP(W783,sortorder!$E$4:$E$55,sortorder!$D$4:$D$55),99)</f>
        <v>70</v>
      </c>
      <c r="V783" s="158">
        <f>IFERROR(_xlfn.XLOOKUP(W783,sortorder!$E$4:$E$55,sortorder!$D$4:$D$55),99)</f>
        <v>70</v>
      </c>
      <c r="W783" s="22" t="s">
        <v>2889</v>
      </c>
      <c r="X783" s="147">
        <f>IF(ISERROR(SEARCH(X$1,$O783)),0,1)</f>
        <v>0</v>
      </c>
      <c r="Y783" s="147">
        <f>IF(ISERROR(SEARCH(Y$1,$O783)),0,1)</f>
        <v>0</v>
      </c>
      <c r="Z783" s="147">
        <f>IF(ISERROR(SEARCH(Z$1,$O783)),0,1)</f>
        <v>0</v>
      </c>
      <c r="AA783" s="147">
        <f>IF(ISERROR(SEARCH(AA$1,$O783)),0,1)</f>
        <v>0</v>
      </c>
      <c r="AB783" s="147">
        <f>IF(ISERROR(SEARCH(AB$1,$O783)),0,1)</f>
        <v>0</v>
      </c>
      <c r="AC783" s="147">
        <f>IF(ISERROR(SEARCH(AC$1,$O783)),0,1)</f>
        <v>0</v>
      </c>
      <c r="AD783" s="147">
        <f>IF(ISERROR(SEARCH(AD$1,$O783)),0,1)</f>
        <v>0</v>
      </c>
      <c r="AE783" s="147">
        <f>IF(ISERROR(SEARCH(AE$1,$O783)),0,1)</f>
        <v>0</v>
      </c>
      <c r="AF783" s="147">
        <f>IF(ISERROR(SEARCH(AF$1,$O783)),0,1)</f>
        <v>0</v>
      </c>
      <c r="AG783" t="s">
        <v>2293</v>
      </c>
      <c r="AH783" s="125" t="s">
        <v>2750</v>
      </c>
      <c r="AI783" t="s">
        <v>60</v>
      </c>
      <c r="AJ783" s="42" t="s">
        <v>60</v>
      </c>
      <c r="AK783" s="219">
        <f>_xlfn.XLOOKUP(AJ783,sortorder!$I$15:$I$20,sortorder!$J$15:$J$20)</f>
        <v>99</v>
      </c>
      <c r="AO783" s="30">
        <v>0</v>
      </c>
      <c r="AP783" t="s">
        <v>43</v>
      </c>
      <c r="AQ783" t="s">
        <v>43</v>
      </c>
      <c r="AT783">
        <v>1</v>
      </c>
      <c r="AU783" s="40" t="str">
        <f>IFERROR(_xlfn.XLOOKUP(O783,wtd!$B:$B,wtd!$C:$C),"")</f>
        <v/>
      </c>
      <c r="AV783" s="147" t="b">
        <f>IFERROR(O783=_xlfn.XLOOKUP(O783,wtd!$B:$B,wtd!$B:$B),FALSE)</f>
        <v>0</v>
      </c>
      <c r="AW783" t="s">
        <v>3082</v>
      </c>
      <c r="AY783">
        <v>0</v>
      </c>
      <c r="BA783" t="b">
        <v>0</v>
      </c>
      <c r="BB783" t="b">
        <v>0</v>
      </c>
      <c r="BC783" t="b">
        <v>0</v>
      </c>
      <c r="BD783" t="s">
        <v>5366</v>
      </c>
      <c r="BE783" t="s">
        <v>2751</v>
      </c>
      <c r="BF783" t="s">
        <v>2751</v>
      </c>
      <c r="BI783" t="s">
        <v>2751</v>
      </c>
      <c r="BJ783" t="s">
        <v>2752</v>
      </c>
      <c r="BL783" s="232">
        <v>252</v>
      </c>
      <c r="BN783" t="s">
        <v>2348</v>
      </c>
    </row>
    <row r="784" spans="1:69" x14ac:dyDescent="0.35">
      <c r="A784">
        <v>783</v>
      </c>
      <c r="B784" s="164" t="str">
        <f>IFERROR(TEXT(AK784,"00"),"99")&amp;IFERROR(TEXT(V784,"00"),"99")&amp;IFERROR(TEXT(R784,"00"),"99")&amp;IFERROR(TEXT(BL784,"000"),"999")</f>
        <v>997014253</v>
      </c>
      <c r="C784" s="164" t="str">
        <f>IFERROR(TEXT(AK784,"00"),"99")&amp;IFERROR(TEXT(U784,"00"),"99")&amp;IFERROR(TEXT(Q784,"000"),"999")</f>
        <v>9970000</v>
      </c>
      <c r="D784" s="29">
        <v>1</v>
      </c>
      <c r="E784" s="29">
        <v>0</v>
      </c>
      <c r="F784" s="29">
        <v>0</v>
      </c>
      <c r="G784" s="113" t="s">
        <v>60</v>
      </c>
      <c r="H784" t="s">
        <v>2753</v>
      </c>
      <c r="I784" t="s">
        <v>2753</v>
      </c>
      <c r="J784" s="125" t="s">
        <v>2753</v>
      </c>
      <c r="K784" s="125"/>
      <c r="L784" s="125"/>
      <c r="M784" s="125"/>
      <c r="N784" s="125"/>
      <c r="O784" s="126" t="s">
        <v>4976</v>
      </c>
      <c r="P784" s="125" t="s">
        <v>4976</v>
      </c>
      <c r="Q784" s="153">
        <f>IFERROR(_xlfn.XLOOKUP(S784,sortorder!$E$62:$E$138,sortorder!$F$62:$F$138),999)</f>
        <v>0</v>
      </c>
      <c r="R784" s="153">
        <f>IFERROR(_xlfn.XLOOKUP(S784,sortorder!$E$62:$E$138,sortorder!$D$62:$D$138),99)</f>
        <v>14</v>
      </c>
      <c r="U784" s="158">
        <f>IFERROR(_xlfn.XLOOKUP(W784,sortorder!$E$4:$E$55,sortorder!$D$4:$D$55),99)</f>
        <v>70</v>
      </c>
      <c r="V784" s="158">
        <f>IFERROR(_xlfn.XLOOKUP(W784,sortorder!$E$4:$E$55,sortorder!$D$4:$D$55),99)</f>
        <v>70</v>
      </c>
      <c r="W784" s="22" t="s">
        <v>2889</v>
      </c>
      <c r="X784" s="147">
        <f>IF(ISERROR(SEARCH(X$1,$O784)),0,1)</f>
        <v>0</v>
      </c>
      <c r="Y784" s="147">
        <f>IF(ISERROR(SEARCH(Y$1,$O784)),0,1)</f>
        <v>0</v>
      </c>
      <c r="Z784" s="147">
        <f>IF(ISERROR(SEARCH(Z$1,$O784)),0,1)</f>
        <v>0</v>
      </c>
      <c r="AA784" s="147">
        <f>IF(ISERROR(SEARCH(AA$1,$O784)),0,1)</f>
        <v>0</v>
      </c>
      <c r="AB784" s="147">
        <f>IF(ISERROR(SEARCH(AB$1,$O784)),0,1)</f>
        <v>0</v>
      </c>
      <c r="AC784" s="147">
        <f>IF(ISERROR(SEARCH(AC$1,$O784)),0,1)</f>
        <v>0</v>
      </c>
      <c r="AD784" s="147">
        <f>IF(ISERROR(SEARCH(AD$1,$O784)),0,1)</f>
        <v>0</v>
      </c>
      <c r="AE784" s="147">
        <f>IF(ISERROR(SEARCH(AE$1,$O784)),0,1)</f>
        <v>0</v>
      </c>
      <c r="AF784" s="147">
        <f>IF(ISERROR(SEARCH(AF$1,$O784)),0,1)</f>
        <v>0</v>
      </c>
      <c r="AG784" t="s">
        <v>2293</v>
      </c>
      <c r="AH784" s="125" t="s">
        <v>2750</v>
      </c>
      <c r="AI784" t="s">
        <v>60</v>
      </c>
      <c r="AJ784" s="42" t="s">
        <v>60</v>
      </c>
      <c r="AK784" s="219">
        <f>_xlfn.XLOOKUP(AJ784,sortorder!$I$15:$I$20,sortorder!$J$15:$J$20)</f>
        <v>99</v>
      </c>
      <c r="AO784" s="30">
        <v>0</v>
      </c>
      <c r="AP784" t="s">
        <v>43</v>
      </c>
      <c r="AQ784" t="s">
        <v>43</v>
      </c>
      <c r="AT784">
        <v>1</v>
      </c>
      <c r="AU784" s="40" t="str">
        <f>IFERROR(_xlfn.XLOOKUP(O784,wtd!$B:$B,wtd!$C:$C),"")</f>
        <v/>
      </c>
      <c r="AV784" s="147" t="b">
        <f>IFERROR(O784=_xlfn.XLOOKUP(O784,wtd!$B:$B,wtd!$B:$B),FALSE)</f>
        <v>0</v>
      </c>
      <c r="AW784" t="s">
        <v>3082</v>
      </c>
      <c r="AY784">
        <v>0</v>
      </c>
      <c r="BA784" t="b">
        <v>0</v>
      </c>
      <c r="BB784" t="b">
        <v>0</v>
      </c>
      <c r="BC784" t="b">
        <v>0</v>
      </c>
      <c r="BD784" s="125" t="s">
        <v>5367</v>
      </c>
      <c r="BE784" s="125" t="s">
        <v>2754</v>
      </c>
      <c r="BF784" s="125" t="s">
        <v>2754</v>
      </c>
      <c r="BI784" t="s">
        <v>2754</v>
      </c>
      <c r="BJ784" t="s">
        <v>2755</v>
      </c>
      <c r="BL784" s="232">
        <v>253</v>
      </c>
      <c r="BN784" t="s">
        <v>1641</v>
      </c>
    </row>
    <row r="785" spans="1:68" x14ac:dyDescent="0.35">
      <c r="A785">
        <v>784</v>
      </c>
      <c r="B785" s="164" t="str">
        <f>IFERROR(TEXT(AK785,"00"),"99")&amp;IFERROR(TEXT(V785,"00"),"99")&amp;IFERROR(TEXT(R785,"00"),"99")&amp;IFERROR(TEXT(BL785,"000"),"999")</f>
        <v>997014254</v>
      </c>
      <c r="C785" s="164" t="str">
        <f>IFERROR(TEXT(AK785,"00"),"99")&amp;IFERROR(TEXT(U785,"00"),"99")&amp;IFERROR(TEXT(Q785,"000"),"999")</f>
        <v>9970000</v>
      </c>
      <c r="D785" s="29">
        <v>1</v>
      </c>
      <c r="E785" s="29">
        <v>0</v>
      </c>
      <c r="F785" s="29">
        <v>0</v>
      </c>
      <c r="G785" s="29"/>
      <c r="H785" t="s">
        <v>2756</v>
      </c>
      <c r="I785" t="s">
        <v>2756</v>
      </c>
      <c r="J785" s="125" t="s">
        <v>2756</v>
      </c>
      <c r="L785" s="125"/>
      <c r="O785" s="126" t="s">
        <v>4977</v>
      </c>
      <c r="P785" s="125" t="s">
        <v>4977</v>
      </c>
      <c r="Q785" s="153">
        <f>IFERROR(_xlfn.XLOOKUP(S785,sortorder!$E$62:$E$138,sortorder!$F$62:$F$138),999)</f>
        <v>0</v>
      </c>
      <c r="R785" s="153">
        <f>IFERROR(_xlfn.XLOOKUP(S785,sortorder!$E$62:$E$138,sortorder!$D$62:$D$138),99)</f>
        <v>14</v>
      </c>
      <c r="U785" s="158">
        <f>IFERROR(_xlfn.XLOOKUP(W785,sortorder!$E$4:$E$55,sortorder!$D$4:$D$55),99)</f>
        <v>70</v>
      </c>
      <c r="V785" s="158">
        <f>IFERROR(_xlfn.XLOOKUP(W785,sortorder!$E$4:$E$55,sortorder!$D$4:$D$55),99)</f>
        <v>70</v>
      </c>
      <c r="W785" s="22" t="s">
        <v>2889</v>
      </c>
      <c r="X785" s="147">
        <f>IF(ISERROR(SEARCH(X$1,$O785)),0,1)</f>
        <v>0</v>
      </c>
      <c r="Y785" s="147">
        <f>IF(ISERROR(SEARCH(Y$1,$O785)),0,1)</f>
        <v>0</v>
      </c>
      <c r="Z785" s="147">
        <f>IF(ISERROR(SEARCH(Z$1,$O785)),0,1)</f>
        <v>0</v>
      </c>
      <c r="AA785" s="147">
        <f>IF(ISERROR(SEARCH(AA$1,$O785)),0,1)</f>
        <v>0</v>
      </c>
      <c r="AB785" s="147">
        <f>IF(ISERROR(SEARCH(AB$1,$O785)),0,1)</f>
        <v>0</v>
      </c>
      <c r="AC785" s="147">
        <f>IF(ISERROR(SEARCH(AC$1,$O785)),0,1)</f>
        <v>0</v>
      </c>
      <c r="AD785" s="147">
        <f>IF(ISERROR(SEARCH(AD$1,$O785)),0,1)</f>
        <v>0</v>
      </c>
      <c r="AE785" s="147">
        <f>IF(ISERROR(SEARCH(AE$1,$O785)),0,1)</f>
        <v>0</v>
      </c>
      <c r="AF785" s="147">
        <f>IF(ISERROR(SEARCH(AF$1,$O785)),0,1)</f>
        <v>0</v>
      </c>
      <c r="AG785" t="s">
        <v>2293</v>
      </c>
      <c r="AH785" s="125" t="s">
        <v>2750</v>
      </c>
      <c r="AI785" t="s">
        <v>60</v>
      </c>
      <c r="AJ785" s="42" t="s">
        <v>60</v>
      </c>
      <c r="AK785" s="219">
        <f>_xlfn.XLOOKUP(AJ785,sortorder!$I$15:$I$20,sortorder!$J$15:$J$20)</f>
        <v>99</v>
      </c>
      <c r="AL785" t="s">
        <v>1805</v>
      </c>
      <c r="AM785" t="s">
        <v>1806</v>
      </c>
      <c r="AN785" t="s">
        <v>1806</v>
      </c>
      <c r="AO785" s="32">
        <v>3</v>
      </c>
      <c r="AP785" t="s">
        <v>1816</v>
      </c>
      <c r="AQ785" t="s">
        <v>1132</v>
      </c>
      <c r="AR785" t="s">
        <v>1126</v>
      </c>
      <c r="AS785" t="s">
        <v>1132</v>
      </c>
      <c r="AU785" s="40" t="str">
        <f>IFERROR(_xlfn.XLOOKUP(O785,wtd!$B:$B,wtd!$C:$C),"")</f>
        <v/>
      </c>
      <c r="AV785" s="147" t="b">
        <f>IFERROR(O785=_xlfn.XLOOKUP(O785,wtd!$B:$B,wtd!$B:$B),FALSE)</f>
        <v>0</v>
      </c>
      <c r="AW785" t="s">
        <v>2831</v>
      </c>
      <c r="AY785">
        <v>0</v>
      </c>
      <c r="BA785" t="b">
        <v>0</v>
      </c>
      <c r="BB785" t="b">
        <v>0</v>
      </c>
      <c r="BC785" t="b">
        <v>0</v>
      </c>
      <c r="BD785" s="125" t="s">
        <v>5368</v>
      </c>
      <c r="BE785" t="s">
        <v>2757</v>
      </c>
      <c r="BF785" s="125" t="s">
        <v>2757</v>
      </c>
      <c r="BI785" t="s">
        <v>2757</v>
      </c>
      <c r="BJ785" t="s">
        <v>2752</v>
      </c>
      <c r="BL785" s="232">
        <v>254</v>
      </c>
      <c r="BN785" t="s">
        <v>1188</v>
      </c>
    </row>
    <row r="786" spans="1:68" x14ac:dyDescent="0.35">
      <c r="A786">
        <v>785</v>
      </c>
      <c r="B786" s="164" t="str">
        <f>IFERROR(TEXT(AK786,"00"),"99")&amp;IFERROR(TEXT(V786,"00"),"99")&amp;IFERROR(TEXT(R786,"00"),"99")&amp;IFERROR(TEXT(BL786,"000"),"999")</f>
        <v>997014255</v>
      </c>
      <c r="C786" s="164" t="str">
        <f>IFERROR(TEXT(AK786,"00"),"99")&amp;IFERROR(TEXT(U786,"00"),"99")&amp;IFERROR(TEXT(Q786,"000"),"999")</f>
        <v>9970000</v>
      </c>
      <c r="D786" s="29">
        <v>1</v>
      </c>
      <c r="E786" s="29">
        <v>0</v>
      </c>
      <c r="F786" s="29">
        <v>0</v>
      </c>
      <c r="G786" s="29"/>
      <c r="H786" t="s">
        <v>2758</v>
      </c>
      <c r="I786" t="s">
        <v>2758</v>
      </c>
      <c r="J786" s="125" t="s">
        <v>2758</v>
      </c>
      <c r="L786" s="125"/>
      <c r="O786" s="126" t="s">
        <v>4978</v>
      </c>
      <c r="P786" s="125" t="s">
        <v>4978</v>
      </c>
      <c r="Q786" s="153">
        <f>IFERROR(_xlfn.XLOOKUP(S786,sortorder!$E$62:$E$138,sortorder!$F$62:$F$138),999)</f>
        <v>0</v>
      </c>
      <c r="R786" s="153">
        <f>IFERROR(_xlfn.XLOOKUP(S786,sortorder!$E$62:$E$138,sortorder!$D$62:$D$138),99)</f>
        <v>14</v>
      </c>
      <c r="U786" s="158">
        <f>IFERROR(_xlfn.XLOOKUP(W786,sortorder!$E$4:$E$55,sortorder!$D$4:$D$55),99)</f>
        <v>70</v>
      </c>
      <c r="V786" s="158">
        <f>IFERROR(_xlfn.XLOOKUP(W786,sortorder!$E$4:$E$55,sortorder!$D$4:$D$55),99)</f>
        <v>70</v>
      </c>
      <c r="W786" s="22" t="s">
        <v>2889</v>
      </c>
      <c r="X786" s="147">
        <f>IF(ISERROR(SEARCH(X$1,$O786)),0,1)</f>
        <v>0</v>
      </c>
      <c r="Y786" s="147">
        <f>IF(ISERROR(SEARCH(Y$1,$O786)),0,1)</f>
        <v>0</v>
      </c>
      <c r="Z786" s="147">
        <f>IF(ISERROR(SEARCH(Z$1,$O786)),0,1)</f>
        <v>0</v>
      </c>
      <c r="AA786" s="147">
        <f>IF(ISERROR(SEARCH(AA$1,$O786)),0,1)</f>
        <v>0</v>
      </c>
      <c r="AB786" s="147">
        <f>IF(ISERROR(SEARCH(AB$1,$O786)),0,1)</f>
        <v>0</v>
      </c>
      <c r="AC786" s="147">
        <f>IF(ISERROR(SEARCH(AC$1,$O786)),0,1)</f>
        <v>0</v>
      </c>
      <c r="AD786" s="147">
        <f>IF(ISERROR(SEARCH(AD$1,$O786)),0,1)</f>
        <v>0</v>
      </c>
      <c r="AE786" s="147">
        <f>IF(ISERROR(SEARCH(AE$1,$O786)),0,1)</f>
        <v>0</v>
      </c>
      <c r="AF786" s="147">
        <f>IF(ISERROR(SEARCH(AF$1,$O786)),0,1)</f>
        <v>0</v>
      </c>
      <c r="AG786" t="s">
        <v>2293</v>
      </c>
      <c r="AH786" s="125" t="s">
        <v>2750</v>
      </c>
      <c r="AI786" t="s">
        <v>60</v>
      </c>
      <c r="AJ786" s="42" t="s">
        <v>60</v>
      </c>
      <c r="AK786" s="219">
        <f>_xlfn.XLOOKUP(AJ786,sortorder!$I$15:$I$20,sortorder!$J$15:$J$20)</f>
        <v>99</v>
      </c>
      <c r="AL786" t="s">
        <v>1805</v>
      </c>
      <c r="AM786" t="s">
        <v>1806</v>
      </c>
      <c r="AN786" t="s">
        <v>1806</v>
      </c>
      <c r="AO786" s="32">
        <v>3</v>
      </c>
      <c r="AP786" t="s">
        <v>1816</v>
      </c>
      <c r="AQ786" t="s">
        <v>1132</v>
      </c>
      <c r="AR786" t="s">
        <v>1126</v>
      </c>
      <c r="AS786" t="s">
        <v>1132</v>
      </c>
      <c r="AU786" s="40" t="str">
        <f>IFERROR(_xlfn.XLOOKUP(O786,wtd!$B:$B,wtd!$C:$C),"")</f>
        <v/>
      </c>
      <c r="AV786" s="147" t="b">
        <f>IFERROR(O786=_xlfn.XLOOKUP(O786,wtd!$B:$B,wtd!$B:$B),FALSE)</f>
        <v>0</v>
      </c>
      <c r="AW786" t="s">
        <v>2831</v>
      </c>
      <c r="AY786">
        <v>0</v>
      </c>
      <c r="BA786" t="b">
        <v>0</v>
      </c>
      <c r="BB786" t="b">
        <v>0</v>
      </c>
      <c r="BC786" t="b">
        <v>0</v>
      </c>
      <c r="BD786" s="125" t="s">
        <v>5369</v>
      </c>
      <c r="BE786" t="s">
        <v>2759</v>
      </c>
      <c r="BF786" s="125" t="s">
        <v>2759</v>
      </c>
      <c r="BI786" t="s">
        <v>2759</v>
      </c>
      <c r="BJ786" t="s">
        <v>2755</v>
      </c>
      <c r="BL786" s="232">
        <v>255</v>
      </c>
      <c r="BN786" t="s">
        <v>2760</v>
      </c>
    </row>
    <row r="787" spans="1:68" x14ac:dyDescent="0.35">
      <c r="A787">
        <v>786</v>
      </c>
      <c r="B787" s="164" t="str">
        <f>IFERROR(TEXT(AK787,"00"),"99")&amp;IFERROR(TEXT(V787,"00"),"99")&amp;IFERROR(TEXT(R787,"00"),"99")&amp;IFERROR(TEXT(BL787,"000"),"999")</f>
        <v>997014256</v>
      </c>
      <c r="C787" s="164" t="str">
        <f>IFERROR(TEXT(AK787,"00"),"99")&amp;IFERROR(TEXT(U787,"00"),"99")&amp;IFERROR(TEXT(Q787,"000"),"999")</f>
        <v>9970000</v>
      </c>
      <c r="D787" s="29">
        <v>1</v>
      </c>
      <c r="E787" s="29">
        <v>0</v>
      </c>
      <c r="F787" s="29">
        <v>0</v>
      </c>
      <c r="G787" s="29"/>
      <c r="H787" t="s">
        <v>2761</v>
      </c>
      <c r="I787" t="s">
        <v>2761</v>
      </c>
      <c r="J787" s="125" t="s">
        <v>2761</v>
      </c>
      <c r="K787" s="125"/>
      <c r="L787" s="125"/>
      <c r="M787" s="125"/>
      <c r="N787" s="125"/>
      <c r="O787" s="126" t="s">
        <v>4979</v>
      </c>
      <c r="P787" s="125" t="s">
        <v>4979</v>
      </c>
      <c r="Q787" s="153">
        <f>IFERROR(_xlfn.XLOOKUP(S787,sortorder!$E$62:$E$138,sortorder!$F$62:$F$138),999)</f>
        <v>0</v>
      </c>
      <c r="R787" s="153">
        <f>IFERROR(_xlfn.XLOOKUP(S787,sortorder!$E$62:$E$138,sortorder!$D$62:$D$138),99)</f>
        <v>14</v>
      </c>
      <c r="U787" s="158">
        <f>IFERROR(_xlfn.XLOOKUP(W787,sortorder!$E$4:$E$55,sortorder!$D$4:$D$55),99)</f>
        <v>70</v>
      </c>
      <c r="V787" s="158">
        <f>IFERROR(_xlfn.XLOOKUP(W787,sortorder!$E$4:$E$55,sortorder!$D$4:$D$55),99)</f>
        <v>70</v>
      </c>
      <c r="W787" s="22" t="s">
        <v>2889</v>
      </c>
      <c r="X787" s="147">
        <f>IF(ISERROR(SEARCH(X$1,$O787)),0,1)</f>
        <v>0</v>
      </c>
      <c r="Y787" s="147">
        <f>IF(ISERROR(SEARCH(Y$1,$O787)),0,1)</f>
        <v>0</v>
      </c>
      <c r="Z787" s="147">
        <f>IF(ISERROR(SEARCH(Z$1,$O787)),0,1)</f>
        <v>0</v>
      </c>
      <c r="AA787" s="147">
        <f>IF(ISERROR(SEARCH(AA$1,$O787)),0,1)</f>
        <v>0</v>
      </c>
      <c r="AB787" s="147">
        <f>IF(ISERROR(SEARCH(AB$1,$O787)),0,1)</f>
        <v>0</v>
      </c>
      <c r="AC787" s="147">
        <f>IF(ISERROR(SEARCH(AC$1,$O787)),0,1)</f>
        <v>0</v>
      </c>
      <c r="AD787" s="147">
        <f>IF(ISERROR(SEARCH(AD$1,$O787)),0,1)</f>
        <v>0</v>
      </c>
      <c r="AE787" s="147">
        <f>IF(ISERROR(SEARCH(AE$1,$O787)),0,1)</f>
        <v>0</v>
      </c>
      <c r="AF787" s="147">
        <f>IF(ISERROR(SEARCH(AF$1,$O787)),0,1)</f>
        <v>0</v>
      </c>
      <c r="AG787" t="s">
        <v>2293</v>
      </c>
      <c r="AH787" s="125" t="s">
        <v>2750</v>
      </c>
      <c r="AI787" t="s">
        <v>60</v>
      </c>
      <c r="AJ787" s="42" t="s">
        <v>60</v>
      </c>
      <c r="AK787" s="219">
        <f>_xlfn.XLOOKUP(AJ787,sortorder!$I$15:$I$20,sortorder!$J$15:$J$20)</f>
        <v>99</v>
      </c>
      <c r="AL787" t="s">
        <v>1805</v>
      </c>
      <c r="AM787" t="s">
        <v>1806</v>
      </c>
      <c r="AN787" t="s">
        <v>1806</v>
      </c>
      <c r="AO787" s="32">
        <v>3</v>
      </c>
      <c r="AP787" t="s">
        <v>1800</v>
      </c>
      <c r="AQ787" t="s">
        <v>1111</v>
      </c>
      <c r="AR787" t="s">
        <v>1102</v>
      </c>
      <c r="AS787" t="s">
        <v>1111</v>
      </c>
      <c r="AU787" s="40" t="str">
        <f>IFERROR(_xlfn.XLOOKUP(O787,wtd!$B:$B,wtd!$C:$C),"")</f>
        <v/>
      </c>
      <c r="AV787" s="147" t="b">
        <f>IFERROR(O787=_xlfn.XLOOKUP(O787,wtd!$B:$B,wtd!$B:$B),FALSE)</f>
        <v>0</v>
      </c>
      <c r="AW787" t="s">
        <v>1103</v>
      </c>
      <c r="AX787">
        <v>2</v>
      </c>
      <c r="AY787">
        <v>0</v>
      </c>
      <c r="BA787" t="b">
        <v>0</v>
      </c>
      <c r="BB787" t="b">
        <v>0</v>
      </c>
      <c r="BC787" t="b">
        <v>0</v>
      </c>
      <c r="BD787" s="125" t="s">
        <v>5370</v>
      </c>
      <c r="BE787" s="125" t="s">
        <v>2762</v>
      </c>
      <c r="BF787" s="125" t="s">
        <v>2762</v>
      </c>
      <c r="BI787" t="s">
        <v>2762</v>
      </c>
      <c r="BJ787" t="s">
        <v>2752</v>
      </c>
      <c r="BL787" s="232">
        <v>256</v>
      </c>
      <c r="BN787" t="s">
        <v>1426</v>
      </c>
    </row>
    <row r="788" spans="1:68" x14ac:dyDescent="0.35">
      <c r="A788">
        <v>787</v>
      </c>
      <c r="B788" s="164" t="str">
        <f>IFERROR(TEXT(AK788,"00"),"99")&amp;IFERROR(TEXT(V788,"00"),"99")&amp;IFERROR(TEXT(R788,"00"),"99")&amp;IFERROR(TEXT(BL788,"000"),"999")</f>
        <v>997014257</v>
      </c>
      <c r="C788" s="164" t="str">
        <f>IFERROR(TEXT(AK788,"00"),"99")&amp;IFERROR(TEXT(U788,"00"),"99")&amp;IFERROR(TEXT(Q788,"000"),"999")</f>
        <v>9970000</v>
      </c>
      <c r="D788" s="29">
        <v>1</v>
      </c>
      <c r="E788" s="29">
        <v>0</v>
      </c>
      <c r="F788" s="29">
        <v>0</v>
      </c>
      <c r="G788" s="29"/>
      <c r="H788" t="s">
        <v>2763</v>
      </c>
      <c r="I788" t="s">
        <v>2763</v>
      </c>
      <c r="J788" t="s">
        <v>2763</v>
      </c>
      <c r="K788" s="125"/>
      <c r="L788" s="125"/>
      <c r="M788" s="125"/>
      <c r="N788" s="125"/>
      <c r="O788" s="126" t="s">
        <v>4980</v>
      </c>
      <c r="P788" s="125" t="s">
        <v>4980</v>
      </c>
      <c r="Q788" s="153">
        <f>IFERROR(_xlfn.XLOOKUP(S788,sortorder!$E$62:$E$138,sortorder!$F$62:$F$138),999)</f>
        <v>0</v>
      </c>
      <c r="R788" s="153">
        <f>IFERROR(_xlfn.XLOOKUP(S788,sortorder!$E$62:$E$138,sortorder!$D$62:$D$138),99)</f>
        <v>14</v>
      </c>
      <c r="S788" s="204"/>
      <c r="T788" s="205"/>
      <c r="U788" s="158">
        <f>IFERROR(_xlfn.XLOOKUP(W788,sortorder!$E$4:$E$55,sortorder!$D$4:$D$55),99)</f>
        <v>70</v>
      </c>
      <c r="V788" s="158">
        <f>IFERROR(_xlfn.XLOOKUP(W788,sortorder!$E$4:$E$55,sortorder!$D$4:$D$55),99)</f>
        <v>70</v>
      </c>
      <c r="W788" s="206" t="s">
        <v>2889</v>
      </c>
      <c r="X788" s="147">
        <f>IF(ISERROR(SEARCH(X$1,$O788)),0,1)</f>
        <v>0</v>
      </c>
      <c r="Y788" s="147">
        <f>IF(ISERROR(SEARCH(Y$1,$O788)),0,1)</f>
        <v>0</v>
      </c>
      <c r="Z788" s="147">
        <f>IF(ISERROR(SEARCH(Z$1,$O788)),0,1)</f>
        <v>0</v>
      </c>
      <c r="AA788" s="147">
        <f>IF(ISERROR(SEARCH(AA$1,$O788)),0,1)</f>
        <v>0</v>
      </c>
      <c r="AB788" s="147">
        <f>IF(ISERROR(SEARCH(AB$1,$O788)),0,1)</f>
        <v>0</v>
      </c>
      <c r="AC788" s="147">
        <f>IF(ISERROR(SEARCH(AC$1,$O788)),0,1)</f>
        <v>0</v>
      </c>
      <c r="AD788" s="147">
        <f>IF(ISERROR(SEARCH(AD$1,$O788)),0,1)</f>
        <v>0</v>
      </c>
      <c r="AE788" s="147">
        <f>IF(ISERROR(SEARCH(AE$1,$O788)),0,1)</f>
        <v>0</v>
      </c>
      <c r="AF788" s="147">
        <f>IF(ISERROR(SEARCH(AF$1,$O788)),0,1)</f>
        <v>0</v>
      </c>
      <c r="AG788" s="125" t="s">
        <v>2293</v>
      </c>
      <c r="AH788" s="125" t="s">
        <v>2750</v>
      </c>
      <c r="AI788" s="125" t="s">
        <v>60</v>
      </c>
      <c r="AJ788" s="221" t="s">
        <v>60</v>
      </c>
      <c r="AK788" s="219">
        <f>_xlfn.XLOOKUP(AJ788,sortorder!$I$15:$I$20,sortorder!$J$15:$J$20)</f>
        <v>99</v>
      </c>
      <c r="AL788" s="125" t="s">
        <v>1805</v>
      </c>
      <c r="AM788" s="125" t="s">
        <v>1806</v>
      </c>
      <c r="AN788" s="125" t="s">
        <v>1806</v>
      </c>
      <c r="AO788" s="208">
        <v>3</v>
      </c>
      <c r="AP788" s="125" t="s">
        <v>1800</v>
      </c>
      <c r="AQ788" s="125" t="s">
        <v>1111</v>
      </c>
      <c r="AR788" s="125" t="s">
        <v>1102</v>
      </c>
      <c r="AS788" s="125" t="s">
        <v>1111</v>
      </c>
      <c r="AT788" s="125"/>
      <c r="AU788" s="40" t="str">
        <f>IFERROR(_xlfn.XLOOKUP(O788,wtd!$B:$B,wtd!$C:$C),"")</f>
        <v/>
      </c>
      <c r="AV788" s="147" t="b">
        <f>IFERROR(O788=_xlfn.XLOOKUP(O788,wtd!$B:$B,wtd!$B:$B),FALSE)</f>
        <v>0</v>
      </c>
      <c r="AW788" s="125" t="s">
        <v>1103</v>
      </c>
      <c r="AX788" s="125">
        <v>2</v>
      </c>
      <c r="AY788" s="125">
        <v>0</v>
      </c>
      <c r="AZ788" s="125"/>
      <c r="BA788" s="125" t="b">
        <v>0</v>
      </c>
      <c r="BB788" s="125" t="b">
        <v>0</v>
      </c>
      <c r="BC788" s="125" t="b">
        <v>0</v>
      </c>
      <c r="BD788" s="125" t="s">
        <v>5371</v>
      </c>
      <c r="BE788" s="125" t="s">
        <v>2764</v>
      </c>
      <c r="BF788" s="125" t="s">
        <v>2764</v>
      </c>
      <c r="BG788" s="125"/>
      <c r="BH788" s="125"/>
      <c r="BI788" s="125" t="s">
        <v>2764</v>
      </c>
      <c r="BJ788" s="125" t="s">
        <v>2755</v>
      </c>
      <c r="BL788" s="232">
        <v>257</v>
      </c>
      <c r="BN788" t="s">
        <v>1589</v>
      </c>
    </row>
    <row r="789" spans="1:68" x14ac:dyDescent="0.35">
      <c r="A789">
        <v>788</v>
      </c>
      <c r="B789" s="164" t="str">
        <f>IFERROR(TEXT(AK789,"00"),"99")&amp;IFERROR(TEXT(V789,"00"),"99")&amp;IFERROR(TEXT(R789,"00"),"99")&amp;IFERROR(TEXT(BL789,"000"),"999")</f>
        <v>997014258</v>
      </c>
      <c r="C789" s="164" t="str">
        <f>IFERROR(TEXT(AK789,"00"),"99")&amp;IFERROR(TEXT(U789,"00"),"99")&amp;IFERROR(TEXT(Q789,"000"),"999")</f>
        <v>9970000</v>
      </c>
      <c r="D789" s="29">
        <v>1</v>
      </c>
      <c r="E789" s="29">
        <v>0</v>
      </c>
      <c r="F789" s="29">
        <v>0</v>
      </c>
      <c r="G789" s="29"/>
      <c r="H789" t="s">
        <v>2765</v>
      </c>
      <c r="I789" t="s">
        <v>2765</v>
      </c>
      <c r="J789" t="s">
        <v>2765</v>
      </c>
      <c r="K789" s="125"/>
      <c r="L789" s="125"/>
      <c r="M789" s="125"/>
      <c r="N789" s="125"/>
      <c r="O789" s="126" t="s">
        <v>4981</v>
      </c>
      <c r="P789" s="125" t="s">
        <v>4981</v>
      </c>
      <c r="Q789" s="153">
        <f>IFERROR(_xlfn.XLOOKUP(S789,sortorder!$E$62:$E$138,sortorder!$F$62:$F$138),999)</f>
        <v>0</v>
      </c>
      <c r="R789" s="153">
        <f>IFERROR(_xlfn.XLOOKUP(S789,sortorder!$E$62:$E$138,sortorder!$D$62:$D$138),99)</f>
        <v>14</v>
      </c>
      <c r="S789" s="204"/>
      <c r="T789" s="205"/>
      <c r="U789" s="158">
        <f>IFERROR(_xlfn.XLOOKUP(W789,sortorder!$E$4:$E$55,sortorder!$D$4:$D$55),99)</f>
        <v>70</v>
      </c>
      <c r="V789" s="158">
        <f>IFERROR(_xlfn.XLOOKUP(W789,sortorder!$E$4:$E$55,sortorder!$D$4:$D$55),99)</f>
        <v>70</v>
      </c>
      <c r="W789" s="206" t="s">
        <v>2889</v>
      </c>
      <c r="X789" s="147">
        <f>IF(ISERROR(SEARCH(X$1,$O789)),0,1)</f>
        <v>0</v>
      </c>
      <c r="Y789" s="147">
        <f>IF(ISERROR(SEARCH(Y$1,$O789)),0,1)</f>
        <v>0</v>
      </c>
      <c r="Z789" s="147">
        <f>IF(ISERROR(SEARCH(Z$1,$O789)),0,1)</f>
        <v>0</v>
      </c>
      <c r="AA789" s="147">
        <f>IF(ISERROR(SEARCH(AA$1,$O789)),0,1)</f>
        <v>0</v>
      </c>
      <c r="AB789" s="147">
        <f>IF(ISERROR(SEARCH(AB$1,$O789)),0,1)</f>
        <v>0</v>
      </c>
      <c r="AC789" s="147">
        <f>IF(ISERROR(SEARCH(AC$1,$O789)),0,1)</f>
        <v>0</v>
      </c>
      <c r="AD789" s="147">
        <f>IF(ISERROR(SEARCH(AD$1,$O789)),0,1)</f>
        <v>0</v>
      </c>
      <c r="AE789" s="147">
        <f>IF(ISERROR(SEARCH(AE$1,$O789)),0,1)</f>
        <v>0</v>
      </c>
      <c r="AF789" s="147">
        <f>IF(ISERROR(SEARCH(AF$1,$O789)),0,1)</f>
        <v>0</v>
      </c>
      <c r="AG789" s="125" t="s">
        <v>2293</v>
      </c>
      <c r="AH789" s="125" t="s">
        <v>2750</v>
      </c>
      <c r="AI789" s="125" t="s">
        <v>60</v>
      </c>
      <c r="AJ789" s="221" t="s">
        <v>60</v>
      </c>
      <c r="AK789" s="219">
        <f>_xlfn.XLOOKUP(AJ789,sortorder!$I$15:$I$20,sortorder!$J$15:$J$20)</f>
        <v>99</v>
      </c>
      <c r="AL789" s="125" t="s">
        <v>423</v>
      </c>
      <c r="AM789" s="125" t="s">
        <v>423</v>
      </c>
      <c r="AN789" s="125" t="s">
        <v>424</v>
      </c>
      <c r="AO789" s="207">
        <v>1</v>
      </c>
      <c r="AP789" s="125" t="s">
        <v>1125</v>
      </c>
      <c r="AQ789" s="125" t="s">
        <v>1132</v>
      </c>
      <c r="AR789" s="125" t="s">
        <v>1126</v>
      </c>
      <c r="AS789" s="125" t="s">
        <v>1132</v>
      </c>
      <c r="AT789" s="125"/>
      <c r="AU789" s="40" t="str">
        <f>IFERROR(_xlfn.XLOOKUP(O789,wtd!$B:$B,wtd!$C:$C),"")</f>
        <v/>
      </c>
      <c r="AV789" s="147" t="b">
        <f>IFERROR(O789=_xlfn.XLOOKUP(O789,wtd!$B:$B,wtd!$B:$B),FALSE)</f>
        <v>0</v>
      </c>
      <c r="AW789" s="125" t="s">
        <v>2831</v>
      </c>
      <c r="AX789" s="125"/>
      <c r="AY789" s="125">
        <v>0</v>
      </c>
      <c r="AZ789" s="125"/>
      <c r="BA789" s="125" t="b">
        <v>0</v>
      </c>
      <c r="BB789" s="125" t="b">
        <v>0</v>
      </c>
      <c r="BC789" s="125" t="b">
        <v>0</v>
      </c>
      <c r="BD789" s="125" t="s">
        <v>5372</v>
      </c>
      <c r="BE789" s="125" t="s">
        <v>2766</v>
      </c>
      <c r="BF789" s="125" t="s">
        <v>2766</v>
      </c>
      <c r="BG789" s="125"/>
      <c r="BH789" s="125"/>
      <c r="BI789" s="125" t="s">
        <v>2766</v>
      </c>
      <c r="BJ789" s="125" t="s">
        <v>2752</v>
      </c>
      <c r="BL789" s="232">
        <v>258</v>
      </c>
      <c r="BN789" t="s">
        <v>2273</v>
      </c>
    </row>
    <row r="790" spans="1:68" x14ac:dyDescent="0.35">
      <c r="A790">
        <v>789</v>
      </c>
      <c r="B790" s="164" t="str">
        <f>IFERROR(TEXT(AK790,"00"),"99")&amp;IFERROR(TEXT(V790,"00"),"99")&amp;IFERROR(TEXT(R790,"00"),"99")&amp;IFERROR(TEXT(BL790,"000"),"999")</f>
        <v>997014259</v>
      </c>
      <c r="C790" s="164" t="str">
        <f>IFERROR(TEXT(AK790,"00"),"99")&amp;IFERROR(TEXT(U790,"00"),"99")&amp;IFERROR(TEXT(Q790,"000"),"999")</f>
        <v>9970000</v>
      </c>
      <c r="D790" s="29">
        <v>1</v>
      </c>
      <c r="E790" s="29">
        <v>0</v>
      </c>
      <c r="F790" s="29">
        <v>0</v>
      </c>
      <c r="G790" s="29"/>
      <c r="H790" t="s">
        <v>2767</v>
      </c>
      <c r="I790" t="s">
        <v>2767</v>
      </c>
      <c r="J790" t="s">
        <v>2767</v>
      </c>
      <c r="K790" s="125"/>
      <c r="L790" s="69"/>
      <c r="M790" s="125"/>
      <c r="N790" s="125"/>
      <c r="O790" s="117" t="s">
        <v>4982</v>
      </c>
      <c r="P790" s="69" t="s">
        <v>4982</v>
      </c>
      <c r="Q790" s="153">
        <f>IFERROR(_xlfn.XLOOKUP(S790,sortorder!$E$62:$E$138,sortorder!$F$62:$F$138),999)</f>
        <v>0</v>
      </c>
      <c r="R790" s="153">
        <f>IFERROR(_xlfn.XLOOKUP(S790,sortorder!$E$62:$E$138,sortorder!$D$62:$D$138),99)</f>
        <v>14</v>
      </c>
      <c r="S790" s="204"/>
      <c r="T790" s="205"/>
      <c r="U790" s="158">
        <f>IFERROR(_xlfn.XLOOKUP(W790,sortorder!$E$4:$E$55,sortorder!$D$4:$D$55),99)</f>
        <v>70</v>
      </c>
      <c r="V790" s="158">
        <f>IFERROR(_xlfn.XLOOKUP(W790,sortorder!$E$4:$E$55,sortorder!$D$4:$D$55),99)</f>
        <v>70</v>
      </c>
      <c r="W790" s="206" t="s">
        <v>2889</v>
      </c>
      <c r="X790" s="147">
        <f>IF(ISERROR(SEARCH(X$1,$O790)),0,1)</f>
        <v>0</v>
      </c>
      <c r="Y790" s="147">
        <f>IF(ISERROR(SEARCH(Y$1,$O790)),0,1)</f>
        <v>0</v>
      </c>
      <c r="Z790" s="147">
        <f>IF(ISERROR(SEARCH(Z$1,$O790)),0,1)</f>
        <v>0</v>
      </c>
      <c r="AA790" s="147">
        <f>IF(ISERROR(SEARCH(AA$1,$O790)),0,1)</f>
        <v>0</v>
      </c>
      <c r="AB790" s="147">
        <f>IF(ISERROR(SEARCH(AB$1,$O790)),0,1)</f>
        <v>0</v>
      </c>
      <c r="AC790" s="147">
        <f>IF(ISERROR(SEARCH(AC$1,$O790)),0,1)</f>
        <v>0</v>
      </c>
      <c r="AD790" s="147">
        <f>IF(ISERROR(SEARCH(AD$1,$O790)),0,1)</f>
        <v>0</v>
      </c>
      <c r="AE790" s="147">
        <f>IF(ISERROR(SEARCH(AE$1,$O790)),0,1)</f>
        <v>0</v>
      </c>
      <c r="AF790" s="147">
        <f>IF(ISERROR(SEARCH(AF$1,$O790)),0,1)</f>
        <v>0</v>
      </c>
      <c r="AG790" s="125" t="s">
        <v>2293</v>
      </c>
      <c r="AH790" s="70" t="s">
        <v>2750</v>
      </c>
      <c r="AI790" s="125" t="s">
        <v>60</v>
      </c>
      <c r="AJ790" s="221" t="s">
        <v>60</v>
      </c>
      <c r="AK790" s="219">
        <f>_xlfn.XLOOKUP(AJ790,sortorder!$I$15:$I$20,sortorder!$J$15:$J$20)</f>
        <v>99</v>
      </c>
      <c r="AL790" s="125" t="s">
        <v>423</v>
      </c>
      <c r="AM790" s="125" t="s">
        <v>423</v>
      </c>
      <c r="AN790" s="125" t="s">
        <v>424</v>
      </c>
      <c r="AO790" s="207">
        <v>1</v>
      </c>
      <c r="AP790" s="125" t="s">
        <v>1125</v>
      </c>
      <c r="AQ790" s="125" t="s">
        <v>1132</v>
      </c>
      <c r="AR790" s="125" t="s">
        <v>1126</v>
      </c>
      <c r="AS790" s="125" t="s">
        <v>1132</v>
      </c>
      <c r="AT790" s="125"/>
      <c r="AU790" s="40" t="str">
        <f>IFERROR(_xlfn.XLOOKUP(O790,wtd!$B:$B,wtd!$C:$C),"")</f>
        <v/>
      </c>
      <c r="AV790" s="147" t="b">
        <f>IFERROR(O790=_xlfn.XLOOKUP(O790,wtd!$B:$B,wtd!$B:$B),FALSE)</f>
        <v>0</v>
      </c>
      <c r="AW790" s="125" t="s">
        <v>2831</v>
      </c>
      <c r="AX790" s="125"/>
      <c r="AY790" s="125">
        <v>0</v>
      </c>
      <c r="AZ790" s="125"/>
      <c r="BA790" s="125" t="b">
        <v>0</v>
      </c>
      <c r="BB790" s="125" t="b">
        <v>0</v>
      </c>
      <c r="BC790" s="125" t="b">
        <v>0</v>
      </c>
      <c r="BD790" s="125" t="s">
        <v>5373</v>
      </c>
      <c r="BE790" s="125" t="s">
        <v>2768</v>
      </c>
      <c r="BF790" s="125" t="s">
        <v>2768</v>
      </c>
      <c r="BG790" s="125"/>
      <c r="BH790" s="125"/>
      <c r="BI790" s="125" t="s">
        <v>2768</v>
      </c>
      <c r="BJ790" s="125" t="s">
        <v>2755</v>
      </c>
      <c r="BL790" s="232">
        <v>259</v>
      </c>
      <c r="BN790" t="s">
        <v>1675</v>
      </c>
    </row>
    <row r="791" spans="1:68" x14ac:dyDescent="0.35">
      <c r="A791">
        <v>790</v>
      </c>
      <c r="B791" s="164" t="str">
        <f>IFERROR(TEXT(AK791,"00"),"99")&amp;IFERROR(TEXT(V791,"00"),"99")&amp;IFERROR(TEXT(R791,"00"),"99")&amp;IFERROR(TEXT(BL791,"000"),"999")</f>
        <v>997014260</v>
      </c>
      <c r="C791" s="164" t="str">
        <f>IFERROR(TEXT(AK791,"00"),"99")&amp;IFERROR(TEXT(U791,"00"),"99")&amp;IFERROR(TEXT(Q791,"000"),"999")</f>
        <v>9970000</v>
      </c>
      <c r="D791" s="29">
        <v>1</v>
      </c>
      <c r="E791" s="29">
        <v>0</v>
      </c>
      <c r="F791" s="29">
        <v>0</v>
      </c>
      <c r="G791" s="29"/>
      <c r="H791" t="s">
        <v>2769</v>
      </c>
      <c r="I791" t="s">
        <v>2769</v>
      </c>
      <c r="J791" t="s">
        <v>2769</v>
      </c>
      <c r="K791" s="125"/>
      <c r="L791" s="69"/>
      <c r="M791" s="125"/>
      <c r="N791" s="125"/>
      <c r="O791" s="117" t="s">
        <v>4983</v>
      </c>
      <c r="P791" s="69" t="s">
        <v>4983</v>
      </c>
      <c r="Q791" s="153">
        <f>IFERROR(_xlfn.XLOOKUP(S791,sortorder!$E$62:$E$138,sortorder!$F$62:$F$138),999)</f>
        <v>0</v>
      </c>
      <c r="R791" s="153">
        <f>IFERROR(_xlfn.XLOOKUP(S791,sortorder!$E$62:$E$138,sortorder!$D$62:$D$138),99)</f>
        <v>14</v>
      </c>
      <c r="S791" s="204"/>
      <c r="T791" s="205"/>
      <c r="U791" s="158">
        <f>IFERROR(_xlfn.XLOOKUP(W791,sortorder!$E$4:$E$55,sortorder!$D$4:$D$55),99)</f>
        <v>70</v>
      </c>
      <c r="V791" s="158">
        <f>IFERROR(_xlfn.XLOOKUP(W791,sortorder!$E$4:$E$55,sortorder!$D$4:$D$55),99)</f>
        <v>70</v>
      </c>
      <c r="W791" s="206" t="s">
        <v>2889</v>
      </c>
      <c r="X791" s="147">
        <f>IF(ISERROR(SEARCH(X$1,$O791)),0,1)</f>
        <v>0</v>
      </c>
      <c r="Y791" s="147">
        <f>IF(ISERROR(SEARCH(Y$1,$O791)),0,1)</f>
        <v>0</v>
      </c>
      <c r="Z791" s="147">
        <f>IF(ISERROR(SEARCH(Z$1,$O791)),0,1)</f>
        <v>0</v>
      </c>
      <c r="AA791" s="147">
        <f>IF(ISERROR(SEARCH(AA$1,$O791)),0,1)</f>
        <v>0</v>
      </c>
      <c r="AB791" s="147">
        <f>IF(ISERROR(SEARCH(AB$1,$O791)),0,1)</f>
        <v>0</v>
      </c>
      <c r="AC791" s="147">
        <f>IF(ISERROR(SEARCH(AC$1,$O791)),0,1)</f>
        <v>0</v>
      </c>
      <c r="AD791" s="147">
        <f>IF(ISERROR(SEARCH(AD$1,$O791)),0,1)</f>
        <v>0</v>
      </c>
      <c r="AE791" s="147">
        <f>IF(ISERROR(SEARCH(AE$1,$O791)),0,1)</f>
        <v>0</v>
      </c>
      <c r="AF791" s="147">
        <f>IF(ISERROR(SEARCH(AF$1,$O791)),0,1)</f>
        <v>0</v>
      </c>
      <c r="AG791" s="125" t="s">
        <v>2293</v>
      </c>
      <c r="AH791" s="70" t="s">
        <v>2750</v>
      </c>
      <c r="AI791" s="125" t="s">
        <v>60</v>
      </c>
      <c r="AJ791" s="221" t="s">
        <v>60</v>
      </c>
      <c r="AK791" s="219">
        <f>_xlfn.XLOOKUP(AJ791,sortorder!$I$15:$I$20,sortorder!$J$15:$J$20)</f>
        <v>99</v>
      </c>
      <c r="AL791" s="125" t="s">
        <v>423</v>
      </c>
      <c r="AM791" s="125" t="s">
        <v>423</v>
      </c>
      <c r="AN791" s="125" t="s">
        <v>424</v>
      </c>
      <c r="AO791" s="207">
        <v>1</v>
      </c>
      <c r="AP791" s="125" t="s">
        <v>1101</v>
      </c>
      <c r="AQ791" s="125" t="s">
        <v>1111</v>
      </c>
      <c r="AR791" s="125" t="s">
        <v>1102</v>
      </c>
      <c r="AS791" s="125" t="s">
        <v>1111</v>
      </c>
      <c r="AT791" s="125"/>
      <c r="AU791" s="40" t="str">
        <f>IFERROR(_xlfn.XLOOKUP(O791,wtd!$B:$B,wtd!$C:$C),"")</f>
        <v/>
      </c>
      <c r="AV791" s="147" t="b">
        <f>IFERROR(O791=_xlfn.XLOOKUP(O791,wtd!$B:$B,wtd!$B:$B),FALSE)</f>
        <v>0</v>
      </c>
      <c r="AW791" s="125" t="s">
        <v>1103</v>
      </c>
      <c r="AX791" s="125">
        <v>2</v>
      </c>
      <c r="AY791" s="125">
        <v>0</v>
      </c>
      <c r="AZ791" s="125"/>
      <c r="BA791" s="125" t="b">
        <v>0</v>
      </c>
      <c r="BB791" s="125" t="b">
        <v>0</v>
      </c>
      <c r="BC791" s="125" t="b">
        <v>0</v>
      </c>
      <c r="BD791" s="125" t="s">
        <v>5374</v>
      </c>
      <c r="BE791" s="125" t="s">
        <v>2770</v>
      </c>
      <c r="BF791" s="125" t="s">
        <v>2770</v>
      </c>
      <c r="BG791" s="125"/>
      <c r="BH791" s="125"/>
      <c r="BI791" s="125" t="s">
        <v>2770</v>
      </c>
      <c r="BJ791" s="125" t="s">
        <v>2752</v>
      </c>
      <c r="BL791" s="232">
        <v>260</v>
      </c>
      <c r="BN791" t="s">
        <v>1876</v>
      </c>
    </row>
    <row r="792" spans="1:68" x14ac:dyDescent="0.35">
      <c r="A792">
        <v>791</v>
      </c>
      <c r="B792" s="164" t="str">
        <f>IFERROR(TEXT(AK792,"00"),"99")&amp;IFERROR(TEXT(V792,"00"),"99")&amp;IFERROR(TEXT(R792,"00"),"99")&amp;IFERROR(TEXT(BL792,"000"),"999")</f>
        <v>997014261</v>
      </c>
      <c r="C792" s="164" t="str">
        <f>IFERROR(TEXT(AK792,"00"),"99")&amp;IFERROR(TEXT(U792,"00"),"99")&amp;IFERROR(TEXT(Q792,"000"),"999")</f>
        <v>9970000</v>
      </c>
      <c r="D792" s="29">
        <v>1</v>
      </c>
      <c r="E792" s="29">
        <v>0</v>
      </c>
      <c r="F792" s="29">
        <v>0</v>
      </c>
      <c r="G792" s="29"/>
      <c r="H792" t="s">
        <v>2771</v>
      </c>
      <c r="I792" t="s">
        <v>2771</v>
      </c>
      <c r="J792" t="s">
        <v>2771</v>
      </c>
      <c r="K792" s="125"/>
      <c r="L792" s="69"/>
      <c r="M792" s="125"/>
      <c r="N792" s="125"/>
      <c r="O792" s="117" t="s">
        <v>4984</v>
      </c>
      <c r="P792" s="69" t="s">
        <v>4984</v>
      </c>
      <c r="Q792" s="153">
        <f>IFERROR(_xlfn.XLOOKUP(S792,sortorder!$E$62:$E$138,sortorder!$F$62:$F$138),999)</f>
        <v>0</v>
      </c>
      <c r="R792" s="153">
        <f>IFERROR(_xlfn.XLOOKUP(S792,sortorder!$E$62:$E$138,sortorder!$D$62:$D$138),99)</f>
        <v>14</v>
      </c>
      <c r="S792" s="204"/>
      <c r="T792" s="205"/>
      <c r="U792" s="158">
        <f>IFERROR(_xlfn.XLOOKUP(W792,sortorder!$E$4:$E$55,sortorder!$D$4:$D$55),99)</f>
        <v>70</v>
      </c>
      <c r="V792" s="158">
        <f>IFERROR(_xlfn.XLOOKUP(W792,sortorder!$E$4:$E$55,sortorder!$D$4:$D$55),99)</f>
        <v>70</v>
      </c>
      <c r="W792" s="206" t="s">
        <v>2889</v>
      </c>
      <c r="X792" s="147">
        <f>IF(ISERROR(SEARCH(X$1,$O792)),0,1)</f>
        <v>0</v>
      </c>
      <c r="Y792" s="147">
        <f>IF(ISERROR(SEARCH(Y$1,$O792)),0,1)</f>
        <v>0</v>
      </c>
      <c r="Z792" s="147">
        <f>IF(ISERROR(SEARCH(Z$1,$O792)),0,1)</f>
        <v>0</v>
      </c>
      <c r="AA792" s="147">
        <f>IF(ISERROR(SEARCH(AA$1,$O792)),0,1)</f>
        <v>0</v>
      </c>
      <c r="AB792" s="147">
        <f>IF(ISERROR(SEARCH(AB$1,$O792)),0,1)</f>
        <v>0</v>
      </c>
      <c r="AC792" s="147">
        <f>IF(ISERROR(SEARCH(AC$1,$O792)),0,1)</f>
        <v>0</v>
      </c>
      <c r="AD792" s="147">
        <f>IF(ISERROR(SEARCH(AD$1,$O792)),0,1)</f>
        <v>0</v>
      </c>
      <c r="AE792" s="147">
        <f>IF(ISERROR(SEARCH(AE$1,$O792)),0,1)</f>
        <v>0</v>
      </c>
      <c r="AF792" s="147">
        <f>IF(ISERROR(SEARCH(AF$1,$O792)),0,1)</f>
        <v>0</v>
      </c>
      <c r="AG792" s="125" t="s">
        <v>2293</v>
      </c>
      <c r="AH792" s="70" t="s">
        <v>2750</v>
      </c>
      <c r="AI792" t="s">
        <v>60</v>
      </c>
      <c r="AJ792" s="221" t="s">
        <v>60</v>
      </c>
      <c r="AK792" s="219">
        <f>_xlfn.XLOOKUP(AJ792,sortorder!$I$15:$I$20,sortorder!$J$15:$J$20)</f>
        <v>99</v>
      </c>
      <c r="AL792" s="125" t="s">
        <v>423</v>
      </c>
      <c r="AM792" s="125" t="s">
        <v>423</v>
      </c>
      <c r="AN792" s="125" t="s">
        <v>424</v>
      </c>
      <c r="AO792" s="207">
        <v>1</v>
      </c>
      <c r="AP792" s="125" t="s">
        <v>1101</v>
      </c>
      <c r="AQ792" s="125" t="s">
        <v>1111</v>
      </c>
      <c r="AR792" s="125" t="s">
        <v>1102</v>
      </c>
      <c r="AS792" s="125" t="s">
        <v>1111</v>
      </c>
      <c r="AT792" s="125"/>
      <c r="AU792" s="40" t="str">
        <f>IFERROR(_xlfn.XLOOKUP(O792,wtd!$B:$B,wtd!$C:$C),"")</f>
        <v/>
      </c>
      <c r="AV792" s="147" t="b">
        <f>IFERROR(O792=_xlfn.XLOOKUP(O792,wtd!$B:$B,wtd!$B:$B),FALSE)</f>
        <v>0</v>
      </c>
      <c r="AW792" s="125" t="s">
        <v>1103</v>
      </c>
      <c r="AX792" s="125">
        <v>2</v>
      </c>
      <c r="AY792" s="125">
        <v>0</v>
      </c>
      <c r="AZ792" s="125"/>
      <c r="BA792" s="125" t="b">
        <v>0</v>
      </c>
      <c r="BB792" s="125" t="b">
        <v>0</v>
      </c>
      <c r="BC792" s="125" t="b">
        <v>0</v>
      </c>
      <c r="BD792" s="125" t="s">
        <v>5375</v>
      </c>
      <c r="BE792" s="125" t="s">
        <v>2772</v>
      </c>
      <c r="BF792" s="125" t="s">
        <v>2772</v>
      </c>
      <c r="BG792" s="125"/>
      <c r="BH792" s="125"/>
      <c r="BI792" s="125" t="s">
        <v>2772</v>
      </c>
      <c r="BJ792" s="125" t="s">
        <v>2755</v>
      </c>
      <c r="BL792" s="232">
        <v>261</v>
      </c>
      <c r="BN792" t="s">
        <v>1196</v>
      </c>
    </row>
    <row r="793" spans="1:68" x14ac:dyDescent="0.35">
      <c r="A793">
        <v>792</v>
      </c>
      <c r="B793" s="164" t="str">
        <f>IFERROR(TEXT(AK793,"00"),"99")&amp;IFERROR(TEXT(V793,"00"),"99")&amp;IFERROR(TEXT(R793,"00"),"99")&amp;IFERROR(TEXT(BL793,"000"),"999")</f>
        <v>997014262</v>
      </c>
      <c r="C793" s="164" t="str">
        <f>IFERROR(TEXT(AK793,"00"),"99")&amp;IFERROR(TEXT(U793,"00"),"99")&amp;IFERROR(TEXT(Q793,"000"),"999")</f>
        <v>9970000</v>
      </c>
      <c r="D793" s="29">
        <v>1</v>
      </c>
      <c r="E793" s="29">
        <v>0</v>
      </c>
      <c r="F793" s="29">
        <v>0</v>
      </c>
      <c r="G793" s="29"/>
      <c r="H793" t="s">
        <v>2773</v>
      </c>
      <c r="I793" t="s">
        <v>2773</v>
      </c>
      <c r="J793" s="125" t="s">
        <v>2773</v>
      </c>
      <c r="K793" s="125"/>
      <c r="L793" s="69"/>
      <c r="M793" s="125"/>
      <c r="N793" s="125"/>
      <c r="O793" s="117" t="s">
        <v>5005</v>
      </c>
      <c r="P793" s="69" t="s">
        <v>5005</v>
      </c>
      <c r="Q793" s="153">
        <f>IFERROR(_xlfn.XLOOKUP(S793,sortorder!$E$62:$E$138,sortorder!$F$62:$F$138),999)</f>
        <v>0</v>
      </c>
      <c r="R793" s="153">
        <f>IFERROR(_xlfn.XLOOKUP(S793,sortorder!$E$62:$E$138,sortorder!$D$62:$D$138),99)</f>
        <v>14</v>
      </c>
      <c r="S793" s="204"/>
      <c r="T793" s="205"/>
      <c r="U793" s="158">
        <f>IFERROR(_xlfn.XLOOKUP(W793,sortorder!$E$4:$E$55,sortorder!$D$4:$D$55),99)</f>
        <v>70</v>
      </c>
      <c r="V793" s="158">
        <f>IFERROR(_xlfn.XLOOKUP(W793,sortorder!$E$4:$E$55,sortorder!$D$4:$D$55),99)</f>
        <v>70</v>
      </c>
      <c r="W793" s="206" t="s">
        <v>2889</v>
      </c>
      <c r="X793" s="147">
        <f>IF(ISERROR(SEARCH(X$1,$O793)),0,1)</f>
        <v>0</v>
      </c>
      <c r="Y793" s="147">
        <f>IF(ISERROR(SEARCH(Y$1,$O793)),0,1)</f>
        <v>0</v>
      </c>
      <c r="Z793" s="147">
        <f>IF(ISERROR(SEARCH(Z$1,$O793)),0,1)</f>
        <v>0</v>
      </c>
      <c r="AA793" s="147">
        <f>IF(ISERROR(SEARCH(AA$1,$O793)),0,1)</f>
        <v>0</v>
      </c>
      <c r="AB793" s="147">
        <f>IF(ISERROR(SEARCH(AB$1,$O793)),0,1)</f>
        <v>0</v>
      </c>
      <c r="AC793" s="147">
        <f>IF(ISERROR(SEARCH(AC$1,$O793)),0,1)</f>
        <v>0</v>
      </c>
      <c r="AD793" s="147">
        <f>IF(ISERROR(SEARCH(AD$1,$O793)),0,1)</f>
        <v>0</v>
      </c>
      <c r="AE793" s="147">
        <f>IF(ISERROR(SEARCH(AE$1,$O793)),0,1)</f>
        <v>0</v>
      </c>
      <c r="AF793" s="147">
        <f>IF(ISERROR(SEARCH(AF$1,$O793)),0,1)</f>
        <v>0</v>
      </c>
      <c r="AG793" s="125" t="s">
        <v>1075</v>
      </c>
      <c r="AH793" s="70" t="s">
        <v>2750</v>
      </c>
      <c r="AI793" s="125" t="s">
        <v>60</v>
      </c>
      <c r="AJ793" s="221" t="s">
        <v>60</v>
      </c>
      <c r="AK793" s="219">
        <f>_xlfn.XLOOKUP(AJ793,sortorder!$I$15:$I$20,sortorder!$J$15:$J$20)</f>
        <v>99</v>
      </c>
      <c r="AL793" s="125"/>
      <c r="AM793" s="125"/>
      <c r="AN793" s="125"/>
      <c r="AO793" s="209">
        <v>0</v>
      </c>
      <c r="AP793" s="125" t="s">
        <v>43</v>
      </c>
      <c r="AQ793" s="125" t="s">
        <v>43</v>
      </c>
      <c r="AR793" s="125" t="s">
        <v>64</v>
      </c>
      <c r="AS793" s="125" t="s">
        <v>64</v>
      </c>
      <c r="AT793" s="125"/>
      <c r="AU793" s="40" t="str">
        <f>IFERROR(_xlfn.XLOOKUP(O793,wtd!$B:$B,wtd!$C:$C),"")</f>
        <v/>
      </c>
      <c r="AV793" s="147" t="b">
        <f>IFERROR(O793=_xlfn.XLOOKUP(O793,wtd!$B:$B,wtd!$B:$B),FALSE)</f>
        <v>0</v>
      </c>
      <c r="AW793" s="125" t="s">
        <v>3083</v>
      </c>
      <c r="AX793" s="125"/>
      <c r="AY793" s="125"/>
      <c r="AZ793" s="125"/>
      <c r="BA793" s="125" t="b">
        <v>0</v>
      </c>
      <c r="BB793" s="125" t="b">
        <v>0</v>
      </c>
      <c r="BC793" s="125" t="b">
        <v>0</v>
      </c>
      <c r="BD793" s="125" t="s">
        <v>5626</v>
      </c>
      <c r="BE793" s="191" t="s">
        <v>2774</v>
      </c>
      <c r="BF793" s="125" t="s">
        <v>2774</v>
      </c>
      <c r="BG793" s="125"/>
      <c r="BH793" s="125"/>
      <c r="BI793" s="125" t="s">
        <v>2774</v>
      </c>
      <c r="BJ793" s="125" t="s">
        <v>2775</v>
      </c>
      <c r="BL793" s="232">
        <v>262</v>
      </c>
      <c r="BM793" t="s">
        <v>2776</v>
      </c>
      <c r="BN793" t="s">
        <v>2658</v>
      </c>
    </row>
    <row r="794" spans="1:68" x14ac:dyDescent="0.35">
      <c r="A794">
        <v>793</v>
      </c>
      <c r="B794" s="164" t="str">
        <f>IFERROR(TEXT(AK794,"00"),"99")&amp;IFERROR(TEXT(V794,"00"),"99")&amp;IFERROR(TEXT(R794,"00"),"99")&amp;IFERROR(TEXT(BL794,"000"),"999")</f>
        <v>997014263</v>
      </c>
      <c r="C794" s="164" t="str">
        <f>IFERROR(TEXT(AK794,"00"),"99")&amp;IFERROR(TEXT(U794,"00"),"99")&amp;IFERROR(TEXT(Q794,"000"),"999")</f>
        <v>9970000</v>
      </c>
      <c r="D794" s="29">
        <v>1</v>
      </c>
      <c r="E794" s="29">
        <v>0</v>
      </c>
      <c r="F794" s="29">
        <v>0</v>
      </c>
      <c r="G794" s="29"/>
      <c r="H794" t="s">
        <v>2777</v>
      </c>
      <c r="I794" t="s">
        <v>2777</v>
      </c>
      <c r="J794" s="125" t="s">
        <v>2777</v>
      </c>
      <c r="K794" s="125"/>
      <c r="L794" s="69"/>
      <c r="M794" s="125"/>
      <c r="N794" s="125"/>
      <c r="O794" s="117" t="s">
        <v>5006</v>
      </c>
      <c r="P794" s="69" t="s">
        <v>5006</v>
      </c>
      <c r="Q794" s="153">
        <f>IFERROR(_xlfn.XLOOKUP(S794,sortorder!$E$62:$E$138,sortorder!$F$62:$F$138),999)</f>
        <v>0</v>
      </c>
      <c r="R794" s="153">
        <f>IFERROR(_xlfn.XLOOKUP(S794,sortorder!$E$62:$E$138,sortorder!$D$62:$D$138),99)</f>
        <v>14</v>
      </c>
      <c r="S794" s="204"/>
      <c r="T794" s="205"/>
      <c r="U794" s="158">
        <f>IFERROR(_xlfn.XLOOKUP(W794,sortorder!$E$4:$E$55,sortorder!$D$4:$D$55),99)</f>
        <v>70</v>
      </c>
      <c r="V794" s="158">
        <f>IFERROR(_xlfn.XLOOKUP(W794,sortorder!$E$4:$E$55,sortorder!$D$4:$D$55),99)</f>
        <v>70</v>
      </c>
      <c r="W794" s="206" t="s">
        <v>2889</v>
      </c>
      <c r="X794" s="147">
        <f>IF(ISERROR(SEARCH(X$1,$O794)),0,1)</f>
        <v>0</v>
      </c>
      <c r="Y794" s="147">
        <f>IF(ISERROR(SEARCH(Y$1,$O794)),0,1)</f>
        <v>0</v>
      </c>
      <c r="Z794" s="147">
        <f>IF(ISERROR(SEARCH(Z$1,$O794)),0,1)</f>
        <v>0</v>
      </c>
      <c r="AA794" s="147">
        <f>IF(ISERROR(SEARCH(AA$1,$O794)),0,1)</f>
        <v>0</v>
      </c>
      <c r="AB794" s="147">
        <f>IF(ISERROR(SEARCH(AB$1,$O794)),0,1)</f>
        <v>0</v>
      </c>
      <c r="AC794" s="147">
        <f>IF(ISERROR(SEARCH(AC$1,$O794)),0,1)</f>
        <v>0</v>
      </c>
      <c r="AD794" s="147">
        <f>IF(ISERROR(SEARCH(AD$1,$O794)),0,1)</f>
        <v>0</v>
      </c>
      <c r="AE794" s="147">
        <f>IF(ISERROR(SEARCH(AE$1,$O794)),0,1)</f>
        <v>0</v>
      </c>
      <c r="AF794" s="147">
        <f>IF(ISERROR(SEARCH(AF$1,$O794)),0,1)</f>
        <v>0</v>
      </c>
      <c r="AG794" s="125" t="s">
        <v>1075</v>
      </c>
      <c r="AH794" s="70" t="s">
        <v>2750</v>
      </c>
      <c r="AI794" s="125" t="s">
        <v>60</v>
      </c>
      <c r="AJ794" s="221" t="s">
        <v>60</v>
      </c>
      <c r="AK794" s="219">
        <f>_xlfn.XLOOKUP(AJ794,sortorder!$I$15:$I$20,sortorder!$J$15:$J$20)</f>
        <v>99</v>
      </c>
      <c r="AL794" s="125"/>
      <c r="AM794" s="125"/>
      <c r="AN794" s="125"/>
      <c r="AO794" s="209">
        <v>0</v>
      </c>
      <c r="AP794" s="125" t="s">
        <v>43</v>
      </c>
      <c r="AQ794" s="125" t="s">
        <v>43</v>
      </c>
      <c r="AR794" s="125" t="s">
        <v>64</v>
      </c>
      <c r="AS794" s="125" t="s">
        <v>64</v>
      </c>
      <c r="AT794" s="125"/>
      <c r="AU794" s="40" t="str">
        <f>IFERROR(_xlfn.XLOOKUP(O794,wtd!$B:$B,wtd!$C:$C),"")</f>
        <v/>
      </c>
      <c r="AV794" s="147" t="b">
        <f>IFERROR(O794=_xlfn.XLOOKUP(O794,wtd!$B:$B,wtd!$B:$B),FALSE)</f>
        <v>0</v>
      </c>
      <c r="AW794" s="125" t="s">
        <v>3083</v>
      </c>
      <c r="AX794" s="125"/>
      <c r="AY794" s="125"/>
      <c r="AZ794" s="125"/>
      <c r="BA794" s="125" t="b">
        <v>0</v>
      </c>
      <c r="BB794" s="125" t="b">
        <v>0</v>
      </c>
      <c r="BC794" s="125" t="b">
        <v>0</v>
      </c>
      <c r="BD794" s="125" t="s">
        <v>5622</v>
      </c>
      <c r="BE794" s="125" t="s">
        <v>2778</v>
      </c>
      <c r="BF794" s="125" t="s">
        <v>2778</v>
      </c>
      <c r="BG794" s="125"/>
      <c r="BH794" s="125"/>
      <c r="BI794" s="125" t="s">
        <v>2778</v>
      </c>
      <c r="BJ794" s="125" t="s">
        <v>2779</v>
      </c>
      <c r="BL794" s="232">
        <v>263</v>
      </c>
      <c r="BM794" t="s">
        <v>2776</v>
      </c>
      <c r="BN794" t="s">
        <v>2662</v>
      </c>
    </row>
    <row r="795" spans="1:68" x14ac:dyDescent="0.35">
      <c r="A795">
        <v>794</v>
      </c>
      <c r="B795" s="164" t="str">
        <f>IFERROR(TEXT(AK795,"00"),"99")&amp;IFERROR(TEXT(V795,"00"),"99")&amp;IFERROR(TEXT(R795,"00"),"99")&amp;IFERROR(TEXT(BL795,"000"),"999")</f>
        <v>997014264</v>
      </c>
      <c r="C795" s="164" t="str">
        <f>IFERROR(TEXT(AK795,"00"),"99")&amp;IFERROR(TEXT(U795,"00"),"99")&amp;IFERROR(TEXT(Q795,"000"),"999")</f>
        <v>9970000</v>
      </c>
      <c r="D795" s="29">
        <v>1</v>
      </c>
      <c r="E795" s="29">
        <v>0</v>
      </c>
      <c r="F795" s="29">
        <v>0</v>
      </c>
      <c r="G795" s="29"/>
      <c r="H795" t="s">
        <v>2780</v>
      </c>
      <c r="I795" t="s">
        <v>2780</v>
      </c>
      <c r="J795" s="125" t="s">
        <v>2780</v>
      </c>
      <c r="K795" s="125"/>
      <c r="L795" s="69"/>
      <c r="M795" s="125"/>
      <c r="N795" s="125"/>
      <c r="O795" s="117" t="s">
        <v>5007</v>
      </c>
      <c r="P795" s="69" t="s">
        <v>5007</v>
      </c>
      <c r="Q795" s="153">
        <f>IFERROR(_xlfn.XLOOKUP(S795,sortorder!$E$62:$E$138,sortorder!$F$62:$F$138),999)</f>
        <v>0</v>
      </c>
      <c r="R795" s="153">
        <f>IFERROR(_xlfn.XLOOKUP(S795,sortorder!$E$62:$E$138,sortorder!$D$62:$D$138),99)</f>
        <v>14</v>
      </c>
      <c r="S795" s="204"/>
      <c r="T795" s="205"/>
      <c r="U795" s="158">
        <f>IFERROR(_xlfn.XLOOKUP(W795,sortorder!$E$4:$E$55,sortorder!$D$4:$D$55),99)</f>
        <v>70</v>
      </c>
      <c r="V795" s="158">
        <f>IFERROR(_xlfn.XLOOKUP(W795,sortorder!$E$4:$E$55,sortorder!$D$4:$D$55),99)</f>
        <v>70</v>
      </c>
      <c r="W795" s="206" t="s">
        <v>2889</v>
      </c>
      <c r="X795" s="147">
        <f>IF(ISERROR(SEARCH(X$1,$O795)),0,1)</f>
        <v>0</v>
      </c>
      <c r="Y795" s="147">
        <f>IF(ISERROR(SEARCH(Y$1,$O795)),0,1)</f>
        <v>0</v>
      </c>
      <c r="Z795" s="147">
        <f>IF(ISERROR(SEARCH(Z$1,$O795)),0,1)</f>
        <v>0</v>
      </c>
      <c r="AA795" s="147">
        <f>IF(ISERROR(SEARCH(AA$1,$O795)),0,1)</f>
        <v>0</v>
      </c>
      <c r="AB795" s="147">
        <f>IF(ISERROR(SEARCH(AB$1,$O795)),0,1)</f>
        <v>0</v>
      </c>
      <c r="AC795" s="147">
        <f>IF(ISERROR(SEARCH(AC$1,$O795)),0,1)</f>
        <v>0</v>
      </c>
      <c r="AD795" s="147">
        <f>IF(ISERROR(SEARCH(AD$1,$O795)),0,1)</f>
        <v>0</v>
      </c>
      <c r="AE795" s="147">
        <f>IF(ISERROR(SEARCH(AE$1,$O795)),0,1)</f>
        <v>0</v>
      </c>
      <c r="AF795" s="147">
        <f>IF(ISERROR(SEARCH(AF$1,$O795)),0,1)</f>
        <v>0</v>
      </c>
      <c r="AG795" s="125" t="s">
        <v>1075</v>
      </c>
      <c r="AH795" s="70" t="s">
        <v>2750</v>
      </c>
      <c r="AI795" s="125" t="s">
        <v>60</v>
      </c>
      <c r="AJ795" s="42" t="s">
        <v>60</v>
      </c>
      <c r="AK795" s="219">
        <f>_xlfn.XLOOKUP(AJ795,sortorder!$I$15:$I$20,sortorder!$J$15:$J$20)</f>
        <v>99</v>
      </c>
      <c r="AL795" s="125"/>
      <c r="AM795" s="125"/>
      <c r="AN795" s="125"/>
      <c r="AO795" s="209">
        <v>0</v>
      </c>
      <c r="AP795" s="125" t="s">
        <v>43</v>
      </c>
      <c r="AQ795" s="125" t="s">
        <v>43</v>
      </c>
      <c r="AR795" s="125" t="s">
        <v>64</v>
      </c>
      <c r="AS795" s="125" t="s">
        <v>64</v>
      </c>
      <c r="AT795" s="125"/>
      <c r="AU795" s="40" t="str">
        <f>IFERROR(_xlfn.XLOOKUP(O795,wtd!$B:$B,wtd!$C:$C),"")</f>
        <v/>
      </c>
      <c r="AV795" s="147" t="b">
        <f>IFERROR(O795=_xlfn.XLOOKUP(O795,wtd!$B:$B,wtd!$B:$B),FALSE)</f>
        <v>0</v>
      </c>
      <c r="AW795" s="125" t="s">
        <v>3083</v>
      </c>
      <c r="AX795" s="125"/>
      <c r="AY795" s="125"/>
      <c r="AZ795" s="125"/>
      <c r="BA795" s="125" t="b">
        <v>0</v>
      </c>
      <c r="BB795" s="125" t="b">
        <v>0</v>
      </c>
      <c r="BC795" s="125" t="b">
        <v>0</v>
      </c>
      <c r="BD795" s="125" t="s">
        <v>5621</v>
      </c>
      <c r="BE795" s="125" t="s">
        <v>2781</v>
      </c>
      <c r="BF795" s="125" t="s">
        <v>2781</v>
      </c>
      <c r="BG795" s="125"/>
      <c r="BH795" s="125"/>
      <c r="BI795" s="125" t="s">
        <v>2781</v>
      </c>
      <c r="BJ795" s="125" t="s">
        <v>2782</v>
      </c>
      <c r="BL795" s="232">
        <v>264</v>
      </c>
      <c r="BM795" t="s">
        <v>2776</v>
      </c>
      <c r="BN795" t="s">
        <v>2658</v>
      </c>
    </row>
    <row r="796" spans="1:68" x14ac:dyDescent="0.35">
      <c r="A796">
        <v>795</v>
      </c>
      <c r="B796" s="164" t="str">
        <f>IFERROR(TEXT(AK796,"00"),"99")&amp;IFERROR(TEXT(V796,"00"),"99")&amp;IFERROR(TEXT(R796,"00"),"99")&amp;IFERROR(TEXT(BL796,"000"),"999")</f>
        <v>997014999</v>
      </c>
      <c r="C796" s="164" t="str">
        <f>IFERROR(TEXT(AK796,"00"),"99")&amp;IFERROR(TEXT(U796,"00"),"99")&amp;IFERROR(TEXT(Q796,"000"),"999")</f>
        <v>9970000</v>
      </c>
      <c r="D796" s="29">
        <v>0</v>
      </c>
      <c r="E796" s="29">
        <v>1</v>
      </c>
      <c r="F796" s="29">
        <v>0</v>
      </c>
      <c r="G796" s="29"/>
      <c r="H796" t="s">
        <v>58</v>
      </c>
      <c r="K796" s="125"/>
      <c r="L796" s="69"/>
      <c r="M796" s="125" t="s">
        <v>58</v>
      </c>
      <c r="N796" s="125" t="s">
        <v>58</v>
      </c>
      <c r="O796" s="117" t="s">
        <v>57</v>
      </c>
      <c r="P796" s="69" t="s">
        <v>57</v>
      </c>
      <c r="Q796" s="153">
        <f>IFERROR(_xlfn.XLOOKUP(S796,sortorder!$E$62:$E$138,sortorder!$F$62:$F$138),999)</f>
        <v>0</v>
      </c>
      <c r="R796" s="153">
        <f>IFERROR(_xlfn.XLOOKUP(S796,sortorder!$E$62:$E$138,sortorder!$D$62:$D$138),99)</f>
        <v>14</v>
      </c>
      <c r="S796" s="215"/>
      <c r="T796" s="205" t="s">
        <v>57</v>
      </c>
      <c r="U796" s="158">
        <f>IFERROR(_xlfn.XLOOKUP(W796,sortorder!$E$4:$E$55,sortorder!$D$4:$D$55),99)</f>
        <v>70</v>
      </c>
      <c r="V796" s="158">
        <f>IFERROR(_xlfn.XLOOKUP(W796,sortorder!$E$4:$E$55,sortorder!$D$4:$D$55),99)</f>
        <v>70</v>
      </c>
      <c r="W796" s="206" t="s">
        <v>2889</v>
      </c>
      <c r="X796" s="147">
        <f>IF(ISERROR(SEARCH(X$1,$O796)),0,1)</f>
        <v>0</v>
      </c>
      <c r="Y796" s="147">
        <f>IF(ISERROR(SEARCH(Y$1,$O796)),0,1)</f>
        <v>0</v>
      </c>
      <c r="Z796" s="147">
        <f>IF(ISERROR(SEARCH(Z$1,$O796)),0,1)</f>
        <v>0</v>
      </c>
      <c r="AA796" s="147">
        <f>IF(ISERROR(SEARCH(AA$1,$O796)),0,1)</f>
        <v>0</v>
      </c>
      <c r="AB796" s="147">
        <f>IF(ISERROR(SEARCH(AB$1,$O796)),0,1)</f>
        <v>0</v>
      </c>
      <c r="AC796" s="147">
        <f>IF(ISERROR(SEARCH(AC$1,$O796)),0,1)</f>
        <v>0</v>
      </c>
      <c r="AD796" s="147">
        <f>IF(ISERROR(SEARCH(AD$1,$O796)),0,1)</f>
        <v>0</v>
      </c>
      <c r="AE796" s="147">
        <f>IF(ISERROR(SEARCH(AE$1,$O796)),0,1)</f>
        <v>0</v>
      </c>
      <c r="AF796" s="147">
        <f>IF(ISERROR(SEARCH(AF$1,$O796)),0,1)</f>
        <v>0</v>
      </c>
      <c r="AG796" s="125"/>
      <c r="AH796" s="70"/>
      <c r="AI796" t="s">
        <v>60</v>
      </c>
      <c r="AJ796" s="42" t="s">
        <v>60</v>
      </c>
      <c r="AK796" s="219">
        <f>_xlfn.XLOOKUP(AJ796,sortorder!$I$15:$I$20,sortorder!$J$15:$J$20)</f>
        <v>99</v>
      </c>
      <c r="AL796" s="125"/>
      <c r="AM796" s="125"/>
      <c r="AN796" s="125"/>
      <c r="AO796" s="209">
        <v>0</v>
      </c>
      <c r="AP796" s="125" t="s">
        <v>59</v>
      </c>
      <c r="AQ796" s="125" t="s">
        <v>59</v>
      </c>
      <c r="AR796" s="125" t="s">
        <v>64</v>
      </c>
      <c r="AS796" s="125" t="s">
        <v>64</v>
      </c>
      <c r="AT796" s="125"/>
      <c r="AU796" s="40" t="str">
        <f>IFERROR(_xlfn.XLOOKUP(O796,wtd!$B:$B,wtd!$C:$C),"")</f>
        <v/>
      </c>
      <c r="AV796" s="147" t="b">
        <f>IFERROR(O796=_xlfn.XLOOKUP(O796,wtd!$B:$B,wtd!$B:$B),FALSE)</f>
        <v>0</v>
      </c>
      <c r="AW796" s="125" t="s">
        <v>45</v>
      </c>
      <c r="AX796" s="125"/>
      <c r="AY796" s="125"/>
      <c r="AZ796" s="125"/>
      <c r="BA796" s="125" t="b">
        <v>0</v>
      </c>
      <c r="BB796" s="125" t="b">
        <v>0</v>
      </c>
      <c r="BC796" s="125" t="b">
        <v>0</v>
      </c>
      <c r="BD796" s="125" t="s">
        <v>61</v>
      </c>
      <c r="BE796" s="125" t="s">
        <v>61</v>
      </c>
      <c r="BF796" t="s">
        <v>61</v>
      </c>
      <c r="BG796" s="125" t="s">
        <v>62</v>
      </c>
      <c r="BH796" s="125" t="s">
        <v>62</v>
      </c>
      <c r="BI796" s="125"/>
      <c r="BJ796" s="125"/>
      <c r="BL796" s="235">
        <v>999</v>
      </c>
      <c r="BO796" t="s">
        <v>63</v>
      </c>
      <c r="BP796" t="s">
        <v>58</v>
      </c>
    </row>
    <row r="797" spans="1:68" x14ac:dyDescent="0.35">
      <c r="A797">
        <v>796</v>
      </c>
      <c r="B797" s="164" t="str">
        <f>IFERROR(TEXT(AK797,"00"),"99")&amp;IFERROR(TEXT(V797,"00"),"99")&amp;IFERROR(TEXT(R797,"00"),"99")&amp;IFERROR(TEXT(BL797,"000"),"999")</f>
        <v>997014999</v>
      </c>
      <c r="C797" s="164" t="str">
        <f>IFERROR(TEXT(AK797,"00"),"99")&amp;IFERROR(TEXT(U797,"00"),"99")&amp;IFERROR(TEXT(Q797,"000"),"999")</f>
        <v>9970000</v>
      </c>
      <c r="D797" s="29">
        <v>1</v>
      </c>
      <c r="E797" s="29">
        <v>0</v>
      </c>
      <c r="F797" s="29">
        <v>0</v>
      </c>
      <c r="G797" s="29"/>
      <c r="H797" t="s">
        <v>2800</v>
      </c>
      <c r="I797" t="s">
        <v>2800</v>
      </c>
      <c r="J797" t="s">
        <v>2800</v>
      </c>
      <c r="K797" s="125"/>
      <c r="L797" s="69"/>
      <c r="M797" s="125"/>
      <c r="N797" s="125"/>
      <c r="O797" s="117" t="s">
        <v>2800</v>
      </c>
      <c r="P797" s="69" t="s">
        <v>2800</v>
      </c>
      <c r="Q797" s="153">
        <f>IFERROR(_xlfn.XLOOKUP(S797,sortorder!$E$62:$E$138,sortorder!$F$62:$F$138),999)</f>
        <v>0</v>
      </c>
      <c r="R797" s="153">
        <f>IFERROR(_xlfn.XLOOKUP(S797,sortorder!$E$62:$E$138,sortorder!$D$62:$D$138),99)</f>
        <v>14</v>
      </c>
      <c r="S797" s="204"/>
      <c r="T797" s="205"/>
      <c r="U797" s="158">
        <f>IFERROR(_xlfn.XLOOKUP(W797,sortorder!$E$4:$E$55,sortorder!$D$4:$D$55),99)</f>
        <v>70</v>
      </c>
      <c r="V797" s="158">
        <f>IFERROR(_xlfn.XLOOKUP(W797,sortorder!$E$4:$E$55,sortorder!$D$4:$D$55),99)</f>
        <v>70</v>
      </c>
      <c r="W797" s="206" t="s">
        <v>2889</v>
      </c>
      <c r="X797" s="147">
        <f>IF(ISERROR(SEARCH(X$1,$O797)),0,1)</f>
        <v>0</v>
      </c>
      <c r="Y797" s="147">
        <f>IF(ISERROR(SEARCH(Y$1,$O797)),0,1)</f>
        <v>0</v>
      </c>
      <c r="Z797" s="147">
        <f>IF(ISERROR(SEARCH(Z$1,$O797)),0,1)</f>
        <v>0</v>
      </c>
      <c r="AA797" s="147">
        <f>IF(ISERROR(SEARCH(AA$1,$O797)),0,1)</f>
        <v>0</v>
      </c>
      <c r="AB797" s="147">
        <f>IF(ISERROR(SEARCH(AB$1,$O797)),0,1)</f>
        <v>0</v>
      </c>
      <c r="AC797" s="147">
        <f>IF(ISERROR(SEARCH(AC$1,$O797)),0,1)</f>
        <v>0</v>
      </c>
      <c r="AD797" s="147">
        <f>IF(ISERROR(SEARCH(AD$1,$O797)),0,1)</f>
        <v>0</v>
      </c>
      <c r="AE797" s="147">
        <f>IF(ISERROR(SEARCH(AE$1,$O797)),0,1)</f>
        <v>0</v>
      </c>
      <c r="AF797" s="147">
        <f>IF(ISERROR(SEARCH(AF$1,$O797)),0,1)</f>
        <v>0</v>
      </c>
      <c r="AG797" s="125" t="s">
        <v>1075</v>
      </c>
      <c r="AH797" s="70" t="s">
        <v>1076</v>
      </c>
      <c r="AI797" s="125" t="s">
        <v>60</v>
      </c>
      <c r="AJ797" s="42" t="s">
        <v>60</v>
      </c>
      <c r="AK797" s="219">
        <f>_xlfn.XLOOKUP(AJ797,sortorder!$I$15:$I$20,sortorder!$J$15:$J$20)</f>
        <v>99</v>
      </c>
      <c r="AL797" s="125"/>
      <c r="AM797" s="125"/>
      <c r="AN797" s="125"/>
      <c r="AO797" s="209">
        <v>0</v>
      </c>
      <c r="AP797" s="125" t="s">
        <v>59</v>
      </c>
      <c r="AQ797" s="125" t="s">
        <v>59</v>
      </c>
      <c r="AR797" s="125"/>
      <c r="AS797" s="125"/>
      <c r="AT797" s="125"/>
      <c r="AU797" s="40" t="str">
        <f>IFERROR(_xlfn.XLOOKUP(O797,wtd!$B:$B,wtd!$C:$C),"")</f>
        <v/>
      </c>
      <c r="AV797" s="147" t="b">
        <f>IFERROR(O797=_xlfn.XLOOKUP(O797,wtd!$B:$B,wtd!$B:$B),FALSE)</f>
        <v>0</v>
      </c>
      <c r="AW797" s="125" t="s">
        <v>2831</v>
      </c>
      <c r="AX797" s="125"/>
      <c r="AY797" s="125"/>
      <c r="AZ797" s="125"/>
      <c r="BA797" s="125" t="b">
        <v>0</v>
      </c>
      <c r="BB797" s="125" t="b">
        <v>0</v>
      </c>
      <c r="BC797" s="125" t="b">
        <v>0</v>
      </c>
      <c r="BD797" s="125" t="s">
        <v>2881</v>
      </c>
      <c r="BE797" s="125" t="s">
        <v>2881</v>
      </c>
      <c r="BF797" s="125" t="s">
        <v>2881</v>
      </c>
      <c r="BG797" s="125"/>
      <c r="BH797" s="125"/>
      <c r="BI797" s="125" t="s">
        <v>2242</v>
      </c>
      <c r="BJ797" s="125"/>
      <c r="BL797" s="235">
        <v>999</v>
      </c>
      <c r="BN797" t="s">
        <v>2799</v>
      </c>
    </row>
    <row r="798" spans="1:68" x14ac:dyDescent="0.35">
      <c r="A798">
        <v>797</v>
      </c>
      <c r="B798" s="164" t="str">
        <f>IFERROR(TEXT(AK798,"00"),"99")&amp;IFERROR(TEXT(V798,"00"),"99")&amp;IFERROR(TEXT(R798,"00"),"99")&amp;IFERROR(TEXT(BL798,"000"),"999")</f>
        <v>997014999</v>
      </c>
      <c r="C798" s="164" t="str">
        <f>IFERROR(TEXT(AK798,"00"),"99")&amp;IFERROR(TEXT(U798,"00"),"99")&amp;IFERROR(TEXT(Q798,"000"),"999")</f>
        <v>9970000</v>
      </c>
      <c r="D798" s="29">
        <v>0</v>
      </c>
      <c r="E798" s="29">
        <v>1</v>
      </c>
      <c r="F798" s="29">
        <v>0</v>
      </c>
      <c r="G798" s="29"/>
      <c r="H798" t="s">
        <v>66</v>
      </c>
      <c r="L798" s="69"/>
      <c r="M798" t="s">
        <v>66</v>
      </c>
      <c r="N798" t="s">
        <v>66</v>
      </c>
      <c r="O798" s="117" t="s">
        <v>65</v>
      </c>
      <c r="P798" s="69" t="s">
        <v>65</v>
      </c>
      <c r="Q798" s="153">
        <f>IFERROR(_xlfn.XLOOKUP(S798,sortorder!$E$62:$E$138,sortorder!$F$62:$F$138),999)</f>
        <v>0</v>
      </c>
      <c r="R798" s="153">
        <f>IFERROR(_xlfn.XLOOKUP(S798,sortorder!$E$62:$E$138,sortorder!$D$62:$D$138),99)</f>
        <v>14</v>
      </c>
      <c r="T798" s="60" t="s">
        <v>65</v>
      </c>
      <c r="U798" s="158">
        <f>IFERROR(_xlfn.XLOOKUP(W798,sortorder!$E$4:$E$55,sortorder!$D$4:$D$55),99)</f>
        <v>70</v>
      </c>
      <c r="V798" s="158">
        <f>IFERROR(_xlfn.XLOOKUP(W798,sortorder!$E$4:$E$55,sortorder!$D$4:$D$55),99)</f>
        <v>70</v>
      </c>
      <c r="W798" s="22" t="s">
        <v>2889</v>
      </c>
      <c r="X798" s="147">
        <f>IF(ISERROR(SEARCH(X$1,$O798)),0,1)</f>
        <v>0</v>
      </c>
      <c r="Y798" s="147">
        <f>IF(ISERROR(SEARCH(Y$1,$O798)),0,1)</f>
        <v>0</v>
      </c>
      <c r="Z798" s="147">
        <f>IF(ISERROR(SEARCH(Z$1,$O798)),0,1)</f>
        <v>0</v>
      </c>
      <c r="AA798" s="147">
        <f>IF(ISERROR(SEARCH(AA$1,$O798)),0,1)</f>
        <v>0</v>
      </c>
      <c r="AB798" s="147">
        <f>IF(ISERROR(SEARCH(AB$1,$O798)),0,1)</f>
        <v>0</v>
      </c>
      <c r="AC798" s="147">
        <f>IF(ISERROR(SEARCH(AC$1,$O798)),0,1)</f>
        <v>0</v>
      </c>
      <c r="AD798" s="147">
        <f>IF(ISERROR(SEARCH(AD$1,$O798)),0,1)</f>
        <v>0</v>
      </c>
      <c r="AE798" s="147">
        <f>IF(ISERROR(SEARCH(AE$1,$O798)),0,1)</f>
        <v>0</v>
      </c>
      <c r="AF798" s="147">
        <f>IF(ISERROR(SEARCH(AF$1,$O798)),0,1)</f>
        <v>0</v>
      </c>
      <c r="AH798" s="70"/>
      <c r="AI798" t="s">
        <v>60</v>
      </c>
      <c r="AJ798" s="42" t="s">
        <v>60</v>
      </c>
      <c r="AK798" s="219">
        <f>_xlfn.XLOOKUP(AJ798,sortorder!$I$15:$I$20,sortorder!$J$15:$J$20)</f>
        <v>99</v>
      </c>
      <c r="AO798" s="30">
        <v>0</v>
      </c>
      <c r="AP798" t="s">
        <v>59</v>
      </c>
      <c r="AQ798" t="s">
        <v>59</v>
      </c>
      <c r="AR798" t="s">
        <v>64</v>
      </c>
      <c r="AS798" t="s">
        <v>64</v>
      </c>
      <c r="AU798" s="40" t="str">
        <f>IFERROR(_xlfn.XLOOKUP(O798,wtd!$B:$B,wtd!$C:$C),"")</f>
        <v/>
      </c>
      <c r="AV798" s="147" t="b">
        <f>IFERROR(O798=_xlfn.XLOOKUP(O798,wtd!$B:$B,wtd!$B:$B),FALSE)</f>
        <v>0</v>
      </c>
      <c r="AW798" t="s">
        <v>45</v>
      </c>
      <c r="BA798" t="b">
        <v>0</v>
      </c>
      <c r="BB798" t="b">
        <v>0</v>
      </c>
      <c r="BC798" t="b">
        <v>0</v>
      </c>
      <c r="BD798" t="s">
        <v>67</v>
      </c>
      <c r="BE798" t="s">
        <v>67</v>
      </c>
      <c r="BF798" t="s">
        <v>67</v>
      </c>
      <c r="BG798" t="s">
        <v>68</v>
      </c>
      <c r="BH798" t="s">
        <v>68</v>
      </c>
      <c r="BL798" s="235">
        <v>999</v>
      </c>
      <c r="BO798" t="s">
        <v>69</v>
      </c>
      <c r="BP798" t="s">
        <v>66</v>
      </c>
    </row>
    <row r="799" spans="1:68" x14ac:dyDescent="0.35">
      <c r="A799">
        <v>798</v>
      </c>
      <c r="B799" s="164" t="str">
        <f>IFERROR(TEXT(AK799,"00"),"99")&amp;IFERROR(TEXT(V799,"00"),"99")&amp;IFERROR(TEXT(R799,"00"),"99")&amp;IFERROR(TEXT(BL799,"000"),"999")</f>
        <v>997014999</v>
      </c>
      <c r="C799" s="164" t="str">
        <f>IFERROR(TEXT(AK799,"00"),"99")&amp;IFERROR(TEXT(U799,"00"),"99")&amp;IFERROR(TEXT(Q799,"000"),"999")</f>
        <v>9970000</v>
      </c>
      <c r="D799" s="29">
        <v>1</v>
      </c>
      <c r="E799" s="29">
        <v>0</v>
      </c>
      <c r="F799" s="29">
        <v>0</v>
      </c>
      <c r="G799" s="29"/>
      <c r="H799" t="s">
        <v>2801</v>
      </c>
      <c r="I799" t="s">
        <v>2801</v>
      </c>
      <c r="J799" t="s">
        <v>2801</v>
      </c>
      <c r="L799" s="69"/>
      <c r="O799" s="117" t="s">
        <v>2801</v>
      </c>
      <c r="P799" s="69" t="s">
        <v>2801</v>
      </c>
      <c r="Q799" s="153">
        <f>IFERROR(_xlfn.XLOOKUP(S799,sortorder!$E$62:$E$138,sortorder!$F$62:$F$138),999)</f>
        <v>0</v>
      </c>
      <c r="R799" s="153">
        <f>IFERROR(_xlfn.XLOOKUP(S799,sortorder!$E$62:$E$138,sortorder!$D$62:$D$138),99)</f>
        <v>14</v>
      </c>
      <c r="U799" s="158">
        <f>IFERROR(_xlfn.XLOOKUP(W799,sortorder!$E$4:$E$55,sortorder!$D$4:$D$55),99)</f>
        <v>70</v>
      </c>
      <c r="V799" s="158">
        <f>IFERROR(_xlfn.XLOOKUP(W799,sortorder!$E$4:$E$55,sortorder!$D$4:$D$55),99)</f>
        <v>70</v>
      </c>
      <c r="W799" s="22" t="s">
        <v>2889</v>
      </c>
      <c r="X799" s="147">
        <f>IF(ISERROR(SEARCH(X$1,$O799)),0,1)</f>
        <v>0</v>
      </c>
      <c r="Y799" s="147">
        <f>IF(ISERROR(SEARCH(Y$1,$O799)),0,1)</f>
        <v>0</v>
      </c>
      <c r="Z799" s="147">
        <f>IF(ISERROR(SEARCH(Z$1,$O799)),0,1)</f>
        <v>0</v>
      </c>
      <c r="AA799" s="147">
        <f>IF(ISERROR(SEARCH(AA$1,$O799)),0,1)</f>
        <v>0</v>
      </c>
      <c r="AB799" s="147">
        <f>IF(ISERROR(SEARCH(AB$1,$O799)),0,1)</f>
        <v>0</v>
      </c>
      <c r="AC799" s="147">
        <f>IF(ISERROR(SEARCH(AC$1,$O799)),0,1)</f>
        <v>0</v>
      </c>
      <c r="AD799" s="147">
        <f>IF(ISERROR(SEARCH(AD$1,$O799)),0,1)</f>
        <v>0</v>
      </c>
      <c r="AE799" s="147">
        <f>IF(ISERROR(SEARCH(AE$1,$O799)),0,1)</f>
        <v>0</v>
      </c>
      <c r="AF799" s="147">
        <f>IF(ISERROR(SEARCH(AF$1,$O799)),0,1)</f>
        <v>0</v>
      </c>
      <c r="AG799" t="s">
        <v>1075</v>
      </c>
      <c r="AH799" s="70" t="s">
        <v>1076</v>
      </c>
      <c r="AI799" t="s">
        <v>60</v>
      </c>
      <c r="AJ799" s="42" t="s">
        <v>60</v>
      </c>
      <c r="AK799" s="219">
        <f>_xlfn.XLOOKUP(AJ799,sortorder!$I$15:$I$20,sortorder!$J$15:$J$20)</f>
        <v>99</v>
      </c>
      <c r="AO799" s="30">
        <v>0</v>
      </c>
      <c r="AP799" t="s">
        <v>59</v>
      </c>
      <c r="AQ799" t="s">
        <v>59</v>
      </c>
      <c r="AU799" s="40" t="str">
        <f>IFERROR(_xlfn.XLOOKUP(O799,wtd!$B:$B,wtd!$C:$C),"")</f>
        <v/>
      </c>
      <c r="AV799" s="147" t="b">
        <f>IFERROR(O799=_xlfn.XLOOKUP(O799,wtd!$B:$B,wtd!$B:$B),FALSE)</f>
        <v>0</v>
      </c>
      <c r="AW799" t="s">
        <v>2831</v>
      </c>
      <c r="BA799" t="b">
        <v>0</v>
      </c>
      <c r="BB799" t="b">
        <v>0</v>
      </c>
      <c r="BC799" t="b">
        <v>0</v>
      </c>
      <c r="BD799" t="s">
        <v>2885</v>
      </c>
      <c r="BE799" t="s">
        <v>2885</v>
      </c>
      <c r="BF799" t="s">
        <v>2885</v>
      </c>
      <c r="BI799" t="s">
        <v>2242</v>
      </c>
      <c r="BL799" s="235">
        <v>999</v>
      </c>
      <c r="BN799" t="s">
        <v>2799</v>
      </c>
    </row>
    <row r="800" spans="1:68" x14ac:dyDescent="0.35">
      <c r="A800">
        <v>799</v>
      </c>
      <c r="B800" s="164" t="str">
        <f>IFERROR(TEXT(AK800,"00"),"99")&amp;IFERROR(TEXT(V800,"00"),"99")&amp;IFERROR(TEXT(R800,"00"),"99")&amp;IFERROR(TEXT(BL800,"000"),"999")</f>
        <v>997014999</v>
      </c>
      <c r="C800" s="164" t="str">
        <f>IFERROR(TEXT(AK800,"00"),"99")&amp;IFERROR(TEXT(U800,"00"),"99")&amp;IFERROR(TEXT(Q800,"000"),"999")</f>
        <v>9970000</v>
      </c>
      <c r="D800" s="29">
        <v>0</v>
      </c>
      <c r="E800" s="29">
        <v>1</v>
      </c>
      <c r="F800" s="29">
        <v>0</v>
      </c>
      <c r="G800" s="29"/>
      <c r="H800" t="s">
        <v>71</v>
      </c>
      <c r="L800" s="69"/>
      <c r="M800" t="s">
        <v>71</v>
      </c>
      <c r="N800" t="s">
        <v>71</v>
      </c>
      <c r="O800" s="117" t="s">
        <v>70</v>
      </c>
      <c r="P800" s="69" t="s">
        <v>70</v>
      </c>
      <c r="Q800" s="153">
        <f>IFERROR(_xlfn.XLOOKUP(S800,sortorder!$E$62:$E$138,sortorder!$F$62:$F$138),999)</f>
        <v>0</v>
      </c>
      <c r="R800" s="153">
        <f>IFERROR(_xlfn.XLOOKUP(S800,sortorder!$E$62:$E$138,sortorder!$D$62:$D$138),99)</f>
        <v>14</v>
      </c>
      <c r="T800" s="60" t="s">
        <v>70</v>
      </c>
      <c r="U800" s="158">
        <f>IFERROR(_xlfn.XLOOKUP(W800,sortorder!$E$4:$E$55,sortorder!$D$4:$D$55),99)</f>
        <v>70</v>
      </c>
      <c r="V800" s="158">
        <f>IFERROR(_xlfn.XLOOKUP(W800,sortorder!$E$4:$E$55,sortorder!$D$4:$D$55),99)</f>
        <v>70</v>
      </c>
      <c r="W800" s="22" t="s">
        <v>2889</v>
      </c>
      <c r="X800" s="147">
        <f>IF(ISERROR(SEARCH(X$1,$O800)),0,1)</f>
        <v>0</v>
      </c>
      <c r="Y800" s="147">
        <f>IF(ISERROR(SEARCH(Y$1,$O800)),0,1)</f>
        <v>0</v>
      </c>
      <c r="Z800" s="147">
        <f>IF(ISERROR(SEARCH(Z$1,$O800)),0,1)</f>
        <v>0</v>
      </c>
      <c r="AA800" s="147">
        <f>IF(ISERROR(SEARCH(AA$1,$O800)),0,1)</f>
        <v>0</v>
      </c>
      <c r="AB800" s="147">
        <f>IF(ISERROR(SEARCH(AB$1,$O800)),0,1)</f>
        <v>0</v>
      </c>
      <c r="AC800" s="147">
        <f>IF(ISERROR(SEARCH(AC$1,$O800)),0,1)</f>
        <v>0</v>
      </c>
      <c r="AD800" s="147">
        <f>IF(ISERROR(SEARCH(AD$1,$O800)),0,1)</f>
        <v>0</v>
      </c>
      <c r="AE800" s="147">
        <f>IF(ISERROR(SEARCH(AE$1,$O800)),0,1)</f>
        <v>0</v>
      </c>
      <c r="AF800" s="147">
        <f>IF(ISERROR(SEARCH(AF$1,$O800)),0,1)</f>
        <v>0</v>
      </c>
      <c r="AH800" s="70"/>
      <c r="AI800" t="s">
        <v>60</v>
      </c>
      <c r="AJ800" s="42" t="s">
        <v>60</v>
      </c>
      <c r="AK800" s="219">
        <f>_xlfn.XLOOKUP(AJ800,sortorder!$I$15:$I$20,sortorder!$J$15:$J$20)</f>
        <v>99</v>
      </c>
      <c r="AO800" s="30">
        <v>0</v>
      </c>
      <c r="AP800" t="s">
        <v>59</v>
      </c>
      <c r="AQ800" t="s">
        <v>59</v>
      </c>
      <c r="AR800" t="s">
        <v>64</v>
      </c>
      <c r="AS800" t="s">
        <v>64</v>
      </c>
      <c r="AU800" s="40" t="str">
        <f>IFERROR(_xlfn.XLOOKUP(O800,wtd!$B:$B,wtd!$C:$C),"")</f>
        <v/>
      </c>
      <c r="AV800" s="147" t="b">
        <f>IFERROR(O800=_xlfn.XLOOKUP(O800,wtd!$B:$B,wtd!$B:$B),FALSE)</f>
        <v>0</v>
      </c>
      <c r="AW800" t="s">
        <v>45</v>
      </c>
      <c r="BA800" t="b">
        <v>0</v>
      </c>
      <c r="BB800" t="b">
        <v>0</v>
      </c>
      <c r="BC800" t="b">
        <v>0</v>
      </c>
      <c r="BD800" t="s">
        <v>72</v>
      </c>
      <c r="BE800" t="s">
        <v>72</v>
      </c>
      <c r="BF800" t="s">
        <v>72</v>
      </c>
      <c r="BG800" t="s">
        <v>73</v>
      </c>
      <c r="BH800" t="s">
        <v>73</v>
      </c>
      <c r="BL800" s="235">
        <v>999</v>
      </c>
      <c r="BO800" t="s">
        <v>74</v>
      </c>
      <c r="BP800" t="s">
        <v>71</v>
      </c>
    </row>
    <row r="801" spans="1:70" x14ac:dyDescent="0.35">
      <c r="A801">
        <v>800</v>
      </c>
      <c r="B801" s="164" t="str">
        <f>IFERROR(TEXT(AK801,"00"),"99")&amp;IFERROR(TEXT(V801,"00"),"99")&amp;IFERROR(TEXT(R801,"00"),"99")&amp;IFERROR(TEXT(BL801,"000"),"999")</f>
        <v>997014999</v>
      </c>
      <c r="C801" s="164" t="str">
        <f>IFERROR(TEXT(AK801,"00"),"99")&amp;IFERROR(TEXT(U801,"00"),"99")&amp;IFERROR(TEXT(Q801,"000"),"999")</f>
        <v>9970000</v>
      </c>
      <c r="D801" s="29">
        <v>1</v>
      </c>
      <c r="E801" s="29">
        <v>0</v>
      </c>
      <c r="F801" s="29">
        <v>0</v>
      </c>
      <c r="G801" s="29"/>
      <c r="H801" t="s">
        <v>2239</v>
      </c>
      <c r="I801" t="s">
        <v>2239</v>
      </c>
      <c r="J801" t="s">
        <v>2239</v>
      </c>
      <c r="L801" s="69"/>
      <c r="O801" s="117" t="s">
        <v>2238</v>
      </c>
      <c r="P801" s="69" t="s">
        <v>2238</v>
      </c>
      <c r="Q801" s="153">
        <f>IFERROR(_xlfn.XLOOKUP(S801,sortorder!$E$62:$E$138,sortorder!$F$62:$F$138),999)</f>
        <v>0</v>
      </c>
      <c r="R801" s="153">
        <f>IFERROR(_xlfn.XLOOKUP(S801,sortorder!$E$62:$E$138,sortorder!$D$62:$D$138),99)</f>
        <v>14</v>
      </c>
      <c r="T801" s="60" t="s">
        <v>2238</v>
      </c>
      <c r="U801" s="158">
        <f>IFERROR(_xlfn.XLOOKUP(W801,sortorder!$E$4:$E$55,sortorder!$D$4:$D$55),99)</f>
        <v>70</v>
      </c>
      <c r="V801" s="158">
        <f>IFERROR(_xlfn.XLOOKUP(W801,sortorder!$E$4:$E$55,sortorder!$D$4:$D$55),99)</f>
        <v>70</v>
      </c>
      <c r="W801" s="22" t="s">
        <v>2889</v>
      </c>
      <c r="X801" s="147">
        <f>IF(ISERROR(SEARCH(X$1,$O801)),0,1)</f>
        <v>0</v>
      </c>
      <c r="Y801" s="147">
        <f>IF(ISERROR(SEARCH(Y$1,$O801)),0,1)</f>
        <v>0</v>
      </c>
      <c r="Z801" s="147">
        <f>IF(ISERROR(SEARCH(Z$1,$O801)),0,1)</f>
        <v>0</v>
      </c>
      <c r="AA801" s="147">
        <f>IF(ISERROR(SEARCH(AA$1,$O801)),0,1)</f>
        <v>0</v>
      </c>
      <c r="AB801" s="147">
        <f>IF(ISERROR(SEARCH(AB$1,$O801)),0,1)</f>
        <v>0</v>
      </c>
      <c r="AC801" s="147">
        <f>IF(ISERROR(SEARCH(AC$1,$O801)),0,1)</f>
        <v>0</v>
      </c>
      <c r="AD801" s="147">
        <f>IF(ISERROR(SEARCH(AD$1,$O801)),0,1)</f>
        <v>0</v>
      </c>
      <c r="AE801" s="147">
        <f>IF(ISERROR(SEARCH(AE$1,$O801)),0,1)</f>
        <v>0</v>
      </c>
      <c r="AF801" s="147">
        <f>IF(ISERROR(SEARCH(AF$1,$O801)),0,1)</f>
        <v>0</v>
      </c>
      <c r="AG801" t="s">
        <v>1075</v>
      </c>
      <c r="AH801" s="70" t="s">
        <v>1076</v>
      </c>
      <c r="AI801" t="s">
        <v>60</v>
      </c>
      <c r="AJ801" s="42" t="s">
        <v>60</v>
      </c>
      <c r="AK801" s="219">
        <f>_xlfn.XLOOKUP(AJ801,sortorder!$I$15:$I$20,sortorder!$J$15:$J$20)</f>
        <v>99</v>
      </c>
      <c r="AO801" s="30">
        <v>0</v>
      </c>
      <c r="AP801" t="s">
        <v>43</v>
      </c>
      <c r="AQ801" t="s">
        <v>43</v>
      </c>
      <c r="AR801" t="s">
        <v>64</v>
      </c>
      <c r="AS801" t="s">
        <v>64</v>
      </c>
      <c r="AU801" s="40" t="str">
        <f>IFERROR(_xlfn.XLOOKUP(O801,wtd!$B:$B,wtd!$C:$C),"")</f>
        <v/>
      </c>
      <c r="AV801" s="147" t="b">
        <f>IFERROR(O801=_xlfn.XLOOKUP(O801,wtd!$B:$B,wtd!$B:$B),FALSE)</f>
        <v>0</v>
      </c>
      <c r="AW801" t="s">
        <v>2830</v>
      </c>
      <c r="AY801">
        <v>0</v>
      </c>
      <c r="BA801" t="b">
        <v>0</v>
      </c>
      <c r="BB801" t="b">
        <v>0</v>
      </c>
      <c r="BC801" t="b">
        <v>0</v>
      </c>
      <c r="BD801" t="s">
        <v>2240</v>
      </c>
      <c r="BE801" t="s">
        <v>2241</v>
      </c>
      <c r="BF801" t="s">
        <v>2241</v>
      </c>
      <c r="BI801" t="s">
        <v>2242</v>
      </c>
      <c r="BK801" t="s">
        <v>2240</v>
      </c>
      <c r="BL801" s="235">
        <v>999</v>
      </c>
      <c r="BN801" t="s">
        <v>53</v>
      </c>
      <c r="BQ801" t="s">
        <v>411</v>
      </c>
    </row>
    <row r="802" spans="1:70" x14ac:dyDescent="0.35">
      <c r="A802">
        <v>801</v>
      </c>
      <c r="B802" s="164" t="str">
        <f>IFERROR(TEXT(AK802,"00"),"99")&amp;IFERROR(TEXT(V802,"00"),"99")&amp;IFERROR(TEXT(R802,"00"),"99")&amp;IFERROR(TEXT(BL802,"000"),"999")</f>
        <v>997014999</v>
      </c>
      <c r="C802" s="164" t="str">
        <f>IFERROR(TEXT(AK802,"00"),"99")&amp;IFERROR(TEXT(U802,"00"),"99")&amp;IFERROR(TEXT(Q802,"000"),"999")</f>
        <v>9970000</v>
      </c>
      <c r="D802" s="29">
        <v>1</v>
      </c>
      <c r="E802" s="29">
        <v>0</v>
      </c>
      <c r="F802" s="29">
        <v>0</v>
      </c>
      <c r="G802" s="29"/>
      <c r="H802" t="s">
        <v>2244</v>
      </c>
      <c r="I802" t="s">
        <v>2244</v>
      </c>
      <c r="J802" t="s">
        <v>2244</v>
      </c>
      <c r="L802" s="69"/>
      <c r="O802" s="117" t="s">
        <v>2243</v>
      </c>
      <c r="P802" s="69" t="s">
        <v>2243</v>
      </c>
      <c r="Q802" s="153">
        <f>IFERROR(_xlfn.XLOOKUP(S802,sortorder!$E$62:$E$138,sortorder!$F$62:$F$138),999)</f>
        <v>0</v>
      </c>
      <c r="R802" s="153">
        <f>IFERROR(_xlfn.XLOOKUP(S802,sortorder!$E$62:$E$138,sortorder!$D$62:$D$138),99)</f>
        <v>14</v>
      </c>
      <c r="T802" s="60" t="s">
        <v>2243</v>
      </c>
      <c r="U802" s="158">
        <f>IFERROR(_xlfn.XLOOKUP(W802,sortorder!$E$4:$E$55,sortorder!$D$4:$D$55),99)</f>
        <v>70</v>
      </c>
      <c r="V802" s="158">
        <f>IFERROR(_xlfn.XLOOKUP(W802,sortorder!$E$4:$E$55,sortorder!$D$4:$D$55),99)</f>
        <v>70</v>
      </c>
      <c r="W802" s="22" t="s">
        <v>2889</v>
      </c>
      <c r="X802" s="147">
        <f>IF(ISERROR(SEARCH(X$1,$O802)),0,1)</f>
        <v>0</v>
      </c>
      <c r="Y802" s="147">
        <f>IF(ISERROR(SEARCH(Y$1,$O802)),0,1)</f>
        <v>0</v>
      </c>
      <c r="Z802" s="147">
        <f>IF(ISERROR(SEARCH(Z$1,$O802)),0,1)</f>
        <v>0</v>
      </c>
      <c r="AA802" s="147">
        <f>IF(ISERROR(SEARCH(AA$1,$O802)),0,1)</f>
        <v>0</v>
      </c>
      <c r="AB802" s="147">
        <f>IF(ISERROR(SEARCH(AB$1,$O802)),0,1)</f>
        <v>0</v>
      </c>
      <c r="AC802" s="147">
        <f>IF(ISERROR(SEARCH(AC$1,$O802)),0,1)</f>
        <v>0</v>
      </c>
      <c r="AD802" s="147">
        <f>IF(ISERROR(SEARCH(AD$1,$O802)),0,1)</f>
        <v>0</v>
      </c>
      <c r="AE802" s="147">
        <f>IF(ISERROR(SEARCH(AE$1,$O802)),0,1)</f>
        <v>0</v>
      </c>
      <c r="AF802" s="147">
        <f>IF(ISERROR(SEARCH(AF$1,$O802)),0,1)</f>
        <v>0</v>
      </c>
      <c r="AG802" t="s">
        <v>1075</v>
      </c>
      <c r="AH802" s="70" t="s">
        <v>1076</v>
      </c>
      <c r="AI802" t="s">
        <v>60</v>
      </c>
      <c r="AJ802" s="42" t="s">
        <v>60</v>
      </c>
      <c r="AK802" s="219">
        <f>_xlfn.XLOOKUP(AJ802,sortorder!$I$15:$I$20,sortorder!$J$15:$J$20)</f>
        <v>99</v>
      </c>
      <c r="AO802" s="30">
        <v>0</v>
      </c>
      <c r="AP802" t="s">
        <v>43</v>
      </c>
      <c r="AQ802" t="s">
        <v>43</v>
      </c>
      <c r="AR802" t="s">
        <v>64</v>
      </c>
      <c r="AS802" t="s">
        <v>64</v>
      </c>
      <c r="AU802" s="40" t="str">
        <f>IFERROR(_xlfn.XLOOKUP(O802,wtd!$B:$B,wtd!$C:$C),"")</f>
        <v/>
      </c>
      <c r="AV802" s="147" t="b">
        <f>IFERROR(O802=_xlfn.XLOOKUP(O802,wtd!$B:$B,wtd!$B:$B),FALSE)</f>
        <v>0</v>
      </c>
      <c r="AW802" t="s">
        <v>2830</v>
      </c>
      <c r="AY802">
        <v>0</v>
      </c>
      <c r="BA802" t="b">
        <v>0</v>
      </c>
      <c r="BB802" t="b">
        <v>0</v>
      </c>
      <c r="BC802" t="b">
        <v>0</v>
      </c>
      <c r="BD802" t="s">
        <v>2245</v>
      </c>
      <c r="BE802" t="s">
        <v>2246</v>
      </c>
      <c r="BF802" t="s">
        <v>2246</v>
      </c>
      <c r="BI802" t="s">
        <v>2242</v>
      </c>
      <c r="BL802" s="235">
        <v>999</v>
      </c>
      <c r="BN802" t="s">
        <v>55</v>
      </c>
      <c r="BQ802" t="s">
        <v>411</v>
      </c>
    </row>
    <row r="803" spans="1:70" x14ac:dyDescent="0.35">
      <c r="A803">
        <v>802</v>
      </c>
      <c r="B803" s="164" t="str">
        <f>IFERROR(TEXT(AK803,"00"),"99")&amp;IFERROR(TEXT(V803,"00"),"99")&amp;IFERROR(TEXT(R803,"00"),"99")&amp;IFERROR(TEXT(BL803,"000"),"999")</f>
        <v>997014999</v>
      </c>
      <c r="C803" s="164" t="str">
        <f>IFERROR(TEXT(AK803,"00"),"99")&amp;IFERROR(TEXT(U803,"00"),"99")&amp;IFERROR(TEXT(Q803,"000"),"999")</f>
        <v>9970000</v>
      </c>
      <c r="D803" s="29">
        <v>1</v>
      </c>
      <c r="E803" s="29">
        <v>0</v>
      </c>
      <c r="F803" s="29">
        <v>0</v>
      </c>
      <c r="G803" s="29"/>
      <c r="H803" t="s">
        <v>2263</v>
      </c>
      <c r="I803" t="s">
        <v>2263</v>
      </c>
      <c r="J803" t="s">
        <v>2263</v>
      </c>
      <c r="L803" s="69"/>
      <c r="O803" s="117" t="s">
        <v>2262</v>
      </c>
      <c r="P803" s="69" t="s">
        <v>2262</v>
      </c>
      <c r="Q803" s="153">
        <f>IFERROR(_xlfn.XLOOKUP(S803,sortorder!$E$62:$E$138,sortorder!$F$62:$F$138),999)</f>
        <v>0</v>
      </c>
      <c r="R803" s="153">
        <f>IFERROR(_xlfn.XLOOKUP(S803,sortorder!$E$62:$E$138,sortorder!$D$62:$D$138),99)</f>
        <v>14</v>
      </c>
      <c r="T803" s="60" t="s">
        <v>2262</v>
      </c>
      <c r="U803" s="158">
        <f>IFERROR(_xlfn.XLOOKUP(W803,sortorder!$E$4:$E$55,sortorder!$D$4:$D$55),99)</f>
        <v>70</v>
      </c>
      <c r="V803" s="158">
        <f>IFERROR(_xlfn.XLOOKUP(W803,sortorder!$E$4:$E$55,sortorder!$D$4:$D$55),99)</f>
        <v>70</v>
      </c>
      <c r="W803" s="22" t="s">
        <v>2889</v>
      </c>
      <c r="X803" s="147">
        <f>IF(ISERROR(SEARCH(X$1,$O803)),0,1)</f>
        <v>0</v>
      </c>
      <c r="Y803" s="147">
        <f>IF(ISERROR(SEARCH(Y$1,$O803)),0,1)</f>
        <v>0</v>
      </c>
      <c r="Z803" s="147">
        <f>IF(ISERROR(SEARCH(Z$1,$O803)),0,1)</f>
        <v>0</v>
      </c>
      <c r="AA803" s="147">
        <f>IF(ISERROR(SEARCH(AA$1,$O803)),0,1)</f>
        <v>0</v>
      </c>
      <c r="AB803" s="147">
        <f>IF(ISERROR(SEARCH(AB$1,$O803)),0,1)</f>
        <v>0</v>
      </c>
      <c r="AC803" s="147">
        <f>IF(ISERROR(SEARCH(AC$1,$O803)),0,1)</f>
        <v>0</v>
      </c>
      <c r="AD803" s="147">
        <f>IF(ISERROR(SEARCH(AD$1,$O803)),0,1)</f>
        <v>0</v>
      </c>
      <c r="AE803" s="147">
        <f>IF(ISERROR(SEARCH(AE$1,$O803)),0,1)</f>
        <v>0</v>
      </c>
      <c r="AF803" s="147">
        <f>IF(ISERROR(SEARCH(AF$1,$O803)),0,1)</f>
        <v>0</v>
      </c>
      <c r="AG803" t="s">
        <v>1075</v>
      </c>
      <c r="AH803" s="70" t="s">
        <v>1076</v>
      </c>
      <c r="AI803" t="s">
        <v>60</v>
      </c>
      <c r="AJ803" s="42" t="s">
        <v>60</v>
      </c>
      <c r="AK803" s="219">
        <f>_xlfn.XLOOKUP(AJ803,sortorder!$I$15:$I$20,sortorder!$J$15:$J$20)</f>
        <v>99</v>
      </c>
      <c r="AO803" s="30">
        <v>0</v>
      </c>
      <c r="AP803" t="s">
        <v>43</v>
      </c>
      <c r="AQ803" t="s">
        <v>43</v>
      </c>
      <c r="AR803" t="s">
        <v>286</v>
      </c>
      <c r="AS803" t="s">
        <v>43</v>
      </c>
      <c r="AU803" s="40" t="str">
        <f>IFERROR(_xlfn.XLOOKUP(O803,wtd!$B:$B,wtd!$C:$C),"")</f>
        <v/>
      </c>
      <c r="AV803" s="147" t="b">
        <f>IFERROR(O803=_xlfn.XLOOKUP(O803,wtd!$B:$B,wtd!$B:$B),FALSE)</f>
        <v>0</v>
      </c>
      <c r="AW803" t="s">
        <v>2830</v>
      </c>
      <c r="AY803">
        <v>0</v>
      </c>
      <c r="BA803" t="b">
        <v>0</v>
      </c>
      <c r="BB803" t="b">
        <v>0</v>
      </c>
      <c r="BC803" t="b">
        <v>0</v>
      </c>
      <c r="BD803" t="s">
        <v>2264</v>
      </c>
      <c r="BE803" t="s">
        <v>2265</v>
      </c>
      <c r="BF803" t="s">
        <v>2265</v>
      </c>
      <c r="BI803" t="s">
        <v>2242</v>
      </c>
      <c r="BK803" t="s">
        <v>2264</v>
      </c>
      <c r="BL803" s="235">
        <v>999</v>
      </c>
      <c r="BN803" t="s">
        <v>53</v>
      </c>
      <c r="BQ803" t="s">
        <v>411</v>
      </c>
    </row>
    <row r="804" spans="1:70" x14ac:dyDescent="0.35">
      <c r="A804">
        <v>803</v>
      </c>
      <c r="B804" s="164" t="str">
        <f>IFERROR(TEXT(AK804,"00"),"99")&amp;IFERROR(TEXT(V804,"00"),"99")&amp;IFERROR(TEXT(R804,"00"),"99")&amp;IFERROR(TEXT(BL804,"000"),"999")</f>
        <v>997014999</v>
      </c>
      <c r="C804" s="164" t="str">
        <f>IFERROR(TEXT(AK804,"00"),"99")&amp;IFERROR(TEXT(U804,"00"),"99")&amp;IFERROR(TEXT(Q804,"000"),"999")</f>
        <v>9970000</v>
      </c>
      <c r="D804" s="29">
        <v>0</v>
      </c>
      <c r="E804" s="29">
        <v>1</v>
      </c>
      <c r="F804" s="29">
        <v>0</v>
      </c>
      <c r="G804" s="29"/>
      <c r="H804" t="s">
        <v>446</v>
      </c>
      <c r="L804" s="69"/>
      <c r="M804" t="s">
        <v>446</v>
      </c>
      <c r="N804" t="s">
        <v>446</v>
      </c>
      <c r="O804" s="117" t="s">
        <v>445</v>
      </c>
      <c r="P804" s="69" t="s">
        <v>445</v>
      </c>
      <c r="Q804" s="153">
        <f>IFERROR(_xlfn.XLOOKUP(S804,sortorder!$E$62:$E$138,sortorder!$F$62:$F$138),999)</f>
        <v>0</v>
      </c>
      <c r="R804" s="153">
        <f>IFERROR(_xlfn.XLOOKUP(S804,sortorder!$E$62:$E$138,sortorder!$D$62:$D$138),99)</f>
        <v>14</v>
      </c>
      <c r="T804" s="60" t="s">
        <v>445</v>
      </c>
      <c r="U804" s="158">
        <f>IFERROR(_xlfn.XLOOKUP(W804,sortorder!$E$4:$E$55,sortorder!$D$4:$D$55),99)</f>
        <v>70</v>
      </c>
      <c r="V804" s="158">
        <f>IFERROR(_xlfn.XLOOKUP(W804,sortorder!$E$4:$E$55,sortorder!$D$4:$D$55),99)</f>
        <v>70</v>
      </c>
      <c r="W804" s="22" t="s">
        <v>2889</v>
      </c>
      <c r="X804" s="147">
        <f>IF(ISERROR(SEARCH(X$1,$O804)),0,1)</f>
        <v>0</v>
      </c>
      <c r="Y804" s="147">
        <f>IF(ISERROR(SEARCH(Y$1,$O804)),0,1)</f>
        <v>0</v>
      </c>
      <c r="Z804" s="147">
        <f>IF(ISERROR(SEARCH(Z$1,$O804)),0,1)</f>
        <v>0</v>
      </c>
      <c r="AA804" s="147">
        <f>IF(ISERROR(SEARCH(AA$1,$O804)),0,1)</f>
        <v>0</v>
      </c>
      <c r="AB804" s="147">
        <f>IF(ISERROR(SEARCH(AB$1,$O804)),0,1)</f>
        <v>0</v>
      </c>
      <c r="AC804" s="147">
        <f>IF(ISERROR(SEARCH(AC$1,$O804)),0,1)</f>
        <v>0</v>
      </c>
      <c r="AD804" s="147">
        <f>IF(ISERROR(SEARCH(AD$1,$O804)),0,1)</f>
        <v>0</v>
      </c>
      <c r="AE804" s="147">
        <f>IF(ISERROR(SEARCH(AE$1,$O804)),0,1)</f>
        <v>0</v>
      </c>
      <c r="AF804" s="147">
        <f>IF(ISERROR(SEARCH(AF$1,$O804)),0,1)</f>
        <v>0</v>
      </c>
      <c r="AH804" s="70"/>
      <c r="AI804" t="s">
        <v>60</v>
      </c>
      <c r="AJ804" s="42" t="s">
        <v>60</v>
      </c>
      <c r="AK804" s="219">
        <f>_xlfn.XLOOKUP(AJ804,sortorder!$I$15:$I$20,sortorder!$J$15:$J$20)</f>
        <v>99</v>
      </c>
      <c r="AO804" s="30">
        <v>0</v>
      </c>
      <c r="AP804" t="s">
        <v>59</v>
      </c>
      <c r="AQ804" t="s">
        <v>59</v>
      </c>
      <c r="AR804" t="s">
        <v>64</v>
      </c>
      <c r="AS804" t="s">
        <v>64</v>
      </c>
      <c r="AU804" s="40" t="str">
        <f>IFERROR(_xlfn.XLOOKUP(O804,wtd!$B:$B,wtd!$C:$C),"")</f>
        <v/>
      </c>
      <c r="AV804" s="147" t="b">
        <f>IFERROR(O804=_xlfn.XLOOKUP(O804,wtd!$B:$B,wtd!$B:$B),FALSE)</f>
        <v>0</v>
      </c>
      <c r="AW804" t="s">
        <v>2831</v>
      </c>
      <c r="BA804" t="b">
        <v>0</v>
      </c>
      <c r="BB804" t="b">
        <v>0</v>
      </c>
      <c r="BC804" t="b">
        <v>0</v>
      </c>
      <c r="BD804" t="s">
        <v>447</v>
      </c>
      <c r="BE804" t="s">
        <v>447</v>
      </c>
      <c r="BF804" t="s">
        <v>447</v>
      </c>
      <c r="BG804" t="s">
        <v>448</v>
      </c>
      <c r="BH804" t="s">
        <v>448</v>
      </c>
      <c r="BL804" s="235">
        <v>999</v>
      </c>
      <c r="BO804" t="s">
        <v>449</v>
      </c>
      <c r="BP804" t="s">
        <v>446</v>
      </c>
    </row>
    <row r="805" spans="1:70" x14ac:dyDescent="0.35">
      <c r="A805">
        <v>804</v>
      </c>
      <c r="B805" s="164" t="str">
        <f>IFERROR(TEXT(AK805,"00"),"99")&amp;IFERROR(TEXT(V805,"00"),"99")&amp;IFERROR(TEXT(R805,"00"),"99")&amp;IFERROR(TEXT(BL805,"000"),"999")</f>
        <v>997014999</v>
      </c>
      <c r="C805" s="164" t="str">
        <f>IFERROR(TEXT(AK805,"00"),"99")&amp;IFERROR(TEXT(U805,"00"),"99")&amp;IFERROR(TEXT(Q805,"000"),"999")</f>
        <v>9970000</v>
      </c>
      <c r="D805" s="29">
        <v>1</v>
      </c>
      <c r="E805" s="29">
        <v>0</v>
      </c>
      <c r="F805" s="29">
        <v>0</v>
      </c>
      <c r="G805" s="29"/>
      <c r="H805" t="s">
        <v>2798</v>
      </c>
      <c r="I805" t="s">
        <v>2798</v>
      </c>
      <c r="J805" t="s">
        <v>2798</v>
      </c>
      <c r="L805" s="69"/>
      <c r="O805" s="117" t="s">
        <v>2798</v>
      </c>
      <c r="P805" s="69" t="s">
        <v>2798</v>
      </c>
      <c r="Q805" s="153">
        <f>IFERROR(_xlfn.XLOOKUP(S805,sortorder!$E$62:$E$138,sortorder!$F$62:$F$138),999)</f>
        <v>0</v>
      </c>
      <c r="R805" s="153">
        <f>IFERROR(_xlfn.XLOOKUP(S805,sortorder!$E$62:$E$138,sortorder!$D$62:$D$138),99)</f>
        <v>14</v>
      </c>
      <c r="U805" s="158">
        <f>IFERROR(_xlfn.XLOOKUP(W805,sortorder!$E$4:$E$55,sortorder!$D$4:$D$55),99)</f>
        <v>70</v>
      </c>
      <c r="V805" s="158">
        <f>IFERROR(_xlfn.XLOOKUP(W805,sortorder!$E$4:$E$55,sortorder!$D$4:$D$55),99)</f>
        <v>70</v>
      </c>
      <c r="W805" s="22" t="s">
        <v>2889</v>
      </c>
      <c r="X805" s="147">
        <f>IF(ISERROR(SEARCH(X$1,$O805)),0,1)</f>
        <v>0</v>
      </c>
      <c r="Y805" s="147">
        <f>IF(ISERROR(SEARCH(Y$1,$O805)),0,1)</f>
        <v>0</v>
      </c>
      <c r="Z805" s="147">
        <f>IF(ISERROR(SEARCH(Z$1,$O805)),0,1)</f>
        <v>0</v>
      </c>
      <c r="AA805" s="147">
        <f>IF(ISERROR(SEARCH(AA$1,$O805)),0,1)</f>
        <v>0</v>
      </c>
      <c r="AB805" s="147">
        <f>IF(ISERROR(SEARCH(AB$1,$O805)),0,1)</f>
        <v>0</v>
      </c>
      <c r="AC805" s="147">
        <f>IF(ISERROR(SEARCH(AC$1,$O805)),0,1)</f>
        <v>0</v>
      </c>
      <c r="AD805" s="147">
        <f>IF(ISERROR(SEARCH(AD$1,$O805)),0,1)</f>
        <v>0</v>
      </c>
      <c r="AE805" s="147">
        <f>IF(ISERROR(SEARCH(AE$1,$O805)),0,1)</f>
        <v>0</v>
      </c>
      <c r="AF805" s="147">
        <f>IF(ISERROR(SEARCH(AF$1,$O805)),0,1)</f>
        <v>0</v>
      </c>
      <c r="AG805" t="s">
        <v>1075</v>
      </c>
      <c r="AH805" s="70" t="s">
        <v>1076</v>
      </c>
      <c r="AI805" t="s">
        <v>60</v>
      </c>
      <c r="AJ805" s="42" t="s">
        <v>60</v>
      </c>
      <c r="AK805" s="219">
        <f>_xlfn.XLOOKUP(AJ805,sortorder!$I$15:$I$20,sortorder!$J$15:$J$20)</f>
        <v>99</v>
      </c>
      <c r="AO805" s="30">
        <v>0</v>
      </c>
      <c r="AP805" t="s">
        <v>59</v>
      </c>
      <c r="AQ805" t="s">
        <v>59</v>
      </c>
      <c r="AR805" t="s">
        <v>64</v>
      </c>
      <c r="AS805" t="s">
        <v>64</v>
      </c>
      <c r="AU805" s="40" t="str">
        <f>IFERROR(_xlfn.XLOOKUP(O805,wtd!$B:$B,wtd!$C:$C),"")</f>
        <v/>
      </c>
      <c r="AV805" s="147" t="b">
        <f>IFERROR(O805=_xlfn.XLOOKUP(O805,wtd!$B:$B,wtd!$B:$B),FALSE)</f>
        <v>0</v>
      </c>
      <c r="AW805" t="s">
        <v>2831</v>
      </c>
      <c r="BA805" t="b">
        <v>0</v>
      </c>
      <c r="BB805" t="b">
        <v>0</v>
      </c>
      <c r="BC805" t="b">
        <v>0</v>
      </c>
      <c r="BD805" t="s">
        <v>2884</v>
      </c>
      <c r="BE805" t="s">
        <v>2884</v>
      </c>
      <c r="BF805" t="s">
        <v>2884</v>
      </c>
      <c r="BI805" t="s">
        <v>2242</v>
      </c>
      <c r="BL805" s="235">
        <v>999</v>
      </c>
      <c r="BN805" t="s">
        <v>2799</v>
      </c>
    </row>
    <row r="806" spans="1:70" x14ac:dyDescent="0.35">
      <c r="A806">
        <v>805</v>
      </c>
      <c r="B806" s="164" t="str">
        <f>IFERROR(TEXT(AK806,"00"),"99")&amp;IFERROR(TEXT(V806,"00"),"99")&amp;IFERROR(TEXT(R806,"00"),"99")&amp;IFERROR(TEXT(BL806,"000"),"999")</f>
        <v>997014999</v>
      </c>
      <c r="C806" s="164" t="str">
        <f>IFERROR(TEXT(AK806,"00"),"99")&amp;IFERROR(TEXT(U806,"00"),"99")&amp;IFERROR(TEXT(Q806,"000"),"999")</f>
        <v>9970000</v>
      </c>
      <c r="D806" s="29">
        <v>1</v>
      </c>
      <c r="E806" s="29">
        <v>0</v>
      </c>
      <c r="F806" s="29">
        <v>0</v>
      </c>
      <c r="G806" s="29"/>
      <c r="H806" s="43" t="s">
        <v>3077</v>
      </c>
      <c r="I806" s="43" t="s">
        <v>3077</v>
      </c>
      <c r="J806" t="s">
        <v>2783</v>
      </c>
      <c r="K806" t="s">
        <v>2783</v>
      </c>
      <c r="L806" s="69"/>
      <c r="O806" s="117" t="s">
        <v>2783</v>
      </c>
      <c r="P806" s="117" t="s">
        <v>2783</v>
      </c>
      <c r="Q806" s="153">
        <f>IFERROR(_xlfn.XLOOKUP(S806,sortorder!$E$62:$E$138,sortorder!$F$62:$F$138),999)</f>
        <v>0</v>
      </c>
      <c r="R806" s="153">
        <f>IFERROR(_xlfn.XLOOKUP(S806,sortorder!$E$62:$E$138,sortorder!$D$62:$D$138),99)</f>
        <v>14</v>
      </c>
      <c r="U806" s="158">
        <f>IFERROR(_xlfn.XLOOKUP(W806,sortorder!$E$4:$E$55,sortorder!$D$4:$D$55),99)</f>
        <v>70</v>
      </c>
      <c r="V806" s="158">
        <f>IFERROR(_xlfn.XLOOKUP(W806,sortorder!$E$4:$E$55,sortorder!$D$4:$D$55),99)</f>
        <v>70</v>
      </c>
      <c r="W806" s="22" t="s">
        <v>2889</v>
      </c>
      <c r="X806" s="147">
        <f>IF(ISERROR(SEARCH(X$1,$O806)),0,1)</f>
        <v>0</v>
      </c>
      <c r="Y806" s="147">
        <f>IF(ISERROR(SEARCH(Y$1,$O806)),0,1)</f>
        <v>0</v>
      </c>
      <c r="Z806" s="147">
        <f>IF(ISERROR(SEARCH(Z$1,$O806)),0,1)</f>
        <v>0</v>
      </c>
      <c r="AA806" s="147">
        <f>IF(ISERROR(SEARCH(AA$1,$O806)),0,1)</f>
        <v>0</v>
      </c>
      <c r="AB806" s="147">
        <f>IF(ISERROR(SEARCH(AB$1,$O806)),0,1)</f>
        <v>0</v>
      </c>
      <c r="AC806" s="147">
        <f>IF(ISERROR(SEARCH(AC$1,$O806)),0,1)</f>
        <v>0</v>
      </c>
      <c r="AD806" s="147">
        <f>IF(ISERROR(SEARCH(AD$1,$O806)),0,1)</f>
        <v>0</v>
      </c>
      <c r="AE806" s="147">
        <f>IF(ISERROR(SEARCH(AE$1,$O806)),0,1)</f>
        <v>0</v>
      </c>
      <c r="AF806" s="147">
        <f>IF(ISERROR(SEARCH(AF$1,$O806)),0,1)</f>
        <v>0</v>
      </c>
      <c r="AG806" t="s">
        <v>2784</v>
      </c>
      <c r="AH806" s="70" t="s">
        <v>2784</v>
      </c>
      <c r="AI806" t="s">
        <v>60</v>
      </c>
      <c r="AJ806" s="42" t="s">
        <v>60</v>
      </c>
      <c r="AK806" s="219">
        <f>_xlfn.XLOOKUP(AJ806,sortorder!$I$15:$I$20,sortorder!$J$15:$J$20)</f>
        <v>99</v>
      </c>
      <c r="AO806" s="30">
        <v>0</v>
      </c>
      <c r="AP806" t="s">
        <v>59</v>
      </c>
      <c r="AQ806" t="s">
        <v>59</v>
      </c>
      <c r="AR806" t="s">
        <v>64</v>
      </c>
      <c r="AS806" t="s">
        <v>64</v>
      </c>
      <c r="AU806" s="40" t="str">
        <f>IFERROR(_xlfn.XLOOKUP(O806,wtd!$B:$B,wtd!$C:$C),"")</f>
        <v/>
      </c>
      <c r="AV806" s="147" t="b">
        <f>IFERROR(O806=_xlfn.XLOOKUP(O806,wtd!$B:$B,wtd!$B:$B),FALSE)</f>
        <v>0</v>
      </c>
      <c r="AW806" t="s">
        <v>2831</v>
      </c>
      <c r="BA806" t="b">
        <v>0</v>
      </c>
      <c r="BB806" t="b">
        <v>0</v>
      </c>
      <c r="BC806" t="b">
        <v>0</v>
      </c>
      <c r="BD806" t="s">
        <v>2886</v>
      </c>
      <c r="BE806" t="s">
        <v>2886</v>
      </c>
      <c r="BF806" t="s">
        <v>2886</v>
      </c>
      <c r="BG806" t="s">
        <v>2886</v>
      </c>
      <c r="BI806" t="s">
        <v>2862</v>
      </c>
      <c r="BL806" s="235">
        <v>999</v>
      </c>
      <c r="BM806" t="s">
        <v>2785</v>
      </c>
      <c r="BN806" t="s">
        <v>2786</v>
      </c>
    </row>
    <row r="807" spans="1:70" x14ac:dyDescent="0.35">
      <c r="A807">
        <v>806</v>
      </c>
      <c r="B807" s="164" t="str">
        <f>IFERROR(TEXT(AK807,"00"),"99")&amp;IFERROR(TEXT(V807,"00"),"99")&amp;IFERROR(TEXT(R807,"00"),"99")&amp;IFERROR(TEXT(BL807,"000"),"999")</f>
        <v>997014999</v>
      </c>
      <c r="C807" s="164" t="str">
        <f>IFERROR(TEXT(AK807,"00"),"99")&amp;IFERROR(TEXT(U807,"00"),"99")&amp;IFERROR(TEXT(Q807,"000"),"999")</f>
        <v>9970000</v>
      </c>
      <c r="D807" s="29">
        <v>0</v>
      </c>
      <c r="E807" s="29">
        <v>1</v>
      </c>
      <c r="F807" s="29">
        <v>0</v>
      </c>
      <c r="G807" s="29"/>
      <c r="H807" t="s">
        <v>563</v>
      </c>
      <c r="L807" s="69"/>
      <c r="M807" t="s">
        <v>563</v>
      </c>
      <c r="N807" t="s">
        <v>563</v>
      </c>
      <c r="O807" s="117" t="s">
        <v>562</v>
      </c>
      <c r="P807" s="69" t="s">
        <v>562</v>
      </c>
      <c r="Q807" s="153">
        <f>IFERROR(_xlfn.XLOOKUP(S807,sortorder!$E$62:$E$138,sortorder!$F$62:$F$138),999)</f>
        <v>0</v>
      </c>
      <c r="R807" s="153">
        <f>IFERROR(_xlfn.XLOOKUP(S807,sortorder!$E$62:$E$138,sortorder!$D$62:$D$138),99)</f>
        <v>14</v>
      </c>
      <c r="T807" s="60" t="s">
        <v>562</v>
      </c>
      <c r="U807" s="158">
        <f>IFERROR(_xlfn.XLOOKUP(W807,sortorder!$E$4:$E$55,sortorder!$D$4:$D$55),99)</f>
        <v>70</v>
      </c>
      <c r="V807" s="158">
        <f>IFERROR(_xlfn.XLOOKUP(W807,sortorder!$E$4:$E$55,sortorder!$D$4:$D$55),99)</f>
        <v>70</v>
      </c>
      <c r="W807" s="22" t="s">
        <v>2889</v>
      </c>
      <c r="X807" s="147">
        <f>IF(ISERROR(SEARCH(X$1,$O807)),0,1)</f>
        <v>0</v>
      </c>
      <c r="Y807" s="147">
        <f>IF(ISERROR(SEARCH(Y$1,$O807)),0,1)</f>
        <v>0</v>
      </c>
      <c r="Z807" s="147">
        <f>IF(ISERROR(SEARCH(Z$1,$O807)),0,1)</f>
        <v>0</v>
      </c>
      <c r="AA807" s="147">
        <f>IF(ISERROR(SEARCH(AA$1,$O807)),0,1)</f>
        <v>0</v>
      </c>
      <c r="AB807" s="147">
        <f>IF(ISERROR(SEARCH(AB$1,$O807)),0,1)</f>
        <v>0</v>
      </c>
      <c r="AC807" s="147">
        <f>IF(ISERROR(SEARCH(AC$1,$O807)),0,1)</f>
        <v>0</v>
      </c>
      <c r="AD807" s="147">
        <f>IF(ISERROR(SEARCH(AD$1,$O807)),0,1)</f>
        <v>0</v>
      </c>
      <c r="AE807" s="147">
        <f>IF(ISERROR(SEARCH(AE$1,$O807)),0,1)</f>
        <v>0</v>
      </c>
      <c r="AF807" s="147">
        <f>IF(ISERROR(SEARCH(AF$1,$O807)),0,1)</f>
        <v>0</v>
      </c>
      <c r="AH807" s="70"/>
      <c r="AI807" t="s">
        <v>60</v>
      </c>
      <c r="AJ807" s="42" t="s">
        <v>60</v>
      </c>
      <c r="AK807" s="219">
        <f>_xlfn.XLOOKUP(AJ807,sortorder!$I$15:$I$20,sortorder!$J$15:$J$20)</f>
        <v>99</v>
      </c>
      <c r="AO807" s="30">
        <v>0</v>
      </c>
      <c r="AP807" t="s">
        <v>59</v>
      </c>
      <c r="AQ807" t="s">
        <v>59</v>
      </c>
      <c r="AR807" t="s">
        <v>64</v>
      </c>
      <c r="AS807" t="s">
        <v>64</v>
      </c>
      <c r="AU807" s="40" t="str">
        <f>IFERROR(_xlfn.XLOOKUP(O807,wtd!$B:$B,wtd!$C:$C),"")</f>
        <v/>
      </c>
      <c r="AV807" s="147" t="b">
        <f>IFERROR(O807=_xlfn.XLOOKUP(O807,wtd!$B:$B,wtd!$B:$B),FALSE)</f>
        <v>0</v>
      </c>
      <c r="AW807" t="s">
        <v>2831</v>
      </c>
      <c r="BA807" t="b">
        <v>0</v>
      </c>
      <c r="BB807" t="b">
        <v>0</v>
      </c>
      <c r="BC807" t="b">
        <v>0</v>
      </c>
      <c r="BD807" t="s">
        <v>564</v>
      </c>
      <c r="BE807" t="s">
        <v>564</v>
      </c>
      <c r="BF807" t="s">
        <v>564</v>
      </c>
      <c r="BG807" t="s">
        <v>565</v>
      </c>
      <c r="BH807" t="s">
        <v>565</v>
      </c>
      <c r="BL807" s="235">
        <v>999</v>
      </c>
      <c r="BO807" t="s">
        <v>566</v>
      </c>
      <c r="BP807" t="s">
        <v>563</v>
      </c>
      <c r="BQ807" t="s">
        <v>56</v>
      </c>
      <c r="BR807" t="s">
        <v>563</v>
      </c>
    </row>
    <row r="808" spans="1:70" x14ac:dyDescent="0.35">
      <c r="A808">
        <v>807</v>
      </c>
      <c r="B808" s="164" t="str">
        <f>IFERROR(TEXT(AK808,"00"),"99")&amp;IFERROR(TEXT(V808,"00"),"99")&amp;IFERROR(TEXT(R808,"00"),"99")&amp;IFERROR(TEXT(BL808,"000"),"999")</f>
        <v>997014999</v>
      </c>
      <c r="C808" s="164" t="str">
        <f>IFERROR(TEXT(AK808,"00"),"99")&amp;IFERROR(TEXT(U808,"00"),"99")&amp;IFERROR(TEXT(Q808,"000"),"999")</f>
        <v>9970000</v>
      </c>
      <c r="D808" s="29">
        <v>1</v>
      </c>
      <c r="E808" s="29">
        <v>0</v>
      </c>
      <c r="F808" s="29">
        <v>0</v>
      </c>
      <c r="G808" s="29"/>
      <c r="H808" t="s">
        <v>2573</v>
      </c>
      <c r="I808" t="s">
        <v>2573</v>
      </c>
      <c r="J808" t="s">
        <v>2573</v>
      </c>
      <c r="K808" t="s">
        <v>2574</v>
      </c>
      <c r="L808" s="69"/>
      <c r="O808" s="117" t="s">
        <v>2572</v>
      </c>
      <c r="P808" s="69" t="s">
        <v>2572</v>
      </c>
      <c r="Q808" s="153">
        <f>IFERROR(_xlfn.XLOOKUP(S808,sortorder!$E$62:$E$138,sortorder!$F$62:$F$138),999)</f>
        <v>0</v>
      </c>
      <c r="R808" s="153">
        <f>IFERROR(_xlfn.XLOOKUP(S808,sortorder!$E$62:$E$138,sortorder!$D$62:$D$138),99)</f>
        <v>14</v>
      </c>
      <c r="U808" s="158">
        <f>IFERROR(_xlfn.XLOOKUP(W808,sortorder!$E$4:$E$55,sortorder!$D$4:$D$55),99)</f>
        <v>70</v>
      </c>
      <c r="V808" s="158">
        <f>IFERROR(_xlfn.XLOOKUP(W808,sortorder!$E$4:$E$55,sortorder!$D$4:$D$55),99)</f>
        <v>70</v>
      </c>
      <c r="W808" s="22" t="s">
        <v>2889</v>
      </c>
      <c r="X808" s="147">
        <f>IF(ISERROR(SEARCH(X$1,$O808)),0,1)</f>
        <v>0</v>
      </c>
      <c r="Y808" s="147">
        <f>IF(ISERROR(SEARCH(Y$1,$O808)),0,1)</f>
        <v>0</v>
      </c>
      <c r="Z808" s="147">
        <f>IF(ISERROR(SEARCH(Z$1,$O808)),0,1)</f>
        <v>0</v>
      </c>
      <c r="AA808" s="147">
        <f>IF(ISERROR(SEARCH(AA$1,$O808)),0,1)</f>
        <v>0</v>
      </c>
      <c r="AB808" s="147">
        <f>IF(ISERROR(SEARCH(AB$1,$O808)),0,1)</f>
        <v>0</v>
      </c>
      <c r="AC808" s="147">
        <f>IF(ISERROR(SEARCH(AC$1,$O808)),0,1)</f>
        <v>0</v>
      </c>
      <c r="AD808" s="147">
        <f>IF(ISERROR(SEARCH(AD$1,$O808)),0,1)</f>
        <v>0</v>
      </c>
      <c r="AE808" s="147">
        <f>IF(ISERROR(SEARCH(AE$1,$O808)),0,1)</f>
        <v>0</v>
      </c>
      <c r="AF808" s="147">
        <f>IF(ISERROR(SEARCH(AF$1,$O808)),0,1)</f>
        <v>0</v>
      </c>
      <c r="AG808" t="s">
        <v>64</v>
      </c>
      <c r="AH808" s="70" t="s">
        <v>64</v>
      </c>
      <c r="AI808" t="s">
        <v>60</v>
      </c>
      <c r="AJ808" s="42" t="s">
        <v>60</v>
      </c>
      <c r="AK808" s="219">
        <f>_xlfn.XLOOKUP(AJ808,sortorder!$I$15:$I$20,sortorder!$J$15:$J$20)</f>
        <v>99</v>
      </c>
      <c r="AO808" s="30">
        <v>0</v>
      </c>
      <c r="AP808" t="s">
        <v>59</v>
      </c>
      <c r="AQ808" t="s">
        <v>59</v>
      </c>
      <c r="AR808" t="s">
        <v>64</v>
      </c>
      <c r="AS808" t="s">
        <v>64</v>
      </c>
      <c r="AU808" s="40" t="str">
        <f>IFERROR(_xlfn.XLOOKUP(O808,wtd!$B:$B,wtd!$C:$C),"")</f>
        <v/>
      </c>
      <c r="AV808" s="147" t="b">
        <f>IFERROR(O808=_xlfn.XLOOKUP(O808,wtd!$B:$B,wtd!$B:$B),FALSE)</f>
        <v>0</v>
      </c>
      <c r="AW808" t="s">
        <v>2831</v>
      </c>
      <c r="BA808" t="b">
        <v>0</v>
      </c>
      <c r="BB808" t="b">
        <v>0</v>
      </c>
      <c r="BC808" t="b">
        <v>0</v>
      </c>
      <c r="BD808" t="s">
        <v>2882</v>
      </c>
      <c r="BE808" t="s">
        <v>2882</v>
      </c>
      <c r="BF808" t="s">
        <v>2882</v>
      </c>
      <c r="BI808" t="s">
        <v>2861</v>
      </c>
      <c r="BL808" s="235">
        <v>999</v>
      </c>
    </row>
    <row r="809" spans="1:70" x14ac:dyDescent="0.35">
      <c r="A809">
        <v>808</v>
      </c>
      <c r="B809" s="164" t="str">
        <f>IFERROR(TEXT(AK809,"00"),"99")&amp;IFERROR(TEXT(V809,"00"),"99")&amp;IFERROR(TEXT(R809,"00"),"99")&amp;IFERROR(TEXT(BL809,"000"),"999")</f>
        <v>997014999</v>
      </c>
      <c r="C809" s="164" t="str">
        <f>IFERROR(TEXT(AK809,"00"),"99")&amp;IFERROR(TEXT(U809,"00"),"99")&amp;IFERROR(TEXT(Q809,"000"),"999")</f>
        <v>9970000</v>
      </c>
      <c r="D809" s="29">
        <v>1</v>
      </c>
      <c r="E809" s="29">
        <v>0</v>
      </c>
      <c r="F809" s="29">
        <v>0</v>
      </c>
      <c r="G809" s="29"/>
      <c r="H809" t="s">
        <v>2570</v>
      </c>
      <c r="I809" t="s">
        <v>2570</v>
      </c>
      <c r="J809" t="s">
        <v>2570</v>
      </c>
      <c r="K809" t="s">
        <v>2571</v>
      </c>
      <c r="L809" s="69"/>
      <c r="O809" s="117" t="s">
        <v>2569</v>
      </c>
      <c r="P809" s="69" t="s">
        <v>2569</v>
      </c>
      <c r="Q809" s="153">
        <f>IFERROR(_xlfn.XLOOKUP(S809,sortorder!$E$62:$E$138,sortorder!$F$62:$F$138),999)</f>
        <v>0</v>
      </c>
      <c r="R809" s="153">
        <f>IFERROR(_xlfn.XLOOKUP(S809,sortorder!$E$62:$E$138,sortorder!$D$62:$D$138),99)</f>
        <v>14</v>
      </c>
      <c r="U809" s="158">
        <f>IFERROR(_xlfn.XLOOKUP(W809,sortorder!$E$4:$E$55,sortorder!$D$4:$D$55),99)</f>
        <v>70</v>
      </c>
      <c r="V809" s="158">
        <f>IFERROR(_xlfn.XLOOKUP(W809,sortorder!$E$4:$E$55,sortorder!$D$4:$D$55),99)</f>
        <v>70</v>
      </c>
      <c r="W809" s="22" t="s">
        <v>2889</v>
      </c>
      <c r="X809" s="147">
        <f>IF(ISERROR(SEARCH(X$1,$O809)),0,1)</f>
        <v>0</v>
      </c>
      <c r="Y809" s="147">
        <f>IF(ISERROR(SEARCH(Y$1,$O809)),0,1)</f>
        <v>0</v>
      </c>
      <c r="Z809" s="147">
        <f>IF(ISERROR(SEARCH(Z$1,$O809)),0,1)</f>
        <v>0</v>
      </c>
      <c r="AA809" s="147">
        <f>IF(ISERROR(SEARCH(AA$1,$O809)),0,1)</f>
        <v>0</v>
      </c>
      <c r="AB809" s="147">
        <f>IF(ISERROR(SEARCH(AB$1,$O809)),0,1)</f>
        <v>0</v>
      </c>
      <c r="AC809" s="147">
        <f>IF(ISERROR(SEARCH(AC$1,$O809)),0,1)</f>
        <v>0</v>
      </c>
      <c r="AD809" s="147">
        <f>IF(ISERROR(SEARCH(AD$1,$O809)),0,1)</f>
        <v>0</v>
      </c>
      <c r="AE809" s="147">
        <f>IF(ISERROR(SEARCH(AE$1,$O809)),0,1)</f>
        <v>0</v>
      </c>
      <c r="AF809" s="147">
        <f>IF(ISERROR(SEARCH(AF$1,$O809)),0,1)</f>
        <v>0</v>
      </c>
      <c r="AG809" t="s">
        <v>64</v>
      </c>
      <c r="AH809" s="70" t="s">
        <v>64</v>
      </c>
      <c r="AI809" t="s">
        <v>60</v>
      </c>
      <c r="AJ809" s="42" t="s">
        <v>60</v>
      </c>
      <c r="AK809" s="219">
        <f>_xlfn.XLOOKUP(AJ809,sortorder!$I$15:$I$20,sortorder!$J$15:$J$20)</f>
        <v>99</v>
      </c>
      <c r="AO809" s="30">
        <v>0</v>
      </c>
      <c r="AP809" t="s">
        <v>59</v>
      </c>
      <c r="AQ809" t="s">
        <v>59</v>
      </c>
      <c r="AR809" t="s">
        <v>64</v>
      </c>
      <c r="AS809" t="s">
        <v>64</v>
      </c>
      <c r="AU809" s="40" t="str">
        <f>IFERROR(_xlfn.XLOOKUP(O809,wtd!$B:$B,wtd!$C:$C),"")</f>
        <v/>
      </c>
      <c r="AV809" s="147" t="b">
        <f>IFERROR(O809=_xlfn.XLOOKUP(O809,wtd!$B:$B,wtd!$B:$B),FALSE)</f>
        <v>0</v>
      </c>
      <c r="AW809" t="s">
        <v>2831</v>
      </c>
      <c r="BA809" t="b">
        <v>0</v>
      </c>
      <c r="BB809" t="b">
        <v>0</v>
      </c>
      <c r="BC809" t="b">
        <v>0</v>
      </c>
      <c r="BD809" t="s">
        <v>2883</v>
      </c>
      <c r="BE809" s="125" t="s">
        <v>2883</v>
      </c>
      <c r="BF809" t="s">
        <v>2883</v>
      </c>
      <c r="BI809" t="s">
        <v>2844</v>
      </c>
      <c r="BL809" s="235">
        <v>999</v>
      </c>
    </row>
    <row r="810" spans="1:70" x14ac:dyDescent="0.35">
      <c r="A810">
        <v>809</v>
      </c>
      <c r="B810" s="164" t="str">
        <f>IFERROR(TEXT(AK810,"00"),"99")&amp;IFERROR(TEXT(V810,"00"),"99")&amp;IFERROR(TEXT(R810,"00"),"99")&amp;IFERROR(TEXT(BL810,"000"),"999")</f>
        <v>997014999</v>
      </c>
      <c r="C810" s="164" t="str">
        <f>IFERROR(TEXT(AK810,"00"),"99")&amp;IFERROR(TEXT(U810,"00"),"99")&amp;IFERROR(TEXT(Q810,"000"),"999")</f>
        <v>9970000</v>
      </c>
      <c r="D810" s="29">
        <v>0</v>
      </c>
      <c r="E810" s="29">
        <v>1</v>
      </c>
      <c r="F810" s="29">
        <v>0</v>
      </c>
      <c r="G810" s="29"/>
      <c r="H810" t="s">
        <v>599</v>
      </c>
      <c r="L810" s="69"/>
      <c r="M810" t="s">
        <v>599</v>
      </c>
      <c r="N810" t="s">
        <v>599</v>
      </c>
      <c r="O810" s="117" t="s">
        <v>598</v>
      </c>
      <c r="P810" s="69" t="s">
        <v>598</v>
      </c>
      <c r="Q810" s="153">
        <f>IFERROR(_xlfn.XLOOKUP(S810,sortorder!$E$62:$E$138,sortorder!$F$62:$F$138),999)</f>
        <v>0</v>
      </c>
      <c r="R810" s="153">
        <f>IFERROR(_xlfn.XLOOKUP(S810,sortorder!$E$62:$E$138,sortorder!$D$62:$D$138),99)</f>
        <v>14</v>
      </c>
      <c r="T810" s="60" t="s">
        <v>598</v>
      </c>
      <c r="U810" s="158">
        <f>IFERROR(_xlfn.XLOOKUP(W810,sortorder!$E$4:$E$55,sortorder!$D$4:$D$55),99)</f>
        <v>70</v>
      </c>
      <c r="V810" s="158">
        <f>IFERROR(_xlfn.XLOOKUP(W810,sortorder!$E$4:$E$55,sortorder!$D$4:$D$55),99)</f>
        <v>70</v>
      </c>
      <c r="W810" s="22" t="s">
        <v>2889</v>
      </c>
      <c r="X810" s="147">
        <f>IF(ISERROR(SEARCH(X$1,$O810)),0,1)</f>
        <v>0</v>
      </c>
      <c r="Y810" s="147">
        <f>IF(ISERROR(SEARCH(Y$1,$O810)),0,1)</f>
        <v>0</v>
      </c>
      <c r="Z810" s="147">
        <f>IF(ISERROR(SEARCH(Z$1,$O810)),0,1)</f>
        <v>0</v>
      </c>
      <c r="AA810" s="147">
        <f>IF(ISERROR(SEARCH(AA$1,$O810)),0,1)</f>
        <v>0</v>
      </c>
      <c r="AB810" s="147">
        <f>IF(ISERROR(SEARCH(AB$1,$O810)),0,1)</f>
        <v>0</v>
      </c>
      <c r="AC810" s="147">
        <f>IF(ISERROR(SEARCH(AC$1,$O810)),0,1)</f>
        <v>0</v>
      </c>
      <c r="AD810" s="147">
        <f>IF(ISERROR(SEARCH(AD$1,$O810)),0,1)</f>
        <v>0</v>
      </c>
      <c r="AE810" s="147">
        <f>IF(ISERROR(SEARCH(AE$1,$O810)),0,1)</f>
        <v>0</v>
      </c>
      <c r="AF810" s="147">
        <f>IF(ISERROR(SEARCH(AF$1,$O810)),0,1)</f>
        <v>0</v>
      </c>
      <c r="AH810" s="70"/>
      <c r="AI810" t="s">
        <v>60</v>
      </c>
      <c r="AJ810" s="42" t="s">
        <v>60</v>
      </c>
      <c r="AK810" s="219">
        <f>_xlfn.XLOOKUP(AJ810,sortorder!$I$15:$I$20,sortorder!$J$15:$J$20)</f>
        <v>99</v>
      </c>
      <c r="AO810" s="30">
        <v>0</v>
      </c>
      <c r="AP810" t="s">
        <v>59</v>
      </c>
      <c r="AQ810" t="s">
        <v>59</v>
      </c>
      <c r="AR810" t="s">
        <v>64</v>
      </c>
      <c r="AS810" t="s">
        <v>64</v>
      </c>
      <c r="AU810" s="40" t="str">
        <f>IFERROR(_xlfn.XLOOKUP(O810,wtd!$B:$B,wtd!$C:$C),"")</f>
        <v/>
      </c>
      <c r="AV810" s="147" t="b">
        <f>IFERROR(O810=_xlfn.XLOOKUP(O810,wtd!$B:$B,wtd!$B:$B),FALSE)</f>
        <v>0</v>
      </c>
      <c r="AW810" t="s">
        <v>2831</v>
      </c>
      <c r="BA810" t="b">
        <v>0</v>
      </c>
      <c r="BB810" t="b">
        <v>0</v>
      </c>
      <c r="BC810" t="b">
        <v>0</v>
      </c>
      <c r="BD810" t="s">
        <v>598</v>
      </c>
      <c r="BE810" t="s">
        <v>598</v>
      </c>
      <c r="BF810" t="s">
        <v>598</v>
      </c>
      <c r="BG810" t="s">
        <v>600</v>
      </c>
      <c r="BH810" t="s">
        <v>600</v>
      </c>
      <c r="BL810" s="235">
        <v>999</v>
      </c>
      <c r="BO810" t="s">
        <v>53</v>
      </c>
      <c r="BP810" t="s">
        <v>598</v>
      </c>
      <c r="BQ810" t="s">
        <v>56</v>
      </c>
      <c r="BR810" t="s">
        <v>598</v>
      </c>
    </row>
    <row r="811" spans="1:70" x14ac:dyDescent="0.35">
      <c r="A811">
        <v>810</v>
      </c>
      <c r="B811" s="164" t="str">
        <f>IFERROR(TEXT(AK811,"00"),"99")&amp;IFERROR(TEXT(V811,"00"),"99")&amp;IFERROR(TEXT(R811,"00"),"99")&amp;IFERROR(TEXT(BL811,"000"),"999")</f>
        <v>997014999</v>
      </c>
      <c r="C811" s="164" t="str">
        <f>IFERROR(TEXT(AK811,"00"),"99")&amp;IFERROR(TEXT(U811,"00"),"99")&amp;IFERROR(TEXT(Q811,"000"),"999")</f>
        <v>9970000</v>
      </c>
      <c r="D811" s="29">
        <v>1</v>
      </c>
      <c r="E811" s="29">
        <v>1</v>
      </c>
      <c r="F811" s="29">
        <v>0</v>
      </c>
      <c r="G811" s="29"/>
      <c r="H811" t="s">
        <v>1073</v>
      </c>
      <c r="I811" t="s">
        <v>1073</v>
      </c>
      <c r="J811" t="s">
        <v>1073</v>
      </c>
      <c r="L811" s="69"/>
      <c r="M811" t="s">
        <v>1072</v>
      </c>
      <c r="N811" t="s">
        <v>1072</v>
      </c>
      <c r="O811" s="117" t="s">
        <v>1072</v>
      </c>
      <c r="P811" s="69" t="s">
        <v>1072</v>
      </c>
      <c r="Q811" s="153">
        <f>IFERROR(_xlfn.XLOOKUP(S811,sortorder!$E$62:$E$138,sortorder!$F$62:$F$138),999)</f>
        <v>0</v>
      </c>
      <c r="R811" s="153">
        <f>IFERROR(_xlfn.XLOOKUP(S811,sortorder!$E$62:$E$138,sortorder!$D$62:$D$138),99)</f>
        <v>14</v>
      </c>
      <c r="T811" s="60" t="s">
        <v>1072</v>
      </c>
      <c r="U811" s="158">
        <f>IFERROR(_xlfn.XLOOKUP(W811,sortorder!$E$4:$E$55,sortorder!$D$4:$D$55),99)</f>
        <v>70</v>
      </c>
      <c r="V811" s="158">
        <f>IFERROR(_xlfn.XLOOKUP(W811,sortorder!$E$4:$E$55,sortorder!$D$4:$D$55),99)</f>
        <v>70</v>
      </c>
      <c r="W811" s="22" t="s">
        <v>2889</v>
      </c>
      <c r="X811" s="147">
        <f>IF(ISERROR(SEARCH(X$1,$O811)),0,1)</f>
        <v>0</v>
      </c>
      <c r="Y811" s="147">
        <f>IF(ISERROR(SEARCH(Y$1,$O811)),0,1)</f>
        <v>0</v>
      </c>
      <c r="Z811" s="147">
        <f>IF(ISERROR(SEARCH(Z$1,$O811)),0,1)</f>
        <v>0</v>
      </c>
      <c r="AA811" s="147">
        <f>IF(ISERROR(SEARCH(AA$1,$O811)),0,1)</f>
        <v>0</v>
      </c>
      <c r="AB811" s="147">
        <f>IF(ISERROR(SEARCH(AB$1,$O811)),0,1)</f>
        <v>0</v>
      </c>
      <c r="AC811" s="147">
        <f>IF(ISERROR(SEARCH(AC$1,$O811)),0,1)</f>
        <v>0</v>
      </c>
      <c r="AD811" s="147">
        <f>IF(ISERROR(SEARCH(AD$1,$O811)),0,1)</f>
        <v>0</v>
      </c>
      <c r="AE811" s="147">
        <f>IF(ISERROR(SEARCH(AE$1,$O811)),0,1)</f>
        <v>0</v>
      </c>
      <c r="AF811" s="147">
        <f>IF(ISERROR(SEARCH(AF$1,$O811)),0,1)</f>
        <v>0</v>
      </c>
      <c r="AG811" t="s">
        <v>1075</v>
      </c>
      <c r="AH811" s="70" t="s">
        <v>1076</v>
      </c>
      <c r="AI811" t="s">
        <v>60</v>
      </c>
      <c r="AJ811" s="42" t="s">
        <v>60</v>
      </c>
      <c r="AK811" s="219">
        <f>_xlfn.XLOOKUP(AJ811,sortorder!$I$15:$I$20,sortorder!$J$15:$J$20)</f>
        <v>99</v>
      </c>
      <c r="AO811" s="30">
        <v>4</v>
      </c>
      <c r="AP811" t="s">
        <v>59</v>
      </c>
      <c r="AQ811" t="s">
        <v>59</v>
      </c>
      <c r="AR811" t="s">
        <v>64</v>
      </c>
      <c r="AS811" t="s">
        <v>64</v>
      </c>
      <c r="AU811" s="40" t="str">
        <f>IFERROR(_xlfn.XLOOKUP(O811,wtd!$B:$B,wtd!$C:$C),"")</f>
        <v/>
      </c>
      <c r="AV811" s="147" t="b">
        <f>IFERROR(O811=_xlfn.XLOOKUP(O811,wtd!$B:$B,wtd!$B:$B),FALSE)</f>
        <v>0</v>
      </c>
      <c r="AW811" t="s">
        <v>1074</v>
      </c>
      <c r="BA811" t="b">
        <v>0</v>
      </c>
      <c r="BB811" t="b">
        <v>0</v>
      </c>
      <c r="BC811" t="b">
        <v>0</v>
      </c>
      <c r="BD811" t="s">
        <v>1077</v>
      </c>
      <c r="BE811" s="125" t="s">
        <v>1078</v>
      </c>
      <c r="BF811" t="s">
        <v>1078</v>
      </c>
      <c r="BG811" t="s">
        <v>1079</v>
      </c>
      <c r="BH811" t="s">
        <v>1079</v>
      </c>
      <c r="BI811" t="s">
        <v>1077</v>
      </c>
      <c r="BK811" t="s">
        <v>1077</v>
      </c>
      <c r="BL811" s="235">
        <v>999</v>
      </c>
      <c r="BN811" t="s">
        <v>54</v>
      </c>
      <c r="BO811" t="s">
        <v>109</v>
      </c>
      <c r="BP811" t="s">
        <v>1072</v>
      </c>
      <c r="BQ811" t="s">
        <v>411</v>
      </c>
    </row>
    <row r="812" spans="1:70" x14ac:dyDescent="0.35">
      <c r="A812">
        <v>811</v>
      </c>
      <c r="B812" s="164" t="str">
        <f>IFERROR(TEXT(AK812,"00"),"99")&amp;IFERROR(TEXT(V812,"00"),"99")&amp;IFERROR(TEXT(R812,"00"),"99")&amp;IFERROR(TEXT(BL812,"000"),"999")</f>
        <v>997014999</v>
      </c>
      <c r="C812" s="164" t="str">
        <f>IFERROR(TEXT(AK812,"00"),"99")&amp;IFERROR(TEXT(U812,"00"),"99")&amp;IFERROR(TEXT(Q812,"000"),"999")</f>
        <v>9970000</v>
      </c>
      <c r="D812" s="29">
        <v>0</v>
      </c>
      <c r="E812" s="29">
        <v>1</v>
      </c>
      <c r="F812" s="29">
        <v>0</v>
      </c>
      <c r="G812" s="29"/>
      <c r="H812" t="s">
        <v>121</v>
      </c>
      <c r="L812" s="70"/>
      <c r="M812" t="s">
        <v>121</v>
      </c>
      <c r="N812" t="s">
        <v>121</v>
      </c>
      <c r="O812" s="118" t="s">
        <v>121</v>
      </c>
      <c r="P812" s="70" t="s">
        <v>121</v>
      </c>
      <c r="Q812" s="153">
        <f>IFERROR(_xlfn.XLOOKUP(S812,sortorder!$E$62:$E$138,sortorder!$F$62:$F$138),999)</f>
        <v>0</v>
      </c>
      <c r="R812" s="153">
        <f>IFERROR(_xlfn.XLOOKUP(S812,sortorder!$E$62:$E$138,sortorder!$D$62:$D$138),99)</f>
        <v>14</v>
      </c>
      <c r="S812" s="204"/>
      <c r="T812" s="60" t="s">
        <v>121</v>
      </c>
      <c r="U812" s="158">
        <f>IFERROR(_xlfn.XLOOKUP(W812,sortorder!$E$4:$E$55,sortorder!$D$4:$D$55),99)</f>
        <v>70</v>
      </c>
      <c r="V812" s="158">
        <f>IFERROR(_xlfn.XLOOKUP(W812,sortorder!$E$4:$E$55,sortorder!$D$4:$D$55),99)</f>
        <v>70</v>
      </c>
      <c r="W812" s="22" t="s">
        <v>2889</v>
      </c>
      <c r="X812" s="147">
        <f>IF(ISERROR(SEARCH(X$1,$O812)),0,1)</f>
        <v>0</v>
      </c>
      <c r="Y812" s="147">
        <f>IF(ISERROR(SEARCH(Y$1,$O812)),0,1)</f>
        <v>0</v>
      </c>
      <c r="Z812" s="147">
        <f>IF(ISERROR(SEARCH(Z$1,$O812)),0,1)</f>
        <v>0</v>
      </c>
      <c r="AA812" s="147">
        <f>IF(ISERROR(SEARCH(AA$1,$O812)),0,1)</f>
        <v>0</v>
      </c>
      <c r="AB812" s="147">
        <f>IF(ISERROR(SEARCH(AB$1,$O812)),0,1)</f>
        <v>0</v>
      </c>
      <c r="AC812" s="147">
        <f>IF(ISERROR(SEARCH(AC$1,$O812)),0,1)</f>
        <v>0</v>
      </c>
      <c r="AD812" s="147">
        <f>IF(ISERROR(SEARCH(AD$1,$O812)),0,1)</f>
        <v>0</v>
      </c>
      <c r="AE812" s="147">
        <f>IF(ISERROR(SEARCH(AE$1,$O812)),0,1)</f>
        <v>0</v>
      </c>
      <c r="AF812" s="147">
        <f>IF(ISERROR(SEARCH(AF$1,$O812)),0,1)</f>
        <v>0</v>
      </c>
      <c r="AH812" s="70"/>
      <c r="AI812" t="s">
        <v>60</v>
      </c>
      <c r="AJ812" s="42" t="s">
        <v>60</v>
      </c>
      <c r="AK812" s="219">
        <f>_xlfn.XLOOKUP(AJ812,sortorder!$I$15:$I$20,sortorder!$J$15:$J$20)</f>
        <v>99</v>
      </c>
      <c r="AO812" s="30">
        <v>0</v>
      </c>
      <c r="AP812" t="s">
        <v>59</v>
      </c>
      <c r="AQ812" t="s">
        <v>59</v>
      </c>
      <c r="AR812" t="s">
        <v>64</v>
      </c>
      <c r="AS812" t="s">
        <v>64</v>
      </c>
      <c r="AU812" s="40" t="str">
        <f>IFERROR(_xlfn.XLOOKUP(O812,wtd!$B:$B,wtd!$C:$C),"")</f>
        <v/>
      </c>
      <c r="AV812" s="147" t="b">
        <f>IFERROR(O812=_xlfn.XLOOKUP(O812,wtd!$B:$B,wtd!$B:$B),FALSE)</f>
        <v>0</v>
      </c>
      <c r="AW812" t="s">
        <v>2831</v>
      </c>
      <c r="BA812" t="b">
        <v>0</v>
      </c>
      <c r="BB812" t="b">
        <v>0</v>
      </c>
      <c r="BC812" t="b">
        <v>0</v>
      </c>
      <c r="BD812" t="s">
        <v>122</v>
      </c>
      <c r="BE812" t="s">
        <v>122</v>
      </c>
      <c r="BF812" t="s">
        <v>122</v>
      </c>
      <c r="BG812" t="s">
        <v>123</v>
      </c>
      <c r="BH812" t="s">
        <v>123</v>
      </c>
      <c r="BL812" s="235">
        <v>999</v>
      </c>
      <c r="BO812" t="s">
        <v>124</v>
      </c>
      <c r="BP812" t="s">
        <v>121</v>
      </c>
    </row>
    <row r="813" spans="1:70" x14ac:dyDescent="0.35">
      <c r="A813">
        <v>812</v>
      </c>
      <c r="B813" s="164" t="str">
        <f>IFERROR(TEXT(AK813,"00"),"99")&amp;IFERROR(TEXT(V813,"00"),"99")&amp;IFERROR(TEXT(R813,"00"),"99")&amp;IFERROR(TEXT(BL813,"000"),"999")</f>
        <v>997014999</v>
      </c>
      <c r="C813" s="164" t="str">
        <f>IFERROR(TEXT(AK813,"00"),"99")&amp;IFERROR(TEXT(U813,"00"),"99")&amp;IFERROR(TEXT(Q813,"000"),"999")</f>
        <v>9970000</v>
      </c>
      <c r="D813" s="29">
        <v>1</v>
      </c>
      <c r="E813" s="29">
        <v>1</v>
      </c>
      <c r="F813" s="29">
        <v>0</v>
      </c>
      <c r="G813" s="29"/>
      <c r="H813" t="s">
        <v>2225</v>
      </c>
      <c r="I813" t="s">
        <v>2225</v>
      </c>
      <c r="J813" t="s">
        <v>2225</v>
      </c>
      <c r="L813" s="70"/>
      <c r="M813" t="s">
        <v>2226</v>
      </c>
      <c r="N813" t="s">
        <v>2226</v>
      </c>
      <c r="O813" s="118" t="s">
        <v>2224</v>
      </c>
      <c r="P813" s="70" t="s">
        <v>2224</v>
      </c>
      <c r="Q813" s="153">
        <f>IFERROR(_xlfn.XLOOKUP(S813,sortorder!$E$62:$E$138,sortorder!$F$62:$F$138),999)</f>
        <v>0</v>
      </c>
      <c r="R813" s="153">
        <f>IFERROR(_xlfn.XLOOKUP(S813,sortorder!$E$62:$E$138,sortorder!$D$62:$D$138),99)</f>
        <v>14</v>
      </c>
      <c r="T813" s="60" t="s">
        <v>2224</v>
      </c>
      <c r="U813" s="158">
        <f>IFERROR(_xlfn.XLOOKUP(W813,sortorder!$E$4:$E$55,sortorder!$D$4:$D$55),99)</f>
        <v>70</v>
      </c>
      <c r="V813" s="158">
        <f>IFERROR(_xlfn.XLOOKUP(W813,sortorder!$E$4:$E$55,sortorder!$D$4:$D$55),99)</f>
        <v>70</v>
      </c>
      <c r="W813" s="22" t="s">
        <v>2889</v>
      </c>
      <c r="X813" s="147">
        <f>IF(ISERROR(SEARCH(X$1,$O813)),0,1)</f>
        <v>0</v>
      </c>
      <c r="Y813" s="147">
        <f>IF(ISERROR(SEARCH(Y$1,$O813)),0,1)</f>
        <v>0</v>
      </c>
      <c r="Z813" s="147">
        <f>IF(ISERROR(SEARCH(Z$1,$O813)),0,1)</f>
        <v>0</v>
      </c>
      <c r="AA813" s="147">
        <f>IF(ISERROR(SEARCH(AA$1,$O813)),0,1)</f>
        <v>0</v>
      </c>
      <c r="AB813" s="147">
        <f>IF(ISERROR(SEARCH(AB$1,$O813)),0,1)</f>
        <v>0</v>
      </c>
      <c r="AC813" s="147">
        <f>IF(ISERROR(SEARCH(AC$1,$O813)),0,1)</f>
        <v>0</v>
      </c>
      <c r="AD813" s="147">
        <f>IF(ISERROR(SEARCH(AD$1,$O813)),0,1)</f>
        <v>0</v>
      </c>
      <c r="AE813" s="147">
        <f>IF(ISERROR(SEARCH(AE$1,$O813)),0,1)</f>
        <v>0</v>
      </c>
      <c r="AF813" s="147">
        <f>IF(ISERROR(SEARCH(AF$1,$O813)),0,1)</f>
        <v>0</v>
      </c>
      <c r="AG813" t="s">
        <v>1075</v>
      </c>
      <c r="AH813" s="70" t="s">
        <v>1076</v>
      </c>
      <c r="AI813" t="s">
        <v>60</v>
      </c>
      <c r="AJ813" s="42" t="s">
        <v>60</v>
      </c>
      <c r="AK813" s="219">
        <f>_xlfn.XLOOKUP(AJ813,sortorder!$I$15:$I$20,sortorder!$J$15:$J$20)</f>
        <v>99</v>
      </c>
      <c r="AO813" s="32">
        <v>3</v>
      </c>
      <c r="AP813" t="s">
        <v>59</v>
      </c>
      <c r="AQ813" t="s">
        <v>59</v>
      </c>
      <c r="AR813" t="s">
        <v>64</v>
      </c>
      <c r="AS813" t="s">
        <v>64</v>
      </c>
      <c r="AU813" s="40" t="str">
        <f>IFERROR(_xlfn.XLOOKUP(O813,wtd!$B:$B,wtd!$C:$C),"")</f>
        <v/>
      </c>
      <c r="AV813" s="147" t="b">
        <f>IFERROR(O813=_xlfn.XLOOKUP(O813,wtd!$B:$B,wtd!$B:$B),FALSE)</f>
        <v>0</v>
      </c>
      <c r="AW813" t="s">
        <v>1074</v>
      </c>
      <c r="BA813" t="b">
        <v>0</v>
      </c>
      <c r="BB813" t="b">
        <v>0</v>
      </c>
      <c r="BC813" t="b">
        <v>0</v>
      </c>
      <c r="BD813" t="s">
        <v>2224</v>
      </c>
      <c r="BE813" t="s">
        <v>2227</v>
      </c>
      <c r="BF813" t="s">
        <v>2227</v>
      </c>
      <c r="BG813" t="s">
        <v>2228</v>
      </c>
      <c r="BH813" t="s">
        <v>2228</v>
      </c>
      <c r="BI813" t="s">
        <v>2227</v>
      </c>
      <c r="BL813" s="235">
        <v>999</v>
      </c>
      <c r="BN813" t="s">
        <v>2229</v>
      </c>
      <c r="BO813" t="s">
        <v>2230</v>
      </c>
      <c r="BP813" t="s">
        <v>2226</v>
      </c>
      <c r="BQ813" t="s">
        <v>411</v>
      </c>
    </row>
    <row r="814" spans="1:70" s="22" customFormat="1" x14ac:dyDescent="0.35">
      <c r="A814">
        <v>813</v>
      </c>
      <c r="B814" s="164" t="str">
        <f>IFERROR(TEXT(AK814,"00"),"99")&amp;IFERROR(TEXT(V814,"00"),"99")&amp;IFERROR(TEXT(R814,"00"),"99")&amp;IFERROR(TEXT(BL814,"000"),"999")</f>
        <v>997014999</v>
      </c>
      <c r="C814" s="164" t="str">
        <f>IFERROR(TEXT(AK814,"00"),"99")&amp;IFERROR(TEXT(U814,"00"),"99")&amp;IFERROR(TEXT(Q814,"000"),"999")</f>
        <v>9970000</v>
      </c>
      <c r="D814" s="29">
        <v>1</v>
      </c>
      <c r="E814" s="29">
        <v>1</v>
      </c>
      <c r="F814" s="29">
        <v>0</v>
      </c>
      <c r="G814" s="29"/>
      <c r="H814" t="s">
        <v>2232</v>
      </c>
      <c r="I814" t="s">
        <v>2232</v>
      </c>
      <c r="J814" t="s">
        <v>2232</v>
      </c>
      <c r="K814"/>
      <c r="L814" s="125"/>
      <c r="M814" t="s">
        <v>2233</v>
      </c>
      <c r="N814" t="s">
        <v>2233</v>
      </c>
      <c r="O814" s="126" t="s">
        <v>2231</v>
      </c>
      <c r="P814" s="125" t="s">
        <v>2231</v>
      </c>
      <c r="Q814" s="153">
        <f>IFERROR(_xlfn.XLOOKUP(S814,sortorder!$E$62:$E$138,sortorder!$F$62:$F$138),999)</f>
        <v>0</v>
      </c>
      <c r="R814" s="153">
        <f>IFERROR(_xlfn.XLOOKUP(S814,sortorder!$E$62:$E$138,sortorder!$D$62:$D$138),99)</f>
        <v>14</v>
      </c>
      <c r="S814" s="204"/>
      <c r="T814" s="60" t="s">
        <v>2231</v>
      </c>
      <c r="U814" s="158">
        <f>IFERROR(_xlfn.XLOOKUP(W814,sortorder!$E$4:$E$55,sortorder!$D$4:$D$55),99)</f>
        <v>70</v>
      </c>
      <c r="V814" s="158">
        <f>IFERROR(_xlfn.XLOOKUP(W814,sortorder!$E$4:$E$55,sortorder!$D$4:$D$55),99)</f>
        <v>70</v>
      </c>
      <c r="W814" s="22" t="s">
        <v>2889</v>
      </c>
      <c r="X814" s="147">
        <f>IF(ISERROR(SEARCH(X$1,$O814)),0,1)</f>
        <v>0</v>
      </c>
      <c r="Y814" s="147">
        <f>IF(ISERROR(SEARCH(Y$1,$O814)),0,1)</f>
        <v>0</v>
      </c>
      <c r="Z814" s="147">
        <f>IF(ISERROR(SEARCH(Z$1,$O814)),0,1)</f>
        <v>0</v>
      </c>
      <c r="AA814" s="147">
        <f>IF(ISERROR(SEARCH(AA$1,$O814)),0,1)</f>
        <v>0</v>
      </c>
      <c r="AB814" s="147">
        <f>IF(ISERROR(SEARCH(AB$1,$O814)),0,1)</f>
        <v>0</v>
      </c>
      <c r="AC814" s="147">
        <f>IF(ISERROR(SEARCH(AC$1,$O814)),0,1)</f>
        <v>0</v>
      </c>
      <c r="AD814" s="147">
        <f>IF(ISERROR(SEARCH(AD$1,$O814)),0,1)</f>
        <v>0</v>
      </c>
      <c r="AE814" s="147">
        <f>IF(ISERROR(SEARCH(AE$1,$O814)),0,1)</f>
        <v>0</v>
      </c>
      <c r="AF814" s="147">
        <f>IF(ISERROR(SEARCH(AF$1,$O814)),0,1)</f>
        <v>0</v>
      </c>
      <c r="AG814" t="s">
        <v>1075</v>
      </c>
      <c r="AH814" s="125" t="s">
        <v>1076</v>
      </c>
      <c r="AI814" t="s">
        <v>60</v>
      </c>
      <c r="AJ814" s="42" t="s">
        <v>60</v>
      </c>
      <c r="AK814" s="219">
        <f>_xlfn.XLOOKUP(AJ814,sortorder!$I$15:$I$20,sortorder!$J$15:$J$20)</f>
        <v>99</v>
      </c>
      <c r="AL814"/>
      <c r="AM814"/>
      <c r="AN814"/>
      <c r="AO814" s="32">
        <v>3</v>
      </c>
      <c r="AP814" t="s">
        <v>59</v>
      </c>
      <c r="AQ814" t="s">
        <v>59</v>
      </c>
      <c r="AR814" t="s">
        <v>64</v>
      </c>
      <c r="AS814" t="s">
        <v>64</v>
      </c>
      <c r="AT814"/>
      <c r="AU814" s="40" t="str">
        <f>IFERROR(_xlfn.XLOOKUP(O814,wtd!$B:$B,wtd!$C:$C),"")</f>
        <v/>
      </c>
      <c r="AV814" s="147" t="b">
        <f>IFERROR(O814=_xlfn.XLOOKUP(O814,wtd!$B:$B,wtd!$B:$B),FALSE)</f>
        <v>0</v>
      </c>
      <c r="AW814" t="s">
        <v>1074</v>
      </c>
      <c r="AX814"/>
      <c r="AY814"/>
      <c r="AZ814"/>
      <c r="BA814" t="b">
        <v>0</v>
      </c>
      <c r="BB814" t="b">
        <v>0</v>
      </c>
      <c r="BC814" t="b">
        <v>0</v>
      </c>
      <c r="BD814" t="s">
        <v>1805</v>
      </c>
      <c r="BE814" t="s">
        <v>2234</v>
      </c>
      <c r="BF814" t="s">
        <v>2234</v>
      </c>
      <c r="BG814" t="s">
        <v>2235</v>
      </c>
      <c r="BH814" t="s">
        <v>2235</v>
      </c>
      <c r="BI814" t="s">
        <v>2234</v>
      </c>
      <c r="BJ814"/>
      <c r="BK814"/>
      <c r="BL814" s="235">
        <v>999</v>
      </c>
      <c r="BM814"/>
      <c r="BN814" t="s">
        <v>2236</v>
      </c>
      <c r="BO814" t="s">
        <v>2237</v>
      </c>
      <c r="BP814" t="s">
        <v>2233</v>
      </c>
      <c r="BQ814" t="s">
        <v>411</v>
      </c>
      <c r="BR814"/>
    </row>
    <row r="815" spans="1:70" s="22" customFormat="1" x14ac:dyDescent="0.35">
      <c r="A815">
        <v>814</v>
      </c>
      <c r="B815" s="164" t="str">
        <f>IFERROR(TEXT(AK815,"00"),"99")&amp;IFERROR(TEXT(V815,"00"),"99")&amp;IFERROR(TEXT(R815,"00"),"99")&amp;IFERROR(TEXT(BL815,"000"),"999")</f>
        <v>997014999</v>
      </c>
      <c r="C815" s="164" t="str">
        <f>IFERROR(TEXT(AK815,"00"),"99")&amp;IFERROR(TEXT(U815,"00"),"99")&amp;IFERROR(TEXT(Q815,"000"),"999")</f>
        <v>9970000</v>
      </c>
      <c r="D815" s="29">
        <v>1</v>
      </c>
      <c r="E815" s="29">
        <v>0</v>
      </c>
      <c r="F815" s="29">
        <v>0</v>
      </c>
      <c r="G815" s="29"/>
      <c r="H815" t="s">
        <v>2247</v>
      </c>
      <c r="I815" t="s">
        <v>2247</v>
      </c>
      <c r="J815" t="s">
        <v>2247</v>
      </c>
      <c r="K815"/>
      <c r="L815" s="125"/>
      <c r="M815"/>
      <c r="N815"/>
      <c r="O815" s="126" t="s">
        <v>2247</v>
      </c>
      <c r="P815" s="125" t="s">
        <v>2247</v>
      </c>
      <c r="Q815" s="153">
        <f>IFERROR(_xlfn.XLOOKUP(S815,sortorder!$E$62:$E$138,sortorder!$F$62:$F$138),999)</f>
        <v>0</v>
      </c>
      <c r="R815" s="153">
        <f>IFERROR(_xlfn.XLOOKUP(S815,sortorder!$E$62:$E$138,sortorder!$D$62:$D$138),99)</f>
        <v>14</v>
      </c>
      <c r="S815" s="131"/>
      <c r="T815" s="60" t="s">
        <v>2247</v>
      </c>
      <c r="U815" s="158">
        <f>IFERROR(_xlfn.XLOOKUP(W815,sortorder!$E$4:$E$55,sortorder!$D$4:$D$55),99)</f>
        <v>70</v>
      </c>
      <c r="V815" s="158">
        <f>IFERROR(_xlfn.XLOOKUP(W815,sortorder!$E$4:$E$55,sortorder!$D$4:$D$55),99)</f>
        <v>70</v>
      </c>
      <c r="W815" s="22" t="s">
        <v>2889</v>
      </c>
      <c r="X815" s="147">
        <f>IF(ISERROR(SEARCH(X$1,$O815)),0,1)</f>
        <v>0</v>
      </c>
      <c r="Y815" s="147">
        <f>IF(ISERROR(SEARCH(Y$1,$O815)),0,1)</f>
        <v>0</v>
      </c>
      <c r="Z815" s="147">
        <f>IF(ISERROR(SEARCH(Z$1,$O815)),0,1)</f>
        <v>0</v>
      </c>
      <c r="AA815" s="147">
        <f>IF(ISERROR(SEARCH(AA$1,$O815)),0,1)</f>
        <v>0</v>
      </c>
      <c r="AB815" s="147">
        <f>IF(ISERROR(SEARCH(AB$1,$O815)),0,1)</f>
        <v>0</v>
      </c>
      <c r="AC815" s="147">
        <f>IF(ISERROR(SEARCH(AC$1,$O815)),0,1)</f>
        <v>0</v>
      </c>
      <c r="AD815" s="147">
        <f>IF(ISERROR(SEARCH(AD$1,$O815)),0,1)</f>
        <v>0</v>
      </c>
      <c r="AE815" s="147">
        <f>IF(ISERROR(SEARCH(AE$1,$O815)),0,1)</f>
        <v>0</v>
      </c>
      <c r="AF815" s="147">
        <f>IF(ISERROR(SEARCH(AF$1,$O815)),0,1)</f>
        <v>0</v>
      </c>
      <c r="AG815" t="s">
        <v>1075</v>
      </c>
      <c r="AH815" s="125" t="s">
        <v>1076</v>
      </c>
      <c r="AI815" t="s">
        <v>60</v>
      </c>
      <c r="AJ815" s="42" t="s">
        <v>60</v>
      </c>
      <c r="AK815" s="219">
        <f>_xlfn.XLOOKUP(AJ815,sortorder!$I$15:$I$20,sortorder!$J$15:$J$20)</f>
        <v>99</v>
      </c>
      <c r="AL815"/>
      <c r="AM815"/>
      <c r="AN815"/>
      <c r="AO815" s="30">
        <v>0</v>
      </c>
      <c r="AP815" t="s">
        <v>43</v>
      </c>
      <c r="AQ815" t="s">
        <v>43</v>
      </c>
      <c r="AR815" t="s">
        <v>64</v>
      </c>
      <c r="AS815" t="s">
        <v>64</v>
      </c>
      <c r="AT815"/>
      <c r="AU815" s="40" t="str">
        <f>IFERROR(_xlfn.XLOOKUP(O815,wtd!$B:$B,wtd!$C:$C),"")</f>
        <v/>
      </c>
      <c r="AV815" s="147" t="b">
        <f>IFERROR(O815=_xlfn.XLOOKUP(O815,wtd!$B:$B,wtd!$B:$B),FALSE)</f>
        <v>0</v>
      </c>
      <c r="AW815" t="s">
        <v>2831</v>
      </c>
      <c r="AX815"/>
      <c r="AY815">
        <v>0</v>
      </c>
      <c r="AZ815"/>
      <c r="BA815" t="b">
        <v>0</v>
      </c>
      <c r="BB815" t="b">
        <v>0</v>
      </c>
      <c r="BC815" t="b">
        <v>0</v>
      </c>
      <c r="BD815" t="s">
        <v>2248</v>
      </c>
      <c r="BE815" t="s">
        <v>2248</v>
      </c>
      <c r="BF815" t="s">
        <v>2248</v>
      </c>
      <c r="BG815"/>
      <c r="BH815"/>
      <c r="BI815" t="s">
        <v>2242</v>
      </c>
      <c r="BJ815"/>
      <c r="BK815"/>
      <c r="BL815" s="235">
        <v>999</v>
      </c>
      <c r="BM815"/>
      <c r="BN815" t="s">
        <v>98</v>
      </c>
      <c r="BO815"/>
      <c r="BP815"/>
      <c r="BQ815" t="s">
        <v>411</v>
      </c>
      <c r="BR815"/>
    </row>
    <row r="816" spans="1:70" x14ac:dyDescent="0.35">
      <c r="A816">
        <v>815</v>
      </c>
      <c r="B816" s="164" t="str">
        <f>IFERROR(TEXT(AK816,"00"),"99")&amp;IFERROR(TEXT(V816,"00"),"99")&amp;IFERROR(TEXT(R816,"00"),"99")&amp;IFERROR(TEXT(BL816,"000"),"999")</f>
        <v>997014999</v>
      </c>
      <c r="C816" s="164" t="str">
        <f>IFERROR(TEXT(AK816,"00"),"99")&amp;IFERROR(TEXT(U816,"00"),"99")&amp;IFERROR(TEXT(Q816,"000"),"999")</f>
        <v>9970000</v>
      </c>
      <c r="D816" s="29">
        <v>1</v>
      </c>
      <c r="E816" s="29">
        <v>0</v>
      </c>
      <c r="F816" s="29">
        <v>0</v>
      </c>
      <c r="G816" s="29"/>
      <c r="H816" t="s">
        <v>2249</v>
      </c>
      <c r="I816" t="s">
        <v>2249</v>
      </c>
      <c r="J816" t="s">
        <v>2249</v>
      </c>
      <c r="L816" s="125"/>
      <c r="O816" s="126" t="s">
        <v>2249</v>
      </c>
      <c r="P816" s="125" t="s">
        <v>2249</v>
      </c>
      <c r="Q816" s="153">
        <f>IFERROR(_xlfn.XLOOKUP(S816,sortorder!$E$62:$E$138,sortorder!$F$62:$F$138),999)</f>
        <v>0</v>
      </c>
      <c r="R816" s="153">
        <f>IFERROR(_xlfn.XLOOKUP(S816,sortorder!$E$62:$E$138,sortorder!$D$62:$D$138),99)</f>
        <v>14</v>
      </c>
      <c r="T816" s="60" t="s">
        <v>2249</v>
      </c>
      <c r="U816" s="158">
        <f>IFERROR(_xlfn.XLOOKUP(W816,sortorder!$E$4:$E$55,sortorder!$D$4:$D$55),99)</f>
        <v>70</v>
      </c>
      <c r="V816" s="158">
        <f>IFERROR(_xlfn.XLOOKUP(W816,sortorder!$E$4:$E$55,sortorder!$D$4:$D$55),99)</f>
        <v>70</v>
      </c>
      <c r="W816" s="22" t="s">
        <v>2889</v>
      </c>
      <c r="X816" s="147">
        <f>IF(ISERROR(SEARCH(X$1,$O816)),0,1)</f>
        <v>0</v>
      </c>
      <c r="Y816" s="147">
        <f>IF(ISERROR(SEARCH(Y$1,$O816)),0,1)</f>
        <v>0</v>
      </c>
      <c r="Z816" s="147">
        <f>IF(ISERROR(SEARCH(Z$1,$O816)),0,1)</f>
        <v>0</v>
      </c>
      <c r="AA816" s="147">
        <f>IF(ISERROR(SEARCH(AA$1,$O816)),0,1)</f>
        <v>0</v>
      </c>
      <c r="AB816" s="147">
        <f>IF(ISERROR(SEARCH(AB$1,$O816)),0,1)</f>
        <v>0</v>
      </c>
      <c r="AC816" s="147">
        <f>IF(ISERROR(SEARCH(AC$1,$O816)),0,1)</f>
        <v>0</v>
      </c>
      <c r="AD816" s="147">
        <f>IF(ISERROR(SEARCH(AD$1,$O816)),0,1)</f>
        <v>0</v>
      </c>
      <c r="AE816" s="147">
        <f>IF(ISERROR(SEARCH(AE$1,$O816)),0,1)</f>
        <v>0</v>
      </c>
      <c r="AF816" s="147">
        <f>IF(ISERROR(SEARCH(AF$1,$O816)),0,1)</f>
        <v>0</v>
      </c>
      <c r="AG816" t="s">
        <v>1075</v>
      </c>
      <c r="AH816" s="125" t="s">
        <v>1076</v>
      </c>
      <c r="AI816" t="s">
        <v>60</v>
      </c>
      <c r="AJ816" s="42" t="s">
        <v>60</v>
      </c>
      <c r="AK816" s="219">
        <f>_xlfn.XLOOKUP(AJ816,sortorder!$I$15:$I$20,sortorder!$J$15:$J$20)</f>
        <v>99</v>
      </c>
      <c r="AO816" s="30">
        <v>0</v>
      </c>
      <c r="AP816" t="s">
        <v>43</v>
      </c>
      <c r="AQ816" t="s">
        <v>43</v>
      </c>
      <c r="AR816" t="s">
        <v>64</v>
      </c>
      <c r="AS816" t="s">
        <v>64</v>
      </c>
      <c r="AU816" s="40" t="str">
        <f>IFERROR(_xlfn.XLOOKUP(O816,wtd!$B:$B,wtd!$C:$C),"")</f>
        <v/>
      </c>
      <c r="AV816" s="147" t="b">
        <f>IFERROR(O816=_xlfn.XLOOKUP(O816,wtd!$B:$B,wtd!$B:$B),FALSE)</f>
        <v>0</v>
      </c>
      <c r="AW816" t="s">
        <v>2831</v>
      </c>
      <c r="AY816">
        <v>1</v>
      </c>
      <c r="BA816" t="b">
        <v>0</v>
      </c>
      <c r="BB816" t="b">
        <v>0</v>
      </c>
      <c r="BC816" t="b">
        <v>0</v>
      </c>
      <c r="BD816" t="s">
        <v>2250</v>
      </c>
      <c r="BE816" t="s">
        <v>2250</v>
      </c>
      <c r="BF816" t="s">
        <v>2250</v>
      </c>
      <c r="BI816" t="s">
        <v>2242</v>
      </c>
      <c r="BL816" s="235">
        <v>999</v>
      </c>
      <c r="BN816" t="s">
        <v>2251</v>
      </c>
      <c r="BQ816" t="s">
        <v>411</v>
      </c>
    </row>
    <row r="817" spans="1:70" x14ac:dyDescent="0.35">
      <c r="A817">
        <v>816</v>
      </c>
      <c r="B817" s="164" t="str">
        <f>IFERROR(TEXT(AK817,"00"),"99")&amp;IFERROR(TEXT(V817,"00"),"99")&amp;IFERROR(TEXT(R817,"00"),"99")&amp;IFERROR(TEXT(BL817,"000"),"999")</f>
        <v>997014999</v>
      </c>
      <c r="C817" s="164" t="str">
        <f>IFERROR(TEXT(AK817,"00"),"99")&amp;IFERROR(TEXT(U817,"00"),"99")&amp;IFERROR(TEXT(Q817,"000"),"999")</f>
        <v>9970000</v>
      </c>
      <c r="D817" s="29">
        <v>1</v>
      </c>
      <c r="E817" s="29">
        <v>0</v>
      </c>
      <c r="F817" s="29">
        <v>0</v>
      </c>
      <c r="G817" s="29"/>
      <c r="H817" t="s">
        <v>2258</v>
      </c>
      <c r="I817" t="s">
        <v>2258</v>
      </c>
      <c r="J817" t="s">
        <v>2258</v>
      </c>
      <c r="L817" s="125"/>
      <c r="O817" s="126" t="s">
        <v>2258</v>
      </c>
      <c r="P817" s="125" t="s">
        <v>2258</v>
      </c>
      <c r="Q817" s="153">
        <f>IFERROR(_xlfn.XLOOKUP(S817,sortorder!$E$62:$E$138,sortorder!$F$62:$F$138),999)</f>
        <v>0</v>
      </c>
      <c r="R817" s="153">
        <f>IFERROR(_xlfn.XLOOKUP(S817,sortorder!$E$62:$E$138,sortorder!$D$62:$D$138),99)</f>
        <v>14</v>
      </c>
      <c r="T817" s="60" t="s">
        <v>2258</v>
      </c>
      <c r="U817" s="158">
        <f>IFERROR(_xlfn.XLOOKUP(W817,sortorder!$E$4:$E$55,sortorder!$D$4:$D$55),99)</f>
        <v>70</v>
      </c>
      <c r="V817" s="158">
        <f>IFERROR(_xlfn.XLOOKUP(W817,sortorder!$E$4:$E$55,sortorder!$D$4:$D$55),99)</f>
        <v>70</v>
      </c>
      <c r="W817" s="22" t="s">
        <v>2889</v>
      </c>
      <c r="X817" s="147">
        <f>IF(ISERROR(SEARCH(X$1,$O817)),0,1)</f>
        <v>0</v>
      </c>
      <c r="Y817" s="147">
        <f>IF(ISERROR(SEARCH(Y$1,$O817)),0,1)</f>
        <v>0</v>
      </c>
      <c r="Z817" s="147">
        <f>IF(ISERROR(SEARCH(Z$1,$O817)),0,1)</f>
        <v>0</v>
      </c>
      <c r="AA817" s="147">
        <f>IF(ISERROR(SEARCH(AA$1,$O817)),0,1)</f>
        <v>0</v>
      </c>
      <c r="AB817" s="147">
        <f>IF(ISERROR(SEARCH(AB$1,$O817)),0,1)</f>
        <v>0</v>
      </c>
      <c r="AC817" s="147">
        <f>IF(ISERROR(SEARCH(AC$1,$O817)),0,1)</f>
        <v>0</v>
      </c>
      <c r="AD817" s="147">
        <f>IF(ISERROR(SEARCH(AD$1,$O817)),0,1)</f>
        <v>0</v>
      </c>
      <c r="AE817" s="147">
        <f>IF(ISERROR(SEARCH(AE$1,$O817)),0,1)</f>
        <v>0</v>
      </c>
      <c r="AF817" s="147">
        <f>IF(ISERROR(SEARCH(AF$1,$O817)),0,1)</f>
        <v>0</v>
      </c>
      <c r="AG817" t="s">
        <v>1075</v>
      </c>
      <c r="AH817" s="125" t="s">
        <v>1076</v>
      </c>
      <c r="AI817" t="s">
        <v>60</v>
      </c>
      <c r="AJ817" s="42" t="s">
        <v>60</v>
      </c>
      <c r="AK817" s="219">
        <f>_xlfn.XLOOKUP(AJ817,sortorder!$I$15:$I$20,sortorder!$J$15:$J$20)</f>
        <v>99</v>
      </c>
      <c r="AO817" s="30">
        <v>0</v>
      </c>
      <c r="AP817" t="s">
        <v>43</v>
      </c>
      <c r="AQ817" t="s">
        <v>43</v>
      </c>
      <c r="AR817" t="s">
        <v>64</v>
      </c>
      <c r="AS817" t="s">
        <v>64</v>
      </c>
      <c r="AU817" s="40" t="str">
        <f>IFERROR(_xlfn.XLOOKUP(O817,wtd!$B:$B,wtd!$C:$C),"")</f>
        <v/>
      </c>
      <c r="AV817" s="147" t="b">
        <f>IFERROR(O817=_xlfn.XLOOKUP(O817,wtd!$B:$B,wtd!$B:$B),FALSE)</f>
        <v>0</v>
      </c>
      <c r="AW817" t="s">
        <v>2831</v>
      </c>
      <c r="AY817">
        <v>0</v>
      </c>
      <c r="BA817" t="b">
        <v>0</v>
      </c>
      <c r="BB817" t="b">
        <v>0</v>
      </c>
      <c r="BC817" t="b">
        <v>0</v>
      </c>
      <c r="BD817" t="s">
        <v>2259</v>
      </c>
      <c r="BE817" t="s">
        <v>2260</v>
      </c>
      <c r="BF817" t="s">
        <v>2260</v>
      </c>
      <c r="BI817" t="s">
        <v>2242</v>
      </c>
      <c r="BL817" s="235">
        <v>999</v>
      </c>
      <c r="BN817" t="s">
        <v>2261</v>
      </c>
      <c r="BQ817" t="s">
        <v>411</v>
      </c>
    </row>
    <row r="818" spans="1:70" x14ac:dyDescent="0.35">
      <c r="A818">
        <v>817</v>
      </c>
      <c r="B818" s="164" t="str">
        <f>IFERROR(TEXT(AK818,"00"),"99")&amp;IFERROR(TEXT(V818,"00"),"99")&amp;IFERROR(TEXT(R818,"00"),"99")&amp;IFERROR(TEXT(BL818,"000"),"999")</f>
        <v>997014999</v>
      </c>
      <c r="C818" s="164" t="str">
        <f>IFERROR(TEXT(AK818,"00"),"99")&amp;IFERROR(TEXT(U818,"00"),"99")&amp;IFERROR(TEXT(Q818,"000"),"999")</f>
        <v>9970000</v>
      </c>
      <c r="D818" s="29">
        <v>1</v>
      </c>
      <c r="E818" s="29">
        <v>0</v>
      </c>
      <c r="F818" s="29">
        <v>0</v>
      </c>
      <c r="G818" s="29"/>
      <c r="H818" t="s">
        <v>2802</v>
      </c>
      <c r="I818" t="s">
        <v>2802</v>
      </c>
      <c r="J818" t="s">
        <v>2802</v>
      </c>
      <c r="L818" s="125"/>
      <c r="O818" s="126" t="s">
        <v>2802</v>
      </c>
      <c r="P818" s="125" t="s">
        <v>2802</v>
      </c>
      <c r="Q818" s="153">
        <f>IFERROR(_xlfn.XLOOKUP(S818,sortorder!$E$62:$E$138,sortorder!$F$62:$F$138),999)</f>
        <v>0</v>
      </c>
      <c r="R818" s="153">
        <f>IFERROR(_xlfn.XLOOKUP(S818,sortorder!$E$62:$E$138,sortorder!$D$62:$D$138),99)</f>
        <v>14</v>
      </c>
      <c r="U818" s="158">
        <f>IFERROR(_xlfn.XLOOKUP(W818,sortorder!$E$4:$E$55,sortorder!$D$4:$D$55),99)</f>
        <v>70</v>
      </c>
      <c r="V818" s="158">
        <f>IFERROR(_xlfn.XLOOKUP(W818,sortorder!$E$4:$E$55,sortorder!$D$4:$D$55),99)</f>
        <v>70</v>
      </c>
      <c r="W818" s="22" t="s">
        <v>2889</v>
      </c>
      <c r="X818" s="147">
        <f>IF(ISERROR(SEARCH(X$1,$O818)),0,1)</f>
        <v>0</v>
      </c>
      <c r="Y818" s="147">
        <f>IF(ISERROR(SEARCH(Y$1,$O818)),0,1)</f>
        <v>0</v>
      </c>
      <c r="Z818" s="147">
        <f>IF(ISERROR(SEARCH(Z$1,$O818)),0,1)</f>
        <v>0</v>
      </c>
      <c r="AA818" s="147">
        <f>IF(ISERROR(SEARCH(AA$1,$O818)),0,1)</f>
        <v>0</v>
      </c>
      <c r="AB818" s="147">
        <f>IF(ISERROR(SEARCH(AB$1,$O818)),0,1)</f>
        <v>0</v>
      </c>
      <c r="AC818" s="147">
        <f>IF(ISERROR(SEARCH(AC$1,$O818)),0,1)</f>
        <v>0</v>
      </c>
      <c r="AD818" s="147">
        <f>IF(ISERROR(SEARCH(AD$1,$O818)),0,1)</f>
        <v>0</v>
      </c>
      <c r="AE818" s="147">
        <f>IF(ISERROR(SEARCH(AE$1,$O818)),0,1)</f>
        <v>0</v>
      </c>
      <c r="AF818" s="147">
        <f>IF(ISERROR(SEARCH(AF$1,$O818)),0,1)</f>
        <v>0</v>
      </c>
      <c r="AG818" t="s">
        <v>1075</v>
      </c>
      <c r="AH818" s="125" t="s">
        <v>1076</v>
      </c>
      <c r="AI818" t="s">
        <v>60</v>
      </c>
      <c r="AJ818" s="42" t="s">
        <v>60</v>
      </c>
      <c r="AK818" s="219">
        <f>_xlfn.XLOOKUP(AJ818,sortorder!$I$15:$I$20,sortorder!$J$15:$J$20)</f>
        <v>99</v>
      </c>
      <c r="AO818" s="30">
        <v>0</v>
      </c>
      <c r="AP818" t="s">
        <v>59</v>
      </c>
      <c r="AQ818" t="s">
        <v>59</v>
      </c>
      <c r="AR818" t="s">
        <v>64</v>
      </c>
      <c r="AU818" s="40" t="str">
        <f>IFERROR(_xlfn.XLOOKUP(O818,wtd!$B:$B,wtd!$C:$C),"")</f>
        <v/>
      </c>
      <c r="AV818" s="147" t="b">
        <f>IFERROR(O818=_xlfn.XLOOKUP(O818,wtd!$B:$B,wtd!$B:$B),FALSE)</f>
        <v>0</v>
      </c>
      <c r="AW818" t="s">
        <v>2831</v>
      </c>
      <c r="BA818" t="b">
        <v>0</v>
      </c>
      <c r="BB818" t="b">
        <v>0</v>
      </c>
      <c r="BC818" t="b">
        <v>0</v>
      </c>
      <c r="BD818" t="s">
        <v>2803</v>
      </c>
      <c r="BE818" t="s">
        <v>2803</v>
      </c>
      <c r="BF818" t="s">
        <v>2803</v>
      </c>
      <c r="BI818" t="s">
        <v>2803</v>
      </c>
      <c r="BL818" s="235">
        <v>999</v>
      </c>
      <c r="BN818" t="s">
        <v>2804</v>
      </c>
    </row>
    <row r="819" spans="1:70" x14ac:dyDescent="0.35">
      <c r="A819">
        <v>818</v>
      </c>
      <c r="B819" s="164" t="str">
        <f>IFERROR(TEXT(AK819,"00"),"99")&amp;IFERROR(TEXT(V819,"00"),"99")&amp;IFERROR(TEXT(R819,"00"),"99")&amp;IFERROR(TEXT(BL819,"000"),"999")</f>
        <v>999999999</v>
      </c>
      <c r="C819" s="164" t="str">
        <f>IFERROR(TEXT(AK819,"00"),"99")&amp;IFERROR(TEXT(U819,"00"),"99")&amp;IFERROR(TEXT(Q819,"000"),"999")</f>
        <v>9999999</v>
      </c>
      <c r="D819" s="144">
        <v>0</v>
      </c>
      <c r="E819" s="29">
        <v>0</v>
      </c>
      <c r="F819" s="29">
        <v>0</v>
      </c>
      <c r="H819" s="22"/>
      <c r="I819" s="22"/>
      <c r="J819" s="22"/>
      <c r="K819" s="206"/>
      <c r="L819" s="206"/>
      <c r="M819" s="206"/>
      <c r="N819" s="206"/>
      <c r="O819" s="206" t="s">
        <v>5609</v>
      </c>
      <c r="P819" s="206" t="s">
        <v>5609</v>
      </c>
      <c r="Q819" s="153">
        <f>IFERROR(_xlfn.XLOOKUP(S819,sortorder!$E$62:$E$138,sortorder!$F$62:$F$138),999)</f>
        <v>999</v>
      </c>
      <c r="R819" s="153">
        <f>IFERROR(_xlfn.XLOOKUP(S819,sortorder!$E$62:$E$138,sortorder!$D$62:$D$138),99)</f>
        <v>99</v>
      </c>
      <c r="S819" s="204" t="s">
        <v>5610</v>
      </c>
      <c r="T819" s="206"/>
      <c r="U819" s="158">
        <f>IFERROR(_xlfn.XLOOKUP(W819,sortorder!$E$4:$E$55,sortorder!$D$4:$D$55),99)</f>
        <v>99</v>
      </c>
      <c r="V819" s="158">
        <f>IFERROR(_xlfn.XLOOKUP(W819,sortorder!$E$4:$E$55,sortorder!$D$4:$D$55),99)</f>
        <v>99</v>
      </c>
      <c r="W819" s="206" t="s">
        <v>5611</v>
      </c>
      <c r="X819" s="147">
        <f>IF(ISERROR(SEARCH(X$1,$O819)),0,1)</f>
        <v>0</v>
      </c>
      <c r="Y819" s="147">
        <f>IF(ISERROR(SEARCH(Y$1,$O819)),0,1)</f>
        <v>0</v>
      </c>
      <c r="Z819" s="147">
        <f>IF(ISERROR(SEARCH(Z$1,$O819)),0,1)</f>
        <v>0</v>
      </c>
      <c r="AA819" s="147">
        <f>IF(ISERROR(SEARCH(AA$1,$O819)),0,1)</f>
        <v>0</v>
      </c>
      <c r="AB819" s="147">
        <f>IF(ISERROR(SEARCH(AB$1,$O819)),0,1)</f>
        <v>0</v>
      </c>
      <c r="AC819" s="147">
        <f>IF(ISERROR(SEARCH(AC$1,$O819)),0,1)</f>
        <v>0</v>
      </c>
      <c r="AD819" s="147">
        <f>IF(ISERROR(SEARCH(AD$1,$O819)),0,1)</f>
        <v>0</v>
      </c>
      <c r="AE819" s="147">
        <f>IF(ISERROR(SEARCH(AE$1,$O819)),0,1)</f>
        <v>0</v>
      </c>
      <c r="AF819" s="147">
        <f>IF(ISERROR(SEARCH(AF$1,$O819)),0,1)</f>
        <v>0</v>
      </c>
      <c r="AG819" s="206" t="s">
        <v>5612</v>
      </c>
      <c r="AH819" s="206" t="s">
        <v>5612</v>
      </c>
      <c r="AI819" s="206" t="s">
        <v>60</v>
      </c>
      <c r="AJ819" s="129" t="s">
        <v>60</v>
      </c>
      <c r="AK819" s="219">
        <f>_xlfn.XLOOKUP(AJ819,sortorder!$I$15:$I$20,sortorder!$J$15:$J$20)</f>
        <v>99</v>
      </c>
      <c r="AL819" s="125" t="s">
        <v>423</v>
      </c>
      <c r="AM819" s="125" t="s">
        <v>423</v>
      </c>
      <c r="AN819" s="125" t="s">
        <v>424</v>
      </c>
      <c r="AO819" s="207">
        <v>1</v>
      </c>
      <c r="AP819" s="206" t="s">
        <v>43</v>
      </c>
      <c r="AQ819" s="206" t="s">
        <v>43</v>
      </c>
      <c r="AR819" s="206" t="s">
        <v>52</v>
      </c>
      <c r="AS819" s="206" t="s">
        <v>422</v>
      </c>
      <c r="AT819" s="206">
        <v>0</v>
      </c>
      <c r="AU819" s="40" t="str">
        <f>IFERROR(_xlfn.XLOOKUP(O819,wtd!$B:$B,wtd!$C:$C),"")</f>
        <v/>
      </c>
      <c r="AV819" s="147" t="b">
        <f>IFERROR(O819=_xlfn.XLOOKUP(O819,wtd!$B:$B,wtd!$B:$B),FALSE)</f>
        <v>0</v>
      </c>
      <c r="AW819" s="206" t="s">
        <v>45</v>
      </c>
      <c r="AX819" s="206">
        <v>2</v>
      </c>
      <c r="AY819" s="206">
        <v>0</v>
      </c>
      <c r="AZ819" s="206"/>
      <c r="BA819" s="125" t="b">
        <v>0</v>
      </c>
      <c r="BB819" s="206" t="b">
        <v>1</v>
      </c>
      <c r="BC819" s="206" t="b">
        <v>1</v>
      </c>
      <c r="BD819" s="206" t="s">
        <v>5614</v>
      </c>
      <c r="BE819" s="206" t="s">
        <v>5615</v>
      </c>
      <c r="BF819" s="206" t="s">
        <v>5615</v>
      </c>
      <c r="BG819" s="206"/>
      <c r="BH819" s="206"/>
      <c r="BI819" s="206"/>
      <c r="BJ819" s="206"/>
      <c r="BK819" s="22"/>
      <c r="BL819" s="236">
        <v>999</v>
      </c>
      <c r="BM819" s="22"/>
      <c r="BN819" s="22"/>
      <c r="BO819" s="22"/>
      <c r="BP819" s="22"/>
      <c r="BQ819" s="22"/>
      <c r="BR819" s="22"/>
    </row>
    <row r="820" spans="1:70" x14ac:dyDescent="0.35">
      <c r="A820">
        <v>819</v>
      </c>
      <c r="B820" s="164" t="str">
        <f>IFERROR(TEXT(AK820,"00"),"99")&amp;IFERROR(TEXT(V820,"00"),"99")&amp;IFERROR(TEXT(R820,"00"),"99")&amp;IFERROR(TEXT(BL820,"000"),"999")</f>
        <v>999999999</v>
      </c>
      <c r="C820" s="164" t="str">
        <f>IFERROR(TEXT(AK820,"00"),"99")&amp;IFERROR(TEXT(U820,"00"),"99")&amp;IFERROR(TEXT(Q820,"000"),"999")</f>
        <v>9999999</v>
      </c>
      <c r="D820" s="144">
        <v>0</v>
      </c>
      <c r="E820" s="29">
        <v>0</v>
      </c>
      <c r="F820" s="29">
        <v>0</v>
      </c>
      <c r="H820" s="22"/>
      <c r="I820" s="22"/>
      <c r="J820" s="22"/>
      <c r="K820" s="206"/>
      <c r="L820" s="206"/>
      <c r="M820" s="206"/>
      <c r="N820" s="206"/>
      <c r="O820" s="206" t="s">
        <v>5610</v>
      </c>
      <c r="P820" s="206" t="s">
        <v>5610</v>
      </c>
      <c r="Q820" s="153">
        <f>IFERROR(_xlfn.XLOOKUP(S820,sortorder!$E$62:$E$138,sortorder!$F$62:$F$138),999)</f>
        <v>999</v>
      </c>
      <c r="R820" s="153">
        <f>IFERROR(_xlfn.XLOOKUP(S820,sortorder!$E$62:$E$138,sortorder!$D$62:$D$138),99)</f>
        <v>99</v>
      </c>
      <c r="S820" s="204" t="s">
        <v>5610</v>
      </c>
      <c r="T820" s="206"/>
      <c r="U820" s="158">
        <f>IFERROR(_xlfn.XLOOKUP(W820,sortorder!$E$4:$E$55,sortorder!$D$4:$D$55),99)</f>
        <v>99</v>
      </c>
      <c r="V820" s="158">
        <f>IFERROR(_xlfn.XLOOKUP(W820,sortorder!$E$4:$E$55,sortorder!$D$4:$D$55),99)</f>
        <v>99</v>
      </c>
      <c r="W820" s="206" t="s">
        <v>5611</v>
      </c>
      <c r="X820" s="147">
        <f>IF(ISERROR(SEARCH(X$1,$O820)),0,1)</f>
        <v>0</v>
      </c>
      <c r="Y820" s="147">
        <f>IF(ISERROR(SEARCH(Y$1,$O820)),0,1)</f>
        <v>0</v>
      </c>
      <c r="Z820" s="147">
        <f>IF(ISERROR(SEARCH(Z$1,$O820)),0,1)</f>
        <v>0</v>
      </c>
      <c r="AA820" s="147">
        <f>IF(ISERROR(SEARCH(AA$1,$O820)),0,1)</f>
        <v>0</v>
      </c>
      <c r="AB820" s="147">
        <f>IF(ISERROR(SEARCH(AB$1,$O820)),0,1)</f>
        <v>0</v>
      </c>
      <c r="AC820" s="147">
        <f>IF(ISERROR(SEARCH(AC$1,$O820)),0,1)</f>
        <v>0</v>
      </c>
      <c r="AD820" s="147">
        <f>IF(ISERROR(SEARCH(AD$1,$O820)),0,1)</f>
        <v>0</v>
      </c>
      <c r="AE820" s="147">
        <f>IF(ISERROR(SEARCH(AE$1,$O820)),0,1)</f>
        <v>0</v>
      </c>
      <c r="AF820" s="147">
        <f>IF(ISERROR(SEARCH(AF$1,$O820)),0,1)</f>
        <v>0</v>
      </c>
      <c r="AG820" s="206" t="s">
        <v>5612</v>
      </c>
      <c r="AH820" s="206" t="s">
        <v>5612</v>
      </c>
      <c r="AI820" s="206" t="s">
        <v>60</v>
      </c>
      <c r="AJ820" s="129" t="s">
        <v>60</v>
      </c>
      <c r="AK820" s="219">
        <f>_xlfn.XLOOKUP(AJ820,sortorder!$I$15:$I$20,sortorder!$J$15:$J$20)</f>
        <v>99</v>
      </c>
      <c r="AL820" s="125" t="s">
        <v>423</v>
      </c>
      <c r="AM820" s="125" t="s">
        <v>423</v>
      </c>
      <c r="AN820" s="125" t="s">
        <v>424</v>
      </c>
      <c r="AO820" s="207">
        <v>1</v>
      </c>
      <c r="AP820" s="206" t="s">
        <v>43</v>
      </c>
      <c r="AQ820" s="206" t="s">
        <v>43</v>
      </c>
      <c r="AR820" s="206" t="s">
        <v>286</v>
      </c>
      <c r="AS820" s="206" t="s">
        <v>43</v>
      </c>
      <c r="AT820" s="206">
        <v>1</v>
      </c>
      <c r="AU820" s="40" t="str">
        <f>IFERROR(_xlfn.XLOOKUP(O820,wtd!$B:$B,wtd!$C:$C),"")</f>
        <v/>
      </c>
      <c r="AV820" s="147" t="b">
        <f>IFERROR(O820=_xlfn.XLOOKUP(O820,wtd!$B:$B,wtd!$B:$B),FALSE)</f>
        <v>0</v>
      </c>
      <c r="AW820" s="206" t="s">
        <v>1639</v>
      </c>
      <c r="AX820" s="206">
        <v>2</v>
      </c>
      <c r="AY820" s="206">
        <v>0</v>
      </c>
      <c r="AZ820" s="206"/>
      <c r="BA820" s="125" t="b">
        <v>0</v>
      </c>
      <c r="BB820" s="206" t="b">
        <v>1</v>
      </c>
      <c r="BC820" s="206" t="b">
        <v>1</v>
      </c>
      <c r="BD820" s="206" t="s">
        <v>5613</v>
      </c>
      <c r="BE820" s="206" t="s">
        <v>5616</v>
      </c>
      <c r="BF820" s="206" t="s">
        <v>5617</v>
      </c>
      <c r="BG820" s="206"/>
      <c r="BH820" s="206"/>
      <c r="BI820" s="206"/>
      <c r="BJ820" s="206"/>
      <c r="BK820" s="22"/>
      <c r="BL820" s="236">
        <v>999</v>
      </c>
      <c r="BM820" s="22"/>
      <c r="BN820" s="22"/>
      <c r="BO820" s="22"/>
      <c r="BP820" s="22"/>
      <c r="BQ820" s="22"/>
      <c r="BR820" s="22"/>
    </row>
    <row r="821" spans="1:70" x14ac:dyDescent="0.35">
      <c r="AO821" s="31"/>
      <c r="BD821" s="146"/>
      <c r="BE821" s="146"/>
      <c r="BF821" s="146"/>
    </row>
    <row r="822" spans="1:70" x14ac:dyDescent="0.35">
      <c r="BD822" s="146"/>
      <c r="BE822" s="146"/>
      <c r="BF822" s="146"/>
    </row>
    <row r="823" spans="1:70" x14ac:dyDescent="0.35">
      <c r="BD823" s="146"/>
      <c r="BE823" s="146"/>
      <c r="BF823" s="146"/>
    </row>
    <row r="824" spans="1:70" x14ac:dyDescent="0.35">
      <c r="BD824" s="146"/>
      <c r="BE824" s="146"/>
      <c r="BF824" s="146"/>
    </row>
    <row r="825" spans="1:70" x14ac:dyDescent="0.35">
      <c r="BD825" s="146"/>
      <c r="BE825" s="146"/>
      <c r="BF825" s="146"/>
    </row>
    <row r="826" spans="1:70" x14ac:dyDescent="0.35">
      <c r="BD826" s="146"/>
      <c r="BE826" s="146"/>
      <c r="BF826" s="146"/>
    </row>
    <row r="827" spans="1:70" x14ac:dyDescent="0.35">
      <c r="BD827" s="146"/>
      <c r="BE827" s="146"/>
      <c r="BF827" s="146"/>
    </row>
  </sheetData>
  <autoFilter ref="A1:BR820" xr:uid="{00000000-0001-0000-0000-000000000000}">
    <sortState xmlns:xlrd2="http://schemas.microsoft.com/office/spreadsheetml/2017/richdata2" ref="A2:BR820">
      <sortCondition ref="B1:B820"/>
    </sortState>
  </autoFilter>
  <sortState xmlns:xlrd2="http://schemas.microsoft.com/office/spreadsheetml/2017/richdata2" ref="A2:BR820">
    <sortCondition ref="B1:B820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028-8783-426F-B212-DA174E055807}">
  <sheetPr>
    <tabColor rgb="FFFF0000"/>
  </sheetPr>
  <dimension ref="A3:L128"/>
  <sheetViews>
    <sheetView topLeftCell="A3" workbookViewId="0">
      <selection activeCell="I28" sqref="I28:J34"/>
    </sheetView>
  </sheetViews>
  <sheetFormatPr defaultRowHeight="14.5" x14ac:dyDescent="0.35"/>
  <cols>
    <col min="1" max="1" width="35.26953125" bestFit="1" customWidth="1"/>
    <col min="2" max="2" width="9.54296875" bestFit="1" customWidth="1"/>
    <col min="3" max="3" width="13.81640625" customWidth="1"/>
    <col min="4" max="4" width="18.1796875" style="29" bestFit="1" customWidth="1"/>
    <col min="5" max="5" width="35.26953125" bestFit="1" customWidth="1"/>
    <col min="6" max="6" width="29.6328125" bestFit="1" customWidth="1"/>
    <col min="9" max="9" width="43.81640625" customWidth="1"/>
    <col min="10" max="10" width="2.81640625" bestFit="1" customWidth="1"/>
  </cols>
  <sheetData>
    <row r="3" spans="1:12" s="169" customFormat="1" ht="62" customHeight="1" x14ac:dyDescent="0.35">
      <c r="A3" s="168" t="s">
        <v>2850</v>
      </c>
      <c r="B3" s="169" t="s">
        <v>2853</v>
      </c>
      <c r="D3" s="170" t="s">
        <v>2891</v>
      </c>
      <c r="E3" s="170" t="s">
        <v>2892</v>
      </c>
      <c r="F3" s="169" t="s">
        <v>5009</v>
      </c>
    </row>
    <row r="4" spans="1:12" x14ac:dyDescent="0.35">
      <c r="A4" s="20" t="s">
        <v>1638</v>
      </c>
      <c r="B4" s="21">
        <v>10</v>
      </c>
      <c r="D4" s="29">
        <v>1</v>
      </c>
      <c r="E4" s="14" t="s">
        <v>1638</v>
      </c>
    </row>
    <row r="5" spans="1:12" x14ac:dyDescent="0.35">
      <c r="A5" s="20" t="s">
        <v>1124</v>
      </c>
      <c r="B5" s="21">
        <v>10</v>
      </c>
      <c r="D5" s="29">
        <v>2</v>
      </c>
      <c r="E5" s="34" t="s">
        <v>2453</v>
      </c>
      <c r="I5" s="14" t="s">
        <v>1100</v>
      </c>
    </row>
    <row r="6" spans="1:12" x14ac:dyDescent="0.35">
      <c r="A6" s="17" t="s">
        <v>572</v>
      </c>
      <c r="B6" s="18">
        <v>7</v>
      </c>
      <c r="D6" s="29">
        <v>3</v>
      </c>
      <c r="E6" s="34" t="s">
        <v>2511</v>
      </c>
      <c r="I6" s="14" t="s">
        <v>1799</v>
      </c>
    </row>
    <row r="7" spans="1:12" x14ac:dyDescent="0.35">
      <c r="A7" s="15" t="s">
        <v>2855</v>
      </c>
      <c r="B7" s="16">
        <v>8</v>
      </c>
      <c r="D7" s="29">
        <v>4</v>
      </c>
      <c r="E7" s="14" t="s">
        <v>1100</v>
      </c>
      <c r="I7" s="34" t="s">
        <v>2453</v>
      </c>
    </row>
    <row r="8" spans="1:12" x14ac:dyDescent="0.35">
      <c r="A8" s="20" t="s">
        <v>1100</v>
      </c>
      <c r="B8" s="21">
        <v>10</v>
      </c>
      <c r="D8" s="29">
        <v>5</v>
      </c>
      <c r="E8" s="14" t="s">
        <v>1799</v>
      </c>
      <c r="I8" s="34" t="s">
        <v>2511</v>
      </c>
    </row>
    <row r="9" spans="1:12" x14ac:dyDescent="0.35">
      <c r="A9" s="20" t="s">
        <v>2453</v>
      </c>
      <c r="B9" s="21">
        <v>10</v>
      </c>
      <c r="D9" s="29">
        <v>6</v>
      </c>
      <c r="E9" s="14" t="s">
        <v>1124</v>
      </c>
    </row>
    <row r="10" spans="1:12" x14ac:dyDescent="0.35">
      <c r="A10" s="20" t="s">
        <v>2511</v>
      </c>
      <c r="B10" s="21">
        <v>10</v>
      </c>
      <c r="D10" s="29">
        <v>7</v>
      </c>
      <c r="E10" s="14" t="s">
        <v>1815</v>
      </c>
      <c r="L10" s="24"/>
    </row>
    <row r="11" spans="1:12" x14ac:dyDescent="0.35">
      <c r="A11" s="20" t="s">
        <v>1815</v>
      </c>
      <c r="B11" s="21">
        <v>10</v>
      </c>
      <c r="D11" s="29">
        <v>8</v>
      </c>
      <c r="E11" s="14" t="s">
        <v>572</v>
      </c>
      <c r="L11" s="24"/>
    </row>
    <row r="12" spans="1:12" x14ac:dyDescent="0.35">
      <c r="A12" s="20" t="s">
        <v>1799</v>
      </c>
      <c r="B12" s="21">
        <v>10</v>
      </c>
      <c r="D12" s="29">
        <v>9</v>
      </c>
      <c r="E12" s="33" t="s">
        <v>2303</v>
      </c>
      <c r="L12" s="24"/>
    </row>
    <row r="13" spans="1:12" x14ac:dyDescent="0.35">
      <c r="A13" s="15" t="s">
        <v>2303</v>
      </c>
      <c r="B13" s="16">
        <v>8</v>
      </c>
      <c r="D13" s="29">
        <v>10</v>
      </c>
      <c r="E13" s="35" t="s">
        <v>2475</v>
      </c>
      <c r="I13" s="29" t="s">
        <v>5665</v>
      </c>
      <c r="J13" s="29"/>
      <c r="L13" s="24"/>
    </row>
    <row r="14" spans="1:12" x14ac:dyDescent="0.35">
      <c r="A14" s="15" t="s">
        <v>2385</v>
      </c>
      <c r="B14" s="16">
        <v>8</v>
      </c>
      <c r="D14" s="29">
        <v>11</v>
      </c>
      <c r="E14" s="35" t="s">
        <v>2533</v>
      </c>
      <c r="I14" s="113"/>
      <c r="J14" s="113"/>
      <c r="L14" s="24"/>
    </row>
    <row r="15" spans="1:12" x14ac:dyDescent="0.35">
      <c r="A15" s="15" t="s">
        <v>2368</v>
      </c>
      <c r="B15" s="16">
        <v>8</v>
      </c>
      <c r="D15" s="29">
        <v>12</v>
      </c>
      <c r="E15" s="33" t="s">
        <v>2419</v>
      </c>
      <c r="I15" s="113" t="s">
        <v>44</v>
      </c>
      <c r="J15" s="216">
        <v>1</v>
      </c>
      <c r="L15" s="24"/>
    </row>
    <row r="16" spans="1:12" x14ac:dyDescent="0.35">
      <c r="A16" s="15" t="s">
        <v>2419</v>
      </c>
      <c r="B16" s="16">
        <v>8</v>
      </c>
      <c r="D16" s="29">
        <v>13</v>
      </c>
      <c r="E16" s="33" t="s">
        <v>2436</v>
      </c>
      <c r="I16" s="113" t="s">
        <v>5664</v>
      </c>
      <c r="J16" s="216">
        <v>2</v>
      </c>
      <c r="L16" s="24"/>
    </row>
    <row r="17" spans="1:12" x14ac:dyDescent="0.35">
      <c r="A17" s="15" t="s">
        <v>2475</v>
      </c>
      <c r="B17" s="16">
        <v>8</v>
      </c>
      <c r="D17" s="29">
        <v>14</v>
      </c>
      <c r="E17" s="33" t="s">
        <v>2385</v>
      </c>
      <c r="I17" s="113" t="s">
        <v>140</v>
      </c>
      <c r="J17" s="216">
        <v>3</v>
      </c>
      <c r="L17" s="24"/>
    </row>
    <row r="18" spans="1:12" x14ac:dyDescent="0.35">
      <c r="A18" s="15" t="s">
        <v>2533</v>
      </c>
      <c r="B18" s="16">
        <v>8</v>
      </c>
      <c r="D18" s="29">
        <v>15</v>
      </c>
      <c r="E18" s="33" t="s">
        <v>2402</v>
      </c>
      <c r="I18" s="113" t="s">
        <v>2890</v>
      </c>
      <c r="J18" s="216">
        <v>4</v>
      </c>
      <c r="L18" s="24"/>
    </row>
    <row r="19" spans="1:12" x14ac:dyDescent="0.35">
      <c r="A19" s="15" t="s">
        <v>2402</v>
      </c>
      <c r="B19" s="16">
        <v>8</v>
      </c>
      <c r="D19" s="29">
        <v>16</v>
      </c>
      <c r="E19" s="33" t="s">
        <v>2368</v>
      </c>
      <c r="I19" s="113" t="s">
        <v>84</v>
      </c>
      <c r="J19" s="216">
        <v>5</v>
      </c>
      <c r="L19" s="24"/>
    </row>
    <row r="20" spans="1:12" x14ac:dyDescent="0.35">
      <c r="A20" s="15" t="s">
        <v>2436</v>
      </c>
      <c r="B20" s="16">
        <v>8</v>
      </c>
      <c r="D20" s="29">
        <v>17</v>
      </c>
      <c r="E20" s="45" t="s">
        <v>3008</v>
      </c>
      <c r="I20" s="113" t="s">
        <v>60</v>
      </c>
      <c r="J20" s="216">
        <v>99</v>
      </c>
      <c r="L20" s="24"/>
    </row>
    <row r="21" spans="1:12" x14ac:dyDescent="0.35">
      <c r="A21" s="13" t="s">
        <v>1707</v>
      </c>
      <c r="B21" s="12">
        <v>13</v>
      </c>
      <c r="D21" s="29">
        <v>18</v>
      </c>
      <c r="E21" s="45" t="s">
        <v>3009</v>
      </c>
      <c r="I21" s="113"/>
      <c r="J21" s="113"/>
      <c r="L21" s="24"/>
    </row>
    <row r="22" spans="1:12" x14ac:dyDescent="0.35">
      <c r="A22" s="13" t="s">
        <v>1235</v>
      </c>
      <c r="B22" s="12">
        <v>13</v>
      </c>
      <c r="D22" s="29">
        <v>19</v>
      </c>
      <c r="E22" s="45" t="s">
        <v>3010</v>
      </c>
      <c r="L22" s="24"/>
    </row>
    <row r="23" spans="1:12" x14ac:dyDescent="0.35">
      <c r="A23" s="13" t="s">
        <v>1244</v>
      </c>
      <c r="B23" s="12">
        <v>13</v>
      </c>
      <c r="D23" s="29">
        <v>20</v>
      </c>
      <c r="E23" s="45" t="s">
        <v>3011</v>
      </c>
    </row>
    <row r="24" spans="1:12" x14ac:dyDescent="0.35">
      <c r="A24" s="13" t="s">
        <v>2485</v>
      </c>
      <c r="B24" s="12">
        <v>13</v>
      </c>
      <c r="D24" s="29">
        <v>21</v>
      </c>
      <c r="E24" s="45" t="s">
        <v>3012</v>
      </c>
    </row>
    <row r="25" spans="1:12" x14ac:dyDescent="0.35">
      <c r="A25" s="13" t="s">
        <v>2544</v>
      </c>
      <c r="B25" s="12">
        <v>13</v>
      </c>
      <c r="D25" s="29">
        <v>22</v>
      </c>
      <c r="E25" s="45" t="s">
        <v>3013</v>
      </c>
    </row>
    <row r="26" spans="1:12" x14ac:dyDescent="0.35">
      <c r="A26" s="13" t="s">
        <v>1895</v>
      </c>
      <c r="B26" s="12">
        <v>13</v>
      </c>
      <c r="D26" s="29">
        <v>23</v>
      </c>
      <c r="E26" s="45" t="s">
        <v>3014</v>
      </c>
    </row>
    <row r="27" spans="1:12" x14ac:dyDescent="0.35">
      <c r="A27" s="13" t="s">
        <v>1901</v>
      </c>
      <c r="B27" s="12">
        <v>13</v>
      </c>
      <c r="D27" s="29">
        <v>24</v>
      </c>
      <c r="E27" s="45" t="s">
        <v>3015</v>
      </c>
    </row>
    <row r="28" spans="1:12" x14ac:dyDescent="0.35">
      <c r="A28" s="25" t="s">
        <v>2826</v>
      </c>
      <c r="B28" s="26">
        <v>13</v>
      </c>
      <c r="D28" s="29">
        <v>25</v>
      </c>
      <c r="E28" s="44" t="s">
        <v>2959</v>
      </c>
      <c r="F28" s="24"/>
    </row>
    <row r="29" spans="1:12" x14ac:dyDescent="0.35">
      <c r="A29" s="25" t="s">
        <v>1406</v>
      </c>
      <c r="B29" s="26">
        <v>13</v>
      </c>
      <c r="D29" s="29">
        <v>26</v>
      </c>
      <c r="E29" s="44" t="s">
        <v>2960</v>
      </c>
      <c r="F29" s="24"/>
      <c r="I29" s="113"/>
      <c r="J29" s="216"/>
    </row>
    <row r="30" spans="1:12" x14ac:dyDescent="0.35">
      <c r="A30" s="25" t="s">
        <v>2827</v>
      </c>
      <c r="B30" s="26">
        <v>13</v>
      </c>
      <c r="D30" s="29">
        <v>27</v>
      </c>
      <c r="E30" s="44" t="s">
        <v>2961</v>
      </c>
      <c r="F30" s="24"/>
      <c r="I30" s="113"/>
      <c r="J30" s="216"/>
    </row>
    <row r="31" spans="1:12" x14ac:dyDescent="0.35">
      <c r="A31" s="25" t="s">
        <v>2048</v>
      </c>
      <c r="B31" s="26">
        <v>13</v>
      </c>
      <c r="D31" s="29">
        <v>28</v>
      </c>
      <c r="E31" s="44" t="s">
        <v>2962</v>
      </c>
      <c r="F31" s="24"/>
      <c r="I31" s="113"/>
      <c r="J31" s="216"/>
    </row>
    <row r="32" spans="1:12" x14ac:dyDescent="0.35">
      <c r="A32" s="27" t="s">
        <v>280</v>
      </c>
      <c r="B32" s="28">
        <v>13</v>
      </c>
      <c r="D32" s="29">
        <v>29</v>
      </c>
      <c r="E32" s="44" t="s">
        <v>2963</v>
      </c>
      <c r="I32" s="113"/>
      <c r="J32" s="216"/>
    </row>
    <row r="33" spans="1:10" x14ac:dyDescent="0.35">
      <c r="A33" s="27" t="s">
        <v>1532</v>
      </c>
      <c r="B33" s="28">
        <v>13</v>
      </c>
      <c r="D33" s="29">
        <v>30</v>
      </c>
      <c r="E33" s="44" t="s">
        <v>2964</v>
      </c>
      <c r="I33" s="113"/>
      <c r="J33" s="216"/>
    </row>
    <row r="34" spans="1:10" x14ac:dyDescent="0.35">
      <c r="A34" s="27" t="s">
        <v>2828</v>
      </c>
      <c r="B34" s="28">
        <v>13</v>
      </c>
      <c r="D34" s="29">
        <v>31</v>
      </c>
      <c r="E34" s="44" t="s">
        <v>2965</v>
      </c>
      <c r="I34" s="113"/>
      <c r="J34" s="216"/>
    </row>
    <row r="35" spans="1:10" x14ac:dyDescent="0.35">
      <c r="A35" s="27" t="s">
        <v>2143</v>
      </c>
      <c r="B35" s="28">
        <v>13</v>
      </c>
      <c r="D35" s="29">
        <v>32</v>
      </c>
      <c r="E35" s="44" t="s">
        <v>2843</v>
      </c>
    </row>
    <row r="36" spans="1:10" x14ac:dyDescent="0.35">
      <c r="A36" s="10" t="s">
        <v>2851</v>
      </c>
      <c r="B36" s="11">
        <v>322</v>
      </c>
      <c r="C36" s="19"/>
      <c r="D36" s="29">
        <v>33</v>
      </c>
      <c r="E36" s="10" t="s">
        <v>2855</v>
      </c>
    </row>
    <row r="37" spans="1:10" x14ac:dyDescent="0.35">
      <c r="A37" s="10" t="s">
        <v>2852</v>
      </c>
      <c r="B37" s="11">
        <v>666</v>
      </c>
      <c r="D37" s="29">
        <v>34</v>
      </c>
      <c r="E37" s="15" t="s">
        <v>1707</v>
      </c>
    </row>
    <row r="38" spans="1:10" x14ac:dyDescent="0.35">
      <c r="D38" s="29">
        <v>35</v>
      </c>
      <c r="E38" s="15" t="s">
        <v>2485</v>
      </c>
    </row>
    <row r="39" spans="1:10" x14ac:dyDescent="0.35">
      <c r="D39" s="29">
        <v>36</v>
      </c>
      <c r="E39" s="15" t="s">
        <v>2544</v>
      </c>
    </row>
    <row r="40" spans="1:10" x14ac:dyDescent="0.35">
      <c r="D40" s="29">
        <v>37</v>
      </c>
      <c r="E40" s="15" t="s">
        <v>1244</v>
      </c>
    </row>
    <row r="41" spans="1:10" x14ac:dyDescent="0.35">
      <c r="A41" s="17" t="s">
        <v>572</v>
      </c>
      <c r="B41" t="s">
        <v>2854</v>
      </c>
      <c r="C41" t="s">
        <v>189</v>
      </c>
      <c r="D41" s="29">
        <v>38</v>
      </c>
      <c r="E41" s="15" t="s">
        <v>1901</v>
      </c>
    </row>
    <row r="42" spans="1:10" x14ac:dyDescent="0.35">
      <c r="A42" s="17" t="s">
        <v>572</v>
      </c>
      <c r="B42" t="s">
        <v>2854</v>
      </c>
      <c r="C42" t="s">
        <v>1121</v>
      </c>
      <c r="D42" s="29">
        <v>39</v>
      </c>
      <c r="E42" s="15" t="s">
        <v>1235</v>
      </c>
    </row>
    <row r="43" spans="1:10" x14ac:dyDescent="0.35">
      <c r="A43" s="17" t="s">
        <v>572</v>
      </c>
      <c r="B43" t="s">
        <v>2854</v>
      </c>
      <c r="C43" t="s">
        <v>1169</v>
      </c>
      <c r="D43" s="29">
        <v>40</v>
      </c>
      <c r="E43" s="15" t="s">
        <v>1895</v>
      </c>
    </row>
    <row r="44" spans="1:10" x14ac:dyDescent="0.35">
      <c r="D44" s="29">
        <v>41</v>
      </c>
      <c r="E44" s="25" t="s">
        <v>2826</v>
      </c>
    </row>
    <row r="45" spans="1:10" x14ac:dyDescent="0.35">
      <c r="D45" s="29">
        <v>42</v>
      </c>
      <c r="E45" s="25" t="s">
        <v>2827</v>
      </c>
    </row>
    <row r="46" spans="1:10" x14ac:dyDescent="0.35">
      <c r="D46" s="29">
        <v>43</v>
      </c>
      <c r="E46" s="25" t="s">
        <v>280</v>
      </c>
    </row>
    <row r="47" spans="1:10" x14ac:dyDescent="0.35">
      <c r="D47" s="29">
        <v>44</v>
      </c>
      <c r="E47" s="25" t="s">
        <v>2828</v>
      </c>
    </row>
    <row r="48" spans="1:10" x14ac:dyDescent="0.35">
      <c r="D48" s="29">
        <v>45</v>
      </c>
      <c r="E48" s="25" t="s">
        <v>1406</v>
      </c>
      <c r="F48" s="22"/>
    </row>
    <row r="49" spans="3:9" x14ac:dyDescent="0.35">
      <c r="D49" s="29">
        <v>46</v>
      </c>
      <c r="E49" s="25" t="s">
        <v>2048</v>
      </c>
      <c r="F49" s="22"/>
    </row>
    <row r="50" spans="3:9" x14ac:dyDescent="0.35">
      <c r="D50" s="29">
        <v>47</v>
      </c>
      <c r="E50" s="25" t="s">
        <v>1532</v>
      </c>
    </row>
    <row r="51" spans="3:9" x14ac:dyDescent="0.35">
      <c r="D51" s="29">
        <v>48</v>
      </c>
      <c r="E51" s="25" t="s">
        <v>2143</v>
      </c>
    </row>
    <row r="52" spans="3:9" x14ac:dyDescent="0.35">
      <c r="D52" s="113">
        <v>70</v>
      </c>
      <c r="E52" s="226" t="s">
        <v>2889</v>
      </c>
    </row>
    <row r="53" spans="3:9" x14ac:dyDescent="0.35">
      <c r="D53" s="113">
        <v>80</v>
      </c>
      <c r="E53" s="1" t="s">
        <v>2888</v>
      </c>
    </row>
    <row r="54" spans="3:9" x14ac:dyDescent="0.35">
      <c r="D54" s="113">
        <v>80</v>
      </c>
      <c r="E54" s="1" t="s">
        <v>2887</v>
      </c>
    </row>
    <row r="55" spans="3:9" x14ac:dyDescent="0.35">
      <c r="D55" s="113">
        <v>99</v>
      </c>
      <c r="E55" s="226" t="s">
        <v>5611</v>
      </c>
    </row>
    <row r="56" spans="3:9" x14ac:dyDescent="0.35">
      <c r="E56" s="171"/>
    </row>
    <row r="57" spans="3:9" x14ac:dyDescent="0.35">
      <c r="E57" s="171"/>
    </row>
    <row r="58" spans="3:9" x14ac:dyDescent="0.35">
      <c r="C58" s="127" t="s">
        <v>5011</v>
      </c>
    </row>
    <row r="59" spans="3:9" x14ac:dyDescent="0.35">
      <c r="C59" t="s">
        <v>5010</v>
      </c>
      <c r="I59" s="36" t="s">
        <v>2893</v>
      </c>
    </row>
    <row r="60" spans="3:9" x14ac:dyDescent="0.35">
      <c r="I60" s="36"/>
    </row>
    <row r="61" spans="3:9" ht="33.5" customHeight="1" x14ac:dyDescent="0.35">
      <c r="D61" s="172" t="s">
        <v>2891</v>
      </c>
      <c r="E61" s="173" t="s">
        <v>2938</v>
      </c>
      <c r="F61" s="174" t="s">
        <v>5009</v>
      </c>
      <c r="G61" s="19" t="s">
        <v>2844</v>
      </c>
      <c r="H61" s="19" t="s">
        <v>2861</v>
      </c>
      <c r="I61" s="175" t="s">
        <v>5642</v>
      </c>
    </row>
    <row r="62" spans="3:9" x14ac:dyDescent="0.35">
      <c r="D62" s="29">
        <v>1</v>
      </c>
      <c r="E62" t="s">
        <v>181</v>
      </c>
      <c r="F62">
        <f>_xlfn.XLOOKUP(E62,map_headernames!O:O,map_headernames!BL:BL)</f>
        <v>96</v>
      </c>
      <c r="G62">
        <v>1</v>
      </c>
      <c r="H62" t="s">
        <v>181</v>
      </c>
      <c r="I62" s="37" t="s">
        <v>2894</v>
      </c>
    </row>
    <row r="63" spans="3:9" x14ac:dyDescent="0.35">
      <c r="D63" s="29">
        <v>2</v>
      </c>
      <c r="E63" t="s">
        <v>144</v>
      </c>
      <c r="F63">
        <f>_xlfn.XLOOKUP(E63,map_headernames!O:O,map_headernames!BL:BL)</f>
        <v>97</v>
      </c>
      <c r="G63">
        <v>2</v>
      </c>
      <c r="H63" t="s">
        <v>144</v>
      </c>
      <c r="I63" s="37" t="s">
        <v>2895</v>
      </c>
    </row>
    <row r="64" spans="3:9" x14ac:dyDescent="0.35">
      <c r="D64" s="29">
        <v>3</v>
      </c>
      <c r="E64" t="s">
        <v>185</v>
      </c>
      <c r="F64">
        <f>_xlfn.XLOOKUP(E64,map_headernames!O:O,map_headernames!BL:BL)</f>
        <v>99</v>
      </c>
      <c r="G64">
        <v>3</v>
      </c>
      <c r="H64" t="s">
        <v>185</v>
      </c>
      <c r="I64" s="37" t="s">
        <v>2896</v>
      </c>
    </row>
    <row r="65" spans="4:9" x14ac:dyDescent="0.35">
      <c r="D65" s="29">
        <v>4</v>
      </c>
      <c r="E65" t="s">
        <v>108</v>
      </c>
      <c r="F65">
        <f>_xlfn.XLOOKUP(E65,map_headernames!O:O,map_headernames!BL:BL)</f>
        <v>100</v>
      </c>
      <c r="G65">
        <v>4</v>
      </c>
      <c r="H65" t="s">
        <v>108</v>
      </c>
      <c r="I65" s="37" t="s">
        <v>2897</v>
      </c>
    </row>
    <row r="66" spans="4:9" x14ac:dyDescent="0.35">
      <c r="D66" s="29">
        <v>5</v>
      </c>
      <c r="E66" t="s">
        <v>196</v>
      </c>
      <c r="F66">
        <f>_xlfn.XLOOKUP(E66,map_headernames!O:O,map_headernames!BL:BL)</f>
        <v>98</v>
      </c>
      <c r="G66">
        <v>5</v>
      </c>
      <c r="H66" t="s">
        <v>196</v>
      </c>
      <c r="I66" s="37" t="s">
        <v>2898</v>
      </c>
    </row>
    <row r="67" spans="4:9" x14ac:dyDescent="0.35">
      <c r="D67" s="29">
        <v>6</v>
      </c>
      <c r="E67" t="s">
        <v>80</v>
      </c>
      <c r="F67">
        <f>_xlfn.XLOOKUP(E67,map_headernames!O:O,map_headernames!BL:BL)</f>
        <v>103</v>
      </c>
      <c r="G67">
        <v>6</v>
      </c>
      <c r="H67" t="s">
        <v>80</v>
      </c>
      <c r="I67" s="37" t="s">
        <v>2899</v>
      </c>
    </row>
    <row r="68" spans="4:9" x14ac:dyDescent="0.35">
      <c r="D68" s="29">
        <v>7</v>
      </c>
      <c r="E68" t="s">
        <v>307</v>
      </c>
      <c r="F68">
        <f>_xlfn.XLOOKUP(E68,map_headernames!O:O,map_headernames!BL:BL)</f>
        <v>102</v>
      </c>
      <c r="G68">
        <v>7</v>
      </c>
      <c r="H68" t="s">
        <v>307</v>
      </c>
      <c r="I68" s="37" t="s">
        <v>2900</v>
      </c>
    </row>
    <row r="69" spans="4:9" x14ac:dyDescent="0.35">
      <c r="D69" s="29">
        <v>8</v>
      </c>
      <c r="E69" t="s">
        <v>255</v>
      </c>
      <c r="F69">
        <f>_xlfn.XLOOKUP(E69,map_headernames!O:O,map_headernames!BL:BL)</f>
        <v>104</v>
      </c>
      <c r="G69">
        <v>8</v>
      </c>
      <c r="H69" t="s">
        <v>255</v>
      </c>
      <c r="I69" s="37" t="s">
        <v>2901</v>
      </c>
    </row>
    <row r="70" spans="4:9" x14ac:dyDescent="0.35">
      <c r="D70" s="29">
        <v>9</v>
      </c>
      <c r="E70" t="s">
        <v>265</v>
      </c>
      <c r="F70">
        <f>_xlfn.XLOOKUP(E70,map_headernames!O:O,map_headernames!BL:BL)</f>
        <v>105</v>
      </c>
      <c r="G70">
        <v>9</v>
      </c>
      <c r="H70" t="s">
        <v>265</v>
      </c>
      <c r="I70" s="37" t="s">
        <v>2902</v>
      </c>
    </row>
    <row r="71" spans="4:9" x14ac:dyDescent="0.35">
      <c r="D71" s="29">
        <v>10</v>
      </c>
      <c r="E71" t="s">
        <v>95</v>
      </c>
      <c r="F71">
        <f>_xlfn.XLOOKUP(E71,map_headernames!O:O,map_headernames!BL:BL)</f>
        <v>106</v>
      </c>
      <c r="G71">
        <v>10</v>
      </c>
      <c r="H71" t="s">
        <v>95</v>
      </c>
      <c r="I71" s="37" t="s">
        <v>2903</v>
      </c>
    </row>
    <row r="72" spans="4:9" x14ac:dyDescent="0.35">
      <c r="D72" s="29">
        <v>11</v>
      </c>
      <c r="E72" t="s">
        <v>244</v>
      </c>
      <c r="F72">
        <f>_xlfn.XLOOKUP(E72,map_headernames!O:O,map_headernames!BL:BL)</f>
        <v>108</v>
      </c>
      <c r="G72">
        <v>11</v>
      </c>
      <c r="H72" t="s">
        <v>244</v>
      </c>
      <c r="I72" s="37" t="s">
        <v>2904</v>
      </c>
    </row>
    <row r="73" spans="4:9" x14ac:dyDescent="0.35">
      <c r="D73" s="29">
        <v>12</v>
      </c>
      <c r="E73" t="s">
        <v>134</v>
      </c>
      <c r="F73">
        <f>_xlfn.XLOOKUP(E73,map_headernames!O:O,map_headernames!BL:BL)</f>
        <v>107</v>
      </c>
      <c r="G73">
        <v>12</v>
      </c>
      <c r="H73" t="s">
        <v>134</v>
      </c>
      <c r="I73" s="37" t="s">
        <v>2905</v>
      </c>
    </row>
    <row r="74" spans="4:9" x14ac:dyDescent="0.35">
      <c r="D74" s="29">
        <v>13</v>
      </c>
      <c r="E74" t="s">
        <v>1769</v>
      </c>
      <c r="F74">
        <f>_xlfn.XLOOKUP(E74,map_headernames!O:O,map_headernames!BL:BL)</f>
        <v>101</v>
      </c>
      <c r="G74">
        <v>13</v>
      </c>
      <c r="H74" t="s">
        <v>1769</v>
      </c>
      <c r="I74" s="37" t="s">
        <v>2906</v>
      </c>
    </row>
    <row r="75" spans="4:9" x14ac:dyDescent="0.35">
      <c r="D75" s="29">
        <v>14</v>
      </c>
      <c r="E75" s="39"/>
    </row>
    <row r="76" spans="4:9" x14ac:dyDescent="0.35">
      <c r="D76" s="29">
        <v>15</v>
      </c>
      <c r="H76" s="38" t="s">
        <v>2907</v>
      </c>
    </row>
    <row r="77" spans="4:9" x14ac:dyDescent="0.35">
      <c r="D77" s="29">
        <v>16</v>
      </c>
      <c r="H77" s="39" t="s">
        <v>2908</v>
      </c>
    </row>
    <row r="78" spans="4:9" x14ac:dyDescent="0.35">
      <c r="D78" s="29">
        <v>17</v>
      </c>
      <c r="E78" t="s">
        <v>189</v>
      </c>
      <c r="F78">
        <f>_xlfn.XLOOKUP(E78,map_headernames!O:O,map_headernames!BL:BL)</f>
        <v>161</v>
      </c>
      <c r="H78" s="39" t="s">
        <v>2909</v>
      </c>
    </row>
    <row r="79" spans="4:9" x14ac:dyDescent="0.35">
      <c r="D79" s="29">
        <v>18</v>
      </c>
      <c r="E79" t="s">
        <v>1121</v>
      </c>
      <c r="F79">
        <f>_xlfn.XLOOKUP(E79,map_headernames!O:O,map_headernames!BL:BL)</f>
        <v>162</v>
      </c>
      <c r="H79" s="39" t="s">
        <v>2910</v>
      </c>
    </row>
    <row r="80" spans="4:9" x14ac:dyDescent="0.35">
      <c r="D80" s="29">
        <v>19</v>
      </c>
      <c r="E80" t="s">
        <v>155</v>
      </c>
      <c r="F80">
        <f>_xlfn.XLOOKUP(E80,map_headernames!O:O,map_headernames!BL:BL)</f>
        <v>164</v>
      </c>
      <c r="H80" s="39" t="s">
        <v>2911</v>
      </c>
    </row>
    <row r="81" spans="1:10" x14ac:dyDescent="0.35">
      <c r="D81" s="29">
        <v>20</v>
      </c>
      <c r="E81" t="s">
        <v>150</v>
      </c>
      <c r="F81">
        <f>_xlfn.XLOOKUP(E81,map_headernames!O:O,map_headernames!BL:BL)</f>
        <v>166</v>
      </c>
      <c r="H81" s="39" t="s">
        <v>2912</v>
      </c>
    </row>
    <row r="82" spans="1:10" x14ac:dyDescent="0.35">
      <c r="D82" s="189">
        <v>21</v>
      </c>
      <c r="E82" t="s">
        <v>396</v>
      </c>
      <c r="F82" s="186">
        <f>_xlfn.XLOOKUP(E82,map_headernames!O:O,map_headernames!BL:BL)</f>
        <v>165</v>
      </c>
      <c r="H82" s="39" t="s">
        <v>2913</v>
      </c>
    </row>
    <row r="83" spans="1:10" x14ac:dyDescent="0.35">
      <c r="D83" s="189">
        <v>21</v>
      </c>
      <c r="E83" s="186" t="s">
        <v>4927</v>
      </c>
      <c r="F83" s="186">
        <v>165</v>
      </c>
      <c r="H83" s="39"/>
    </row>
    <row r="84" spans="1:10" x14ac:dyDescent="0.35">
      <c r="D84" s="29">
        <v>22</v>
      </c>
      <c r="E84" t="s">
        <v>51</v>
      </c>
      <c r="F84">
        <f>_xlfn.XLOOKUP(E84,map_headernames!O:O,map_headernames!BL:BL)</f>
        <v>167</v>
      </c>
      <c r="H84" s="39" t="s">
        <v>2914</v>
      </c>
    </row>
    <row r="85" spans="1:10" x14ac:dyDescent="0.35">
      <c r="D85" s="29">
        <v>23</v>
      </c>
      <c r="E85" t="s">
        <v>1169</v>
      </c>
      <c r="F85">
        <f>_xlfn.XLOOKUP(E85,map_headernames!O:O,map_headernames!BL:BL)</f>
        <v>170</v>
      </c>
      <c r="H85" s="39" t="s">
        <v>2915</v>
      </c>
    </row>
    <row r="86" spans="1:10" x14ac:dyDescent="0.35">
      <c r="D86" s="29">
        <v>24</v>
      </c>
      <c r="E86" t="s">
        <v>176</v>
      </c>
      <c r="F86">
        <f>_xlfn.XLOOKUP(E86,map_headernames!O:O,map_headernames!BL:BL)</f>
        <v>168</v>
      </c>
      <c r="H86" s="39" t="s">
        <v>2916</v>
      </c>
    </row>
    <row r="87" spans="1:10" x14ac:dyDescent="0.35">
      <c r="D87" s="29">
        <v>25</v>
      </c>
      <c r="E87" t="s">
        <v>168</v>
      </c>
      <c r="F87">
        <f>_xlfn.XLOOKUP(E87,map_headernames!O:O,map_headernames!BL:BL)</f>
        <v>169</v>
      </c>
      <c r="H87" s="39" t="s">
        <v>2917</v>
      </c>
    </row>
    <row r="88" spans="1:10" x14ac:dyDescent="0.35">
      <c r="D88" s="29">
        <v>26</v>
      </c>
      <c r="E88" t="s">
        <v>164</v>
      </c>
      <c r="F88">
        <f>_xlfn.XLOOKUP(E88,map_headernames!O:O,map_headernames!BL:BL)</f>
        <v>163</v>
      </c>
      <c r="H88" s="39" t="s">
        <v>2918</v>
      </c>
    </row>
    <row r="89" spans="1:10" x14ac:dyDescent="0.35">
      <c r="A89" t="s">
        <v>5008</v>
      </c>
      <c r="D89" s="29">
        <v>27</v>
      </c>
      <c r="E89" t="s">
        <v>2935</v>
      </c>
      <c r="F89" t="s">
        <v>2935</v>
      </c>
      <c r="G89" t="s">
        <v>2927</v>
      </c>
      <c r="H89" s="38" t="s">
        <v>2919</v>
      </c>
    </row>
    <row r="90" spans="1:10" x14ac:dyDescent="0.35">
      <c r="A90" t="s">
        <v>2255</v>
      </c>
      <c r="B90" t="s">
        <v>2252</v>
      </c>
      <c r="C90" t="s">
        <v>3130</v>
      </c>
      <c r="D90" s="29">
        <v>28</v>
      </c>
      <c r="E90" s="43" t="s">
        <v>3130</v>
      </c>
      <c r="F90" s="43">
        <f>_xlfn.XLOOKUP(E90,map_headernames!S:S,map_headernames!BL:BL)</f>
        <v>4</v>
      </c>
      <c r="G90" s="43"/>
      <c r="H90" s="128"/>
      <c r="I90" s="43"/>
      <c r="J90" s="43"/>
    </row>
    <row r="91" spans="1:10" x14ac:dyDescent="0.35">
      <c r="B91" t="s">
        <v>3125</v>
      </c>
      <c r="C91" t="s">
        <v>3131</v>
      </c>
      <c r="D91" s="29">
        <v>29</v>
      </c>
      <c r="E91" s="43" t="s">
        <v>3131</v>
      </c>
      <c r="F91" s="43">
        <f>_xlfn.XLOOKUP(E91,map_headernames!S:S,map_headernames!BL:BL)</f>
        <v>999</v>
      </c>
      <c r="G91" s="43"/>
      <c r="H91" s="128"/>
      <c r="I91" s="43"/>
      <c r="J91" s="43"/>
    </row>
    <row r="92" spans="1:10" x14ac:dyDescent="0.35">
      <c r="B92" t="s">
        <v>3126</v>
      </c>
      <c r="C92" t="s">
        <v>3132</v>
      </c>
      <c r="D92" s="29">
        <v>30</v>
      </c>
      <c r="E92" s="43" t="s">
        <v>3132</v>
      </c>
      <c r="F92" s="43" t="e">
        <f>_xlfn.XLOOKUP(E92,map_headernames!S:S,map_headernames!BL:BL)</f>
        <v>#N/A</v>
      </c>
      <c r="G92" s="43"/>
      <c r="H92" s="128"/>
      <c r="I92" s="43"/>
      <c r="J92" s="43"/>
    </row>
    <row r="93" spans="1:10" x14ac:dyDescent="0.35">
      <c r="B93" t="s">
        <v>3138</v>
      </c>
      <c r="C93" t="s">
        <v>3133</v>
      </c>
      <c r="D93" s="29">
        <v>31</v>
      </c>
      <c r="E93" s="43" t="s">
        <v>3133</v>
      </c>
      <c r="F93" s="43">
        <f>_xlfn.XLOOKUP(E93,map_headernames!S:S,map_headernames!BL:BL)</f>
        <v>999</v>
      </c>
      <c r="G93" s="43"/>
      <c r="H93" s="128"/>
      <c r="I93" s="43"/>
      <c r="J93" s="43"/>
    </row>
    <row r="94" spans="1:10" x14ac:dyDescent="0.35">
      <c r="A94" t="s">
        <v>1089</v>
      </c>
      <c r="B94" t="s">
        <v>3127</v>
      </c>
      <c r="C94" t="s">
        <v>3134</v>
      </c>
      <c r="D94" s="29">
        <v>32</v>
      </c>
      <c r="E94" s="43" t="s">
        <v>3134</v>
      </c>
      <c r="F94" s="43">
        <f>_xlfn.XLOOKUP(E94,map_headernames!S:S,map_headernames!BL:BL)</f>
        <v>16</v>
      </c>
      <c r="G94" s="43"/>
      <c r="H94" s="128"/>
      <c r="I94" s="43"/>
      <c r="J94" s="43"/>
    </row>
    <row r="95" spans="1:10" x14ac:dyDescent="0.35">
      <c r="B95" t="s">
        <v>3128</v>
      </c>
      <c r="C95" t="s">
        <v>3135</v>
      </c>
      <c r="D95" s="29">
        <v>33</v>
      </c>
      <c r="E95" s="43" t="s">
        <v>3135</v>
      </c>
      <c r="F95" s="43">
        <f>_xlfn.XLOOKUP(E95,map_headernames!S:S,map_headernames!BL:BL)</f>
        <v>999</v>
      </c>
      <c r="G95" s="43"/>
      <c r="H95" s="128"/>
      <c r="I95" s="43"/>
      <c r="J95" s="43"/>
    </row>
    <row r="96" spans="1:10" x14ac:dyDescent="0.35">
      <c r="B96" t="s">
        <v>3129</v>
      </c>
      <c r="C96" t="s">
        <v>3136</v>
      </c>
      <c r="D96" s="29">
        <v>34</v>
      </c>
      <c r="E96" s="43" t="s">
        <v>3136</v>
      </c>
      <c r="F96" s="43">
        <f>_xlfn.XLOOKUP(E96,map_headernames!S:S,map_headernames!BL:BL)</f>
        <v>999</v>
      </c>
      <c r="G96" s="43"/>
      <c r="H96" s="128"/>
      <c r="I96" s="43"/>
      <c r="J96" s="43"/>
    </row>
    <row r="97" spans="2:10" x14ac:dyDescent="0.35">
      <c r="B97" t="s">
        <v>20</v>
      </c>
      <c r="C97" t="s">
        <v>3137</v>
      </c>
      <c r="D97" s="29">
        <v>35</v>
      </c>
      <c r="E97" s="43" t="s">
        <v>3137</v>
      </c>
      <c r="F97" s="43">
        <f>_xlfn.XLOOKUP(E97,map_headernames!S:S,map_headernames!BL:BL)</f>
        <v>999</v>
      </c>
      <c r="G97" s="43"/>
      <c r="H97" s="128"/>
      <c r="I97" s="43"/>
      <c r="J97" s="43"/>
    </row>
    <row r="98" spans="2:10" x14ac:dyDescent="0.35">
      <c r="D98" s="29">
        <v>36</v>
      </c>
      <c r="E98" s="41" t="s">
        <v>2318</v>
      </c>
      <c r="F98">
        <f>_xlfn.XLOOKUP(E98,map_headernames!O:O,map_headernames!BL:BL)</f>
        <v>21</v>
      </c>
      <c r="G98" t="s">
        <v>2927</v>
      </c>
      <c r="H98" s="39" t="s">
        <v>2920</v>
      </c>
    </row>
    <row r="99" spans="2:10" x14ac:dyDescent="0.35">
      <c r="D99" s="29">
        <v>37</v>
      </c>
      <c r="E99" s="41" t="s">
        <v>2308</v>
      </c>
      <c r="F99">
        <f>_xlfn.XLOOKUP(E99,map_headernames!O:O,map_headernames!BL:BL)</f>
        <v>19</v>
      </c>
      <c r="H99" s="39" t="s">
        <v>2921</v>
      </c>
    </row>
    <row r="100" spans="2:10" x14ac:dyDescent="0.35">
      <c r="D100" s="29">
        <v>38</v>
      </c>
      <c r="E100" s="41" t="s">
        <v>2313</v>
      </c>
      <c r="F100">
        <f>_xlfn.XLOOKUP(E100,map_headernames!O:O,map_headernames!BL:BL)</f>
        <v>20</v>
      </c>
      <c r="H100" s="39" t="s">
        <v>2922</v>
      </c>
    </row>
    <row r="101" spans="2:10" x14ac:dyDescent="0.35">
      <c r="D101" s="29">
        <v>39</v>
      </c>
      <c r="E101" s="41" t="s">
        <v>2323</v>
      </c>
      <c r="F101">
        <f>_xlfn.XLOOKUP(E101,map_headernames!O:O,map_headernames!BL:BL)</f>
        <v>22</v>
      </c>
      <c r="H101" s="39" t="s">
        <v>2923</v>
      </c>
    </row>
    <row r="102" spans="2:10" x14ac:dyDescent="0.35">
      <c r="D102" s="29">
        <v>40</v>
      </c>
      <c r="E102" s="41" t="s">
        <v>2328</v>
      </c>
      <c r="F102">
        <f>_xlfn.XLOOKUP(E102,map_headernames!O:O,map_headernames!BL:BL)</f>
        <v>23</v>
      </c>
      <c r="H102" s="39" t="s">
        <v>2924</v>
      </c>
    </row>
    <row r="103" spans="2:10" x14ac:dyDescent="0.35">
      <c r="D103" s="29">
        <v>41</v>
      </c>
      <c r="E103" s="41" t="s">
        <v>2333</v>
      </c>
      <c r="F103">
        <f>_xlfn.XLOOKUP(E103,map_headernames!O:O,map_headernames!BL:BL)</f>
        <v>24</v>
      </c>
      <c r="H103" s="39" t="s">
        <v>2925</v>
      </c>
    </row>
    <row r="104" spans="2:10" x14ac:dyDescent="0.35">
      <c r="D104" s="29">
        <v>42</v>
      </c>
      <c r="E104" s="41" t="s">
        <v>2338</v>
      </c>
      <c r="F104">
        <f>_xlfn.XLOOKUP(E104,map_headernames!O:O,map_headernames!BL:BL)</f>
        <v>25</v>
      </c>
      <c r="H104" s="39" t="s">
        <v>2926</v>
      </c>
    </row>
    <row r="105" spans="2:10" x14ac:dyDescent="0.35">
      <c r="D105" s="29">
        <v>43</v>
      </c>
      <c r="E105" s="41" t="s">
        <v>2301</v>
      </c>
      <c r="F105">
        <f>_xlfn.XLOOKUP(E105,map_headernames!O:O,map_headernames!BL:BL)</f>
        <v>18</v>
      </c>
    </row>
    <row r="106" spans="2:10" x14ac:dyDescent="0.35">
      <c r="D106" s="29">
        <v>44</v>
      </c>
      <c r="E106" s="42" t="str">
        <f>SUBSTITUTE(E98,"pct","")</f>
        <v>hisp</v>
      </c>
      <c r="F106">
        <f>_xlfn.XLOOKUP(E106,map_headernames!O:O,map_headernames!BL:BL)</f>
        <v>999</v>
      </c>
    </row>
    <row r="107" spans="2:10" x14ac:dyDescent="0.35">
      <c r="D107" s="29">
        <v>45</v>
      </c>
      <c r="E107" s="42" t="str">
        <f t="shared" ref="E107:E113" si="0">SUBSTITUTE(E99,"pct","")</f>
        <v>nhba</v>
      </c>
      <c r="F107">
        <f>_xlfn.XLOOKUP(E107,map_headernames!O:O,map_headernames!BL:BL)</f>
        <v>999</v>
      </c>
    </row>
    <row r="108" spans="2:10" x14ac:dyDescent="0.35">
      <c r="D108" s="29">
        <v>46</v>
      </c>
      <c r="E108" s="42" t="str">
        <f t="shared" si="0"/>
        <v>nhaa</v>
      </c>
      <c r="F108">
        <f>_xlfn.XLOOKUP(E108,map_headernames!O:O,map_headernames!BL:BL)</f>
        <v>999</v>
      </c>
    </row>
    <row r="109" spans="2:10" x14ac:dyDescent="0.35">
      <c r="D109" s="29">
        <v>47</v>
      </c>
      <c r="E109" s="42" t="str">
        <f t="shared" si="0"/>
        <v>nhaiana</v>
      </c>
      <c r="F109">
        <f>_xlfn.XLOOKUP(E109,map_headernames!O:O,map_headernames!BL:BL)</f>
        <v>999</v>
      </c>
    </row>
    <row r="110" spans="2:10" x14ac:dyDescent="0.35">
      <c r="D110" s="29">
        <v>48</v>
      </c>
      <c r="E110" s="42" t="str">
        <f t="shared" si="0"/>
        <v>nhnhpia</v>
      </c>
      <c r="F110">
        <f>_xlfn.XLOOKUP(E110,map_headernames!O:O,map_headernames!BL:BL)</f>
        <v>999</v>
      </c>
    </row>
    <row r="111" spans="2:10" x14ac:dyDescent="0.35">
      <c r="D111" s="29">
        <v>49</v>
      </c>
      <c r="E111" s="42" t="str">
        <f t="shared" si="0"/>
        <v>nhotheralone</v>
      </c>
      <c r="F111">
        <f>_xlfn.XLOOKUP(E111,map_headernames!O:O,map_headernames!BL:BL)</f>
        <v>999</v>
      </c>
    </row>
    <row r="112" spans="2:10" x14ac:dyDescent="0.35">
      <c r="D112" s="29">
        <v>50</v>
      </c>
      <c r="E112" s="42" t="str">
        <f t="shared" si="0"/>
        <v>nhmulti</v>
      </c>
      <c r="F112">
        <f>_xlfn.XLOOKUP(E112,map_headernames!O:O,map_headernames!BL:BL)</f>
        <v>999</v>
      </c>
    </row>
    <row r="113" spans="4:8" x14ac:dyDescent="0.35">
      <c r="D113" s="29">
        <v>51</v>
      </c>
      <c r="E113" s="42" t="str">
        <f t="shared" si="0"/>
        <v>nhwa</v>
      </c>
      <c r="F113">
        <f>_xlfn.XLOOKUP(E113,map_headernames!O:O,map_headernames!BL:BL)</f>
        <v>999</v>
      </c>
    </row>
    <row r="114" spans="4:8" x14ac:dyDescent="0.35">
      <c r="D114" s="29">
        <v>52</v>
      </c>
      <c r="E114" s="9" t="s">
        <v>2928</v>
      </c>
      <c r="F114">
        <f>_xlfn.XLOOKUP(E114,map_headernames!O:O,map_headernames!BL:BL)</f>
        <v>19</v>
      </c>
    </row>
    <row r="115" spans="4:8" x14ac:dyDescent="0.35">
      <c r="D115" s="29">
        <v>53</v>
      </c>
      <c r="E115" s="9" t="s">
        <v>2929</v>
      </c>
      <c r="F115">
        <f>_xlfn.XLOOKUP(E115,map_headernames!O:O,map_headernames!BL:BL)</f>
        <v>20</v>
      </c>
      <c r="H115" s="39"/>
    </row>
    <row r="116" spans="4:8" x14ac:dyDescent="0.35">
      <c r="D116" s="29">
        <v>54</v>
      </c>
      <c r="E116" s="9" t="s">
        <v>2930</v>
      </c>
      <c r="F116">
        <f>_xlfn.XLOOKUP(E116,map_headernames!O:O,map_headernames!BL:BL)</f>
        <v>22</v>
      </c>
      <c r="H116" s="39"/>
    </row>
    <row r="117" spans="4:8" x14ac:dyDescent="0.35">
      <c r="D117" s="29">
        <v>55</v>
      </c>
      <c r="E117" s="9" t="s">
        <v>2931</v>
      </c>
      <c r="F117">
        <f>_xlfn.XLOOKUP(E117,map_headernames!O:O,map_headernames!BL:BL)</f>
        <v>23</v>
      </c>
      <c r="H117" s="39"/>
    </row>
    <row r="118" spans="4:8" x14ac:dyDescent="0.35">
      <c r="D118" s="29">
        <v>56</v>
      </c>
      <c r="E118" s="9" t="s">
        <v>2932</v>
      </c>
      <c r="F118">
        <f>_xlfn.XLOOKUP(E118,map_headernames!O:O,map_headernames!BL:BL)</f>
        <v>24</v>
      </c>
      <c r="H118" s="39"/>
    </row>
    <row r="119" spans="4:8" x14ac:dyDescent="0.35">
      <c r="D119" s="29">
        <v>57</v>
      </c>
      <c r="E119" s="9" t="s">
        <v>2933</v>
      </c>
      <c r="F119">
        <f>_xlfn.XLOOKUP(E119,map_headernames!O:O,map_headernames!BL:BL)</f>
        <v>25</v>
      </c>
      <c r="H119" s="39"/>
    </row>
    <row r="120" spans="4:8" x14ac:dyDescent="0.35">
      <c r="D120" s="29">
        <v>58</v>
      </c>
      <c r="E120" s="9" t="s">
        <v>2934</v>
      </c>
      <c r="F120">
        <f>_xlfn.XLOOKUP(E120,map_headernames!O:O,map_headernames!BL:BL)</f>
        <v>18</v>
      </c>
      <c r="H120" s="39"/>
    </row>
    <row r="121" spans="4:8" x14ac:dyDescent="0.35">
      <c r="D121" s="29">
        <v>59</v>
      </c>
      <c r="E121" s="9" t="s">
        <v>2939</v>
      </c>
      <c r="F121">
        <f>_xlfn.XLOOKUP(E121,map_headernames!O:O,map_headernames!BL:BL)</f>
        <v>999</v>
      </c>
      <c r="H121" s="39"/>
    </row>
    <row r="122" spans="4:8" x14ac:dyDescent="0.35">
      <c r="D122" s="29">
        <v>60</v>
      </c>
      <c r="E122" s="9" t="s">
        <v>2940</v>
      </c>
      <c r="F122">
        <f>_xlfn.XLOOKUP(E122,map_headernames!O:O,map_headernames!BL:BL)</f>
        <v>999</v>
      </c>
      <c r="H122" s="39"/>
    </row>
    <row r="123" spans="4:8" x14ac:dyDescent="0.35">
      <c r="D123" s="29">
        <v>61</v>
      </c>
      <c r="E123" s="9" t="s">
        <v>2941</v>
      </c>
      <c r="F123">
        <f>_xlfn.XLOOKUP(E123,map_headernames!O:O,map_headernames!BL:BL)</f>
        <v>999</v>
      </c>
      <c r="H123" s="39"/>
    </row>
    <row r="124" spans="4:8" x14ac:dyDescent="0.35">
      <c r="D124" s="29">
        <v>62</v>
      </c>
      <c r="E124" s="9" t="s">
        <v>2942</v>
      </c>
      <c r="F124">
        <f>_xlfn.XLOOKUP(E124,map_headernames!O:O,map_headernames!BL:BL)</f>
        <v>999</v>
      </c>
      <c r="H124" s="39"/>
    </row>
    <row r="125" spans="4:8" x14ac:dyDescent="0.35">
      <c r="D125" s="29">
        <v>63</v>
      </c>
      <c r="E125" s="9" t="s">
        <v>2943</v>
      </c>
      <c r="F125">
        <f>_xlfn.XLOOKUP(E125,map_headernames!O:O,map_headernames!BL:BL)</f>
        <v>999</v>
      </c>
      <c r="H125" s="39"/>
    </row>
    <row r="126" spans="4:8" x14ac:dyDescent="0.35">
      <c r="D126" s="29">
        <v>64</v>
      </c>
      <c r="E126" s="9" t="s">
        <v>2944</v>
      </c>
      <c r="F126">
        <f>_xlfn.XLOOKUP(E126,map_headernames!O:O,map_headernames!BL:BL)</f>
        <v>999</v>
      </c>
    </row>
    <row r="127" spans="4:8" x14ac:dyDescent="0.35">
      <c r="D127" s="29">
        <v>65</v>
      </c>
      <c r="E127" s="9" t="s">
        <v>2945</v>
      </c>
      <c r="F127">
        <f>_xlfn.XLOOKUP(E127,map_headernames!O:O,map_headernames!BL:BL)</f>
        <v>999</v>
      </c>
    </row>
    <row r="128" spans="4:8" x14ac:dyDescent="0.35">
      <c r="D128" s="29">
        <v>66</v>
      </c>
      <c r="E128" s="42"/>
      <c r="F128">
        <f>_xlfn.XLOOKUP(E128,map_headernames!O:O,map_headernames!BL:BL)</f>
        <v>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6B84-B8FA-473A-803D-D90D40885E33}">
  <dimension ref="A1:F814"/>
  <sheetViews>
    <sheetView zoomScale="85" zoomScaleNormal="85" workbookViewId="0">
      <selection activeCell="A19" sqref="A19"/>
    </sheetView>
  </sheetViews>
  <sheetFormatPr defaultRowHeight="14.5" x14ac:dyDescent="0.35"/>
  <cols>
    <col min="1" max="1" width="48.81640625" bestFit="1" customWidth="1"/>
    <col min="2" max="2" width="19.54296875" customWidth="1"/>
    <col min="3" max="3" width="33.453125" customWidth="1"/>
    <col min="4" max="4" width="81.453125" bestFit="1" customWidth="1"/>
    <col min="5" max="5" width="44.7265625" bestFit="1" customWidth="1"/>
    <col min="6" max="6" width="8.7265625" customWidth="1"/>
  </cols>
  <sheetData>
    <row r="1" spans="1:2" ht="18.5" x14ac:dyDescent="0.35">
      <c r="A1" s="64" t="s">
        <v>5462</v>
      </c>
      <c r="B1" s="64" t="s">
        <v>5463</v>
      </c>
    </row>
    <row r="2" spans="1:2" x14ac:dyDescent="0.35">
      <c r="A2" t="s">
        <v>5220</v>
      </c>
      <c r="B2" t="s">
        <v>5221</v>
      </c>
    </row>
    <row r="3" spans="1:2" x14ac:dyDescent="0.35">
      <c r="A3" t="s">
        <v>5222</v>
      </c>
      <c r="B3" t="s">
        <v>5221</v>
      </c>
    </row>
    <row r="4" spans="1:2" x14ac:dyDescent="0.35">
      <c r="A4" t="s">
        <v>5218</v>
      </c>
      <c r="B4" t="s">
        <v>5219</v>
      </c>
    </row>
    <row r="5" spans="1:2" x14ac:dyDescent="0.35">
      <c r="A5" t="s">
        <v>5104</v>
      </c>
      <c r="B5" t="s">
        <v>5105</v>
      </c>
    </row>
    <row r="6" spans="1:2" x14ac:dyDescent="0.35">
      <c r="A6" t="s">
        <v>1102</v>
      </c>
      <c r="B6" t="s">
        <v>5236</v>
      </c>
    </row>
    <row r="7" spans="1:2" x14ac:dyDescent="0.35">
      <c r="A7" t="s">
        <v>5234</v>
      </c>
      <c r="B7" t="s">
        <v>5235</v>
      </c>
    </row>
    <row r="8" spans="1:2" x14ac:dyDescent="0.35">
      <c r="A8" s="125" t="s">
        <v>5233</v>
      </c>
      <c r="B8" t="s">
        <v>5232</v>
      </c>
    </row>
    <row r="9" spans="1:2" x14ac:dyDescent="0.35">
      <c r="A9" t="s">
        <v>5231</v>
      </c>
      <c r="B9" t="s">
        <v>5232</v>
      </c>
    </row>
    <row r="10" spans="1:2" x14ac:dyDescent="0.35">
      <c r="A10" t="s">
        <v>5242</v>
      </c>
      <c r="B10" t="s">
        <v>5237</v>
      </c>
    </row>
    <row r="11" spans="1:2" x14ac:dyDescent="0.35">
      <c r="A11" t="s">
        <v>5219</v>
      </c>
      <c r="B11" t="s">
        <v>5237</v>
      </c>
    </row>
    <row r="12" spans="1:2" x14ac:dyDescent="0.35">
      <c r="A12" t="s">
        <v>5238</v>
      </c>
      <c r="B12" t="s">
        <v>5105</v>
      </c>
    </row>
    <row r="13" spans="1:2" x14ac:dyDescent="0.35">
      <c r="A13" t="s">
        <v>5239</v>
      </c>
      <c r="B13" t="s">
        <v>5105</v>
      </c>
    </row>
    <row r="14" spans="1:2" x14ac:dyDescent="0.35">
      <c r="A14" t="s">
        <v>5240</v>
      </c>
      <c r="B14" t="s">
        <v>5241</v>
      </c>
    </row>
    <row r="15" spans="1:2" x14ac:dyDescent="0.35">
      <c r="A15" t="s">
        <v>5243</v>
      </c>
      <c r="B15" t="s">
        <v>5244</v>
      </c>
    </row>
    <row r="16" spans="1:2" x14ac:dyDescent="0.35">
      <c r="A16" t="s">
        <v>5550</v>
      </c>
      <c r="B16" t="s">
        <v>1080</v>
      </c>
    </row>
    <row r="17" spans="1:2" x14ac:dyDescent="0.35">
      <c r="A17" s="125" t="s">
        <v>1203</v>
      </c>
      <c r="B17" t="s">
        <v>5551</v>
      </c>
    </row>
    <row r="18" spans="1:2" x14ac:dyDescent="0.35">
      <c r="A18" t="s">
        <v>5553</v>
      </c>
      <c r="B18" t="s">
        <v>5232</v>
      </c>
    </row>
    <row r="19" spans="1:2" x14ac:dyDescent="0.35">
      <c r="A19" t="s">
        <v>5293</v>
      </c>
      <c r="B19" t="s">
        <v>5294</v>
      </c>
    </row>
    <row r="20" spans="1:2" x14ac:dyDescent="0.35">
      <c r="A20" t="s">
        <v>5552</v>
      </c>
      <c r="B20" t="s">
        <v>5232</v>
      </c>
    </row>
    <row r="21" spans="1:2" x14ac:dyDescent="0.35">
      <c r="A21" t="s">
        <v>5298</v>
      </c>
    </row>
    <row r="22" spans="1:2" x14ac:dyDescent="0.35">
      <c r="A22" t="s">
        <v>5300</v>
      </c>
      <c r="B22" t="s">
        <v>5301</v>
      </c>
    </row>
    <row r="23" spans="1:2" x14ac:dyDescent="0.35">
      <c r="A23" t="s">
        <v>5459</v>
      </c>
      <c r="B23" t="s">
        <v>5460</v>
      </c>
    </row>
    <row r="24" spans="1:2" x14ac:dyDescent="0.35">
      <c r="A24" t="s">
        <v>5306</v>
      </c>
      <c r="B24" t="s">
        <v>1784</v>
      </c>
    </row>
    <row r="25" spans="1:2" x14ac:dyDescent="0.35">
      <c r="A25" s="125" t="s">
        <v>5309</v>
      </c>
      <c r="B25" t="s">
        <v>2255</v>
      </c>
    </row>
    <row r="26" spans="1:2" x14ac:dyDescent="0.35">
      <c r="A26" s="125" t="s">
        <v>5312</v>
      </c>
      <c r="B26" t="s">
        <v>5313</v>
      </c>
    </row>
    <row r="27" spans="1:2" x14ac:dyDescent="0.35">
      <c r="A27" s="125" t="s">
        <v>5317</v>
      </c>
      <c r="B27" t="s">
        <v>5318</v>
      </c>
    </row>
    <row r="28" spans="1:2" x14ac:dyDescent="0.35">
      <c r="A28" t="s">
        <v>5321</v>
      </c>
      <c r="B28" t="s">
        <v>5322</v>
      </c>
    </row>
    <row r="29" spans="1:2" x14ac:dyDescent="0.35">
      <c r="A29" t="s">
        <v>1751</v>
      </c>
      <c r="B29" t="s">
        <v>1749</v>
      </c>
    </row>
    <row r="30" spans="1:2" x14ac:dyDescent="0.35">
      <c r="A30" t="s">
        <v>5354</v>
      </c>
      <c r="B30" t="s">
        <v>5355</v>
      </c>
    </row>
    <row r="31" spans="1:2" x14ac:dyDescent="0.35">
      <c r="A31" t="s">
        <v>5359</v>
      </c>
      <c r="B31" t="s">
        <v>5360</v>
      </c>
    </row>
    <row r="32" spans="1:2" x14ac:dyDescent="0.35">
      <c r="A32" t="s">
        <v>3332</v>
      </c>
      <c r="B32" t="s">
        <v>1080</v>
      </c>
    </row>
    <row r="33" spans="1:2" x14ac:dyDescent="0.35">
      <c r="A33" t="s">
        <v>5376</v>
      </c>
    </row>
    <row r="34" spans="1:2" x14ac:dyDescent="0.35">
      <c r="A34" t="s">
        <v>5461</v>
      </c>
    </row>
    <row r="35" spans="1:2" x14ac:dyDescent="0.35">
      <c r="A35" s="125" t="s">
        <v>1714</v>
      </c>
      <c r="B35" t="s">
        <v>1713</v>
      </c>
    </row>
    <row r="36" spans="1:2" x14ac:dyDescent="0.35">
      <c r="A36" t="s">
        <v>1786</v>
      </c>
      <c r="B36" t="s">
        <v>1784</v>
      </c>
    </row>
    <row r="37" spans="1:2" x14ac:dyDescent="0.35">
      <c r="A37" t="s">
        <v>5416</v>
      </c>
      <c r="B37" t="s">
        <v>5294</v>
      </c>
    </row>
    <row r="38" spans="1:2" x14ac:dyDescent="0.35">
      <c r="A38" t="s">
        <v>5423</v>
      </c>
      <c r="B38" t="s">
        <v>5294</v>
      </c>
    </row>
    <row r="39" spans="1:2" x14ac:dyDescent="0.35">
      <c r="A39" t="s">
        <v>5432</v>
      </c>
      <c r="B39" t="s">
        <v>3127</v>
      </c>
    </row>
    <row r="40" spans="1:2" x14ac:dyDescent="0.35">
      <c r="A40" t="s">
        <v>5413</v>
      </c>
    </row>
    <row r="45" spans="1:2" x14ac:dyDescent="0.35">
      <c r="A45" s="125"/>
    </row>
    <row r="55" spans="1:1" x14ac:dyDescent="0.35">
      <c r="A55" s="125"/>
    </row>
    <row r="57" spans="1:1" x14ac:dyDescent="0.35">
      <c r="A57" s="125"/>
    </row>
    <row r="65" spans="1:1" x14ac:dyDescent="0.35">
      <c r="A65" s="125"/>
    </row>
    <row r="67" spans="1:1" x14ac:dyDescent="0.35">
      <c r="A67" s="125"/>
    </row>
    <row r="73" spans="1:1" x14ac:dyDescent="0.35">
      <c r="A73" s="125"/>
    </row>
    <row r="74" spans="1:1" x14ac:dyDescent="0.35">
      <c r="A74" s="125"/>
    </row>
    <row r="76" spans="1:1" x14ac:dyDescent="0.35">
      <c r="A76" s="9"/>
    </row>
    <row r="77" spans="1:1" x14ac:dyDescent="0.35">
      <c r="A77" s="9"/>
    </row>
    <row r="78" spans="1:1" x14ac:dyDescent="0.35">
      <c r="A78" s="9"/>
    </row>
    <row r="79" spans="1:1" x14ac:dyDescent="0.35">
      <c r="A79" s="9"/>
    </row>
    <row r="80" spans="1:1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22"/>
    </row>
    <row r="94" spans="1:1" x14ac:dyDescent="0.35">
      <c r="A94" s="22"/>
    </row>
    <row r="95" spans="1:1" x14ac:dyDescent="0.35">
      <c r="A95" s="22"/>
    </row>
    <row r="96" spans="1:1" x14ac:dyDescent="0.35">
      <c r="A96" s="22"/>
    </row>
    <row r="97" spans="1:1" x14ac:dyDescent="0.35">
      <c r="A97" s="22"/>
    </row>
    <row r="98" spans="1:1" x14ac:dyDescent="0.35">
      <c r="A98" s="22"/>
    </row>
    <row r="99" spans="1:1" x14ac:dyDescent="0.35">
      <c r="A99" s="22"/>
    </row>
    <row r="100" spans="1:1" x14ac:dyDescent="0.35">
      <c r="A100" s="9"/>
    </row>
    <row r="101" spans="1:1" x14ac:dyDescent="0.35">
      <c r="A101" s="9"/>
    </row>
    <row r="102" spans="1:1" x14ac:dyDescent="0.35">
      <c r="A102" s="9"/>
    </row>
    <row r="103" spans="1:1" x14ac:dyDescent="0.35">
      <c r="A103" s="9"/>
    </row>
    <row r="104" spans="1:1" x14ac:dyDescent="0.35">
      <c r="A104" s="9"/>
    </row>
    <row r="105" spans="1:1" x14ac:dyDescent="0.35">
      <c r="A105" s="9"/>
    </row>
    <row r="106" spans="1:1" x14ac:dyDescent="0.35">
      <c r="A106" s="9"/>
    </row>
    <row r="107" spans="1:1" x14ac:dyDescent="0.35">
      <c r="A107" s="9"/>
    </row>
    <row r="108" spans="1:1" x14ac:dyDescent="0.35">
      <c r="A108" s="9"/>
    </row>
    <row r="109" spans="1:1" x14ac:dyDescent="0.35">
      <c r="A109" s="9"/>
    </row>
    <row r="110" spans="1:1" x14ac:dyDescent="0.35">
      <c r="A110" s="9"/>
    </row>
    <row r="111" spans="1:1" x14ac:dyDescent="0.35">
      <c r="A111" s="9"/>
    </row>
    <row r="112" spans="1:1" x14ac:dyDescent="0.35">
      <c r="A112" s="9"/>
    </row>
    <row r="113" spans="1:1" x14ac:dyDescent="0.35">
      <c r="A113" s="9"/>
    </row>
    <row r="114" spans="1:1" x14ac:dyDescent="0.35">
      <c r="A114" s="9"/>
    </row>
    <row r="115" spans="1:1" x14ac:dyDescent="0.35">
      <c r="A115" s="9"/>
    </row>
    <row r="116" spans="1:1" x14ac:dyDescent="0.35">
      <c r="A116" s="9"/>
    </row>
    <row r="117" spans="1:1" x14ac:dyDescent="0.35">
      <c r="A117" s="9"/>
    </row>
    <row r="118" spans="1:1" x14ac:dyDescent="0.35">
      <c r="A118" s="9"/>
    </row>
    <row r="119" spans="1:1" x14ac:dyDescent="0.35">
      <c r="A119" s="9"/>
    </row>
    <row r="120" spans="1:1" x14ac:dyDescent="0.35">
      <c r="A120" s="9"/>
    </row>
    <row r="121" spans="1:1" x14ac:dyDescent="0.35">
      <c r="A121" s="9"/>
    </row>
    <row r="122" spans="1:1" x14ac:dyDescent="0.35">
      <c r="A122" s="9"/>
    </row>
    <row r="123" spans="1:1" x14ac:dyDescent="0.35">
      <c r="A123" s="9"/>
    </row>
    <row r="124" spans="1:1" x14ac:dyDescent="0.35">
      <c r="A124" s="9"/>
    </row>
    <row r="125" spans="1:1" x14ac:dyDescent="0.35">
      <c r="A125" s="9"/>
    </row>
    <row r="126" spans="1:1" x14ac:dyDescent="0.35">
      <c r="A126" s="9"/>
    </row>
    <row r="127" spans="1:1" x14ac:dyDescent="0.35">
      <c r="A127" s="9"/>
    </row>
    <row r="128" spans="1:1" x14ac:dyDescent="0.35">
      <c r="A128" s="9"/>
    </row>
    <row r="129" spans="1:1" x14ac:dyDescent="0.35">
      <c r="A129" s="9"/>
    </row>
    <row r="130" spans="1:1" x14ac:dyDescent="0.35">
      <c r="A130" s="9"/>
    </row>
    <row r="131" spans="1:1" x14ac:dyDescent="0.35">
      <c r="A131" s="9"/>
    </row>
    <row r="132" spans="1:1" x14ac:dyDescent="0.35">
      <c r="A132" s="9"/>
    </row>
    <row r="133" spans="1:1" x14ac:dyDescent="0.35">
      <c r="A133" s="9"/>
    </row>
    <row r="134" spans="1:1" x14ac:dyDescent="0.35">
      <c r="A134" s="9"/>
    </row>
    <row r="135" spans="1:1" x14ac:dyDescent="0.35">
      <c r="A135" s="9"/>
    </row>
    <row r="136" spans="1:1" x14ac:dyDescent="0.35">
      <c r="A136" s="9"/>
    </row>
    <row r="137" spans="1:1" x14ac:dyDescent="0.35">
      <c r="A137" s="9"/>
    </row>
    <row r="138" spans="1:1" x14ac:dyDescent="0.35">
      <c r="A138" s="9"/>
    </row>
    <row r="139" spans="1:1" x14ac:dyDescent="0.35">
      <c r="A139" s="9"/>
    </row>
    <row r="140" spans="1:1" x14ac:dyDescent="0.35">
      <c r="A140" s="43"/>
    </row>
    <row r="141" spans="1:1" x14ac:dyDescent="0.35">
      <c r="A141" s="43"/>
    </row>
    <row r="142" spans="1:1" x14ac:dyDescent="0.35">
      <c r="A142" s="43"/>
    </row>
    <row r="143" spans="1:1" x14ac:dyDescent="0.35">
      <c r="A143" s="43"/>
    </row>
    <row r="144" spans="1:1" x14ac:dyDescent="0.35">
      <c r="A144" s="43"/>
    </row>
    <row r="145" spans="1:1" x14ac:dyDescent="0.35">
      <c r="A145" s="43"/>
    </row>
    <row r="146" spans="1:1" x14ac:dyDescent="0.35">
      <c r="A146" s="43"/>
    </row>
    <row r="147" spans="1:1" x14ac:dyDescent="0.35">
      <c r="A147" s="43"/>
    </row>
    <row r="148" spans="1:1" x14ac:dyDescent="0.35">
      <c r="A148" s="43"/>
    </row>
    <row r="149" spans="1:1" x14ac:dyDescent="0.35">
      <c r="A149" s="43"/>
    </row>
    <row r="150" spans="1:1" x14ac:dyDescent="0.35">
      <c r="A150" s="43"/>
    </row>
    <row r="151" spans="1:1" x14ac:dyDescent="0.35">
      <c r="A151" s="43"/>
    </row>
    <row r="152" spans="1:1" x14ac:dyDescent="0.35">
      <c r="A152" s="43"/>
    </row>
    <row r="153" spans="1:1" x14ac:dyDescent="0.35">
      <c r="A153" s="43"/>
    </row>
    <row r="154" spans="1:1" x14ac:dyDescent="0.35">
      <c r="A154" s="43"/>
    </row>
    <row r="155" spans="1:1" x14ac:dyDescent="0.35">
      <c r="A155" s="43"/>
    </row>
    <row r="156" spans="1:1" x14ac:dyDescent="0.35">
      <c r="A156" s="43"/>
    </row>
    <row r="157" spans="1:1" x14ac:dyDescent="0.35">
      <c r="A157" s="43"/>
    </row>
    <row r="158" spans="1:1" x14ac:dyDescent="0.35">
      <c r="A158" s="43"/>
    </row>
    <row r="159" spans="1:1" x14ac:dyDescent="0.35">
      <c r="A159" s="43"/>
    </row>
    <row r="160" spans="1:1" x14ac:dyDescent="0.35">
      <c r="A160" s="43"/>
    </row>
    <row r="161" spans="1:1" x14ac:dyDescent="0.35">
      <c r="A161" s="43"/>
    </row>
    <row r="162" spans="1:1" x14ac:dyDescent="0.35">
      <c r="A162" s="43"/>
    </row>
    <row r="163" spans="1:1" x14ac:dyDescent="0.35">
      <c r="A163" s="43"/>
    </row>
    <row r="164" spans="1:1" x14ac:dyDescent="0.35">
      <c r="A164" s="43"/>
    </row>
    <row r="165" spans="1:1" x14ac:dyDescent="0.35">
      <c r="A165" s="43"/>
    </row>
    <row r="166" spans="1:1" x14ac:dyDescent="0.35">
      <c r="A166" s="43"/>
    </row>
    <row r="167" spans="1:1" x14ac:dyDescent="0.35">
      <c r="A167" s="43"/>
    </row>
    <row r="168" spans="1:1" x14ac:dyDescent="0.35">
      <c r="A168" s="43"/>
    </row>
    <row r="169" spans="1:1" x14ac:dyDescent="0.35">
      <c r="A169" s="43"/>
    </row>
    <row r="170" spans="1:1" x14ac:dyDescent="0.35">
      <c r="A170" s="43"/>
    </row>
    <row r="171" spans="1:1" x14ac:dyDescent="0.35">
      <c r="A171" s="43"/>
    </row>
    <row r="172" spans="1:1" x14ac:dyDescent="0.35">
      <c r="A172" s="43"/>
    </row>
    <row r="173" spans="1:1" x14ac:dyDescent="0.35">
      <c r="A173" s="43"/>
    </row>
    <row r="174" spans="1:1" x14ac:dyDescent="0.35">
      <c r="A174" s="43"/>
    </row>
    <row r="175" spans="1:1" x14ac:dyDescent="0.35">
      <c r="A175" s="43"/>
    </row>
    <row r="176" spans="1:1" x14ac:dyDescent="0.35">
      <c r="A176" s="43"/>
    </row>
    <row r="177" spans="1:1" x14ac:dyDescent="0.35">
      <c r="A177" s="43"/>
    </row>
    <row r="178" spans="1:1" x14ac:dyDescent="0.35">
      <c r="A178" s="43"/>
    </row>
    <row r="179" spans="1:1" x14ac:dyDescent="0.35">
      <c r="A179" s="43"/>
    </row>
    <row r="180" spans="1:1" x14ac:dyDescent="0.35">
      <c r="A180" s="43"/>
    </row>
    <row r="181" spans="1:1" x14ac:dyDescent="0.35">
      <c r="A181" s="43"/>
    </row>
    <row r="182" spans="1:1" x14ac:dyDescent="0.35">
      <c r="A182" s="43"/>
    </row>
    <row r="183" spans="1:1" x14ac:dyDescent="0.35">
      <c r="A183" s="43"/>
    </row>
    <row r="184" spans="1:1" x14ac:dyDescent="0.35">
      <c r="A184" s="43"/>
    </row>
    <row r="185" spans="1:1" x14ac:dyDescent="0.35">
      <c r="A185" s="43"/>
    </row>
    <row r="186" spans="1:1" x14ac:dyDescent="0.35">
      <c r="A186" s="43"/>
    </row>
    <row r="187" spans="1:1" x14ac:dyDescent="0.35">
      <c r="A187" s="43"/>
    </row>
    <row r="188" spans="1:1" x14ac:dyDescent="0.35">
      <c r="A188" s="43"/>
    </row>
    <row r="189" spans="1:1" x14ac:dyDescent="0.35">
      <c r="A189" s="43"/>
    </row>
    <row r="190" spans="1:1" x14ac:dyDescent="0.35">
      <c r="A190" s="43"/>
    </row>
    <row r="191" spans="1:1" x14ac:dyDescent="0.35">
      <c r="A191" s="43"/>
    </row>
    <row r="192" spans="1:1" x14ac:dyDescent="0.35">
      <c r="A192" s="43"/>
    </row>
    <row r="193" spans="1:1" x14ac:dyDescent="0.35">
      <c r="A193" s="43"/>
    </row>
    <row r="194" spans="1:1" x14ac:dyDescent="0.35">
      <c r="A194" s="43"/>
    </row>
    <row r="195" spans="1:1" x14ac:dyDescent="0.35">
      <c r="A195" s="43"/>
    </row>
    <row r="196" spans="1:1" x14ac:dyDescent="0.35">
      <c r="A196" s="43"/>
    </row>
    <row r="197" spans="1:1" x14ac:dyDescent="0.35">
      <c r="A197" s="43"/>
    </row>
    <row r="198" spans="1:1" x14ac:dyDescent="0.35">
      <c r="A198" s="43"/>
    </row>
    <row r="199" spans="1:1" x14ac:dyDescent="0.35">
      <c r="A199" s="43"/>
    </row>
    <row r="200" spans="1:1" x14ac:dyDescent="0.35">
      <c r="A200" s="43"/>
    </row>
    <row r="201" spans="1:1" x14ac:dyDescent="0.35">
      <c r="A201" s="43"/>
    </row>
    <row r="202" spans="1:1" x14ac:dyDescent="0.35">
      <c r="A202" s="43"/>
    </row>
    <row r="203" spans="1:1" x14ac:dyDescent="0.35">
      <c r="A203" s="43"/>
    </row>
    <row r="204" spans="1:1" x14ac:dyDescent="0.35">
      <c r="A204" s="19"/>
    </row>
    <row r="205" spans="1:1" x14ac:dyDescent="0.35">
      <c r="A205" s="19"/>
    </row>
    <row r="206" spans="1:1" x14ac:dyDescent="0.35">
      <c r="A206" s="19"/>
    </row>
    <row r="207" spans="1:1" x14ac:dyDescent="0.35">
      <c r="A207" s="19"/>
    </row>
    <row r="208" spans="1:1" x14ac:dyDescent="0.35">
      <c r="A208" s="19"/>
    </row>
    <row r="209" spans="1:1" x14ac:dyDescent="0.35">
      <c r="A209" s="19"/>
    </row>
    <row r="210" spans="1:1" x14ac:dyDescent="0.35">
      <c r="A210" s="19"/>
    </row>
    <row r="211" spans="1:1" x14ac:dyDescent="0.35">
      <c r="A211" s="19"/>
    </row>
    <row r="212" spans="1:1" x14ac:dyDescent="0.35">
      <c r="A212" s="19"/>
    </row>
    <row r="213" spans="1:1" x14ac:dyDescent="0.35">
      <c r="A213" s="19"/>
    </row>
    <row r="214" spans="1:1" x14ac:dyDescent="0.35">
      <c r="A214" s="19"/>
    </row>
    <row r="215" spans="1:1" x14ac:dyDescent="0.35">
      <c r="A215" s="19"/>
    </row>
    <row r="216" spans="1:1" x14ac:dyDescent="0.35">
      <c r="A216" s="19"/>
    </row>
    <row r="217" spans="1:1" x14ac:dyDescent="0.35">
      <c r="A217" s="19"/>
    </row>
    <row r="218" spans="1:1" x14ac:dyDescent="0.35">
      <c r="A218" s="19"/>
    </row>
    <row r="219" spans="1:1" x14ac:dyDescent="0.35">
      <c r="A219" s="19"/>
    </row>
    <row r="220" spans="1:1" x14ac:dyDescent="0.35">
      <c r="A220" s="19"/>
    </row>
    <row r="221" spans="1:1" x14ac:dyDescent="0.35">
      <c r="A221" s="19"/>
    </row>
    <row r="222" spans="1:1" x14ac:dyDescent="0.35">
      <c r="A222" s="19"/>
    </row>
    <row r="223" spans="1:1" x14ac:dyDescent="0.35">
      <c r="A223" s="19"/>
    </row>
    <row r="224" spans="1:1" x14ac:dyDescent="0.35">
      <c r="A224" s="19"/>
    </row>
    <row r="225" spans="1:1" x14ac:dyDescent="0.35">
      <c r="A225" s="19"/>
    </row>
    <row r="226" spans="1:1" x14ac:dyDescent="0.35">
      <c r="A226" s="19"/>
    </row>
    <row r="227" spans="1:1" x14ac:dyDescent="0.35">
      <c r="A227" s="19"/>
    </row>
    <row r="228" spans="1:1" x14ac:dyDescent="0.35">
      <c r="A228" s="19"/>
    </row>
    <row r="229" spans="1:1" x14ac:dyDescent="0.35">
      <c r="A229" s="19"/>
    </row>
    <row r="230" spans="1:1" x14ac:dyDescent="0.35">
      <c r="A230" s="19"/>
    </row>
    <row r="231" spans="1:1" x14ac:dyDescent="0.35">
      <c r="A231" s="19"/>
    </row>
    <row r="232" spans="1:1" x14ac:dyDescent="0.35">
      <c r="A232" s="19"/>
    </row>
    <row r="233" spans="1:1" x14ac:dyDescent="0.35">
      <c r="A233" s="19"/>
    </row>
    <row r="234" spans="1:1" x14ac:dyDescent="0.35">
      <c r="A234" s="19"/>
    </row>
    <row r="235" spans="1:1" x14ac:dyDescent="0.35">
      <c r="A235" s="19"/>
    </row>
    <row r="236" spans="1:1" x14ac:dyDescent="0.35">
      <c r="A236" s="19"/>
    </row>
    <row r="237" spans="1:1" x14ac:dyDescent="0.35">
      <c r="A237" s="19"/>
    </row>
    <row r="238" spans="1:1" x14ac:dyDescent="0.35">
      <c r="A238" s="19"/>
    </row>
    <row r="239" spans="1:1" x14ac:dyDescent="0.35">
      <c r="A239" s="19"/>
    </row>
    <row r="240" spans="1:1" x14ac:dyDescent="0.35">
      <c r="A240" s="19"/>
    </row>
    <row r="241" spans="1:1" x14ac:dyDescent="0.35">
      <c r="A241" s="19"/>
    </row>
    <row r="242" spans="1:1" x14ac:dyDescent="0.35">
      <c r="A242" s="19"/>
    </row>
    <row r="243" spans="1:1" x14ac:dyDescent="0.35">
      <c r="A243" s="19"/>
    </row>
    <row r="244" spans="1:1" x14ac:dyDescent="0.35">
      <c r="A244" s="19"/>
    </row>
    <row r="245" spans="1:1" x14ac:dyDescent="0.35">
      <c r="A245" s="19"/>
    </row>
    <row r="246" spans="1:1" x14ac:dyDescent="0.35">
      <c r="A246" s="19"/>
    </row>
    <row r="247" spans="1:1" x14ac:dyDescent="0.35">
      <c r="A247" s="19"/>
    </row>
    <row r="248" spans="1:1" x14ac:dyDescent="0.35">
      <c r="A248" s="19"/>
    </row>
    <row r="249" spans="1:1" x14ac:dyDescent="0.35">
      <c r="A249" s="19"/>
    </row>
    <row r="250" spans="1:1" x14ac:dyDescent="0.35">
      <c r="A250" s="19"/>
    </row>
    <row r="251" spans="1:1" x14ac:dyDescent="0.35">
      <c r="A251" s="19"/>
    </row>
    <row r="252" spans="1:1" x14ac:dyDescent="0.35">
      <c r="A252" s="19"/>
    </row>
    <row r="253" spans="1:1" x14ac:dyDescent="0.35">
      <c r="A253" s="19"/>
    </row>
    <row r="254" spans="1:1" x14ac:dyDescent="0.35">
      <c r="A254" s="19"/>
    </row>
    <row r="255" spans="1:1" x14ac:dyDescent="0.35">
      <c r="A255" s="19"/>
    </row>
    <row r="256" spans="1:1" x14ac:dyDescent="0.35">
      <c r="A256" s="19"/>
    </row>
    <row r="257" spans="1:1" x14ac:dyDescent="0.35">
      <c r="A257" s="19"/>
    </row>
    <row r="258" spans="1:1" x14ac:dyDescent="0.35">
      <c r="A258" s="19"/>
    </row>
    <row r="259" spans="1:1" x14ac:dyDescent="0.35">
      <c r="A259" s="19"/>
    </row>
    <row r="260" spans="1:1" x14ac:dyDescent="0.35">
      <c r="A260" s="19"/>
    </row>
    <row r="261" spans="1:1" x14ac:dyDescent="0.35">
      <c r="A261" s="19"/>
    </row>
    <row r="262" spans="1:1" x14ac:dyDescent="0.35">
      <c r="A262" s="19"/>
    </row>
    <row r="263" spans="1:1" x14ac:dyDescent="0.35">
      <c r="A263" s="19"/>
    </row>
    <row r="264" spans="1:1" x14ac:dyDescent="0.35">
      <c r="A264" s="19"/>
    </row>
    <row r="265" spans="1:1" x14ac:dyDescent="0.35">
      <c r="A265" s="19"/>
    </row>
    <row r="266" spans="1:1" x14ac:dyDescent="0.35">
      <c r="A266" s="19"/>
    </row>
    <row r="267" spans="1:1" x14ac:dyDescent="0.35">
      <c r="A267" s="19"/>
    </row>
    <row r="300" spans="1:1" x14ac:dyDescent="0.35">
      <c r="A300" s="125"/>
    </row>
    <row r="301" spans="1:1" x14ac:dyDescent="0.35">
      <c r="A301" s="125"/>
    </row>
    <row r="302" spans="1:1" x14ac:dyDescent="0.35">
      <c r="A302" s="125"/>
    </row>
    <row r="303" spans="1:1" x14ac:dyDescent="0.35">
      <c r="A303" s="125"/>
    </row>
    <row r="304" spans="1:1" x14ac:dyDescent="0.35">
      <c r="A304" s="125"/>
    </row>
    <row r="305" spans="1:1" x14ac:dyDescent="0.35">
      <c r="A305" s="125"/>
    </row>
    <row r="306" spans="1:1" x14ac:dyDescent="0.35">
      <c r="A306" s="125"/>
    </row>
    <row r="307" spans="1:1" x14ac:dyDescent="0.35">
      <c r="A307" s="125"/>
    </row>
    <row r="308" spans="1:1" x14ac:dyDescent="0.35">
      <c r="A308" s="125"/>
    </row>
    <row r="309" spans="1:1" x14ac:dyDescent="0.35">
      <c r="A309" s="125"/>
    </row>
    <row r="310" spans="1:1" x14ac:dyDescent="0.35">
      <c r="A310" s="125"/>
    </row>
    <row r="311" spans="1:1" x14ac:dyDescent="0.35">
      <c r="A311" s="125"/>
    </row>
    <row r="317" spans="1:1" x14ac:dyDescent="0.35">
      <c r="A317" s="119"/>
    </row>
    <row r="318" spans="1:1" x14ac:dyDescent="0.35">
      <c r="A318" s="119"/>
    </row>
    <row r="319" spans="1:1" x14ac:dyDescent="0.35">
      <c r="A319" s="119"/>
    </row>
    <row r="320" spans="1:1" x14ac:dyDescent="0.35">
      <c r="A320" s="119"/>
    </row>
    <row r="321" spans="1:1" x14ac:dyDescent="0.35">
      <c r="A321" s="119"/>
    </row>
    <row r="322" spans="1:1" x14ac:dyDescent="0.35">
      <c r="A322" s="119"/>
    </row>
    <row r="323" spans="1:1" x14ac:dyDescent="0.35">
      <c r="A323" s="119"/>
    </row>
    <row r="324" spans="1:1" x14ac:dyDescent="0.35">
      <c r="A324" s="119"/>
    </row>
    <row r="325" spans="1:1" x14ac:dyDescent="0.35">
      <c r="A325" s="119"/>
    </row>
    <row r="326" spans="1:1" x14ac:dyDescent="0.35">
      <c r="A326" s="119"/>
    </row>
    <row r="327" spans="1:1" x14ac:dyDescent="0.35">
      <c r="A327" s="119"/>
    </row>
    <row r="328" spans="1:1" x14ac:dyDescent="0.35">
      <c r="A328" s="119"/>
    </row>
    <row r="329" spans="1:1" x14ac:dyDescent="0.35">
      <c r="A329" s="122"/>
    </row>
    <row r="330" spans="1:1" x14ac:dyDescent="0.35">
      <c r="A330" s="119"/>
    </row>
    <row r="331" spans="1:1" x14ac:dyDescent="0.35">
      <c r="A331" s="122"/>
    </row>
    <row r="332" spans="1:1" x14ac:dyDescent="0.35">
      <c r="A332" s="119"/>
    </row>
    <row r="333" spans="1:1" x14ac:dyDescent="0.35">
      <c r="A333" s="122"/>
    </row>
    <row r="334" spans="1:1" x14ac:dyDescent="0.35">
      <c r="A334" s="119"/>
    </row>
    <row r="335" spans="1:1" x14ac:dyDescent="0.35">
      <c r="A335" s="122"/>
    </row>
    <row r="336" spans="1:1" x14ac:dyDescent="0.35">
      <c r="A336" s="119"/>
    </row>
    <row r="337" spans="1:1" x14ac:dyDescent="0.35">
      <c r="A337" s="119"/>
    </row>
    <row r="338" spans="1:1" x14ac:dyDescent="0.35">
      <c r="A338" s="119"/>
    </row>
    <row r="339" spans="1:1" x14ac:dyDescent="0.35">
      <c r="A339" s="121"/>
    </row>
    <row r="340" spans="1:1" x14ac:dyDescent="0.35">
      <c r="A340" s="121"/>
    </row>
    <row r="353" spans="1:1" x14ac:dyDescent="0.35">
      <c r="A353" s="24"/>
    </row>
    <row r="356" spans="1:1" x14ac:dyDescent="0.35">
      <c r="A356" s="125"/>
    </row>
    <row r="357" spans="1:1" x14ac:dyDescent="0.35">
      <c r="A357" s="125"/>
    </row>
    <row r="358" spans="1:1" x14ac:dyDescent="0.35">
      <c r="A358" s="125"/>
    </row>
    <row r="359" spans="1:1" x14ac:dyDescent="0.35">
      <c r="A359" s="125"/>
    </row>
    <row r="360" spans="1:1" x14ac:dyDescent="0.35">
      <c r="A360" s="125"/>
    </row>
    <row r="361" spans="1:1" x14ac:dyDescent="0.35">
      <c r="A361" s="125"/>
    </row>
    <row r="362" spans="1:1" x14ac:dyDescent="0.35">
      <c r="A362" s="125"/>
    </row>
    <row r="363" spans="1:1" x14ac:dyDescent="0.35">
      <c r="A363" s="125"/>
    </row>
    <row r="364" spans="1:1" x14ac:dyDescent="0.35">
      <c r="A364" s="125"/>
    </row>
    <row r="365" spans="1:1" x14ac:dyDescent="0.35">
      <c r="A365" s="125"/>
    </row>
    <row r="366" spans="1:1" x14ac:dyDescent="0.35">
      <c r="A366" s="125"/>
    </row>
    <row r="367" spans="1:1" x14ac:dyDescent="0.35">
      <c r="A367" s="125"/>
    </row>
    <row r="368" spans="1:1" x14ac:dyDescent="0.35">
      <c r="A368" s="125"/>
    </row>
    <row r="369" spans="1:1" x14ac:dyDescent="0.35">
      <c r="A369" s="125"/>
    </row>
    <row r="370" spans="1:1" x14ac:dyDescent="0.35">
      <c r="A370" s="125"/>
    </row>
    <row r="371" spans="1:1" x14ac:dyDescent="0.35">
      <c r="A371" s="125"/>
    </row>
    <row r="372" spans="1:1" x14ac:dyDescent="0.35">
      <c r="A372" s="125"/>
    </row>
    <row r="373" spans="1:1" x14ac:dyDescent="0.35">
      <c r="A373" s="125"/>
    </row>
    <row r="374" spans="1:1" x14ac:dyDescent="0.35">
      <c r="A374" s="125"/>
    </row>
    <row r="375" spans="1:1" x14ac:dyDescent="0.35">
      <c r="A375" s="125"/>
    </row>
    <row r="376" spans="1:1" x14ac:dyDescent="0.35">
      <c r="A376" s="125"/>
    </row>
    <row r="377" spans="1:1" x14ac:dyDescent="0.35">
      <c r="A377" s="125"/>
    </row>
    <row r="378" spans="1:1" x14ac:dyDescent="0.35">
      <c r="A378" s="125"/>
    </row>
    <row r="379" spans="1:1" x14ac:dyDescent="0.35">
      <c r="A379" s="125"/>
    </row>
    <row r="480" spans="1:1" x14ac:dyDescent="0.35">
      <c r="A480" s="43"/>
    </row>
    <row r="481" spans="1:1" x14ac:dyDescent="0.35">
      <c r="A481" s="43"/>
    </row>
    <row r="482" spans="1:1" x14ac:dyDescent="0.35">
      <c r="A482" s="43"/>
    </row>
    <row r="483" spans="1:1" x14ac:dyDescent="0.35">
      <c r="A483" s="43"/>
    </row>
    <row r="497" spans="1:2" x14ac:dyDescent="0.35">
      <c r="A497" s="41"/>
      <c r="B497" s="1"/>
    </row>
    <row r="498" spans="1:2" x14ac:dyDescent="0.35">
      <c r="A498" s="41"/>
      <c r="B498" s="1"/>
    </row>
    <row r="499" spans="1:2" x14ac:dyDescent="0.35">
      <c r="A499" s="41"/>
      <c r="B499" s="1"/>
    </row>
    <row r="500" spans="1:2" x14ac:dyDescent="0.35">
      <c r="A500" s="41"/>
      <c r="B500" s="1"/>
    </row>
    <row r="501" spans="1:2" x14ac:dyDescent="0.35">
      <c r="A501" s="41"/>
      <c r="B501" s="1"/>
    </row>
    <row r="502" spans="1:2" x14ac:dyDescent="0.35">
      <c r="A502" s="41"/>
      <c r="B502" s="1"/>
    </row>
    <row r="503" spans="1:2" x14ac:dyDescent="0.35">
      <c r="A503" s="41"/>
      <c r="B503" s="1"/>
    </row>
    <row r="504" spans="1:2" x14ac:dyDescent="0.35">
      <c r="A504" s="41"/>
      <c r="B504" s="1"/>
    </row>
    <row r="505" spans="1:2" x14ac:dyDescent="0.35">
      <c r="A505" s="41"/>
      <c r="B505" s="1"/>
    </row>
    <row r="506" spans="1:2" x14ac:dyDescent="0.35">
      <c r="A506" s="41"/>
      <c r="B506" s="1"/>
    </row>
    <row r="507" spans="1:2" x14ac:dyDescent="0.35">
      <c r="A507" s="41"/>
      <c r="B507" s="1"/>
    </row>
    <row r="508" spans="1:2" x14ac:dyDescent="0.35">
      <c r="A508" s="41"/>
      <c r="B508" s="1"/>
    </row>
    <row r="509" spans="1:2" x14ac:dyDescent="0.35">
      <c r="A509" s="41"/>
      <c r="B509" s="1"/>
    </row>
    <row r="523" spans="2:2" x14ac:dyDescent="0.35">
      <c r="B523" s="1"/>
    </row>
    <row r="524" spans="2:2" x14ac:dyDescent="0.35">
      <c r="B524" s="1"/>
    </row>
    <row r="525" spans="2:2" x14ac:dyDescent="0.35">
      <c r="B525" s="1"/>
    </row>
    <row r="526" spans="2:2" x14ac:dyDescent="0.35">
      <c r="B526" s="1"/>
    </row>
    <row r="527" spans="2:2" x14ac:dyDescent="0.35">
      <c r="B527" s="1"/>
    </row>
    <row r="528" spans="2:2" x14ac:dyDescent="0.35">
      <c r="B528" s="1"/>
    </row>
    <row r="529" spans="2:6" x14ac:dyDescent="0.35">
      <c r="B529" s="1"/>
    </row>
    <row r="530" spans="2:6" x14ac:dyDescent="0.35">
      <c r="B530" s="1"/>
    </row>
    <row r="531" spans="2:6" x14ac:dyDescent="0.35">
      <c r="B531" s="1"/>
    </row>
    <row r="532" spans="2:6" x14ac:dyDescent="0.35">
      <c r="B532" s="1"/>
    </row>
    <row r="533" spans="2:6" x14ac:dyDescent="0.35">
      <c r="B533" s="1"/>
    </row>
    <row r="534" spans="2:6" x14ac:dyDescent="0.35">
      <c r="B534" s="1"/>
    </row>
    <row r="535" spans="2:6" x14ac:dyDescent="0.35">
      <c r="B535" s="1"/>
    </row>
    <row r="536" spans="2:6" x14ac:dyDescent="0.35">
      <c r="F536" t="str">
        <f t="shared" ref="F536:F587" si="0">SUBSTITUTE(E536,"Istate","(state")</f>
        <v/>
      </c>
    </row>
    <row r="537" spans="2:6" x14ac:dyDescent="0.35">
      <c r="F537" t="str">
        <f t="shared" si="0"/>
        <v/>
      </c>
    </row>
    <row r="538" spans="2:6" x14ac:dyDescent="0.35">
      <c r="F538" t="str">
        <f t="shared" si="0"/>
        <v/>
      </c>
    </row>
    <row r="539" spans="2:6" x14ac:dyDescent="0.35">
      <c r="F539" t="str">
        <f t="shared" si="0"/>
        <v/>
      </c>
    </row>
    <row r="540" spans="2:6" x14ac:dyDescent="0.35">
      <c r="F540" t="str">
        <f t="shared" si="0"/>
        <v/>
      </c>
    </row>
    <row r="541" spans="2:6" x14ac:dyDescent="0.35">
      <c r="F541" t="str">
        <f t="shared" si="0"/>
        <v/>
      </c>
    </row>
    <row r="542" spans="2:6" x14ac:dyDescent="0.35">
      <c r="F542" t="str">
        <f t="shared" si="0"/>
        <v/>
      </c>
    </row>
    <row r="543" spans="2:6" x14ac:dyDescent="0.35">
      <c r="F543" t="str">
        <f t="shared" si="0"/>
        <v/>
      </c>
    </row>
    <row r="544" spans="2:6" x14ac:dyDescent="0.35">
      <c r="F544" t="str">
        <f t="shared" si="0"/>
        <v/>
      </c>
    </row>
    <row r="545" spans="1:6" x14ac:dyDescent="0.35">
      <c r="F545" t="str">
        <f t="shared" si="0"/>
        <v/>
      </c>
    </row>
    <row r="546" spans="1:6" x14ac:dyDescent="0.35">
      <c r="F546" t="str">
        <f t="shared" si="0"/>
        <v/>
      </c>
    </row>
    <row r="547" spans="1:6" x14ac:dyDescent="0.35">
      <c r="F547" t="str">
        <f t="shared" si="0"/>
        <v/>
      </c>
    </row>
    <row r="548" spans="1:6" x14ac:dyDescent="0.35">
      <c r="F548" t="str">
        <f t="shared" si="0"/>
        <v/>
      </c>
    </row>
    <row r="549" spans="1:6" x14ac:dyDescent="0.35">
      <c r="A549" s="41"/>
      <c r="F549" t="str">
        <f t="shared" si="0"/>
        <v/>
      </c>
    </row>
    <row r="550" spans="1:6" x14ac:dyDescent="0.35">
      <c r="A550" s="41"/>
      <c r="F550" t="str">
        <f t="shared" si="0"/>
        <v/>
      </c>
    </row>
    <row r="551" spans="1:6" x14ac:dyDescent="0.35">
      <c r="A551" s="41"/>
      <c r="F551" t="str">
        <f t="shared" si="0"/>
        <v/>
      </c>
    </row>
    <row r="552" spans="1:6" x14ac:dyDescent="0.35">
      <c r="A552" s="41"/>
      <c r="F552" t="str">
        <f t="shared" si="0"/>
        <v/>
      </c>
    </row>
    <row r="553" spans="1:6" x14ac:dyDescent="0.35">
      <c r="A553" s="41"/>
      <c r="F553" t="str">
        <f t="shared" si="0"/>
        <v/>
      </c>
    </row>
    <row r="554" spans="1:6" x14ac:dyDescent="0.35">
      <c r="A554" s="41"/>
      <c r="F554" t="str">
        <f t="shared" si="0"/>
        <v/>
      </c>
    </row>
    <row r="555" spans="1:6" x14ac:dyDescent="0.35">
      <c r="A555" s="41"/>
      <c r="F555" t="str">
        <f t="shared" si="0"/>
        <v/>
      </c>
    </row>
    <row r="556" spans="1:6" x14ac:dyDescent="0.35">
      <c r="A556" s="41"/>
      <c r="F556" t="str">
        <f t="shared" si="0"/>
        <v/>
      </c>
    </row>
    <row r="557" spans="1:6" x14ac:dyDescent="0.35">
      <c r="A557" s="41"/>
      <c r="F557" t="str">
        <f t="shared" si="0"/>
        <v/>
      </c>
    </row>
    <row r="558" spans="1:6" x14ac:dyDescent="0.35">
      <c r="A558" s="41"/>
      <c r="F558" t="str">
        <f t="shared" si="0"/>
        <v/>
      </c>
    </row>
    <row r="559" spans="1:6" x14ac:dyDescent="0.35">
      <c r="A559" s="41"/>
      <c r="F559" t="str">
        <f t="shared" si="0"/>
        <v/>
      </c>
    </row>
    <row r="560" spans="1:6" x14ac:dyDescent="0.35">
      <c r="A560" s="41"/>
      <c r="F560" t="str">
        <f t="shared" si="0"/>
        <v/>
      </c>
    </row>
    <row r="561" spans="1:6" x14ac:dyDescent="0.35">
      <c r="A561" s="41"/>
      <c r="F561" t="str">
        <f t="shared" si="0"/>
        <v/>
      </c>
    </row>
    <row r="562" spans="1:6" x14ac:dyDescent="0.35">
      <c r="F562" t="str">
        <f t="shared" si="0"/>
        <v/>
      </c>
    </row>
    <row r="563" spans="1:6" x14ac:dyDescent="0.35">
      <c r="F563" t="str">
        <f t="shared" si="0"/>
        <v/>
      </c>
    </row>
    <row r="564" spans="1:6" x14ac:dyDescent="0.35">
      <c r="F564" t="str">
        <f t="shared" si="0"/>
        <v/>
      </c>
    </row>
    <row r="565" spans="1:6" x14ac:dyDescent="0.35">
      <c r="F565" t="str">
        <f t="shared" si="0"/>
        <v/>
      </c>
    </row>
    <row r="566" spans="1:6" x14ac:dyDescent="0.35">
      <c r="F566" t="str">
        <f t="shared" si="0"/>
        <v/>
      </c>
    </row>
    <row r="567" spans="1:6" x14ac:dyDescent="0.35">
      <c r="F567" t="str">
        <f t="shared" si="0"/>
        <v/>
      </c>
    </row>
    <row r="568" spans="1:6" x14ac:dyDescent="0.35">
      <c r="F568" t="str">
        <f t="shared" si="0"/>
        <v/>
      </c>
    </row>
    <row r="569" spans="1:6" x14ac:dyDescent="0.35">
      <c r="F569" t="str">
        <f t="shared" si="0"/>
        <v/>
      </c>
    </row>
    <row r="570" spans="1:6" x14ac:dyDescent="0.35">
      <c r="F570" t="str">
        <f t="shared" si="0"/>
        <v/>
      </c>
    </row>
    <row r="571" spans="1:6" x14ac:dyDescent="0.35">
      <c r="F571" t="str">
        <f t="shared" si="0"/>
        <v/>
      </c>
    </row>
    <row r="572" spans="1:6" x14ac:dyDescent="0.35">
      <c r="F572" t="str">
        <f t="shared" si="0"/>
        <v/>
      </c>
    </row>
    <row r="573" spans="1:6" x14ac:dyDescent="0.35">
      <c r="F573" t="str">
        <f t="shared" si="0"/>
        <v/>
      </c>
    </row>
    <row r="574" spans="1:6" x14ac:dyDescent="0.35">
      <c r="A574" s="76"/>
      <c r="F574" t="str">
        <f t="shared" si="0"/>
        <v/>
      </c>
    </row>
    <row r="575" spans="1:6" x14ac:dyDescent="0.35">
      <c r="A575" s="76"/>
      <c r="F575" t="str">
        <f t="shared" si="0"/>
        <v/>
      </c>
    </row>
    <row r="576" spans="1:6" x14ac:dyDescent="0.35">
      <c r="A576" s="76"/>
      <c r="F576" t="str">
        <f t="shared" si="0"/>
        <v/>
      </c>
    </row>
    <row r="577" spans="1:6" x14ac:dyDescent="0.35">
      <c r="A577" s="76"/>
      <c r="F577" t="str">
        <f t="shared" si="0"/>
        <v/>
      </c>
    </row>
    <row r="578" spans="1:6" x14ac:dyDescent="0.35">
      <c r="A578" s="76"/>
      <c r="F578" t="str">
        <f t="shared" si="0"/>
        <v/>
      </c>
    </row>
    <row r="579" spans="1:6" x14ac:dyDescent="0.35">
      <c r="A579" s="76"/>
      <c r="F579" t="str">
        <f t="shared" si="0"/>
        <v/>
      </c>
    </row>
    <row r="580" spans="1:6" x14ac:dyDescent="0.35">
      <c r="A580" s="76"/>
      <c r="F580" t="str">
        <f t="shared" si="0"/>
        <v/>
      </c>
    </row>
    <row r="581" spans="1:6" x14ac:dyDescent="0.35">
      <c r="A581" s="76"/>
      <c r="F581" t="str">
        <f t="shared" si="0"/>
        <v/>
      </c>
    </row>
    <row r="582" spans="1:6" x14ac:dyDescent="0.35">
      <c r="A582" s="76"/>
      <c r="F582" t="str">
        <f t="shared" si="0"/>
        <v/>
      </c>
    </row>
    <row r="583" spans="1:6" x14ac:dyDescent="0.35">
      <c r="A583" s="76"/>
      <c r="F583" t="str">
        <f t="shared" si="0"/>
        <v/>
      </c>
    </row>
    <row r="584" spans="1:6" x14ac:dyDescent="0.35">
      <c r="A584" s="76"/>
      <c r="F584" t="str">
        <f t="shared" si="0"/>
        <v/>
      </c>
    </row>
    <row r="585" spans="1:6" x14ac:dyDescent="0.35">
      <c r="A585" s="76"/>
      <c r="F585" t="str">
        <f t="shared" si="0"/>
        <v/>
      </c>
    </row>
    <row r="586" spans="1:6" x14ac:dyDescent="0.35">
      <c r="A586" s="76"/>
      <c r="F586" t="str">
        <f t="shared" si="0"/>
        <v/>
      </c>
    </row>
    <row r="587" spans="1:6" x14ac:dyDescent="0.35">
      <c r="A587" s="76"/>
      <c r="F587" t="str">
        <f t="shared" si="0"/>
        <v/>
      </c>
    </row>
    <row r="588" spans="1:6" x14ac:dyDescent="0.35">
      <c r="F588" t="str">
        <f t="shared" ref="F588:F651" si="1">SUBSTITUTE(E588,"Istate","(state")</f>
        <v/>
      </c>
    </row>
    <row r="589" spans="1:6" x14ac:dyDescent="0.35">
      <c r="F589" t="str">
        <f t="shared" si="1"/>
        <v/>
      </c>
    </row>
    <row r="590" spans="1:6" x14ac:dyDescent="0.35">
      <c r="F590" t="str">
        <f t="shared" si="1"/>
        <v/>
      </c>
    </row>
    <row r="591" spans="1:6" x14ac:dyDescent="0.35">
      <c r="F591" t="str">
        <f t="shared" si="1"/>
        <v/>
      </c>
    </row>
    <row r="592" spans="1:6" x14ac:dyDescent="0.35">
      <c r="F592" t="str">
        <f t="shared" si="1"/>
        <v/>
      </c>
    </row>
    <row r="593" spans="6:6" x14ac:dyDescent="0.35">
      <c r="F593" t="str">
        <f t="shared" si="1"/>
        <v/>
      </c>
    </row>
    <row r="594" spans="6:6" x14ac:dyDescent="0.35">
      <c r="F594" t="str">
        <f t="shared" si="1"/>
        <v/>
      </c>
    </row>
    <row r="595" spans="6:6" x14ac:dyDescent="0.35">
      <c r="F595" t="str">
        <f t="shared" si="1"/>
        <v/>
      </c>
    </row>
    <row r="596" spans="6:6" x14ac:dyDescent="0.35">
      <c r="F596" t="str">
        <f t="shared" si="1"/>
        <v/>
      </c>
    </row>
    <row r="597" spans="6:6" x14ac:dyDescent="0.35">
      <c r="F597" t="str">
        <f t="shared" si="1"/>
        <v/>
      </c>
    </row>
    <row r="598" spans="6:6" x14ac:dyDescent="0.35">
      <c r="F598" t="str">
        <f t="shared" si="1"/>
        <v/>
      </c>
    </row>
    <row r="599" spans="6:6" x14ac:dyDescent="0.35">
      <c r="F599" t="str">
        <f t="shared" si="1"/>
        <v/>
      </c>
    </row>
    <row r="600" spans="6:6" x14ac:dyDescent="0.35">
      <c r="F600" t="str">
        <f t="shared" si="1"/>
        <v/>
      </c>
    </row>
    <row r="601" spans="6:6" x14ac:dyDescent="0.35">
      <c r="F601" t="str">
        <f t="shared" si="1"/>
        <v/>
      </c>
    </row>
    <row r="602" spans="6:6" x14ac:dyDescent="0.35">
      <c r="F602" t="str">
        <f t="shared" si="1"/>
        <v/>
      </c>
    </row>
    <row r="603" spans="6:6" x14ac:dyDescent="0.35">
      <c r="F603" t="str">
        <f t="shared" si="1"/>
        <v/>
      </c>
    </row>
    <row r="604" spans="6:6" x14ac:dyDescent="0.35">
      <c r="F604" t="str">
        <f t="shared" si="1"/>
        <v/>
      </c>
    </row>
    <row r="605" spans="6:6" x14ac:dyDescent="0.35">
      <c r="F605" t="str">
        <f t="shared" si="1"/>
        <v/>
      </c>
    </row>
    <row r="606" spans="6:6" x14ac:dyDescent="0.35">
      <c r="F606" t="str">
        <f t="shared" si="1"/>
        <v/>
      </c>
    </row>
    <row r="607" spans="6:6" x14ac:dyDescent="0.35">
      <c r="F607" t="str">
        <f t="shared" si="1"/>
        <v/>
      </c>
    </row>
    <row r="608" spans="6:6" x14ac:dyDescent="0.35">
      <c r="F608" t="str">
        <f t="shared" si="1"/>
        <v/>
      </c>
    </row>
    <row r="609" spans="6:6" x14ac:dyDescent="0.35">
      <c r="F609" t="str">
        <f t="shared" si="1"/>
        <v/>
      </c>
    </row>
    <row r="610" spans="6:6" x14ac:dyDescent="0.35">
      <c r="F610" t="str">
        <f t="shared" si="1"/>
        <v/>
      </c>
    </row>
    <row r="611" spans="6:6" x14ac:dyDescent="0.35">
      <c r="F611" t="str">
        <f t="shared" si="1"/>
        <v/>
      </c>
    </row>
    <row r="612" spans="6:6" x14ac:dyDescent="0.35">
      <c r="F612" t="str">
        <f t="shared" si="1"/>
        <v/>
      </c>
    </row>
    <row r="613" spans="6:6" x14ac:dyDescent="0.35">
      <c r="F613" t="str">
        <f t="shared" si="1"/>
        <v/>
      </c>
    </row>
    <row r="614" spans="6:6" x14ac:dyDescent="0.35">
      <c r="F614" t="str">
        <f t="shared" si="1"/>
        <v/>
      </c>
    </row>
    <row r="615" spans="6:6" x14ac:dyDescent="0.35">
      <c r="F615" t="str">
        <f t="shared" si="1"/>
        <v/>
      </c>
    </row>
    <row r="616" spans="6:6" x14ac:dyDescent="0.35">
      <c r="F616" t="str">
        <f t="shared" si="1"/>
        <v/>
      </c>
    </row>
    <row r="617" spans="6:6" x14ac:dyDescent="0.35">
      <c r="F617" t="str">
        <f t="shared" si="1"/>
        <v/>
      </c>
    </row>
    <row r="618" spans="6:6" x14ac:dyDescent="0.35">
      <c r="F618" t="str">
        <f t="shared" si="1"/>
        <v/>
      </c>
    </row>
    <row r="619" spans="6:6" x14ac:dyDescent="0.35">
      <c r="F619" t="str">
        <f t="shared" si="1"/>
        <v/>
      </c>
    </row>
    <row r="620" spans="6:6" x14ac:dyDescent="0.35">
      <c r="F620" t="str">
        <f t="shared" si="1"/>
        <v/>
      </c>
    </row>
    <row r="621" spans="6:6" x14ac:dyDescent="0.35">
      <c r="F621" t="str">
        <f t="shared" si="1"/>
        <v/>
      </c>
    </row>
    <row r="622" spans="6:6" x14ac:dyDescent="0.35">
      <c r="F622" t="str">
        <f t="shared" si="1"/>
        <v/>
      </c>
    </row>
    <row r="623" spans="6:6" x14ac:dyDescent="0.35">
      <c r="F623" t="str">
        <f t="shared" si="1"/>
        <v/>
      </c>
    </row>
    <row r="624" spans="6:6" x14ac:dyDescent="0.35">
      <c r="F624" t="str">
        <f t="shared" si="1"/>
        <v/>
      </c>
    </row>
    <row r="625" spans="6:6" x14ac:dyDescent="0.35">
      <c r="F625" t="str">
        <f t="shared" si="1"/>
        <v/>
      </c>
    </row>
    <row r="626" spans="6:6" x14ac:dyDescent="0.35">
      <c r="F626" t="str">
        <f t="shared" si="1"/>
        <v/>
      </c>
    </row>
    <row r="627" spans="6:6" x14ac:dyDescent="0.35">
      <c r="F627" t="str">
        <f t="shared" si="1"/>
        <v/>
      </c>
    </row>
    <row r="628" spans="6:6" x14ac:dyDescent="0.35">
      <c r="F628" t="str">
        <f t="shared" si="1"/>
        <v/>
      </c>
    </row>
    <row r="629" spans="6:6" x14ac:dyDescent="0.35">
      <c r="F629" t="str">
        <f t="shared" si="1"/>
        <v/>
      </c>
    </row>
    <row r="630" spans="6:6" x14ac:dyDescent="0.35">
      <c r="F630" t="str">
        <f t="shared" si="1"/>
        <v/>
      </c>
    </row>
    <row r="631" spans="6:6" x14ac:dyDescent="0.35">
      <c r="F631" t="str">
        <f t="shared" si="1"/>
        <v/>
      </c>
    </row>
    <row r="632" spans="6:6" x14ac:dyDescent="0.35">
      <c r="F632" t="str">
        <f t="shared" si="1"/>
        <v/>
      </c>
    </row>
    <row r="633" spans="6:6" x14ac:dyDescent="0.35">
      <c r="F633" t="str">
        <f t="shared" si="1"/>
        <v/>
      </c>
    </row>
    <row r="634" spans="6:6" x14ac:dyDescent="0.35">
      <c r="F634" t="str">
        <f t="shared" si="1"/>
        <v/>
      </c>
    </row>
    <row r="635" spans="6:6" x14ac:dyDescent="0.35">
      <c r="F635" t="str">
        <f t="shared" si="1"/>
        <v/>
      </c>
    </row>
    <row r="636" spans="6:6" x14ac:dyDescent="0.35">
      <c r="F636" t="str">
        <f t="shared" si="1"/>
        <v/>
      </c>
    </row>
    <row r="637" spans="6:6" x14ac:dyDescent="0.35">
      <c r="F637" t="str">
        <f t="shared" si="1"/>
        <v/>
      </c>
    </row>
    <row r="638" spans="6:6" x14ac:dyDescent="0.35">
      <c r="F638" t="str">
        <f t="shared" si="1"/>
        <v/>
      </c>
    </row>
    <row r="639" spans="6:6" x14ac:dyDescent="0.35">
      <c r="F639" t="str">
        <f t="shared" si="1"/>
        <v/>
      </c>
    </row>
    <row r="640" spans="6:6" x14ac:dyDescent="0.35">
      <c r="F640" t="str">
        <f t="shared" si="1"/>
        <v/>
      </c>
    </row>
    <row r="641" spans="6:6" x14ac:dyDescent="0.35">
      <c r="F641" t="str">
        <f t="shared" si="1"/>
        <v/>
      </c>
    </row>
    <row r="642" spans="6:6" x14ac:dyDescent="0.35">
      <c r="F642" t="str">
        <f t="shared" si="1"/>
        <v/>
      </c>
    </row>
    <row r="643" spans="6:6" x14ac:dyDescent="0.35">
      <c r="F643" t="str">
        <f t="shared" si="1"/>
        <v/>
      </c>
    </row>
    <row r="644" spans="6:6" x14ac:dyDescent="0.35">
      <c r="F644" t="str">
        <f t="shared" si="1"/>
        <v/>
      </c>
    </row>
    <row r="645" spans="6:6" x14ac:dyDescent="0.35">
      <c r="F645" t="str">
        <f t="shared" si="1"/>
        <v/>
      </c>
    </row>
    <row r="646" spans="6:6" x14ac:dyDescent="0.35">
      <c r="F646" t="str">
        <f t="shared" si="1"/>
        <v/>
      </c>
    </row>
    <row r="647" spans="6:6" x14ac:dyDescent="0.35">
      <c r="F647" t="str">
        <f t="shared" si="1"/>
        <v/>
      </c>
    </row>
    <row r="648" spans="6:6" x14ac:dyDescent="0.35">
      <c r="F648" t="str">
        <f t="shared" si="1"/>
        <v/>
      </c>
    </row>
    <row r="649" spans="6:6" x14ac:dyDescent="0.35">
      <c r="F649" t="str">
        <f t="shared" si="1"/>
        <v/>
      </c>
    </row>
    <row r="650" spans="6:6" x14ac:dyDescent="0.35">
      <c r="F650" t="str">
        <f t="shared" si="1"/>
        <v/>
      </c>
    </row>
    <row r="651" spans="6:6" x14ac:dyDescent="0.35">
      <c r="F651" t="str">
        <f t="shared" si="1"/>
        <v/>
      </c>
    </row>
    <row r="652" spans="6:6" x14ac:dyDescent="0.35">
      <c r="F652" t="str">
        <f t="shared" ref="F652:F715" si="2">SUBSTITUTE(E652,"Istate","(state")</f>
        <v/>
      </c>
    </row>
    <row r="653" spans="6:6" x14ac:dyDescent="0.35">
      <c r="F653" t="str">
        <f t="shared" si="2"/>
        <v/>
      </c>
    </row>
    <row r="654" spans="6:6" x14ac:dyDescent="0.35">
      <c r="F654" t="str">
        <f t="shared" si="2"/>
        <v/>
      </c>
    </row>
    <row r="655" spans="6:6" x14ac:dyDescent="0.35">
      <c r="F655" t="str">
        <f t="shared" si="2"/>
        <v/>
      </c>
    </row>
    <row r="656" spans="6:6" x14ac:dyDescent="0.35">
      <c r="F656" t="str">
        <f t="shared" si="2"/>
        <v/>
      </c>
    </row>
    <row r="657" spans="6:6" x14ac:dyDescent="0.35">
      <c r="F657" t="str">
        <f t="shared" si="2"/>
        <v/>
      </c>
    </row>
    <row r="658" spans="6:6" x14ac:dyDescent="0.35">
      <c r="F658" t="str">
        <f t="shared" si="2"/>
        <v/>
      </c>
    </row>
    <row r="659" spans="6:6" x14ac:dyDescent="0.35">
      <c r="F659" t="str">
        <f t="shared" si="2"/>
        <v/>
      </c>
    </row>
    <row r="660" spans="6:6" x14ac:dyDescent="0.35">
      <c r="F660" t="str">
        <f t="shared" si="2"/>
        <v/>
      </c>
    </row>
    <row r="661" spans="6:6" x14ac:dyDescent="0.35">
      <c r="F661" t="str">
        <f t="shared" si="2"/>
        <v/>
      </c>
    </row>
    <row r="662" spans="6:6" x14ac:dyDescent="0.35">
      <c r="F662" t="str">
        <f t="shared" si="2"/>
        <v/>
      </c>
    </row>
    <row r="663" spans="6:6" x14ac:dyDescent="0.35">
      <c r="F663" t="str">
        <f t="shared" si="2"/>
        <v/>
      </c>
    </row>
    <row r="664" spans="6:6" x14ac:dyDescent="0.35">
      <c r="F664" t="str">
        <f t="shared" si="2"/>
        <v/>
      </c>
    </row>
    <row r="665" spans="6:6" x14ac:dyDescent="0.35">
      <c r="F665" t="str">
        <f t="shared" si="2"/>
        <v/>
      </c>
    </row>
    <row r="666" spans="6:6" x14ac:dyDescent="0.35">
      <c r="F666" t="str">
        <f t="shared" si="2"/>
        <v/>
      </c>
    </row>
    <row r="667" spans="6:6" x14ac:dyDescent="0.35">
      <c r="F667" t="str">
        <f t="shared" si="2"/>
        <v/>
      </c>
    </row>
    <row r="668" spans="6:6" x14ac:dyDescent="0.35">
      <c r="F668" t="str">
        <f t="shared" si="2"/>
        <v/>
      </c>
    </row>
    <row r="669" spans="6:6" x14ac:dyDescent="0.35">
      <c r="F669" t="str">
        <f t="shared" si="2"/>
        <v/>
      </c>
    </row>
    <row r="670" spans="6:6" x14ac:dyDescent="0.35">
      <c r="F670" t="str">
        <f t="shared" si="2"/>
        <v/>
      </c>
    </row>
    <row r="671" spans="6:6" x14ac:dyDescent="0.35">
      <c r="F671" t="str">
        <f t="shared" si="2"/>
        <v/>
      </c>
    </row>
    <row r="672" spans="6:6" x14ac:dyDescent="0.35">
      <c r="F672" t="str">
        <f t="shared" si="2"/>
        <v/>
      </c>
    </row>
    <row r="673" spans="1:6" x14ac:dyDescent="0.35">
      <c r="F673" t="str">
        <f t="shared" si="2"/>
        <v/>
      </c>
    </row>
    <row r="674" spans="1:6" x14ac:dyDescent="0.35">
      <c r="F674" t="str">
        <f t="shared" si="2"/>
        <v/>
      </c>
    </row>
    <row r="675" spans="1:6" x14ac:dyDescent="0.35">
      <c r="F675" t="str">
        <f t="shared" si="2"/>
        <v/>
      </c>
    </row>
    <row r="676" spans="1:6" x14ac:dyDescent="0.35">
      <c r="F676" t="str">
        <f t="shared" si="2"/>
        <v/>
      </c>
    </row>
    <row r="677" spans="1:6" x14ac:dyDescent="0.35">
      <c r="F677" t="str">
        <f t="shared" si="2"/>
        <v/>
      </c>
    </row>
    <row r="678" spans="1:6" x14ac:dyDescent="0.35">
      <c r="F678" t="str">
        <f t="shared" si="2"/>
        <v/>
      </c>
    </row>
    <row r="679" spans="1:6" x14ac:dyDescent="0.35">
      <c r="F679" t="str">
        <f t="shared" si="2"/>
        <v/>
      </c>
    </row>
    <row r="680" spans="1:6" x14ac:dyDescent="0.35">
      <c r="F680" t="str">
        <f t="shared" si="2"/>
        <v/>
      </c>
    </row>
    <row r="681" spans="1:6" x14ac:dyDescent="0.35">
      <c r="F681" t="str">
        <f t="shared" si="2"/>
        <v/>
      </c>
    </row>
    <row r="682" spans="1:6" x14ac:dyDescent="0.35">
      <c r="F682" t="str">
        <f t="shared" si="2"/>
        <v/>
      </c>
    </row>
    <row r="683" spans="1:6" x14ac:dyDescent="0.35">
      <c r="F683" t="str">
        <f t="shared" si="2"/>
        <v/>
      </c>
    </row>
    <row r="684" spans="1:6" x14ac:dyDescent="0.35">
      <c r="A684" s="43"/>
      <c r="F684" t="str">
        <f t="shared" si="2"/>
        <v/>
      </c>
    </row>
    <row r="685" spans="1:6" x14ac:dyDescent="0.35">
      <c r="A685" s="43"/>
      <c r="F685" t="str">
        <f t="shared" si="2"/>
        <v/>
      </c>
    </row>
    <row r="686" spans="1:6" x14ac:dyDescent="0.35">
      <c r="A686" s="43"/>
      <c r="F686" t="str">
        <f t="shared" si="2"/>
        <v/>
      </c>
    </row>
    <row r="687" spans="1:6" x14ac:dyDescent="0.35">
      <c r="A687" s="43"/>
      <c r="F687" t="str">
        <f t="shared" si="2"/>
        <v/>
      </c>
    </row>
    <row r="688" spans="1:6" x14ac:dyDescent="0.35">
      <c r="A688" s="43"/>
      <c r="F688" t="str">
        <f t="shared" si="2"/>
        <v/>
      </c>
    </row>
    <row r="689" spans="1:6" x14ac:dyDescent="0.35">
      <c r="A689" s="43"/>
      <c r="F689" t="str">
        <f t="shared" si="2"/>
        <v/>
      </c>
    </row>
    <row r="690" spans="1:6" x14ac:dyDescent="0.35">
      <c r="A690" s="43"/>
      <c r="F690" t="str">
        <f t="shared" si="2"/>
        <v/>
      </c>
    </row>
    <row r="691" spans="1:6" x14ac:dyDescent="0.35">
      <c r="A691" s="43"/>
      <c r="F691" t="str">
        <f t="shared" si="2"/>
        <v/>
      </c>
    </row>
    <row r="692" spans="1:6" x14ac:dyDescent="0.35">
      <c r="F692" t="str">
        <f t="shared" si="2"/>
        <v/>
      </c>
    </row>
    <row r="693" spans="1:6" x14ac:dyDescent="0.35">
      <c r="F693" t="str">
        <f t="shared" si="2"/>
        <v/>
      </c>
    </row>
    <row r="694" spans="1:6" x14ac:dyDescent="0.35">
      <c r="F694" t="str">
        <f t="shared" si="2"/>
        <v/>
      </c>
    </row>
    <row r="695" spans="1:6" x14ac:dyDescent="0.35">
      <c r="F695" t="str">
        <f t="shared" si="2"/>
        <v/>
      </c>
    </row>
    <row r="696" spans="1:6" x14ac:dyDescent="0.35">
      <c r="F696" t="str">
        <f t="shared" si="2"/>
        <v/>
      </c>
    </row>
    <row r="697" spans="1:6" x14ac:dyDescent="0.35">
      <c r="A697" s="125"/>
      <c r="F697" t="str">
        <f t="shared" si="2"/>
        <v/>
      </c>
    </row>
    <row r="698" spans="1:6" x14ac:dyDescent="0.35">
      <c r="F698" t="str">
        <f t="shared" si="2"/>
        <v/>
      </c>
    </row>
    <row r="699" spans="1:6" x14ac:dyDescent="0.35">
      <c r="F699" t="str">
        <f t="shared" si="2"/>
        <v/>
      </c>
    </row>
    <row r="700" spans="1:6" x14ac:dyDescent="0.35">
      <c r="F700" t="str">
        <f t="shared" si="2"/>
        <v/>
      </c>
    </row>
    <row r="701" spans="1:6" x14ac:dyDescent="0.35">
      <c r="F701" t="str">
        <f t="shared" si="2"/>
        <v/>
      </c>
    </row>
    <row r="702" spans="1:6" x14ac:dyDescent="0.35">
      <c r="F702" t="str">
        <f t="shared" si="2"/>
        <v/>
      </c>
    </row>
    <row r="703" spans="1:6" x14ac:dyDescent="0.35">
      <c r="F703" t="str">
        <f t="shared" si="2"/>
        <v/>
      </c>
    </row>
    <row r="704" spans="1:6" x14ac:dyDescent="0.35">
      <c r="F704" t="str">
        <f t="shared" si="2"/>
        <v/>
      </c>
    </row>
    <row r="705" spans="6:6" x14ac:dyDescent="0.35">
      <c r="F705" t="str">
        <f t="shared" si="2"/>
        <v/>
      </c>
    </row>
    <row r="706" spans="6:6" x14ac:dyDescent="0.35">
      <c r="F706" t="str">
        <f t="shared" si="2"/>
        <v/>
      </c>
    </row>
    <row r="707" spans="6:6" x14ac:dyDescent="0.35">
      <c r="F707" t="str">
        <f t="shared" si="2"/>
        <v/>
      </c>
    </row>
    <row r="708" spans="6:6" x14ac:dyDescent="0.35">
      <c r="F708" t="str">
        <f t="shared" si="2"/>
        <v/>
      </c>
    </row>
    <row r="709" spans="6:6" x14ac:dyDescent="0.35">
      <c r="F709" t="str">
        <f t="shared" si="2"/>
        <v/>
      </c>
    </row>
    <row r="710" spans="6:6" x14ac:dyDescent="0.35">
      <c r="F710" t="str">
        <f t="shared" si="2"/>
        <v/>
      </c>
    </row>
    <row r="711" spans="6:6" x14ac:dyDescent="0.35">
      <c r="F711" t="str">
        <f t="shared" si="2"/>
        <v/>
      </c>
    </row>
    <row r="712" spans="6:6" x14ac:dyDescent="0.35">
      <c r="F712" t="str">
        <f t="shared" si="2"/>
        <v/>
      </c>
    </row>
    <row r="713" spans="6:6" x14ac:dyDescent="0.35">
      <c r="F713" t="str">
        <f t="shared" si="2"/>
        <v/>
      </c>
    </row>
    <row r="714" spans="6:6" x14ac:dyDescent="0.35">
      <c r="F714" t="str">
        <f t="shared" si="2"/>
        <v/>
      </c>
    </row>
    <row r="715" spans="6:6" x14ac:dyDescent="0.35">
      <c r="F715" t="str">
        <f t="shared" si="2"/>
        <v/>
      </c>
    </row>
    <row r="716" spans="6:6" x14ac:dyDescent="0.35">
      <c r="F716" t="str">
        <f t="shared" ref="F716:F779" si="3">SUBSTITUTE(E716,"Istate","(state")</f>
        <v/>
      </c>
    </row>
    <row r="717" spans="6:6" x14ac:dyDescent="0.35">
      <c r="F717" t="str">
        <f t="shared" si="3"/>
        <v/>
      </c>
    </row>
    <row r="718" spans="6:6" x14ac:dyDescent="0.35">
      <c r="F718" t="str">
        <f t="shared" si="3"/>
        <v/>
      </c>
    </row>
    <row r="719" spans="6:6" x14ac:dyDescent="0.35">
      <c r="F719" t="str">
        <f t="shared" si="3"/>
        <v/>
      </c>
    </row>
    <row r="720" spans="6:6" x14ac:dyDescent="0.35">
      <c r="F720" t="str">
        <f t="shared" si="3"/>
        <v/>
      </c>
    </row>
    <row r="721" spans="6:6" x14ac:dyDescent="0.35">
      <c r="F721" t="str">
        <f t="shared" si="3"/>
        <v/>
      </c>
    </row>
    <row r="722" spans="6:6" x14ac:dyDescent="0.35">
      <c r="F722" t="str">
        <f t="shared" si="3"/>
        <v/>
      </c>
    </row>
    <row r="723" spans="6:6" x14ac:dyDescent="0.35">
      <c r="F723" t="str">
        <f t="shared" si="3"/>
        <v/>
      </c>
    </row>
    <row r="724" spans="6:6" x14ac:dyDescent="0.35">
      <c r="F724" t="str">
        <f t="shared" si="3"/>
        <v/>
      </c>
    </row>
    <row r="725" spans="6:6" x14ac:dyDescent="0.35">
      <c r="F725" t="str">
        <f t="shared" si="3"/>
        <v/>
      </c>
    </row>
    <row r="726" spans="6:6" x14ac:dyDescent="0.35">
      <c r="F726" t="str">
        <f t="shared" si="3"/>
        <v/>
      </c>
    </row>
    <row r="727" spans="6:6" x14ac:dyDescent="0.35">
      <c r="F727" t="str">
        <f t="shared" si="3"/>
        <v/>
      </c>
    </row>
    <row r="728" spans="6:6" x14ac:dyDescent="0.35">
      <c r="F728" t="str">
        <f t="shared" si="3"/>
        <v/>
      </c>
    </row>
    <row r="729" spans="6:6" x14ac:dyDescent="0.35">
      <c r="F729" t="str">
        <f t="shared" si="3"/>
        <v/>
      </c>
    </row>
    <row r="730" spans="6:6" x14ac:dyDescent="0.35">
      <c r="F730" t="str">
        <f t="shared" si="3"/>
        <v/>
      </c>
    </row>
    <row r="731" spans="6:6" x14ac:dyDescent="0.35">
      <c r="F731" t="str">
        <f t="shared" si="3"/>
        <v/>
      </c>
    </row>
    <row r="732" spans="6:6" x14ac:dyDescent="0.35">
      <c r="F732" t="str">
        <f t="shared" si="3"/>
        <v/>
      </c>
    </row>
    <row r="733" spans="6:6" x14ac:dyDescent="0.35">
      <c r="F733" t="str">
        <f t="shared" si="3"/>
        <v/>
      </c>
    </row>
    <row r="734" spans="6:6" x14ac:dyDescent="0.35">
      <c r="F734" t="str">
        <f t="shared" si="3"/>
        <v/>
      </c>
    </row>
    <row r="735" spans="6:6" x14ac:dyDescent="0.35">
      <c r="F735" t="str">
        <f t="shared" si="3"/>
        <v/>
      </c>
    </row>
    <row r="736" spans="6:6" x14ac:dyDescent="0.35">
      <c r="F736" t="str">
        <f t="shared" si="3"/>
        <v/>
      </c>
    </row>
    <row r="737" spans="1:6" x14ac:dyDescent="0.35">
      <c r="F737" t="str">
        <f t="shared" si="3"/>
        <v/>
      </c>
    </row>
    <row r="738" spans="1:6" x14ac:dyDescent="0.35">
      <c r="F738" t="str">
        <f t="shared" si="3"/>
        <v/>
      </c>
    </row>
    <row r="739" spans="1:6" x14ac:dyDescent="0.35">
      <c r="A739" s="123"/>
      <c r="F739" t="str">
        <f t="shared" si="3"/>
        <v/>
      </c>
    </row>
    <row r="740" spans="1:6" x14ac:dyDescent="0.35">
      <c r="A740" s="123"/>
      <c r="F740" t="str">
        <f t="shared" si="3"/>
        <v/>
      </c>
    </row>
    <row r="741" spans="1:6" x14ac:dyDescent="0.35">
      <c r="A741" s="123"/>
      <c r="F741" t="str">
        <f t="shared" si="3"/>
        <v/>
      </c>
    </row>
    <row r="742" spans="1:6" x14ac:dyDescent="0.35">
      <c r="A742" s="123"/>
      <c r="F742" t="str">
        <f t="shared" si="3"/>
        <v/>
      </c>
    </row>
    <row r="743" spans="1:6" x14ac:dyDescent="0.35">
      <c r="F743" t="str">
        <f t="shared" si="3"/>
        <v/>
      </c>
    </row>
    <row r="744" spans="1:6" x14ac:dyDescent="0.35">
      <c r="F744" t="str">
        <f t="shared" si="3"/>
        <v/>
      </c>
    </row>
    <row r="745" spans="1:6" x14ac:dyDescent="0.35">
      <c r="F745" t="str">
        <f t="shared" si="3"/>
        <v/>
      </c>
    </row>
    <row r="746" spans="1:6" x14ac:dyDescent="0.35">
      <c r="F746" t="str">
        <f t="shared" si="3"/>
        <v/>
      </c>
    </row>
    <row r="747" spans="1:6" x14ac:dyDescent="0.35">
      <c r="F747" t="str">
        <f t="shared" si="3"/>
        <v/>
      </c>
    </row>
    <row r="748" spans="1:6" x14ac:dyDescent="0.35">
      <c r="F748" t="str">
        <f t="shared" si="3"/>
        <v/>
      </c>
    </row>
    <row r="749" spans="1:6" x14ac:dyDescent="0.35">
      <c r="F749" t="str">
        <f t="shared" si="3"/>
        <v/>
      </c>
    </row>
    <row r="750" spans="1:6" x14ac:dyDescent="0.35">
      <c r="F750" t="str">
        <f t="shared" si="3"/>
        <v/>
      </c>
    </row>
    <row r="751" spans="1:6" x14ac:dyDescent="0.35">
      <c r="F751" t="str">
        <f t="shared" si="3"/>
        <v/>
      </c>
    </row>
    <row r="752" spans="1:6" x14ac:dyDescent="0.35">
      <c r="F752" t="str">
        <f t="shared" si="3"/>
        <v/>
      </c>
    </row>
    <row r="753" spans="6:6" x14ac:dyDescent="0.35">
      <c r="F753" t="str">
        <f t="shared" si="3"/>
        <v/>
      </c>
    </row>
    <row r="754" spans="6:6" x14ac:dyDescent="0.35">
      <c r="F754" t="str">
        <f t="shared" si="3"/>
        <v/>
      </c>
    </row>
    <row r="755" spans="6:6" x14ac:dyDescent="0.35">
      <c r="F755" t="str">
        <f t="shared" si="3"/>
        <v/>
      </c>
    </row>
    <row r="756" spans="6:6" x14ac:dyDescent="0.35">
      <c r="F756" t="str">
        <f t="shared" si="3"/>
        <v/>
      </c>
    </row>
    <row r="757" spans="6:6" x14ac:dyDescent="0.35">
      <c r="F757" t="str">
        <f t="shared" si="3"/>
        <v/>
      </c>
    </row>
    <row r="758" spans="6:6" x14ac:dyDescent="0.35">
      <c r="F758" t="str">
        <f t="shared" si="3"/>
        <v/>
      </c>
    </row>
    <row r="759" spans="6:6" x14ac:dyDescent="0.35">
      <c r="F759" t="str">
        <f t="shared" si="3"/>
        <v/>
      </c>
    </row>
    <row r="760" spans="6:6" x14ac:dyDescent="0.35">
      <c r="F760" t="str">
        <f t="shared" si="3"/>
        <v/>
      </c>
    </row>
    <row r="761" spans="6:6" x14ac:dyDescent="0.35">
      <c r="F761" t="str">
        <f t="shared" si="3"/>
        <v/>
      </c>
    </row>
    <row r="762" spans="6:6" x14ac:dyDescent="0.35">
      <c r="F762" t="str">
        <f t="shared" si="3"/>
        <v/>
      </c>
    </row>
    <row r="763" spans="6:6" x14ac:dyDescent="0.35">
      <c r="F763" t="str">
        <f t="shared" si="3"/>
        <v/>
      </c>
    </row>
    <row r="764" spans="6:6" x14ac:dyDescent="0.35">
      <c r="F764" t="str">
        <f t="shared" si="3"/>
        <v/>
      </c>
    </row>
    <row r="765" spans="6:6" x14ac:dyDescent="0.35">
      <c r="F765" t="str">
        <f t="shared" si="3"/>
        <v/>
      </c>
    </row>
    <row r="766" spans="6:6" x14ac:dyDescent="0.35">
      <c r="F766" t="str">
        <f t="shared" si="3"/>
        <v/>
      </c>
    </row>
    <row r="767" spans="6:6" x14ac:dyDescent="0.35">
      <c r="F767" t="str">
        <f t="shared" si="3"/>
        <v/>
      </c>
    </row>
    <row r="768" spans="6:6" x14ac:dyDescent="0.35">
      <c r="F768" t="str">
        <f t="shared" si="3"/>
        <v/>
      </c>
    </row>
    <row r="769" spans="6:6" x14ac:dyDescent="0.35">
      <c r="F769" t="str">
        <f t="shared" si="3"/>
        <v/>
      </c>
    </row>
    <row r="770" spans="6:6" x14ac:dyDescent="0.35">
      <c r="F770" t="str">
        <f t="shared" si="3"/>
        <v/>
      </c>
    </row>
    <row r="771" spans="6:6" x14ac:dyDescent="0.35">
      <c r="F771" t="str">
        <f t="shared" si="3"/>
        <v/>
      </c>
    </row>
    <row r="772" spans="6:6" x14ac:dyDescent="0.35">
      <c r="F772" t="str">
        <f t="shared" si="3"/>
        <v/>
      </c>
    </row>
    <row r="773" spans="6:6" x14ac:dyDescent="0.35">
      <c r="F773" t="str">
        <f t="shared" si="3"/>
        <v/>
      </c>
    </row>
    <row r="774" spans="6:6" x14ac:dyDescent="0.35">
      <c r="F774" t="str">
        <f t="shared" si="3"/>
        <v/>
      </c>
    </row>
    <row r="775" spans="6:6" x14ac:dyDescent="0.35">
      <c r="F775" t="str">
        <f t="shared" si="3"/>
        <v/>
      </c>
    </row>
    <row r="776" spans="6:6" x14ac:dyDescent="0.35">
      <c r="F776" t="str">
        <f t="shared" si="3"/>
        <v/>
      </c>
    </row>
    <row r="777" spans="6:6" x14ac:dyDescent="0.35">
      <c r="F777" t="str">
        <f t="shared" si="3"/>
        <v/>
      </c>
    </row>
    <row r="778" spans="6:6" x14ac:dyDescent="0.35">
      <c r="F778" t="str">
        <f t="shared" si="3"/>
        <v/>
      </c>
    </row>
    <row r="779" spans="6:6" x14ac:dyDescent="0.35">
      <c r="F779" t="str">
        <f t="shared" si="3"/>
        <v/>
      </c>
    </row>
    <row r="780" spans="6:6" x14ac:dyDescent="0.35">
      <c r="F780" t="str">
        <f t="shared" ref="F780:F814" si="4">SUBSTITUTE(E780,"Istate","(state")</f>
        <v/>
      </c>
    </row>
    <row r="781" spans="6:6" x14ac:dyDescent="0.35">
      <c r="F781" t="str">
        <f t="shared" si="4"/>
        <v/>
      </c>
    </row>
    <row r="782" spans="6:6" x14ac:dyDescent="0.35">
      <c r="F782" t="str">
        <f t="shared" si="4"/>
        <v/>
      </c>
    </row>
    <row r="783" spans="6:6" x14ac:dyDescent="0.35">
      <c r="F783" t="str">
        <f t="shared" si="4"/>
        <v/>
      </c>
    </row>
    <row r="784" spans="6:6" x14ac:dyDescent="0.35">
      <c r="F784" t="str">
        <f t="shared" si="4"/>
        <v/>
      </c>
    </row>
    <row r="785" spans="1:6" x14ac:dyDescent="0.35">
      <c r="F785" t="str">
        <f t="shared" si="4"/>
        <v/>
      </c>
    </row>
    <row r="786" spans="1:6" x14ac:dyDescent="0.35">
      <c r="F786" t="str">
        <f t="shared" si="4"/>
        <v/>
      </c>
    </row>
    <row r="787" spans="1:6" x14ac:dyDescent="0.35">
      <c r="F787" t="str">
        <f t="shared" si="4"/>
        <v/>
      </c>
    </row>
    <row r="788" spans="1:6" x14ac:dyDescent="0.35">
      <c r="F788" t="str">
        <f t="shared" si="4"/>
        <v/>
      </c>
    </row>
    <row r="789" spans="1:6" x14ac:dyDescent="0.35">
      <c r="F789" t="str">
        <f t="shared" si="4"/>
        <v/>
      </c>
    </row>
    <row r="790" spans="1:6" x14ac:dyDescent="0.35">
      <c r="F790" t="str">
        <f t="shared" si="4"/>
        <v/>
      </c>
    </row>
    <row r="791" spans="1:6" x14ac:dyDescent="0.35">
      <c r="A791" s="70"/>
      <c r="F791" t="str">
        <f t="shared" si="4"/>
        <v/>
      </c>
    </row>
    <row r="792" spans="1:6" x14ac:dyDescent="0.35">
      <c r="A792" s="70"/>
      <c r="F792" t="str">
        <f t="shared" si="4"/>
        <v/>
      </c>
    </row>
    <row r="793" spans="1:6" x14ac:dyDescent="0.35">
      <c r="A793" s="70"/>
      <c r="F793" t="str">
        <f t="shared" si="4"/>
        <v/>
      </c>
    </row>
    <row r="794" spans="1:6" x14ac:dyDescent="0.35">
      <c r="A794" s="70"/>
      <c r="F794" t="str">
        <f t="shared" si="4"/>
        <v/>
      </c>
    </row>
    <row r="795" spans="1:6" x14ac:dyDescent="0.35">
      <c r="A795" s="70"/>
      <c r="F795" t="str">
        <f t="shared" si="4"/>
        <v/>
      </c>
    </row>
    <row r="796" spans="1:6" x14ac:dyDescent="0.35">
      <c r="A796" s="70"/>
      <c r="F796" t="str">
        <f t="shared" si="4"/>
        <v/>
      </c>
    </row>
    <row r="797" spans="1:6" x14ac:dyDescent="0.35">
      <c r="A797" s="70"/>
      <c r="F797" t="str">
        <f t="shared" si="4"/>
        <v/>
      </c>
    </row>
    <row r="798" spans="1:6" x14ac:dyDescent="0.35">
      <c r="A798" s="70"/>
      <c r="F798" t="str">
        <f t="shared" si="4"/>
        <v/>
      </c>
    </row>
    <row r="799" spans="1:6" x14ac:dyDescent="0.35">
      <c r="A799" s="70"/>
      <c r="F799" t="str">
        <f t="shared" si="4"/>
        <v/>
      </c>
    </row>
    <row r="800" spans="1:6" x14ac:dyDescent="0.35">
      <c r="A800" s="70"/>
      <c r="F800" t="str">
        <f t="shared" si="4"/>
        <v/>
      </c>
    </row>
    <row r="801" spans="1:6" x14ac:dyDescent="0.35">
      <c r="A801" s="70"/>
      <c r="F801" t="str">
        <f t="shared" si="4"/>
        <v/>
      </c>
    </row>
    <row r="802" spans="1:6" x14ac:dyDescent="0.35">
      <c r="A802" s="70"/>
      <c r="F802" t="str">
        <f t="shared" si="4"/>
        <v/>
      </c>
    </row>
    <row r="803" spans="1:6" x14ac:dyDescent="0.35">
      <c r="A803" s="70"/>
      <c r="F803" t="str">
        <f t="shared" si="4"/>
        <v/>
      </c>
    </row>
    <row r="804" spans="1:6" x14ac:dyDescent="0.35">
      <c r="A804" s="70"/>
      <c r="F804" t="str">
        <f t="shared" si="4"/>
        <v/>
      </c>
    </row>
    <row r="805" spans="1:6" x14ac:dyDescent="0.35">
      <c r="A805" s="70"/>
      <c r="F805" t="str">
        <f t="shared" si="4"/>
        <v/>
      </c>
    </row>
    <row r="806" spans="1:6" x14ac:dyDescent="0.35">
      <c r="A806" s="70"/>
      <c r="F806" t="str">
        <f t="shared" si="4"/>
        <v/>
      </c>
    </row>
    <row r="807" spans="1:6" x14ac:dyDescent="0.35">
      <c r="A807" s="70"/>
      <c r="F807" t="str">
        <f t="shared" si="4"/>
        <v/>
      </c>
    </row>
    <row r="808" spans="1:6" x14ac:dyDescent="0.35">
      <c r="A808" s="70"/>
      <c r="F808" t="str">
        <f t="shared" si="4"/>
        <v/>
      </c>
    </row>
    <row r="809" spans="1:6" x14ac:dyDescent="0.35">
      <c r="A809" s="70"/>
      <c r="F809" t="str">
        <f t="shared" si="4"/>
        <v/>
      </c>
    </row>
    <row r="810" spans="1:6" x14ac:dyDescent="0.35">
      <c r="A810" s="70"/>
      <c r="F810" t="str">
        <f t="shared" si="4"/>
        <v/>
      </c>
    </row>
    <row r="811" spans="1:6" x14ac:dyDescent="0.35">
      <c r="A811" s="70"/>
      <c r="F811" t="str">
        <f t="shared" si="4"/>
        <v/>
      </c>
    </row>
    <row r="812" spans="1:6" x14ac:dyDescent="0.35">
      <c r="A812" s="70"/>
      <c r="F812" t="str">
        <f t="shared" si="4"/>
        <v/>
      </c>
    </row>
    <row r="813" spans="1:6" x14ac:dyDescent="0.35">
      <c r="A813" s="70"/>
      <c r="F813" t="str">
        <f t="shared" si="4"/>
        <v/>
      </c>
    </row>
    <row r="814" spans="1:6" x14ac:dyDescent="0.35">
      <c r="A814" s="70"/>
      <c r="F814" t="str">
        <f t="shared" si="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AE72-5359-4AC6-B8BE-9AD69D281094}">
  <dimension ref="A1:M673"/>
  <sheetViews>
    <sheetView zoomScale="55" zoomScaleNormal="55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9.1796875" style="8" customWidth="1"/>
    <col min="2" max="2" width="24.7265625" style="8" customWidth="1"/>
    <col min="3" max="3" width="43.81640625" style="8" customWidth="1"/>
    <col min="4" max="4" width="14.1796875" bestFit="1" customWidth="1"/>
    <col min="5" max="5" width="25.81640625" customWidth="1"/>
    <col min="6" max="6" width="12.453125" customWidth="1"/>
    <col min="7" max="7" width="16.453125" customWidth="1"/>
    <col min="8" max="8" width="16.453125" style="77" customWidth="1"/>
    <col min="9" max="9" width="19" style="77" bestFit="1" customWidth="1"/>
    <col min="10" max="10" width="10.81640625" style="77" customWidth="1"/>
    <col min="11" max="11" width="16.1796875" customWidth="1"/>
  </cols>
  <sheetData>
    <row r="1" spans="1:13" ht="37" customHeight="1" x14ac:dyDescent="0.35">
      <c r="A1" s="79" t="s">
        <v>3180</v>
      </c>
      <c r="B1" s="79" t="s">
        <v>3181</v>
      </c>
      <c r="C1" s="80" t="s">
        <v>3182</v>
      </c>
      <c r="D1" s="68" t="s">
        <v>3183</v>
      </c>
      <c r="E1" s="78" t="s">
        <v>4873</v>
      </c>
      <c r="F1" s="72" t="s">
        <v>4874</v>
      </c>
      <c r="G1" s="72" t="s">
        <v>4875</v>
      </c>
      <c r="H1" s="75" t="s">
        <v>4879</v>
      </c>
      <c r="I1" s="75" t="s">
        <v>4876</v>
      </c>
      <c r="J1" s="75" t="s">
        <v>4877</v>
      </c>
      <c r="K1" s="75" t="s">
        <v>4881</v>
      </c>
      <c r="L1" s="75" t="s">
        <v>4891</v>
      </c>
      <c r="M1" s="75" t="s">
        <v>4892</v>
      </c>
    </row>
    <row r="2" spans="1:13" x14ac:dyDescent="0.35">
      <c r="A2" s="81" t="s">
        <v>599</v>
      </c>
      <c r="B2" s="81" t="s">
        <v>3184</v>
      </c>
      <c r="C2" s="82" t="s">
        <v>3184</v>
      </c>
      <c r="D2" s="70"/>
      <c r="E2" t="str">
        <f>IFERROR(_xlfn.XLOOKUP($A2,map_headernames!H:H,map_headernames!H:H),0)</f>
        <v>OID_</v>
      </c>
      <c r="F2">
        <f>IFERROR(_xlfn.XLOOKUP($A2,map_headernames!I:I,map_headernames!I:I),0)</f>
        <v>0</v>
      </c>
      <c r="G2" t="str">
        <f>IFERROR(_xlfn.XLOOKUP($A2,map_headernames!M:M,map_headernames!M:M),0)</f>
        <v>OID_</v>
      </c>
    </row>
    <row r="3" spans="1:13" x14ac:dyDescent="0.35">
      <c r="A3" s="81" t="s">
        <v>66</v>
      </c>
      <c r="B3" s="81" t="s">
        <v>3185</v>
      </c>
      <c r="C3" s="82" t="s">
        <v>3186</v>
      </c>
      <c r="D3" s="70" t="s">
        <v>3187</v>
      </c>
      <c r="E3" t="str">
        <f>IFERROR(_xlfn.XLOOKUP($A3,map_headernames!H:H,map_headernames!H:H),0)</f>
        <v>AREALAND</v>
      </c>
      <c r="F3">
        <f>IFERROR(_xlfn.XLOOKUP($A3,map_headernames!I:I,map_headernames!I:I),0)</f>
        <v>0</v>
      </c>
      <c r="G3" t="str">
        <f>IFERROR(_xlfn.XLOOKUP($A3,map_headernames!M:M,map_headernames!M:M),0)</f>
        <v>AREALAND</v>
      </c>
    </row>
    <row r="4" spans="1:13" x14ac:dyDescent="0.35">
      <c r="A4" s="81" t="s">
        <v>71</v>
      </c>
      <c r="B4" s="81" t="s">
        <v>3188</v>
      </c>
      <c r="C4" s="82" t="s">
        <v>3189</v>
      </c>
      <c r="D4" s="70" t="s">
        <v>3187</v>
      </c>
      <c r="E4" t="str">
        <f>IFERROR(_xlfn.XLOOKUP($A4,map_headernames!H:H,map_headernames!H:H),0)</f>
        <v>AREAWATER</v>
      </c>
      <c r="F4">
        <f>IFERROR(_xlfn.XLOOKUP($A4,map_headernames!I:I,map_headernames!I:I),0)</f>
        <v>0</v>
      </c>
      <c r="G4" t="str">
        <f>IFERROR(_xlfn.XLOOKUP($A4,map_headernames!M:M,map_headernames!M:M),0)</f>
        <v>AREAWATER</v>
      </c>
    </row>
    <row r="5" spans="1:13" s="43" customFormat="1" x14ac:dyDescent="0.35">
      <c r="A5" s="83" t="s">
        <v>3190</v>
      </c>
      <c r="B5" s="83" t="s">
        <v>3191</v>
      </c>
      <c r="C5" s="84" t="s">
        <v>3192</v>
      </c>
      <c r="D5" s="73" t="s">
        <v>3187</v>
      </c>
      <c r="E5" s="43">
        <f>IFERROR(_xlfn.XLOOKUP($A5,map_headernames!H:H,map_headernames!H:H),0)</f>
        <v>0</v>
      </c>
      <c r="F5" s="43">
        <f>IFERROR(_xlfn.XLOOKUP($A5,map_headernames!I:I,map_headernames!I:I),0)</f>
        <v>0</v>
      </c>
      <c r="G5" s="43">
        <f>IFERROR(_xlfn.XLOOKUP($A5,map_headernames!M:M,map_headernames!M:M),0)</f>
        <v>0</v>
      </c>
      <c r="H5" s="77"/>
      <c r="I5" s="77"/>
      <c r="J5" s="43" t="s">
        <v>4878</v>
      </c>
      <c r="K5" s="43">
        <v>1</v>
      </c>
      <c r="L5" s="43">
        <v>0</v>
      </c>
    </row>
    <row r="6" spans="1:13" s="43" customFormat="1" x14ac:dyDescent="0.35">
      <c r="A6" s="83" t="s">
        <v>3193</v>
      </c>
      <c r="B6" s="83" t="s">
        <v>3194</v>
      </c>
      <c r="C6" s="84" t="s">
        <v>3195</v>
      </c>
      <c r="D6" s="73" t="s">
        <v>3187</v>
      </c>
      <c r="E6" s="43">
        <f>IFERROR(_xlfn.XLOOKUP($A6,map_headernames!H:H,map_headernames!H:H),0)</f>
        <v>0</v>
      </c>
      <c r="F6" s="43">
        <f>IFERROR(_xlfn.XLOOKUP($A6,map_headernames!I:I,map_headernames!I:I),0)</f>
        <v>0</v>
      </c>
      <c r="G6" s="43">
        <f>IFERROR(_xlfn.XLOOKUP($A6,map_headernames!M:M,map_headernames!M:M),0)</f>
        <v>0</v>
      </c>
      <c r="H6" s="77"/>
      <c r="I6" s="77"/>
      <c r="J6" s="77"/>
    </row>
    <row r="7" spans="1:13" s="43" customFormat="1" x14ac:dyDescent="0.35">
      <c r="A7" s="83" t="s">
        <v>3196</v>
      </c>
      <c r="B7" s="83" t="s">
        <v>3197</v>
      </c>
      <c r="C7" s="84" t="s">
        <v>3198</v>
      </c>
      <c r="D7" s="73" t="s">
        <v>3187</v>
      </c>
      <c r="E7" s="43">
        <f>IFERROR(_xlfn.XLOOKUP($A7,map_headernames!H:H,map_headernames!H:H),0)</f>
        <v>0</v>
      </c>
      <c r="F7" s="43">
        <f>IFERROR(_xlfn.XLOOKUP($A7,map_headernames!I:I,map_headernames!I:I),0)</f>
        <v>0</v>
      </c>
      <c r="G7" s="43">
        <f>IFERROR(_xlfn.XLOOKUP($A7,map_headernames!M:M,map_headernames!M:M),0)</f>
        <v>0</v>
      </c>
      <c r="H7" s="77"/>
      <c r="I7" s="77"/>
      <c r="J7" s="77"/>
    </row>
    <row r="8" spans="1:13" s="43" customFormat="1" x14ac:dyDescent="0.35">
      <c r="A8" s="83" t="s">
        <v>3199</v>
      </c>
      <c r="B8" s="83" t="s">
        <v>3200</v>
      </c>
      <c r="C8" s="84" t="s">
        <v>3201</v>
      </c>
      <c r="D8" s="73" t="s">
        <v>3187</v>
      </c>
      <c r="E8" s="43">
        <f>IFERROR(_xlfn.XLOOKUP($A8,map_headernames!H:H,map_headernames!H:H),0)</f>
        <v>0</v>
      </c>
      <c r="F8" s="43">
        <f>IFERROR(_xlfn.XLOOKUP($A8,map_headernames!I:I,map_headernames!I:I),0)</f>
        <v>0</v>
      </c>
      <c r="G8" s="43">
        <f>IFERROR(_xlfn.XLOOKUP($A8,map_headernames!M:M,map_headernames!M:M),0)</f>
        <v>0</v>
      </c>
      <c r="H8" s="77"/>
      <c r="I8" s="77"/>
      <c r="J8" s="77"/>
    </row>
    <row r="9" spans="1:13" s="43" customFormat="1" x14ac:dyDescent="0.35">
      <c r="A9" s="83" t="s">
        <v>3202</v>
      </c>
      <c r="B9" s="83" t="s">
        <v>3203</v>
      </c>
      <c r="C9" s="84" t="s">
        <v>3204</v>
      </c>
      <c r="D9" s="73" t="s">
        <v>3187</v>
      </c>
      <c r="E9" s="43">
        <f>IFERROR(_xlfn.XLOOKUP($A9,map_headernames!H:H,map_headernames!H:H),0)</f>
        <v>0</v>
      </c>
      <c r="F9" s="43">
        <f>IFERROR(_xlfn.XLOOKUP($A9,map_headernames!I:I,map_headernames!I:I),0)</f>
        <v>0</v>
      </c>
      <c r="G9" s="43">
        <f>IFERROR(_xlfn.XLOOKUP($A9,map_headernames!M:M,map_headernames!M:M),0)</f>
        <v>0</v>
      </c>
      <c r="H9" s="77"/>
      <c r="I9" s="77"/>
      <c r="J9" s="77"/>
    </row>
    <row r="10" spans="1:13" s="43" customFormat="1" x14ac:dyDescent="0.35">
      <c r="A10" s="85" t="s">
        <v>3205</v>
      </c>
      <c r="B10" s="85" t="s">
        <v>3206</v>
      </c>
      <c r="C10" s="86" t="s">
        <v>3207</v>
      </c>
      <c r="D10" s="73" t="s">
        <v>3187</v>
      </c>
      <c r="E10" s="43">
        <f>IFERROR(_xlfn.XLOOKUP($A10,map_headernames!H:H,map_headernames!H:H),0)</f>
        <v>0</v>
      </c>
      <c r="F10" s="43">
        <f>IFERROR(_xlfn.XLOOKUP($A10,map_headernames!I:I,map_headernames!I:I),0)</f>
        <v>0</v>
      </c>
      <c r="G10" s="43">
        <f>IFERROR(_xlfn.XLOOKUP($A10,map_headernames!M:M,map_headernames!M:M),0)</f>
        <v>0</v>
      </c>
      <c r="H10" s="77"/>
      <c r="I10" s="77"/>
      <c r="J10" s="77"/>
    </row>
    <row r="11" spans="1:13" x14ac:dyDescent="0.35">
      <c r="A11" s="83" t="s">
        <v>3208</v>
      </c>
      <c r="B11" s="87" t="s">
        <v>2256</v>
      </c>
      <c r="C11" s="88" t="s">
        <v>3209</v>
      </c>
      <c r="D11" s="71" t="s">
        <v>2255</v>
      </c>
      <c r="E11" t="str">
        <f>IFERROR(_xlfn.XLOOKUP($A11,map_headernames!H:H,map_headernames!H:H),0)</f>
        <v>totalPop</v>
      </c>
      <c r="F11" t="str">
        <f>IFERROR(_xlfn.XLOOKUP($A11,map_headernames!I:I,map_headernames!I:I),0)</f>
        <v>totalPop</v>
      </c>
      <c r="G11">
        <f>IFERROR(_xlfn.XLOOKUP($A11,map_headernames!M:M,map_headernames!M:M),0)</f>
        <v>0</v>
      </c>
      <c r="I11" s="77" t="s">
        <v>2254</v>
      </c>
      <c r="J11" s="77" t="s">
        <v>2252</v>
      </c>
    </row>
    <row r="12" spans="1:13" x14ac:dyDescent="0.35">
      <c r="A12" s="81" t="s">
        <v>3210</v>
      </c>
      <c r="B12" s="81" t="s">
        <v>3211</v>
      </c>
      <c r="C12" s="88" t="s">
        <v>3212</v>
      </c>
      <c r="D12" s="71" t="s">
        <v>2255</v>
      </c>
      <c r="E12">
        <f>IFERROR(_xlfn.XLOOKUP($A12,map_headernames!H:H,map_headernames!H:H),0)</f>
        <v>0</v>
      </c>
      <c r="F12">
        <f>IFERROR(_xlfn.XLOOKUP($A12,map_headernames!I:I,map_headernames!I:I),0)</f>
        <v>0</v>
      </c>
      <c r="G12">
        <f>IFERROR(_xlfn.XLOOKUP($A12,map_headernames!M:M,map_headernames!M:M),0)</f>
        <v>0</v>
      </c>
    </row>
    <row r="13" spans="1:13" x14ac:dyDescent="0.35">
      <c r="A13" s="83" t="s">
        <v>3213</v>
      </c>
      <c r="B13" s="87" t="s">
        <v>3214</v>
      </c>
      <c r="C13" s="88" t="s">
        <v>3215</v>
      </c>
      <c r="D13" s="71" t="s">
        <v>2255</v>
      </c>
      <c r="E13">
        <f>IFERROR(_xlfn.XLOOKUP($A13,map_headernames!H:H,map_headernames!H:H),0)</f>
        <v>0</v>
      </c>
      <c r="F13">
        <f>IFERROR(_xlfn.XLOOKUP($A13,map_headernames!I:I,map_headernames!I:I),0)</f>
        <v>0</v>
      </c>
      <c r="G13">
        <f>IFERROR(_xlfn.XLOOKUP($A13,map_headernames!M:M,map_headernames!M:M),0)</f>
        <v>0</v>
      </c>
      <c r="I13" s="77" t="s">
        <v>591</v>
      </c>
      <c r="J13" s="77" t="s">
        <v>590</v>
      </c>
    </row>
    <row r="14" spans="1:13" x14ac:dyDescent="0.35">
      <c r="A14" s="83" t="s">
        <v>1685</v>
      </c>
      <c r="B14" s="87" t="s">
        <v>3216</v>
      </c>
      <c r="C14" s="88" t="s">
        <v>3217</v>
      </c>
      <c r="D14" s="71" t="s">
        <v>2255</v>
      </c>
      <c r="E14">
        <f>IFERROR(_xlfn.XLOOKUP($A14,map_headernames!H:H,map_headernames!H:H),0)</f>
        <v>0</v>
      </c>
      <c r="F14">
        <f>IFERROR(_xlfn.XLOOKUP($A14,map_headernames!I:I,map_headernames!I:I),0)</f>
        <v>0</v>
      </c>
      <c r="G14">
        <f>IFERROR(_xlfn.XLOOKUP($A14,map_headernames!M:M,map_headernames!M:M),0)</f>
        <v>0</v>
      </c>
      <c r="H14" s="77" t="s">
        <v>1198</v>
      </c>
      <c r="I14" s="77" t="s">
        <v>1199</v>
      </c>
      <c r="J14" s="77" t="s">
        <v>164</v>
      </c>
    </row>
    <row r="15" spans="1:13" x14ac:dyDescent="0.35">
      <c r="A15" s="81" t="s">
        <v>3139</v>
      </c>
      <c r="B15" s="81" t="s">
        <v>3218</v>
      </c>
      <c r="C15" s="88" t="s">
        <v>3219</v>
      </c>
      <c r="D15" s="71" t="s">
        <v>2255</v>
      </c>
      <c r="E15" s="112" t="s">
        <v>3139</v>
      </c>
      <c r="F15">
        <f>IFERROR(_xlfn.XLOOKUP($A15,map_headernames!I:I,map_headernames!I:I),0)</f>
        <v>0</v>
      </c>
      <c r="G15" s="58">
        <f>IFERROR(_xlfn.XLOOKUP($A15,map_headernames!M:M,map_headernames!M:M),0)</f>
        <v>0</v>
      </c>
      <c r="I15" s="24"/>
      <c r="J15" s="9" t="s">
        <v>2945</v>
      </c>
      <c r="K15">
        <v>1</v>
      </c>
      <c r="L15">
        <v>0</v>
      </c>
    </row>
    <row r="16" spans="1:13" x14ac:dyDescent="0.35">
      <c r="A16" s="81" t="s">
        <v>3140</v>
      </c>
      <c r="B16" s="81" t="s">
        <v>3220</v>
      </c>
      <c r="C16" s="88" t="s">
        <v>3221</v>
      </c>
      <c r="D16" s="71" t="s">
        <v>2255</v>
      </c>
      <c r="E16" s="112" t="s">
        <v>3140</v>
      </c>
      <c r="F16">
        <f>IFERROR(_xlfn.XLOOKUP($A16,map_headernames!I:I,map_headernames!I:I),0)</f>
        <v>0</v>
      </c>
      <c r="G16" s="58">
        <f>IFERROR(_xlfn.XLOOKUP($A16,map_headernames!M:M,map_headernames!M:M),0)</f>
        <v>0</v>
      </c>
      <c r="I16" s="24"/>
      <c r="J16" s="9" t="s">
        <v>2934</v>
      </c>
      <c r="K16">
        <v>2</v>
      </c>
      <c r="L16">
        <v>0</v>
      </c>
    </row>
    <row r="17" spans="1:12" x14ac:dyDescent="0.35">
      <c r="A17" s="81" t="s">
        <v>3142</v>
      </c>
      <c r="B17" s="81" t="s">
        <v>3222</v>
      </c>
      <c r="C17" s="89" t="s">
        <v>3223</v>
      </c>
      <c r="D17" s="71" t="s">
        <v>2255</v>
      </c>
      <c r="E17" s="112" t="s">
        <v>3142</v>
      </c>
      <c r="F17">
        <f>IFERROR(_xlfn.XLOOKUP($A17,map_headernames!I:I,map_headernames!I:I),0)</f>
        <v>0</v>
      </c>
      <c r="G17" s="58">
        <f>IFERROR(_xlfn.XLOOKUP($A17,map_headernames!M:M,map_headernames!M:M),0)</f>
        <v>0</v>
      </c>
      <c r="I17" s="24"/>
      <c r="J17" s="9" t="s">
        <v>2939</v>
      </c>
      <c r="K17">
        <v>1</v>
      </c>
      <c r="L17">
        <v>0</v>
      </c>
    </row>
    <row r="18" spans="1:12" x14ac:dyDescent="0.35">
      <c r="A18" s="81" t="s">
        <v>3141</v>
      </c>
      <c r="B18" s="81" t="s">
        <v>3224</v>
      </c>
      <c r="C18" s="88" t="s">
        <v>3225</v>
      </c>
      <c r="D18" s="71" t="s">
        <v>2255</v>
      </c>
      <c r="E18" s="112" t="s">
        <v>3141</v>
      </c>
      <c r="F18">
        <f>IFERROR(_xlfn.XLOOKUP($A18,map_headernames!I:I,map_headernames!I:I),0)</f>
        <v>0</v>
      </c>
      <c r="G18" s="58">
        <f>IFERROR(_xlfn.XLOOKUP($A18,map_headernames!M:M,map_headernames!M:M),0)</f>
        <v>0</v>
      </c>
      <c r="I18" s="24"/>
      <c r="J18" s="9" t="s">
        <v>2928</v>
      </c>
      <c r="K18">
        <v>2</v>
      </c>
      <c r="L18">
        <v>0</v>
      </c>
    </row>
    <row r="19" spans="1:12" x14ac:dyDescent="0.35">
      <c r="A19" s="81" t="s">
        <v>3151</v>
      </c>
      <c r="B19" s="81" t="s">
        <v>3226</v>
      </c>
      <c r="C19" s="88" t="s">
        <v>3227</v>
      </c>
      <c r="D19" s="71" t="s">
        <v>2255</v>
      </c>
      <c r="E19" s="112" t="s">
        <v>3151</v>
      </c>
      <c r="F19">
        <f>IFERROR(_xlfn.XLOOKUP($A19,map_headernames!I:I,map_headernames!I:I),0)</f>
        <v>0</v>
      </c>
      <c r="G19" s="58">
        <f>IFERROR(_xlfn.XLOOKUP($A19,map_headernames!M:M,map_headernames!M:M),0)</f>
        <v>0</v>
      </c>
      <c r="I19" s="24"/>
      <c r="J19" s="9" t="s">
        <v>2367</v>
      </c>
      <c r="K19">
        <v>1</v>
      </c>
      <c r="L19">
        <v>0</v>
      </c>
    </row>
    <row r="20" spans="1:12" x14ac:dyDescent="0.35">
      <c r="A20" s="81" t="s">
        <v>3144</v>
      </c>
      <c r="B20" s="81" t="s">
        <v>3228</v>
      </c>
      <c r="C20" s="88" t="s">
        <v>3229</v>
      </c>
      <c r="D20" s="71" t="s">
        <v>2255</v>
      </c>
      <c r="E20" s="112" t="s">
        <v>3144</v>
      </c>
      <c r="F20">
        <f>IFERROR(_xlfn.XLOOKUP($A20,map_headernames!I:I,map_headernames!I:I),0)</f>
        <v>0</v>
      </c>
      <c r="G20" s="58">
        <f>IFERROR(_xlfn.XLOOKUP($A20,map_headernames!M:M,map_headernames!M:M),0)</f>
        <v>0</v>
      </c>
      <c r="I20" s="24"/>
      <c r="J20" s="9" t="s">
        <v>2318</v>
      </c>
      <c r="K20">
        <v>2</v>
      </c>
      <c r="L20">
        <v>0</v>
      </c>
    </row>
    <row r="21" spans="1:12" x14ac:dyDescent="0.35">
      <c r="A21" s="81" t="s">
        <v>3143</v>
      </c>
      <c r="B21" s="81" t="s">
        <v>3230</v>
      </c>
      <c r="C21" s="88" t="s">
        <v>3231</v>
      </c>
      <c r="D21" s="71" t="s">
        <v>2255</v>
      </c>
      <c r="E21" s="112" t="s">
        <v>3143</v>
      </c>
      <c r="F21">
        <f>IFERROR(_xlfn.XLOOKUP($A21,map_headernames!I:I,map_headernames!I:I),0)</f>
        <v>0</v>
      </c>
      <c r="G21" s="58">
        <f>IFERROR(_xlfn.XLOOKUP($A21,map_headernames!M:M,map_headernames!M:M),0)</f>
        <v>0</v>
      </c>
      <c r="I21" s="24"/>
      <c r="J21" s="9" t="s">
        <v>2940</v>
      </c>
      <c r="K21">
        <v>1</v>
      </c>
      <c r="L21">
        <v>0</v>
      </c>
    </row>
    <row r="22" spans="1:12" x14ac:dyDescent="0.35">
      <c r="A22" s="81" t="s">
        <v>3145</v>
      </c>
      <c r="B22" s="81" t="s">
        <v>3232</v>
      </c>
      <c r="C22" s="88" t="s">
        <v>3233</v>
      </c>
      <c r="D22" s="71" t="s">
        <v>2255</v>
      </c>
      <c r="E22" s="112" t="s">
        <v>3145</v>
      </c>
      <c r="F22">
        <f>IFERROR(_xlfn.XLOOKUP($A22,map_headernames!I:I,map_headernames!I:I),0)</f>
        <v>0</v>
      </c>
      <c r="G22" s="58">
        <f>IFERROR(_xlfn.XLOOKUP($A22,map_headernames!M:M,map_headernames!M:M),0)</f>
        <v>0</v>
      </c>
      <c r="I22" s="24"/>
      <c r="J22" s="9" t="s">
        <v>2929</v>
      </c>
      <c r="K22">
        <v>2</v>
      </c>
      <c r="L22">
        <v>0</v>
      </c>
    </row>
    <row r="23" spans="1:12" x14ac:dyDescent="0.35">
      <c r="A23" s="81" t="s">
        <v>3152</v>
      </c>
      <c r="B23" s="81" t="s">
        <v>3234</v>
      </c>
      <c r="C23" s="88" t="s">
        <v>3235</v>
      </c>
      <c r="D23" s="71" t="s">
        <v>2255</v>
      </c>
      <c r="E23" s="112" t="s">
        <v>3152</v>
      </c>
      <c r="F23">
        <f>IFERROR(_xlfn.XLOOKUP($A23,map_headernames!I:I,map_headernames!I:I),0)</f>
        <v>0</v>
      </c>
      <c r="G23" s="58">
        <f>IFERROR(_xlfn.XLOOKUP($A23,map_headernames!M:M,map_headernames!M:M),0)</f>
        <v>0</v>
      </c>
      <c r="I23" s="24"/>
      <c r="J23" s="9" t="s">
        <v>2941</v>
      </c>
      <c r="K23">
        <v>1</v>
      </c>
      <c r="L23">
        <v>0</v>
      </c>
    </row>
    <row r="24" spans="1:12" x14ac:dyDescent="0.35">
      <c r="A24" s="81" t="s">
        <v>3148</v>
      </c>
      <c r="B24" s="81" t="s">
        <v>3236</v>
      </c>
      <c r="C24" s="88" t="s">
        <v>3237</v>
      </c>
      <c r="D24" s="71" t="s">
        <v>2255</v>
      </c>
      <c r="E24" s="112" t="s">
        <v>3148</v>
      </c>
      <c r="F24">
        <f>IFERROR(_xlfn.XLOOKUP($A24,map_headernames!I:I,map_headernames!I:I),0)</f>
        <v>0</v>
      </c>
      <c r="G24" s="58">
        <f>IFERROR(_xlfn.XLOOKUP($A24,map_headernames!M:M,map_headernames!M:M),0)</f>
        <v>0</v>
      </c>
      <c r="I24" s="24"/>
      <c r="J24" s="9" t="s">
        <v>2930</v>
      </c>
      <c r="K24">
        <v>2</v>
      </c>
      <c r="L24">
        <v>0</v>
      </c>
    </row>
    <row r="25" spans="1:12" x14ac:dyDescent="0.35">
      <c r="A25" s="81" t="s">
        <v>3153</v>
      </c>
      <c r="B25" s="81" t="s">
        <v>3238</v>
      </c>
      <c r="C25" s="88" t="s">
        <v>3239</v>
      </c>
      <c r="D25" s="71" t="s">
        <v>2255</v>
      </c>
      <c r="E25" s="112" t="s">
        <v>3153</v>
      </c>
      <c r="F25">
        <f>IFERROR(_xlfn.XLOOKUP($A25,map_headernames!I:I,map_headernames!I:I),0)</f>
        <v>0</v>
      </c>
      <c r="G25" s="58">
        <f>IFERROR(_xlfn.XLOOKUP($A25,map_headernames!M:M,map_headernames!M:M),0)</f>
        <v>0</v>
      </c>
      <c r="I25" s="24"/>
      <c r="J25" s="9" t="s">
        <v>2942</v>
      </c>
      <c r="K25">
        <v>1</v>
      </c>
      <c r="L25">
        <v>0</v>
      </c>
    </row>
    <row r="26" spans="1:12" x14ac:dyDescent="0.35">
      <c r="A26" s="81" t="s">
        <v>3147</v>
      </c>
      <c r="B26" s="81" t="s">
        <v>3240</v>
      </c>
      <c r="C26" s="88" t="s">
        <v>3241</v>
      </c>
      <c r="D26" s="71" t="s">
        <v>2255</v>
      </c>
      <c r="E26" s="112" t="s">
        <v>3147</v>
      </c>
      <c r="F26">
        <f>IFERROR(_xlfn.XLOOKUP($A26,map_headernames!I:I,map_headernames!I:I),0)</f>
        <v>0</v>
      </c>
      <c r="G26" s="58">
        <f>IFERROR(_xlfn.XLOOKUP($A26,map_headernames!M:M,map_headernames!M:M),0)</f>
        <v>0</v>
      </c>
      <c r="I26" s="24"/>
      <c r="J26" s="9" t="s">
        <v>2931</v>
      </c>
      <c r="K26">
        <v>2</v>
      </c>
      <c r="L26">
        <v>0</v>
      </c>
    </row>
    <row r="27" spans="1:12" x14ac:dyDescent="0.35">
      <c r="A27" s="81" t="s">
        <v>3146</v>
      </c>
      <c r="B27" s="81" t="s">
        <v>3242</v>
      </c>
      <c r="C27" s="88" t="s">
        <v>3243</v>
      </c>
      <c r="D27" s="71" t="s">
        <v>2255</v>
      </c>
      <c r="E27" s="112" t="s">
        <v>3146</v>
      </c>
      <c r="F27">
        <f>IFERROR(_xlfn.XLOOKUP($A27,map_headernames!I:I,map_headernames!I:I),0)</f>
        <v>0</v>
      </c>
      <c r="G27" s="58">
        <f>IFERROR(_xlfn.XLOOKUP($A27,map_headernames!M:M,map_headernames!M:M),0)</f>
        <v>0</v>
      </c>
      <c r="I27" s="24"/>
      <c r="J27" s="9" t="s">
        <v>2943</v>
      </c>
      <c r="K27">
        <v>1</v>
      </c>
      <c r="L27">
        <v>0</v>
      </c>
    </row>
    <row r="28" spans="1:12" x14ac:dyDescent="0.35">
      <c r="A28" s="81" t="s">
        <v>3149</v>
      </c>
      <c r="B28" s="81" t="s">
        <v>3244</v>
      </c>
      <c r="C28" s="88" t="s">
        <v>3245</v>
      </c>
      <c r="D28" s="71" t="s">
        <v>2255</v>
      </c>
      <c r="E28" s="112" t="s">
        <v>3149</v>
      </c>
      <c r="F28">
        <f>IFERROR(_xlfn.XLOOKUP($A28,map_headernames!I:I,map_headernames!I:I),0)</f>
        <v>0</v>
      </c>
      <c r="G28" s="58">
        <f>IFERROR(_xlfn.XLOOKUP($A28,map_headernames!M:M,map_headernames!M:M),0)</f>
        <v>0</v>
      </c>
      <c r="I28" s="24"/>
      <c r="J28" s="9" t="s">
        <v>2932</v>
      </c>
      <c r="K28">
        <v>2</v>
      </c>
      <c r="L28">
        <v>0</v>
      </c>
    </row>
    <row r="29" spans="1:12" x14ac:dyDescent="0.35">
      <c r="A29" s="81" t="s">
        <v>3154</v>
      </c>
      <c r="B29" s="81" t="s">
        <v>3246</v>
      </c>
      <c r="C29" s="88" t="s">
        <v>3247</v>
      </c>
      <c r="D29" s="71" t="s">
        <v>2255</v>
      </c>
      <c r="E29" s="112" t="s">
        <v>3154</v>
      </c>
      <c r="F29">
        <f>IFERROR(_xlfn.XLOOKUP($A29,map_headernames!I:I,map_headernames!I:I),0)</f>
        <v>0</v>
      </c>
      <c r="G29" s="58">
        <f>IFERROR(_xlfn.XLOOKUP($A29,map_headernames!M:M,map_headernames!M:M),0)</f>
        <v>0</v>
      </c>
      <c r="I29" s="24"/>
      <c r="J29" s="9" t="s">
        <v>2944</v>
      </c>
      <c r="K29">
        <v>1</v>
      </c>
      <c r="L29">
        <v>0</v>
      </c>
    </row>
    <row r="30" spans="1:12" x14ac:dyDescent="0.35">
      <c r="A30" s="81" t="s">
        <v>3150</v>
      </c>
      <c r="B30" s="81" t="s">
        <v>3248</v>
      </c>
      <c r="C30" s="88" t="s">
        <v>3249</v>
      </c>
      <c r="D30" s="71" t="s">
        <v>2255</v>
      </c>
      <c r="E30" s="112" t="s">
        <v>3150</v>
      </c>
      <c r="F30">
        <f>IFERROR(_xlfn.XLOOKUP($A30,map_headernames!I:I,map_headernames!I:I),0)</f>
        <v>0</v>
      </c>
      <c r="G30" s="58">
        <f>IFERROR(_xlfn.XLOOKUP($A30,map_headernames!M:M,map_headernames!M:M),0)</f>
        <v>0</v>
      </c>
      <c r="I30" s="24"/>
      <c r="J30" s="9" t="s">
        <v>2933</v>
      </c>
      <c r="K30">
        <v>2</v>
      </c>
      <c r="L30">
        <v>0</v>
      </c>
    </row>
    <row r="31" spans="1:12" x14ac:dyDescent="0.35">
      <c r="A31" s="111" t="s">
        <v>3168</v>
      </c>
      <c r="B31" s="87" t="s">
        <v>3250</v>
      </c>
      <c r="C31" s="88" t="s">
        <v>3250</v>
      </c>
      <c r="D31" s="71" t="s">
        <v>2255</v>
      </c>
      <c r="E31" s="9" t="str">
        <f>IFERROR(_xlfn.XLOOKUP($A31,map_headernames!H:H,map_headernames!H:H),0)</f>
        <v>NHWHITE</v>
      </c>
      <c r="F31">
        <f>IFERROR(_xlfn.XLOOKUP($A31,map_headernames!I:I,map_headernames!I:I),0)</f>
        <v>0</v>
      </c>
      <c r="G31" s="74">
        <f>IFERROR(_xlfn.XLOOKUP($A31,map_headernames!M:M,map_headernames!M:M),0)</f>
        <v>0</v>
      </c>
      <c r="I31" s="24"/>
      <c r="J31" s="9" t="s">
        <v>2382</v>
      </c>
      <c r="K31">
        <v>1</v>
      </c>
      <c r="L31">
        <v>0</v>
      </c>
    </row>
    <row r="32" spans="1:12" x14ac:dyDescent="0.35">
      <c r="A32" s="111" t="s">
        <v>3161</v>
      </c>
      <c r="B32" s="81" t="s">
        <v>3251</v>
      </c>
      <c r="C32" s="88" t="s">
        <v>3252</v>
      </c>
      <c r="D32" s="71" t="s">
        <v>2255</v>
      </c>
      <c r="E32" s="9" t="str">
        <f>IFERROR(_xlfn.XLOOKUP($A32,map_headernames!H:H,map_headernames!H:H),0)</f>
        <v>PCT_NHWHITE</v>
      </c>
      <c r="F32">
        <f>IFERROR(_xlfn.XLOOKUP($A32,map_headernames!I:I,map_headernames!I:I),0)</f>
        <v>0</v>
      </c>
      <c r="G32" s="74">
        <f>IFERROR(_xlfn.XLOOKUP($A32,map_headernames!M:M,map_headernames!M:M),0)</f>
        <v>0</v>
      </c>
      <c r="I32" s="24"/>
      <c r="J32" s="9" t="s">
        <v>4882</v>
      </c>
      <c r="K32">
        <v>2</v>
      </c>
      <c r="L32">
        <v>0</v>
      </c>
    </row>
    <row r="33" spans="1:12" x14ac:dyDescent="0.35">
      <c r="A33" s="111" t="s">
        <v>3162</v>
      </c>
      <c r="B33" s="81" t="s">
        <v>3253</v>
      </c>
      <c r="C33" s="88" t="s">
        <v>3253</v>
      </c>
      <c r="D33" s="71" t="s">
        <v>2255</v>
      </c>
      <c r="E33" s="9" t="str">
        <f>IFERROR(_xlfn.XLOOKUP($A33,map_headernames!H:H,map_headernames!H:H),0)</f>
        <v>NHBLACK</v>
      </c>
      <c r="F33">
        <f>IFERROR(_xlfn.XLOOKUP($A33,map_headernames!I:I,map_headernames!I:I),0)</f>
        <v>0</v>
      </c>
      <c r="G33" s="74">
        <f>IFERROR(_xlfn.XLOOKUP($A33,map_headernames!M:M,map_headernames!M:M),0)</f>
        <v>0</v>
      </c>
      <c r="I33" s="24"/>
      <c r="J33" s="9" t="s">
        <v>2370</v>
      </c>
      <c r="K33">
        <v>1</v>
      </c>
      <c r="L33">
        <v>0</v>
      </c>
    </row>
    <row r="34" spans="1:12" x14ac:dyDescent="0.35">
      <c r="A34" s="111" t="s">
        <v>3155</v>
      </c>
      <c r="B34" s="81" t="s">
        <v>3254</v>
      </c>
      <c r="C34" s="88" t="s">
        <v>3255</v>
      </c>
      <c r="D34" s="71" t="s">
        <v>2255</v>
      </c>
      <c r="E34" s="9" t="str">
        <f>IFERROR(_xlfn.XLOOKUP($A34,map_headernames!H:H,map_headernames!H:H),0)</f>
        <v>PCT_NHBLACK</v>
      </c>
      <c r="F34">
        <f>IFERROR(_xlfn.XLOOKUP($A34,map_headernames!I:I,map_headernames!I:I),0)</f>
        <v>0</v>
      </c>
      <c r="G34" s="74">
        <f>IFERROR(_xlfn.XLOOKUP($A34,map_headernames!M:M,map_headernames!M:M),0)</f>
        <v>0</v>
      </c>
      <c r="I34" s="24"/>
      <c r="J34" s="9" t="s">
        <v>4883</v>
      </c>
      <c r="K34">
        <v>2</v>
      </c>
      <c r="L34">
        <v>0</v>
      </c>
    </row>
    <row r="35" spans="1:12" x14ac:dyDescent="0.35">
      <c r="A35" s="111" t="s">
        <v>3163</v>
      </c>
      <c r="B35" s="81" t="s">
        <v>3256</v>
      </c>
      <c r="C35" s="88" t="s">
        <v>3256</v>
      </c>
      <c r="D35" s="71" t="s">
        <v>2255</v>
      </c>
      <c r="E35" s="9" t="str">
        <f>IFERROR(_xlfn.XLOOKUP($A35,map_headernames!H:H,map_headernames!H:H),0)</f>
        <v>NHASIAN</v>
      </c>
      <c r="F35">
        <f>IFERROR(_xlfn.XLOOKUP($A35,map_headernames!I:I,map_headernames!I:I),0)</f>
        <v>0</v>
      </c>
      <c r="G35" s="74">
        <f>IFERROR(_xlfn.XLOOKUP($A35,map_headernames!M:M,map_headernames!M:M),0)</f>
        <v>0</v>
      </c>
      <c r="I35" s="24"/>
      <c r="J35" s="9" t="s">
        <v>4884</v>
      </c>
      <c r="K35">
        <v>1</v>
      </c>
      <c r="L35">
        <v>0</v>
      </c>
    </row>
    <row r="36" spans="1:12" x14ac:dyDescent="0.35">
      <c r="A36" s="111" t="s">
        <v>3156</v>
      </c>
      <c r="B36" s="81" t="s">
        <v>3257</v>
      </c>
      <c r="C36" s="88" t="s">
        <v>3258</v>
      </c>
      <c r="D36" s="71" t="s">
        <v>2255</v>
      </c>
      <c r="E36" s="9" t="str">
        <f>IFERROR(_xlfn.XLOOKUP($A36,map_headernames!H:H,map_headernames!H:H),0)</f>
        <v>PCT_NHASIAN</v>
      </c>
      <c r="F36">
        <f>IFERROR(_xlfn.XLOOKUP($A36,map_headernames!I:I,map_headernames!I:I),0)</f>
        <v>0</v>
      </c>
      <c r="G36" s="74">
        <f>IFERROR(_xlfn.XLOOKUP($A36,map_headernames!M:M,map_headernames!M:M),0)</f>
        <v>0</v>
      </c>
      <c r="I36" s="24"/>
      <c r="J36" s="9" t="s">
        <v>4885</v>
      </c>
      <c r="K36">
        <v>2</v>
      </c>
      <c r="L36">
        <v>0</v>
      </c>
    </row>
    <row r="37" spans="1:12" x14ac:dyDescent="0.35">
      <c r="A37" s="111" t="s">
        <v>3164</v>
      </c>
      <c r="B37" s="81" t="s">
        <v>3259</v>
      </c>
      <c r="C37" s="88" t="s">
        <v>3259</v>
      </c>
      <c r="D37" s="71" t="s">
        <v>2255</v>
      </c>
      <c r="E37" s="9" t="str">
        <f>IFERROR(_xlfn.XLOOKUP($A37,map_headernames!H:H,map_headernames!H:H),0)</f>
        <v>NHAMERIND</v>
      </c>
      <c r="F37">
        <f>IFERROR(_xlfn.XLOOKUP($A37,map_headernames!I:I,map_headernames!I:I),0)</f>
        <v>0</v>
      </c>
      <c r="G37" s="74">
        <f>IFERROR(_xlfn.XLOOKUP($A37,map_headernames!M:M,map_headernames!M:M),0)</f>
        <v>0</v>
      </c>
      <c r="I37" s="24"/>
      <c r="J37" s="9" t="s">
        <v>2372</v>
      </c>
      <c r="K37">
        <v>1</v>
      </c>
      <c r="L37">
        <v>0</v>
      </c>
    </row>
    <row r="38" spans="1:12" x14ac:dyDescent="0.35">
      <c r="A38" s="111" t="s">
        <v>3157</v>
      </c>
      <c r="B38" s="81" t="s">
        <v>3260</v>
      </c>
      <c r="C38" s="88" t="s">
        <v>3261</v>
      </c>
      <c r="D38" s="71" t="s">
        <v>2255</v>
      </c>
      <c r="E38" s="9" t="str">
        <f>IFERROR(_xlfn.XLOOKUP($A38,map_headernames!H:H,map_headernames!H:H),0)</f>
        <v>PCT_NHAMERIND</v>
      </c>
      <c r="F38">
        <f>IFERROR(_xlfn.XLOOKUP($A38,map_headernames!I:I,map_headernames!I:I),0)</f>
        <v>0</v>
      </c>
      <c r="G38" s="74">
        <f>IFERROR(_xlfn.XLOOKUP($A38,map_headernames!M:M,map_headernames!M:M),0)</f>
        <v>0</v>
      </c>
      <c r="I38" s="24"/>
      <c r="J38" s="9" t="s">
        <v>4886</v>
      </c>
      <c r="K38">
        <v>2</v>
      </c>
      <c r="L38">
        <v>0</v>
      </c>
    </row>
    <row r="39" spans="1:12" x14ac:dyDescent="0.35">
      <c r="A39" s="111" t="s">
        <v>3165</v>
      </c>
      <c r="B39" s="81" t="s">
        <v>3262</v>
      </c>
      <c r="C39" s="88" t="s">
        <v>3263</v>
      </c>
      <c r="D39" s="71" t="s">
        <v>2255</v>
      </c>
      <c r="E39" s="9" t="str">
        <f>IFERROR(_xlfn.XLOOKUP($A39,map_headernames!H:H,map_headernames!H:H),0)</f>
        <v>NHHAWPAC</v>
      </c>
      <c r="F39">
        <f>IFERROR(_xlfn.XLOOKUP($A39,map_headernames!I:I,map_headernames!I:I),0)</f>
        <v>0</v>
      </c>
      <c r="G39" s="74">
        <f>IFERROR(_xlfn.XLOOKUP($A39,map_headernames!M:M,map_headernames!M:M),0)</f>
        <v>0</v>
      </c>
      <c r="I39" s="24"/>
      <c r="J39" s="9" t="s">
        <v>2374</v>
      </c>
      <c r="K39">
        <v>1</v>
      </c>
      <c r="L39">
        <v>0</v>
      </c>
    </row>
    <row r="40" spans="1:12" x14ac:dyDescent="0.35">
      <c r="A40" s="111" t="s">
        <v>3158</v>
      </c>
      <c r="B40" s="81" t="s">
        <v>3264</v>
      </c>
      <c r="C40" s="88" t="s">
        <v>3265</v>
      </c>
      <c r="D40" s="71" t="s">
        <v>2255</v>
      </c>
      <c r="E40" s="9" t="str">
        <f>IFERROR(_xlfn.XLOOKUP($A40,map_headernames!H:H,map_headernames!H:H),0)</f>
        <v>PCT_NHHAWPAC</v>
      </c>
      <c r="F40">
        <f>IFERROR(_xlfn.XLOOKUP($A40,map_headernames!I:I,map_headernames!I:I),0)</f>
        <v>0</v>
      </c>
      <c r="G40" s="74">
        <f>IFERROR(_xlfn.XLOOKUP($A40,map_headernames!M:M,map_headernames!M:M),0)</f>
        <v>0</v>
      </c>
      <c r="I40" s="24"/>
      <c r="J40" s="9" t="s">
        <v>4887</v>
      </c>
      <c r="K40">
        <v>2</v>
      </c>
      <c r="L40">
        <v>0</v>
      </c>
    </row>
    <row r="41" spans="1:12" x14ac:dyDescent="0.35">
      <c r="A41" s="111" t="s">
        <v>3166</v>
      </c>
      <c r="B41" s="81" t="s">
        <v>3266</v>
      </c>
      <c r="C41" s="88" t="s">
        <v>3266</v>
      </c>
      <c r="D41" s="71" t="s">
        <v>2255</v>
      </c>
      <c r="E41" s="9" t="str">
        <f>IFERROR(_xlfn.XLOOKUP($A41,map_headernames!H:H,map_headernames!H:H),0)</f>
        <v>NHOTHER_RACE</v>
      </c>
      <c r="F41">
        <f>IFERROR(_xlfn.XLOOKUP($A41,map_headernames!I:I,map_headernames!I:I),0)</f>
        <v>0</v>
      </c>
      <c r="G41" s="74">
        <f>IFERROR(_xlfn.XLOOKUP($A41,map_headernames!M:M,map_headernames!M:M),0)</f>
        <v>0</v>
      </c>
      <c r="I41" s="24"/>
      <c r="J41" s="9" t="s">
        <v>2376</v>
      </c>
      <c r="K41">
        <v>1</v>
      </c>
      <c r="L41">
        <v>0</v>
      </c>
    </row>
    <row r="42" spans="1:12" x14ac:dyDescent="0.35">
      <c r="A42" s="111" t="s">
        <v>3159</v>
      </c>
      <c r="B42" s="81" t="s">
        <v>3267</v>
      </c>
      <c r="C42" s="88" t="s">
        <v>3268</v>
      </c>
      <c r="D42" s="71" t="s">
        <v>2255</v>
      </c>
      <c r="E42" s="9" t="str">
        <f>IFERROR(_xlfn.XLOOKUP($A42,map_headernames!H:H,map_headernames!H:H),0)</f>
        <v>PCT_NHOTHER_RACE</v>
      </c>
      <c r="F42">
        <f>IFERROR(_xlfn.XLOOKUP($A42,map_headernames!I:I,map_headernames!I:I),0)</f>
        <v>0</v>
      </c>
      <c r="G42" s="74">
        <f>IFERROR(_xlfn.XLOOKUP($A42,map_headernames!M:M,map_headernames!M:M),0)</f>
        <v>0</v>
      </c>
      <c r="I42" s="24"/>
      <c r="J42" s="9" t="s">
        <v>4888</v>
      </c>
      <c r="K42">
        <v>2</v>
      </c>
      <c r="L42">
        <v>0</v>
      </c>
    </row>
    <row r="43" spans="1:12" x14ac:dyDescent="0.35">
      <c r="A43" s="111" t="s">
        <v>3167</v>
      </c>
      <c r="B43" s="81" t="s">
        <v>3269</v>
      </c>
      <c r="C43" s="88" t="s">
        <v>3269</v>
      </c>
      <c r="D43" s="71" t="s">
        <v>2255</v>
      </c>
      <c r="E43" s="9" t="str">
        <f>IFERROR(_xlfn.XLOOKUP($A43,map_headernames!H:H,map_headernames!H:H),0)</f>
        <v>NHTWOMORE</v>
      </c>
      <c r="F43">
        <f>IFERROR(_xlfn.XLOOKUP($A43,map_headernames!I:I,map_headernames!I:I),0)</f>
        <v>0</v>
      </c>
      <c r="G43" s="74">
        <f>IFERROR(_xlfn.XLOOKUP($A43,map_headernames!M:M,map_headernames!M:M),0)</f>
        <v>0</v>
      </c>
      <c r="I43" s="24"/>
      <c r="J43" s="9" t="s">
        <v>2378</v>
      </c>
      <c r="K43">
        <v>1</v>
      </c>
      <c r="L43">
        <v>0</v>
      </c>
    </row>
    <row r="44" spans="1:12" x14ac:dyDescent="0.35">
      <c r="A44" s="111" t="s">
        <v>3160</v>
      </c>
      <c r="B44" s="81" t="s">
        <v>3270</v>
      </c>
      <c r="C44" s="88" t="s">
        <v>3271</v>
      </c>
      <c r="D44" s="71" t="s">
        <v>2255</v>
      </c>
      <c r="E44" s="9" t="str">
        <f>IFERROR(_xlfn.XLOOKUP($A44,map_headernames!H:H,map_headernames!H:H),0)</f>
        <v>PCT_NHTWOMORE</v>
      </c>
      <c r="F44">
        <f>IFERROR(_xlfn.XLOOKUP($A44,map_headernames!I:I,map_headernames!I:I),0)</f>
        <v>0</v>
      </c>
      <c r="G44" s="74">
        <f>IFERROR(_xlfn.XLOOKUP($A44,map_headernames!M:M,map_headernames!M:M),0)</f>
        <v>0</v>
      </c>
      <c r="I44" s="24"/>
      <c r="J44" s="9" t="s">
        <v>4889</v>
      </c>
      <c r="K44">
        <v>2</v>
      </c>
      <c r="L44">
        <v>0</v>
      </c>
    </row>
    <row r="45" spans="1:12" x14ac:dyDescent="0.35">
      <c r="A45" s="81" t="s">
        <v>3272</v>
      </c>
      <c r="B45" s="81" t="s">
        <v>3273</v>
      </c>
      <c r="C45" s="88" t="s">
        <v>3274</v>
      </c>
      <c r="D45" s="71" t="s">
        <v>2255</v>
      </c>
      <c r="E45" s="76" t="str">
        <f>IFERROR(_xlfn.XLOOKUP($A45,map_headernames!H:H,map_headernames!H:H),0)</f>
        <v>AGE_LT18</v>
      </c>
      <c r="F45" s="76">
        <f>IFERROR(_xlfn.XLOOKUP($A45,map_headernames!I:I,map_headernames!I:I),0)</f>
        <v>0</v>
      </c>
      <c r="G45" s="76">
        <f>IFERROR(_xlfn.XLOOKUP($A45,map_headernames!M:M,map_headernames!M:M),0)</f>
        <v>0</v>
      </c>
      <c r="H45" s="1"/>
      <c r="I45" s="1"/>
      <c r="J45" s="1"/>
      <c r="K45">
        <v>1</v>
      </c>
      <c r="L45">
        <v>1</v>
      </c>
    </row>
    <row r="46" spans="1:12" x14ac:dyDescent="0.35">
      <c r="A46" s="81" t="s">
        <v>3275</v>
      </c>
      <c r="B46" s="81" t="s">
        <v>3276</v>
      </c>
      <c r="C46" s="88" t="s">
        <v>3277</v>
      </c>
      <c r="D46" s="71" t="s">
        <v>2255</v>
      </c>
      <c r="E46" s="76">
        <f>IFERROR(_xlfn.XLOOKUP($A46,map_headernames!H:H,map_headernames!H:H),0)</f>
        <v>0</v>
      </c>
      <c r="F46" s="76">
        <f>IFERROR(_xlfn.XLOOKUP($A46,map_headernames!I:I,map_headernames!I:I),0)</f>
        <v>0</v>
      </c>
      <c r="G46" s="76">
        <f>IFERROR(_xlfn.XLOOKUP($A46,map_headernames!M:M,map_headernames!M:M),0)</f>
        <v>0</v>
      </c>
      <c r="H46" s="9" t="s">
        <v>2594</v>
      </c>
      <c r="I46" s="1"/>
      <c r="J46" s="9" t="s">
        <v>4897</v>
      </c>
      <c r="K46">
        <v>2</v>
      </c>
      <c r="L46">
        <v>0</v>
      </c>
    </row>
    <row r="47" spans="1:12" x14ac:dyDescent="0.35">
      <c r="A47" s="87" t="s">
        <v>3278</v>
      </c>
      <c r="B47" s="87" t="s">
        <v>1210</v>
      </c>
      <c r="C47" s="88" t="s">
        <v>3279</v>
      </c>
      <c r="D47" s="71" t="s">
        <v>2255</v>
      </c>
      <c r="E47" s="76">
        <f>IFERROR(_xlfn.XLOOKUP($A47,map_headernames!H:H,map_headernames!H:H),0)</f>
        <v>0</v>
      </c>
      <c r="F47" s="76">
        <f>IFERROR(_xlfn.XLOOKUP($A47,map_headernames!I:I,map_headernames!I:I),0)</f>
        <v>0</v>
      </c>
      <c r="G47" s="76">
        <f>IFERROR(_xlfn.XLOOKUP($A47,map_headernames!M:M,map_headernames!M:M),0)</f>
        <v>0</v>
      </c>
      <c r="H47" s="1"/>
      <c r="I47" t="s">
        <v>1064</v>
      </c>
      <c r="J47" s="43" t="s">
        <v>1063</v>
      </c>
      <c r="K47" s="22">
        <v>0</v>
      </c>
      <c r="L47" s="22">
        <v>0</v>
      </c>
    </row>
    <row r="48" spans="1:12" x14ac:dyDescent="0.35">
      <c r="A48" s="87" t="s">
        <v>3280</v>
      </c>
      <c r="B48" s="87" t="s">
        <v>3281</v>
      </c>
      <c r="C48" s="88" t="s">
        <v>3282</v>
      </c>
      <c r="D48" s="71" t="s">
        <v>2255</v>
      </c>
      <c r="E48" s="76">
        <f>IFERROR(_xlfn.XLOOKUP($A48,map_headernames!H:H,map_headernames!H:H),0)</f>
        <v>0</v>
      </c>
      <c r="F48" s="76">
        <f>IFERROR(_xlfn.XLOOKUP($A48,map_headernames!I:I,map_headernames!I:I),0)</f>
        <v>0</v>
      </c>
      <c r="G48" s="76">
        <f>IFERROR(_xlfn.XLOOKUP($A48,map_headernames!M:M,map_headernames!M:M),0)</f>
        <v>0</v>
      </c>
      <c r="H48" t="s">
        <v>1691</v>
      </c>
      <c r="I48" s="24" t="s">
        <v>1693</v>
      </c>
      <c r="J48" s="43" t="s">
        <v>176</v>
      </c>
      <c r="K48" s="22">
        <v>0</v>
      </c>
      <c r="L48" s="22">
        <v>0</v>
      </c>
    </row>
    <row r="49" spans="1:12" x14ac:dyDescent="0.35">
      <c r="A49" s="87" t="s">
        <v>3283</v>
      </c>
      <c r="B49" s="87" t="s">
        <v>1187</v>
      </c>
      <c r="C49" s="88" t="s">
        <v>3284</v>
      </c>
      <c r="D49" s="71" t="s">
        <v>2255</v>
      </c>
      <c r="E49" s="76">
        <f>IFERROR(_xlfn.XLOOKUP($A49,map_headernames!H:H,map_headernames!H:H),0)</f>
        <v>0</v>
      </c>
      <c r="F49" s="76">
        <f>IFERROR(_xlfn.XLOOKUP($A49,map_headernames!I:I,map_headernames!I:I),0)</f>
        <v>0</v>
      </c>
      <c r="G49" s="76">
        <f>IFERROR(_xlfn.XLOOKUP($A49,map_headernames!M:M,map_headernames!M:M),0)</f>
        <v>0</v>
      </c>
      <c r="H49" s="1"/>
      <c r="I49" t="s">
        <v>602</v>
      </c>
      <c r="J49" s="43" t="s">
        <v>601</v>
      </c>
      <c r="K49" s="22">
        <v>0</v>
      </c>
      <c r="L49" s="22">
        <v>0</v>
      </c>
    </row>
    <row r="50" spans="1:12" x14ac:dyDescent="0.35">
      <c r="A50" s="87" t="s">
        <v>3285</v>
      </c>
      <c r="B50" s="87" t="s">
        <v>3286</v>
      </c>
      <c r="C50" s="88" t="s">
        <v>3287</v>
      </c>
      <c r="D50" s="71" t="s">
        <v>2255</v>
      </c>
      <c r="E50" s="76">
        <f>IFERROR(_xlfn.XLOOKUP($A50,map_headernames!H:H,map_headernames!H:H),0)</f>
        <v>0</v>
      </c>
      <c r="F50" s="76">
        <f>IFERROR(_xlfn.XLOOKUP($A50,map_headernames!I:I,map_headernames!I:I),0)</f>
        <v>0</v>
      </c>
      <c r="G50" s="76">
        <f>IFERROR(_xlfn.XLOOKUP($A50,map_headernames!M:M,map_headernames!M:M),0)</f>
        <v>0</v>
      </c>
      <c r="H50" t="s">
        <v>1676</v>
      </c>
      <c r="I50" t="s">
        <v>1678</v>
      </c>
      <c r="J50" s="43" t="s">
        <v>168</v>
      </c>
      <c r="K50" s="22">
        <v>0</v>
      </c>
      <c r="L50" s="22">
        <v>0</v>
      </c>
    </row>
    <row r="51" spans="1:12" x14ac:dyDescent="0.35">
      <c r="A51" s="81" t="s">
        <v>3288</v>
      </c>
      <c r="B51" s="81" t="s">
        <v>3289</v>
      </c>
      <c r="C51" s="88" t="s">
        <v>3290</v>
      </c>
      <c r="D51" s="71" t="s">
        <v>2255</v>
      </c>
      <c r="E51" s="76" t="str">
        <f>IFERROR(_xlfn.XLOOKUP($A51,map_headernames!H:H,map_headernames!H:H),0)</f>
        <v>AGE_GT17</v>
      </c>
      <c r="F51" s="76">
        <f>IFERROR(_xlfn.XLOOKUP($A51,map_headernames!I:I,map_headernames!I:I),0)</f>
        <v>0</v>
      </c>
      <c r="G51" s="76">
        <f>IFERROR(_xlfn.XLOOKUP($A51,map_headernames!M:M,map_headernames!M:M),0)</f>
        <v>0</v>
      </c>
      <c r="I51" s="1"/>
      <c r="J51" s="1"/>
      <c r="K51" s="1">
        <v>1</v>
      </c>
      <c r="L51" s="1">
        <v>1</v>
      </c>
    </row>
    <row r="52" spans="1:12" x14ac:dyDescent="0.35">
      <c r="A52" s="81" t="s">
        <v>3291</v>
      </c>
      <c r="B52" s="81" t="s">
        <v>3292</v>
      </c>
      <c r="C52" s="88" t="s">
        <v>3293</v>
      </c>
      <c r="D52" s="71" t="s">
        <v>2255</v>
      </c>
      <c r="E52" s="76">
        <f>IFERROR(_xlfn.XLOOKUP($A52,map_headernames!H:H,map_headernames!H:H),0)</f>
        <v>0</v>
      </c>
      <c r="F52" s="76">
        <f>IFERROR(_xlfn.XLOOKUP($A52,map_headernames!I:I,map_headernames!I:I),0)</f>
        <v>0</v>
      </c>
      <c r="G52" s="76">
        <f>IFERROR(_xlfn.XLOOKUP($A52,map_headernames!M:M,map_headernames!M:M),0)</f>
        <v>0</v>
      </c>
      <c r="H52" s="9" t="s">
        <v>2598</v>
      </c>
      <c r="I52" s="1"/>
      <c r="J52" s="9" t="s">
        <v>4890</v>
      </c>
      <c r="K52" s="1">
        <v>2</v>
      </c>
      <c r="L52" s="1">
        <v>0</v>
      </c>
    </row>
    <row r="53" spans="1:12" x14ac:dyDescent="0.35">
      <c r="A53" s="81" t="s">
        <v>3294</v>
      </c>
      <c r="B53" s="81" t="s">
        <v>3295</v>
      </c>
      <c r="C53" s="88" t="s">
        <v>3296</v>
      </c>
      <c r="D53" s="71" t="s">
        <v>2255</v>
      </c>
      <c r="E53" t="str">
        <f>IFERROR(_xlfn.XLOOKUP($A53,map_headernames!H:H,map_headernames!H:H),0)</f>
        <v>MALES</v>
      </c>
      <c r="F53">
        <f>IFERROR(_xlfn.XLOOKUP($A53,map_headernames!I:I,map_headernames!I:I),0)</f>
        <v>0</v>
      </c>
      <c r="G53">
        <f>IFERROR(_xlfn.XLOOKUP($A53,map_headernames!M:M,map_headernames!M:M),0)</f>
        <v>0</v>
      </c>
      <c r="I53" s="1"/>
      <c r="J53" s="1"/>
      <c r="K53" s="1">
        <v>1</v>
      </c>
      <c r="L53" s="1">
        <v>1</v>
      </c>
    </row>
    <row r="54" spans="1:12" x14ac:dyDescent="0.35">
      <c r="A54" s="81" t="s">
        <v>3297</v>
      </c>
      <c r="B54" s="81" t="s">
        <v>3298</v>
      </c>
      <c r="C54" s="88" t="s">
        <v>3299</v>
      </c>
      <c r="D54" s="71" t="s">
        <v>2255</v>
      </c>
      <c r="E54">
        <f>IFERROR(_xlfn.XLOOKUP($A54,map_headernames!H:H,map_headernames!H:H),0)</f>
        <v>0</v>
      </c>
      <c r="F54">
        <f>IFERROR(_xlfn.XLOOKUP($A54,map_headernames!I:I,map_headernames!I:I),0)</f>
        <v>0</v>
      </c>
      <c r="G54">
        <f>IFERROR(_xlfn.XLOOKUP($A54,map_headernames!M:M,map_headernames!M:M),0)</f>
        <v>0</v>
      </c>
      <c r="H54" s="9" t="s">
        <v>2578</v>
      </c>
      <c r="I54" s="1"/>
      <c r="J54" s="9" t="s">
        <v>4898</v>
      </c>
      <c r="K54" s="1">
        <v>2</v>
      </c>
      <c r="L54" s="1">
        <v>0</v>
      </c>
    </row>
    <row r="55" spans="1:12" x14ac:dyDescent="0.35">
      <c r="A55" s="81" t="s">
        <v>3300</v>
      </c>
      <c r="B55" s="81" t="s">
        <v>3301</v>
      </c>
      <c r="C55" s="88" t="s">
        <v>3302</v>
      </c>
      <c r="D55" s="71" t="s">
        <v>2255</v>
      </c>
      <c r="E55" t="str">
        <f>IFERROR(_xlfn.XLOOKUP($A55,map_headernames!H:H,map_headernames!H:H),0)</f>
        <v>FEMALES</v>
      </c>
      <c r="F55">
        <f>IFERROR(_xlfn.XLOOKUP($A55,map_headernames!I:I,map_headernames!I:I),0)</f>
        <v>0</v>
      </c>
      <c r="G55">
        <f>IFERROR(_xlfn.XLOOKUP($A55,map_headernames!M:M,map_headernames!M:M),0)</f>
        <v>0</v>
      </c>
      <c r="I55" s="1"/>
      <c r="J55" s="1"/>
      <c r="K55" s="1">
        <v>1</v>
      </c>
      <c r="L55" s="1">
        <v>1</v>
      </c>
    </row>
    <row r="56" spans="1:12" x14ac:dyDescent="0.35">
      <c r="A56" s="81" t="s">
        <v>3303</v>
      </c>
      <c r="B56" s="81" t="s">
        <v>3304</v>
      </c>
      <c r="C56" s="88" t="s">
        <v>3305</v>
      </c>
      <c r="D56" s="71" t="s">
        <v>2255</v>
      </c>
      <c r="E56">
        <f>IFERROR(_xlfn.XLOOKUP($A56,map_headernames!H:H,map_headernames!H:H),0)</f>
        <v>0</v>
      </c>
      <c r="F56">
        <f>IFERROR(_xlfn.XLOOKUP($A56,map_headernames!I:I,map_headernames!I:I),0)</f>
        <v>0</v>
      </c>
      <c r="G56">
        <f>IFERROR(_xlfn.XLOOKUP($A56,map_headernames!M:M,map_headernames!M:M),0)</f>
        <v>0</v>
      </c>
      <c r="H56" s="9" t="s">
        <v>2581</v>
      </c>
      <c r="I56" s="1"/>
      <c r="J56" s="9" t="s">
        <v>4899</v>
      </c>
      <c r="K56" s="1">
        <v>2</v>
      </c>
      <c r="L56" s="1">
        <v>0</v>
      </c>
    </row>
    <row r="57" spans="1:12" x14ac:dyDescent="0.35">
      <c r="A57" s="81" t="s">
        <v>3306</v>
      </c>
      <c r="B57" s="81" t="s">
        <v>3307</v>
      </c>
      <c r="C57" s="89" t="s">
        <v>3308</v>
      </c>
      <c r="D57" s="71" t="s">
        <v>2255</v>
      </c>
      <c r="E57">
        <f>IFERROR(_xlfn.XLOOKUP($A57,map_headernames!H:H,map_headernames!H:H),0)</f>
        <v>0</v>
      </c>
      <c r="F57">
        <f>IFERROR(_xlfn.XLOOKUP($A57,map_headernames!I:I,map_headernames!I:I),0)</f>
        <v>0</v>
      </c>
      <c r="G57">
        <f>IFERROR(_xlfn.XLOOKUP($A57,map_headernames!M:M,map_headernames!M:M),0)</f>
        <v>0</v>
      </c>
    </row>
    <row r="58" spans="1:12" x14ac:dyDescent="0.35">
      <c r="A58" s="81" t="s">
        <v>3309</v>
      </c>
      <c r="B58" s="81" t="s">
        <v>3310</v>
      </c>
      <c r="C58" s="90" t="s">
        <v>3310</v>
      </c>
      <c r="D58" s="71" t="s">
        <v>2255</v>
      </c>
      <c r="E58">
        <f>IFERROR(_xlfn.XLOOKUP($A58,map_headernames!H:H,map_headernames!H:H),0)</f>
        <v>0</v>
      </c>
      <c r="F58">
        <f>IFERROR(_xlfn.XLOOKUP($A58,map_headernames!I:I,map_headernames!I:I),0)</f>
        <v>0</v>
      </c>
      <c r="G58">
        <f>IFERROR(_xlfn.XLOOKUP($A58,map_headernames!M:M,map_headernames!M:M),0)</f>
        <v>0</v>
      </c>
    </row>
    <row r="59" spans="1:12" x14ac:dyDescent="0.35">
      <c r="A59" s="81" t="s">
        <v>3311</v>
      </c>
      <c r="B59" s="81" t="s">
        <v>3312</v>
      </c>
      <c r="C59" s="90" t="s">
        <v>3313</v>
      </c>
      <c r="D59" s="71" t="s">
        <v>2255</v>
      </c>
      <c r="E59">
        <f>IFERROR(_xlfn.XLOOKUP($A59,map_headernames!H:H,map_headernames!H:H),0)</f>
        <v>0</v>
      </c>
      <c r="F59">
        <f>IFERROR(_xlfn.XLOOKUP($A59,map_headernames!I:I,map_headernames!I:I),0)</f>
        <v>0</v>
      </c>
      <c r="G59">
        <f>IFERROR(_xlfn.XLOOKUP($A59,map_headernames!M:M,map_headernames!M:M),0)</f>
        <v>0</v>
      </c>
    </row>
    <row r="60" spans="1:12" x14ac:dyDescent="0.35">
      <c r="A60" s="81" t="s">
        <v>3314</v>
      </c>
      <c r="B60" s="81" t="s">
        <v>3315</v>
      </c>
      <c r="C60" s="90" t="s">
        <v>3316</v>
      </c>
      <c r="D60" s="71" t="s">
        <v>2255</v>
      </c>
      <c r="E60">
        <f>IFERROR(_xlfn.XLOOKUP($A60,map_headernames!H:H,map_headernames!H:H),0)</f>
        <v>0</v>
      </c>
      <c r="F60">
        <f>IFERROR(_xlfn.XLOOKUP($A60,map_headernames!I:I,map_headernames!I:I),0)</f>
        <v>0</v>
      </c>
      <c r="G60">
        <f>IFERROR(_xlfn.XLOOKUP($A60,map_headernames!M:M,map_headernames!M:M),0)</f>
        <v>0</v>
      </c>
    </row>
    <row r="61" spans="1:12" x14ac:dyDescent="0.35">
      <c r="A61" s="81" t="s">
        <v>3317</v>
      </c>
      <c r="B61" s="81" t="s">
        <v>3318</v>
      </c>
      <c r="C61" s="90" t="s">
        <v>3319</v>
      </c>
      <c r="D61" s="71" t="s">
        <v>2255</v>
      </c>
      <c r="E61">
        <f>IFERROR(_xlfn.XLOOKUP($A61,map_headernames!H:H,map_headernames!H:H),0)</f>
        <v>0</v>
      </c>
      <c r="F61">
        <f>IFERROR(_xlfn.XLOOKUP($A61,map_headernames!I:I,map_headernames!I:I),0)</f>
        <v>0</v>
      </c>
      <c r="G61">
        <f>IFERROR(_xlfn.XLOOKUP($A61,map_headernames!M:M,map_headernames!M:M),0)</f>
        <v>0</v>
      </c>
    </row>
    <row r="62" spans="1:12" x14ac:dyDescent="0.35">
      <c r="A62" s="81" t="s">
        <v>3320</v>
      </c>
      <c r="B62" s="81" t="s">
        <v>3321</v>
      </c>
      <c r="C62" s="90" t="s">
        <v>3322</v>
      </c>
      <c r="D62" s="71" t="s">
        <v>2255</v>
      </c>
      <c r="E62">
        <f>IFERROR(_xlfn.XLOOKUP($A62,map_headernames!H:H,map_headernames!H:H),0)</f>
        <v>0</v>
      </c>
      <c r="F62">
        <f>IFERROR(_xlfn.XLOOKUP($A62,map_headernames!I:I,map_headernames!I:I),0)</f>
        <v>0</v>
      </c>
      <c r="G62">
        <f>IFERROR(_xlfn.XLOOKUP($A62,map_headernames!M:M,map_headernames!M:M),0)</f>
        <v>0</v>
      </c>
    </row>
    <row r="63" spans="1:12" x14ac:dyDescent="0.35">
      <c r="A63" s="81" t="s">
        <v>3323</v>
      </c>
      <c r="B63" s="81" t="s">
        <v>3324</v>
      </c>
      <c r="C63" s="90" t="s">
        <v>3325</v>
      </c>
      <c r="D63" s="71" t="s">
        <v>2255</v>
      </c>
      <c r="E63">
        <f>IFERROR(_xlfn.XLOOKUP($A63,map_headernames!H:H,map_headernames!H:H),0)</f>
        <v>0</v>
      </c>
      <c r="F63">
        <f>IFERROR(_xlfn.XLOOKUP($A63,map_headernames!I:I,map_headernames!I:I),0)</f>
        <v>0</v>
      </c>
      <c r="G63">
        <f>IFERROR(_xlfn.XLOOKUP($A63,map_headernames!M:M,map_headernames!M:M),0)</f>
        <v>0</v>
      </c>
    </row>
    <row r="64" spans="1:12" x14ac:dyDescent="0.35">
      <c r="A64" s="81" t="s">
        <v>3326</v>
      </c>
      <c r="B64" s="81" t="s">
        <v>3327</v>
      </c>
      <c r="C64" s="90" t="s">
        <v>3328</v>
      </c>
      <c r="D64" s="71" t="s">
        <v>2255</v>
      </c>
      <c r="E64">
        <f>IFERROR(_xlfn.XLOOKUP($A64,map_headernames!H:H,map_headernames!H:H),0)</f>
        <v>0</v>
      </c>
      <c r="F64">
        <f>IFERROR(_xlfn.XLOOKUP($A64,map_headernames!I:I,map_headernames!I:I),0)</f>
        <v>0</v>
      </c>
      <c r="G64">
        <f>IFERROR(_xlfn.XLOOKUP($A64,map_headernames!M:M,map_headernames!M:M),0)</f>
        <v>0</v>
      </c>
    </row>
    <row r="65" spans="1:12" x14ac:dyDescent="0.35">
      <c r="A65" s="81" t="s">
        <v>3329</v>
      </c>
      <c r="B65" s="81" t="s">
        <v>3330</v>
      </c>
      <c r="C65" s="90" t="s">
        <v>3331</v>
      </c>
      <c r="D65" s="71" t="s">
        <v>2255</v>
      </c>
      <c r="E65">
        <f>IFERROR(_xlfn.XLOOKUP($A65,map_headernames!H:H,map_headernames!H:H),0)</f>
        <v>0</v>
      </c>
      <c r="F65">
        <f>IFERROR(_xlfn.XLOOKUP($A65,map_headernames!I:I,map_headernames!I:I),0)</f>
        <v>0</v>
      </c>
      <c r="G65">
        <f>IFERROR(_xlfn.XLOOKUP($A65,map_headernames!M:M,map_headernames!M:M),0)</f>
        <v>0</v>
      </c>
    </row>
    <row r="66" spans="1:12" x14ac:dyDescent="0.35">
      <c r="A66" s="81" t="s">
        <v>1081</v>
      </c>
      <c r="B66" s="81" t="s">
        <v>3332</v>
      </c>
      <c r="C66" s="88" t="s">
        <v>1087</v>
      </c>
      <c r="D66" s="71" t="s">
        <v>3333</v>
      </c>
      <c r="E66" t="str">
        <f>IFERROR(_xlfn.XLOOKUP($A66,map_headernames!H:H,map_headernames!H:H),0)</f>
        <v>HSHOLDS</v>
      </c>
      <c r="F66" t="str">
        <f>IFERROR(_xlfn.XLOOKUP($A66,map_headernames!I:I,map_headernames!I:I),0)</f>
        <v>HSHOLDS</v>
      </c>
      <c r="G66" s="1">
        <f>IFERROR(_xlfn.XLOOKUP($A66,map_headernames!M:M,map_headernames!M:M),0)</f>
        <v>0</v>
      </c>
      <c r="H66" s="1"/>
      <c r="I66" t="s">
        <v>1082</v>
      </c>
      <c r="J66" s="1"/>
      <c r="K66">
        <v>0</v>
      </c>
      <c r="L66">
        <v>0</v>
      </c>
    </row>
    <row r="67" spans="1:12" x14ac:dyDescent="0.35">
      <c r="A67" s="81" t="s">
        <v>3334</v>
      </c>
      <c r="B67" s="81" t="s">
        <v>3335</v>
      </c>
      <c r="C67" s="88" t="s">
        <v>3336</v>
      </c>
      <c r="D67" s="71" t="s">
        <v>3333</v>
      </c>
      <c r="E67">
        <f>IFERROR(_xlfn.XLOOKUP($A67,map_headernames!H:H,map_headernames!H:H),0)</f>
        <v>0</v>
      </c>
      <c r="F67">
        <f>IFERROR(_xlfn.XLOOKUP($A67,map_headernames!I:I,map_headernames!I:I),0)</f>
        <v>0</v>
      </c>
      <c r="G67">
        <f>IFERROR(_xlfn.XLOOKUP($A67,map_headernames!M:M,map_headernames!M:M),0)</f>
        <v>0</v>
      </c>
    </row>
    <row r="68" spans="1:12" x14ac:dyDescent="0.35">
      <c r="A68" s="81" t="s">
        <v>3337</v>
      </c>
      <c r="B68" s="81" t="s">
        <v>3338</v>
      </c>
      <c r="C68" s="88" t="s">
        <v>3338</v>
      </c>
      <c r="D68" s="71" t="s">
        <v>3333</v>
      </c>
      <c r="E68">
        <f>IFERROR(_xlfn.XLOOKUP($A68,map_headernames!H:H,map_headernames!H:H),0)</f>
        <v>0</v>
      </c>
      <c r="F68">
        <f>IFERROR(_xlfn.XLOOKUP($A68,map_headernames!I:I,map_headernames!I:I),0)</f>
        <v>0</v>
      </c>
      <c r="G68">
        <f>IFERROR(_xlfn.XLOOKUP($A68,map_headernames!M:M,map_headernames!M:M),0)</f>
        <v>0</v>
      </c>
    </row>
    <row r="69" spans="1:12" x14ac:dyDescent="0.35">
      <c r="A69" s="81" t="s">
        <v>3339</v>
      </c>
      <c r="B69" s="81" t="s">
        <v>3340</v>
      </c>
      <c r="C69" s="88" t="s">
        <v>3340</v>
      </c>
      <c r="D69" s="71" t="s">
        <v>3333</v>
      </c>
      <c r="E69">
        <f>IFERROR(_xlfn.XLOOKUP($A69,map_headernames!H:H,map_headernames!H:H),0)</f>
        <v>0</v>
      </c>
      <c r="F69">
        <f>IFERROR(_xlfn.XLOOKUP($A69,map_headernames!I:I,map_headernames!I:I),0)</f>
        <v>0</v>
      </c>
      <c r="G69">
        <f>IFERROR(_xlfn.XLOOKUP($A69,map_headernames!M:M,map_headernames!M:M),0)</f>
        <v>0</v>
      </c>
    </row>
    <row r="70" spans="1:12" x14ac:dyDescent="0.35">
      <c r="A70" s="81" t="s">
        <v>3341</v>
      </c>
      <c r="B70" s="81" t="s">
        <v>3342</v>
      </c>
      <c r="C70" s="88" t="s">
        <v>3343</v>
      </c>
      <c r="D70" s="71" t="s">
        <v>3333</v>
      </c>
      <c r="E70">
        <f>IFERROR(_xlfn.XLOOKUP($A70,map_headernames!H:H,map_headernames!H:H),0)</f>
        <v>0</v>
      </c>
      <c r="F70">
        <f>IFERROR(_xlfn.XLOOKUP($A70,map_headernames!I:I,map_headernames!I:I),0)</f>
        <v>0</v>
      </c>
      <c r="G70">
        <f>IFERROR(_xlfn.XLOOKUP($A70,map_headernames!M:M,map_headernames!M:M),0)</f>
        <v>0</v>
      </c>
    </row>
    <row r="71" spans="1:12" x14ac:dyDescent="0.35">
      <c r="A71" s="109" t="s">
        <v>2587</v>
      </c>
      <c r="B71" s="109" t="s">
        <v>2588</v>
      </c>
      <c r="C71" s="104" t="s">
        <v>2588</v>
      </c>
      <c r="D71" s="71" t="s">
        <v>3333</v>
      </c>
      <c r="E71" s="9" t="str">
        <f>IFERROR(_xlfn.XLOOKUP($A71,map_headernames!H:H,map_headernames!H:H),0)</f>
        <v>PER_CAP_INC</v>
      </c>
      <c r="F71" s="9" t="str">
        <f>IFERROR(_xlfn.XLOOKUP($A71,map_headernames!I:I,map_headernames!I:I),0)</f>
        <v>PER_CAP_INC</v>
      </c>
      <c r="G71" s="1">
        <f>IFERROR(_xlfn.XLOOKUP($A71,map_headernames!M:M,map_headernames!M:M),0)</f>
        <v>0</v>
      </c>
      <c r="J71" s="9" t="s">
        <v>4900</v>
      </c>
      <c r="K71" s="1">
        <v>1</v>
      </c>
      <c r="L71" s="22">
        <v>0</v>
      </c>
    </row>
    <row r="72" spans="1:12" x14ac:dyDescent="0.35">
      <c r="A72" s="81" t="s">
        <v>3344</v>
      </c>
      <c r="B72" s="81" t="s">
        <v>3345</v>
      </c>
      <c r="C72" s="88" t="s">
        <v>3345</v>
      </c>
      <c r="D72" s="71" t="s">
        <v>3333</v>
      </c>
      <c r="E72">
        <f>IFERROR(_xlfn.XLOOKUP($A72,map_headernames!H:H,map_headernames!H:H),0)</f>
        <v>0</v>
      </c>
      <c r="F72">
        <f>IFERROR(_xlfn.XLOOKUP($A72,map_headernames!I:I,map_headernames!I:I),0)</f>
        <v>0</v>
      </c>
      <c r="G72">
        <f>IFERROR(_xlfn.XLOOKUP($A72,map_headernames!M:M,map_headernames!M:M),0)</f>
        <v>0</v>
      </c>
    </row>
    <row r="73" spans="1:12" x14ac:dyDescent="0.35">
      <c r="A73" s="81" t="s">
        <v>3346</v>
      </c>
      <c r="B73" s="81" t="s">
        <v>3347</v>
      </c>
      <c r="C73" s="88" t="s">
        <v>3348</v>
      </c>
      <c r="D73" s="71" t="s">
        <v>3333</v>
      </c>
      <c r="E73">
        <f>IFERROR(_xlfn.XLOOKUP($A73,map_headernames!H:H,map_headernames!H:H),0)</f>
        <v>0</v>
      </c>
      <c r="F73">
        <f>IFERROR(_xlfn.XLOOKUP($A73,map_headernames!I:I,map_headernames!I:I),0)</f>
        <v>0</v>
      </c>
      <c r="G73">
        <f>IFERROR(_xlfn.XLOOKUP($A73,map_headernames!M:M,map_headernames!M:M),0)</f>
        <v>0</v>
      </c>
    </row>
    <row r="74" spans="1:12" x14ac:dyDescent="0.35">
      <c r="A74" s="81" t="s">
        <v>3349</v>
      </c>
      <c r="B74" s="81" t="s">
        <v>3350</v>
      </c>
      <c r="C74" s="88" t="s">
        <v>3350</v>
      </c>
      <c r="D74" s="71" t="s">
        <v>3333</v>
      </c>
      <c r="E74">
        <f>IFERROR(_xlfn.XLOOKUP($A74,map_headernames!H:H,map_headernames!H:H),0)</f>
        <v>0</v>
      </c>
      <c r="F74">
        <f>IFERROR(_xlfn.XLOOKUP($A74,map_headernames!I:I,map_headernames!I:I),0)</f>
        <v>0</v>
      </c>
      <c r="G74">
        <f>IFERROR(_xlfn.XLOOKUP($A74,map_headernames!M:M,map_headernames!M:M),0)</f>
        <v>0</v>
      </c>
    </row>
    <row r="75" spans="1:12" x14ac:dyDescent="0.35">
      <c r="A75" s="81" t="s">
        <v>3351</v>
      </c>
      <c r="B75" s="81" t="s">
        <v>3352</v>
      </c>
      <c r="C75" s="88" t="s">
        <v>3353</v>
      </c>
      <c r="D75" s="71" t="s">
        <v>3333</v>
      </c>
      <c r="E75">
        <f>IFERROR(_xlfn.XLOOKUP($A75,map_headernames!H:H,map_headernames!H:H),0)</f>
        <v>0</v>
      </c>
      <c r="F75">
        <f>IFERROR(_xlfn.XLOOKUP($A75,map_headernames!I:I,map_headernames!I:I),0)</f>
        <v>0</v>
      </c>
      <c r="G75">
        <f>IFERROR(_xlfn.XLOOKUP($A75,map_headernames!M:M,map_headernames!M:M),0)</f>
        <v>0</v>
      </c>
    </row>
    <row r="76" spans="1:12" x14ac:dyDescent="0.35">
      <c r="A76" s="81" t="s">
        <v>3354</v>
      </c>
      <c r="B76" s="81" t="s">
        <v>3355</v>
      </c>
      <c r="C76" s="88" t="s">
        <v>3355</v>
      </c>
      <c r="D76" s="71" t="s">
        <v>3333</v>
      </c>
      <c r="E76">
        <f>IFERROR(_xlfn.XLOOKUP($A76,map_headernames!H:H,map_headernames!H:H),0)</f>
        <v>0</v>
      </c>
      <c r="F76">
        <f>IFERROR(_xlfn.XLOOKUP($A76,map_headernames!I:I,map_headernames!I:I),0)</f>
        <v>0</v>
      </c>
      <c r="G76">
        <f>IFERROR(_xlfn.XLOOKUP($A76,map_headernames!M:M,map_headernames!M:M),0)</f>
        <v>0</v>
      </c>
    </row>
    <row r="77" spans="1:12" x14ac:dyDescent="0.35">
      <c r="A77" s="81" t="s">
        <v>3356</v>
      </c>
      <c r="B77" s="81" t="s">
        <v>3357</v>
      </c>
      <c r="C77" s="88" t="s">
        <v>3358</v>
      </c>
      <c r="D77" s="71" t="s">
        <v>3333</v>
      </c>
      <c r="E77">
        <f>IFERROR(_xlfn.XLOOKUP($A77,map_headernames!H:H,map_headernames!H:H),0)</f>
        <v>0</v>
      </c>
      <c r="F77">
        <f>IFERROR(_xlfn.XLOOKUP($A77,map_headernames!I:I,map_headernames!I:I),0)</f>
        <v>0</v>
      </c>
      <c r="G77">
        <f>IFERROR(_xlfn.XLOOKUP($A77,map_headernames!M:M,map_headernames!M:M),0)</f>
        <v>0</v>
      </c>
    </row>
    <row r="78" spans="1:12" x14ac:dyDescent="0.35">
      <c r="A78" s="81" t="s">
        <v>3359</v>
      </c>
      <c r="B78" s="81" t="s">
        <v>3360</v>
      </c>
      <c r="C78" s="88" t="s">
        <v>3360</v>
      </c>
      <c r="D78" s="71" t="s">
        <v>3333</v>
      </c>
      <c r="E78">
        <f>IFERROR(_xlfn.XLOOKUP($A78,map_headernames!H:H,map_headernames!H:H),0)</f>
        <v>0</v>
      </c>
      <c r="F78">
        <f>IFERROR(_xlfn.XLOOKUP($A78,map_headernames!I:I,map_headernames!I:I),0)</f>
        <v>0</v>
      </c>
      <c r="G78">
        <f>IFERROR(_xlfn.XLOOKUP($A78,map_headernames!M:M,map_headernames!M:M),0)</f>
        <v>0</v>
      </c>
    </row>
    <row r="79" spans="1:12" x14ac:dyDescent="0.35">
      <c r="A79" s="81" t="s">
        <v>3361</v>
      </c>
      <c r="B79" s="81" t="s">
        <v>3362</v>
      </c>
      <c r="C79" s="88" t="s">
        <v>3363</v>
      </c>
      <c r="D79" s="71" t="s">
        <v>3333</v>
      </c>
      <c r="E79">
        <f>IFERROR(_xlfn.XLOOKUP($A79,map_headernames!H:H,map_headernames!H:H),0)</f>
        <v>0</v>
      </c>
      <c r="F79">
        <f>IFERROR(_xlfn.XLOOKUP($A79,map_headernames!I:I,map_headernames!I:I),0)</f>
        <v>0</v>
      </c>
      <c r="G79">
        <f>IFERROR(_xlfn.XLOOKUP($A79,map_headernames!M:M,map_headernames!M:M),0)</f>
        <v>0</v>
      </c>
    </row>
    <row r="80" spans="1:12" x14ac:dyDescent="0.35">
      <c r="A80" s="81" t="s">
        <v>3364</v>
      </c>
      <c r="B80" s="81" t="s">
        <v>3365</v>
      </c>
      <c r="C80" s="88" t="s">
        <v>3365</v>
      </c>
      <c r="D80" s="71" t="s">
        <v>3333</v>
      </c>
      <c r="E80">
        <f>IFERROR(_xlfn.XLOOKUP($A80,map_headernames!H:H,map_headernames!H:H),0)</f>
        <v>0</v>
      </c>
      <c r="F80">
        <f>IFERROR(_xlfn.XLOOKUP($A80,map_headernames!I:I,map_headernames!I:I),0)</f>
        <v>0</v>
      </c>
      <c r="G80">
        <f>IFERROR(_xlfn.XLOOKUP($A80,map_headernames!M:M,map_headernames!M:M),0)</f>
        <v>0</v>
      </c>
    </row>
    <row r="81" spans="1:13" x14ac:dyDescent="0.35">
      <c r="A81" s="81" t="s">
        <v>3366</v>
      </c>
      <c r="B81" s="81" t="s">
        <v>3367</v>
      </c>
      <c r="C81" s="88" t="s">
        <v>3368</v>
      </c>
      <c r="D81" s="71" t="s">
        <v>3333</v>
      </c>
      <c r="E81">
        <f>IFERROR(_xlfn.XLOOKUP($A81,map_headernames!H:H,map_headernames!H:H),0)</f>
        <v>0</v>
      </c>
      <c r="F81">
        <f>IFERROR(_xlfn.XLOOKUP($A81,map_headernames!I:I,map_headernames!I:I),0)</f>
        <v>0</v>
      </c>
      <c r="G81">
        <f>IFERROR(_xlfn.XLOOKUP($A81,map_headernames!M:M,map_headernames!M:M),0)</f>
        <v>0</v>
      </c>
    </row>
    <row r="82" spans="1:13" x14ac:dyDescent="0.35">
      <c r="A82" s="87" t="s">
        <v>3369</v>
      </c>
      <c r="B82" s="87" t="s">
        <v>3370</v>
      </c>
      <c r="C82" s="105" t="s">
        <v>3371</v>
      </c>
      <c r="D82" s="71" t="s">
        <v>3333</v>
      </c>
      <c r="E82">
        <f>IFERROR(_xlfn.XLOOKUP($A82,map_headernames!H:H,map_headernames!H:H),0)</f>
        <v>0</v>
      </c>
      <c r="F82">
        <f>IFERROR(_xlfn.XLOOKUP($A82,map_headernames!I:I,map_headernames!I:I),0)</f>
        <v>0</v>
      </c>
      <c r="G82">
        <f>IFERROR(_xlfn.XLOOKUP($A82,map_headernames!M:M,map_headernames!M:M),0)</f>
        <v>0</v>
      </c>
      <c r="I82" t="s">
        <v>608</v>
      </c>
      <c r="J82" s="77" t="s">
        <v>607</v>
      </c>
      <c r="K82">
        <v>0</v>
      </c>
      <c r="L82">
        <v>0</v>
      </c>
    </row>
    <row r="83" spans="1:13" x14ac:dyDescent="0.35">
      <c r="A83" s="87" t="s">
        <v>3372</v>
      </c>
      <c r="B83" s="87" t="s">
        <v>3373</v>
      </c>
      <c r="C83" s="105" t="s">
        <v>3373</v>
      </c>
      <c r="D83" s="71" t="s">
        <v>3333</v>
      </c>
      <c r="E83">
        <f>IFERROR(_xlfn.XLOOKUP($A83,map_headernames!H:H,map_headernames!H:H),0)</f>
        <v>0</v>
      </c>
      <c r="F83">
        <f>IFERROR(_xlfn.XLOOKUP($A83,map_headernames!I:I,map_headernames!I:I),0)</f>
        <v>0</v>
      </c>
      <c r="G83">
        <f>IFERROR(_xlfn.XLOOKUP($A83,map_headernames!M:M,map_headernames!M:M),0)</f>
        <v>0</v>
      </c>
      <c r="H83" t="s">
        <v>1646</v>
      </c>
      <c r="I83" s="24" t="s">
        <v>577</v>
      </c>
      <c r="J83" s="77" t="s">
        <v>576</v>
      </c>
      <c r="K83">
        <v>0</v>
      </c>
      <c r="L83">
        <v>0</v>
      </c>
    </row>
    <row r="84" spans="1:13" x14ac:dyDescent="0.35">
      <c r="A84" s="87" t="s">
        <v>3374</v>
      </c>
      <c r="B84" s="87" t="s">
        <v>3375</v>
      </c>
      <c r="C84" s="92" t="s">
        <v>3376</v>
      </c>
      <c r="D84" s="71" t="s">
        <v>3333</v>
      </c>
      <c r="E84">
        <f>IFERROR(_xlfn.XLOOKUP($A84,map_headernames!H:H,map_headernames!H:H),0)</f>
        <v>0</v>
      </c>
      <c r="F84">
        <f>IFERROR(_xlfn.XLOOKUP($A84,map_headernames!I:I,map_headernames!I:I),0)</f>
        <v>0</v>
      </c>
      <c r="G84">
        <f>IFERROR(_xlfn.XLOOKUP($A84,map_headernames!M:M,map_headernames!M:M),0)</f>
        <v>0</v>
      </c>
      <c r="I84" s="24" t="s">
        <v>1648</v>
      </c>
      <c r="J84" s="77" t="s">
        <v>155</v>
      </c>
      <c r="K84">
        <v>0</v>
      </c>
      <c r="L84">
        <v>0</v>
      </c>
    </row>
    <row r="85" spans="1:13" x14ac:dyDescent="0.35">
      <c r="A85" s="81" t="s">
        <v>3377</v>
      </c>
      <c r="B85" s="81" t="s">
        <v>3378</v>
      </c>
      <c r="C85" s="92" t="s">
        <v>3378</v>
      </c>
      <c r="D85" s="71" t="s">
        <v>3333</v>
      </c>
      <c r="E85">
        <f>IFERROR(_xlfn.XLOOKUP($A85,map_headernames!H:H,map_headernames!H:H),0)</f>
        <v>0</v>
      </c>
      <c r="F85">
        <f>IFERROR(_xlfn.XLOOKUP($A85,map_headernames!I:I,map_headernames!I:I),0)</f>
        <v>0</v>
      </c>
      <c r="G85">
        <f>IFERROR(_xlfn.XLOOKUP($A85,map_headernames!M:M,map_headernames!M:M),0)</f>
        <v>0</v>
      </c>
      <c r="M85" t="s">
        <v>4896</v>
      </c>
    </row>
    <row r="86" spans="1:13" x14ac:dyDescent="0.35">
      <c r="A86" s="81" t="s">
        <v>3379</v>
      </c>
      <c r="B86" s="81" t="s">
        <v>3380</v>
      </c>
      <c r="C86" s="92" t="s">
        <v>3381</v>
      </c>
      <c r="D86" s="71" t="s">
        <v>3333</v>
      </c>
      <c r="E86">
        <f>IFERROR(_xlfn.XLOOKUP($A86,map_headernames!H:H,map_headernames!H:H),0)</f>
        <v>0</v>
      </c>
      <c r="F86">
        <f>IFERROR(_xlfn.XLOOKUP($A86,map_headernames!I:I,map_headernames!I:I),0)</f>
        <v>0</v>
      </c>
      <c r="G86">
        <f>IFERROR(_xlfn.XLOOKUP($A86,map_headernames!M:M,map_headernames!M:M),0)</f>
        <v>0</v>
      </c>
    </row>
    <row r="87" spans="1:13" x14ac:dyDescent="0.35">
      <c r="A87" s="81" t="s">
        <v>3382</v>
      </c>
      <c r="B87" s="81" t="s">
        <v>3383</v>
      </c>
      <c r="C87" s="92" t="s">
        <v>3383</v>
      </c>
      <c r="D87" s="71" t="s">
        <v>3333</v>
      </c>
      <c r="E87">
        <f>IFERROR(_xlfn.XLOOKUP($A87,map_headernames!H:H,map_headernames!H:H),0)</f>
        <v>0</v>
      </c>
      <c r="F87">
        <f>IFERROR(_xlfn.XLOOKUP($A87,map_headernames!I:I,map_headernames!I:I),0)</f>
        <v>0</v>
      </c>
      <c r="G87">
        <f>IFERROR(_xlfn.XLOOKUP($A87,map_headernames!M:M,map_headernames!M:M),0)</f>
        <v>0</v>
      </c>
      <c r="M87" t="s">
        <v>4896</v>
      </c>
    </row>
    <row r="88" spans="1:13" x14ac:dyDescent="0.35">
      <c r="A88" s="81" t="s">
        <v>3384</v>
      </c>
      <c r="B88" s="81" t="s">
        <v>3385</v>
      </c>
      <c r="C88" s="92" t="s">
        <v>3386</v>
      </c>
      <c r="D88" s="71" t="s">
        <v>3333</v>
      </c>
      <c r="E88">
        <f>IFERROR(_xlfn.XLOOKUP($A88,map_headernames!H:H,map_headernames!H:H),0)</f>
        <v>0</v>
      </c>
      <c r="F88">
        <f>IFERROR(_xlfn.XLOOKUP($A88,map_headernames!I:I,map_headernames!I:I),0)</f>
        <v>0</v>
      </c>
      <c r="G88">
        <f>IFERROR(_xlfn.XLOOKUP($A88,map_headernames!M:M,map_headernames!M:M),0)</f>
        <v>0</v>
      </c>
    </row>
    <row r="89" spans="1:13" x14ac:dyDescent="0.35">
      <c r="A89" s="81" t="s">
        <v>3387</v>
      </c>
      <c r="B89" s="81" t="s">
        <v>3388</v>
      </c>
      <c r="C89" s="92" t="s">
        <v>3388</v>
      </c>
      <c r="D89" s="71" t="s">
        <v>3333</v>
      </c>
      <c r="E89">
        <f>IFERROR(_xlfn.XLOOKUP($A89,map_headernames!H:H,map_headernames!H:H),0)</f>
        <v>0</v>
      </c>
      <c r="F89">
        <f>IFERROR(_xlfn.XLOOKUP($A89,map_headernames!I:I,map_headernames!I:I),0)</f>
        <v>0</v>
      </c>
      <c r="G89">
        <f>IFERROR(_xlfn.XLOOKUP($A89,map_headernames!M:M,map_headernames!M:M),0)</f>
        <v>0</v>
      </c>
    </row>
    <row r="90" spans="1:13" x14ac:dyDescent="0.35">
      <c r="A90" s="81" t="s">
        <v>3389</v>
      </c>
      <c r="B90" s="81" t="s">
        <v>3390</v>
      </c>
      <c r="C90" s="92" t="s">
        <v>3391</v>
      </c>
      <c r="D90" s="71" t="s">
        <v>3333</v>
      </c>
      <c r="E90">
        <f>IFERROR(_xlfn.XLOOKUP($A90,map_headernames!H:H,map_headernames!H:H),0)</f>
        <v>0</v>
      </c>
      <c r="F90">
        <f>IFERROR(_xlfn.XLOOKUP($A90,map_headernames!I:I,map_headernames!I:I),0)</f>
        <v>0</v>
      </c>
      <c r="G90">
        <f>IFERROR(_xlfn.XLOOKUP($A90,map_headernames!M:M,map_headernames!M:M),0)</f>
        <v>0</v>
      </c>
    </row>
    <row r="91" spans="1:13" x14ac:dyDescent="0.35">
      <c r="A91" s="81" t="s">
        <v>3392</v>
      </c>
      <c r="B91" s="81" t="s">
        <v>3393</v>
      </c>
      <c r="C91" s="92" t="s">
        <v>3393</v>
      </c>
      <c r="D91" s="71" t="s">
        <v>3333</v>
      </c>
      <c r="E91">
        <f>IFERROR(_xlfn.XLOOKUP($A91,map_headernames!H:H,map_headernames!H:H),0)</f>
        <v>0</v>
      </c>
      <c r="F91">
        <f>IFERROR(_xlfn.XLOOKUP($A91,map_headernames!I:I,map_headernames!I:I),0)</f>
        <v>0</v>
      </c>
      <c r="G91">
        <f>IFERROR(_xlfn.XLOOKUP($A91,map_headernames!M:M,map_headernames!M:M),0)</f>
        <v>0</v>
      </c>
    </row>
    <row r="92" spans="1:13" x14ac:dyDescent="0.35">
      <c r="A92" s="81" t="s">
        <v>3394</v>
      </c>
      <c r="B92" s="81" t="s">
        <v>3395</v>
      </c>
      <c r="C92" s="92" t="s">
        <v>3396</v>
      </c>
      <c r="D92" s="71" t="s">
        <v>3333</v>
      </c>
      <c r="E92">
        <f>IFERROR(_xlfn.XLOOKUP($A92,map_headernames!H:H,map_headernames!H:H),0)</f>
        <v>0</v>
      </c>
      <c r="F92">
        <f>IFERROR(_xlfn.XLOOKUP($A92,map_headernames!I:I,map_headernames!I:I),0)</f>
        <v>0</v>
      </c>
      <c r="G92">
        <f>IFERROR(_xlfn.XLOOKUP($A92,map_headernames!M:M,map_headernames!M:M),0)</f>
        <v>0</v>
      </c>
    </row>
    <row r="93" spans="1:13" x14ac:dyDescent="0.35">
      <c r="A93" s="81" t="s">
        <v>3397</v>
      </c>
      <c r="B93" s="81" t="s">
        <v>3398</v>
      </c>
      <c r="C93" s="92" t="s">
        <v>3398</v>
      </c>
      <c r="D93" s="71" t="s">
        <v>3333</v>
      </c>
      <c r="E93">
        <f>IFERROR(_xlfn.XLOOKUP($A93,map_headernames!H:H,map_headernames!H:H),0)</f>
        <v>0</v>
      </c>
      <c r="F93">
        <f>IFERROR(_xlfn.XLOOKUP($A93,map_headernames!I:I,map_headernames!I:I),0)</f>
        <v>0</v>
      </c>
      <c r="G93">
        <f>IFERROR(_xlfn.XLOOKUP($A93,map_headernames!M:M,map_headernames!M:M),0)</f>
        <v>0</v>
      </c>
    </row>
    <row r="94" spans="1:13" x14ac:dyDescent="0.35">
      <c r="A94" s="81" t="s">
        <v>3399</v>
      </c>
      <c r="B94" s="81" t="s">
        <v>3400</v>
      </c>
      <c r="C94" s="92" t="s">
        <v>3401</v>
      </c>
      <c r="D94" s="71" t="s">
        <v>3333</v>
      </c>
      <c r="E94">
        <f>IFERROR(_xlfn.XLOOKUP($A94,map_headernames!H:H,map_headernames!H:H),0)</f>
        <v>0</v>
      </c>
      <c r="F94">
        <f>IFERROR(_xlfn.XLOOKUP($A94,map_headernames!I:I,map_headernames!I:I),0)</f>
        <v>0</v>
      </c>
      <c r="G94">
        <f>IFERROR(_xlfn.XLOOKUP($A94,map_headernames!M:M,map_headernames!M:M),0)</f>
        <v>0</v>
      </c>
    </row>
    <row r="95" spans="1:13" x14ac:dyDescent="0.35">
      <c r="A95" s="81" t="s">
        <v>3402</v>
      </c>
      <c r="B95" s="81" t="s">
        <v>3403</v>
      </c>
      <c r="C95" s="92" t="s">
        <v>3403</v>
      </c>
      <c r="D95" s="71" t="s">
        <v>3333</v>
      </c>
      <c r="E95">
        <f>IFERROR(_xlfn.XLOOKUP($A95,map_headernames!H:H,map_headernames!H:H),0)</f>
        <v>0</v>
      </c>
      <c r="F95">
        <f>IFERROR(_xlfn.XLOOKUP($A95,map_headernames!I:I,map_headernames!I:I),0)</f>
        <v>0</v>
      </c>
      <c r="G95">
        <f>IFERROR(_xlfn.XLOOKUP($A95,map_headernames!M:M,map_headernames!M:M),0)</f>
        <v>0</v>
      </c>
    </row>
    <row r="96" spans="1:13" x14ac:dyDescent="0.35">
      <c r="A96" s="81" t="s">
        <v>3404</v>
      </c>
      <c r="B96" s="81" t="s">
        <v>3405</v>
      </c>
      <c r="C96" s="92" t="s">
        <v>3406</v>
      </c>
      <c r="D96" s="71" t="s">
        <v>3333</v>
      </c>
      <c r="E96">
        <f>IFERROR(_xlfn.XLOOKUP($A96,map_headernames!H:H,map_headernames!H:H),0)</f>
        <v>0</v>
      </c>
      <c r="F96">
        <f>IFERROR(_xlfn.XLOOKUP($A96,map_headernames!I:I,map_headernames!I:I),0)</f>
        <v>0</v>
      </c>
      <c r="G96">
        <f>IFERROR(_xlfn.XLOOKUP($A96,map_headernames!M:M,map_headernames!M:M),0)</f>
        <v>0</v>
      </c>
    </row>
    <row r="97" spans="1:12" x14ac:dyDescent="0.35">
      <c r="A97" s="81" t="s">
        <v>3407</v>
      </c>
      <c r="B97" s="81" t="s">
        <v>3408</v>
      </c>
      <c r="C97" s="92" t="s">
        <v>3408</v>
      </c>
      <c r="D97" s="71" t="s">
        <v>3333</v>
      </c>
      <c r="E97">
        <f>IFERROR(_xlfn.XLOOKUP($A97,map_headernames!H:H,map_headernames!H:H),0)</f>
        <v>0</v>
      </c>
      <c r="F97">
        <f>IFERROR(_xlfn.XLOOKUP($A97,map_headernames!I:I,map_headernames!I:I),0)</f>
        <v>0</v>
      </c>
      <c r="G97">
        <f>IFERROR(_xlfn.XLOOKUP($A97,map_headernames!M:M,map_headernames!M:M),0)</f>
        <v>0</v>
      </c>
    </row>
    <row r="98" spans="1:12" x14ac:dyDescent="0.35">
      <c r="A98" s="81" t="s">
        <v>3409</v>
      </c>
      <c r="B98" s="81" t="s">
        <v>3410</v>
      </c>
      <c r="C98" s="92" t="s">
        <v>3411</v>
      </c>
      <c r="D98" s="71" t="s">
        <v>3333</v>
      </c>
      <c r="E98">
        <f>IFERROR(_xlfn.XLOOKUP($A98,map_headernames!H:H,map_headernames!H:H),0)</f>
        <v>0</v>
      </c>
      <c r="F98">
        <f>IFERROR(_xlfn.XLOOKUP($A98,map_headernames!I:I,map_headernames!I:I),0)</f>
        <v>0</v>
      </c>
      <c r="G98">
        <f>IFERROR(_xlfn.XLOOKUP($A98,map_headernames!M:M,map_headernames!M:M),0)</f>
        <v>0</v>
      </c>
    </row>
    <row r="99" spans="1:12" x14ac:dyDescent="0.35">
      <c r="A99" s="81" t="s">
        <v>3412</v>
      </c>
      <c r="B99" s="81" t="s">
        <v>3413</v>
      </c>
      <c r="C99" s="104" t="s">
        <v>3413</v>
      </c>
      <c r="D99" s="71" t="s">
        <v>3333</v>
      </c>
      <c r="E99" t="str">
        <f>IFERROR(_xlfn.XLOOKUP($A99,map_headernames!H:H,map_headernames!H:H),0)</f>
        <v>HH_BPOV</v>
      </c>
      <c r="F99">
        <f>IFERROR(_xlfn.XLOOKUP($A99,map_headernames!I:I,map_headernames!I:I),0)</f>
        <v>0</v>
      </c>
      <c r="G99">
        <f>IFERROR(_xlfn.XLOOKUP($A99,map_headernames!M:M,map_headernames!M:M),0)</f>
        <v>0</v>
      </c>
      <c r="H99" s="24"/>
      <c r="I99" s="24"/>
      <c r="J99" s="24" t="s">
        <v>4893</v>
      </c>
      <c r="K99">
        <v>1</v>
      </c>
      <c r="L99">
        <v>1</v>
      </c>
    </row>
    <row r="100" spans="1:12" x14ac:dyDescent="0.35">
      <c r="A100" s="81" t="s">
        <v>3414</v>
      </c>
      <c r="B100" s="81" t="s">
        <v>3415</v>
      </c>
      <c r="C100" s="91" t="s">
        <v>3416</v>
      </c>
      <c r="D100" s="71" t="s">
        <v>3333</v>
      </c>
      <c r="E100" t="str">
        <f>IFERROR(_xlfn.XLOOKUP($A100,map_headernames!H:H,map_headernames!H:H),0)</f>
        <v>PCT_HH_BPOV</v>
      </c>
      <c r="F100">
        <f>IFERROR(_xlfn.XLOOKUP($A100,map_headernames!I:I,map_headernames!I:I),0)</f>
        <v>0</v>
      </c>
      <c r="G100">
        <f>IFERROR(_xlfn.XLOOKUP($A100,map_headernames!M:M,map_headernames!M:M),0)</f>
        <v>0</v>
      </c>
      <c r="H100" s="24"/>
      <c r="I100" s="24"/>
      <c r="J100" s="24" t="s">
        <v>4894</v>
      </c>
      <c r="K100">
        <v>2</v>
      </c>
      <c r="L100">
        <v>1</v>
      </c>
    </row>
    <row r="101" spans="1:12" x14ac:dyDescent="0.35">
      <c r="A101" s="81" t="s">
        <v>3417</v>
      </c>
      <c r="B101" s="81" t="s">
        <v>3418</v>
      </c>
      <c r="C101" s="88" t="s">
        <v>3418</v>
      </c>
      <c r="D101" s="71" t="s">
        <v>3333</v>
      </c>
      <c r="E101">
        <f>IFERROR(_xlfn.XLOOKUP($A101,map_headernames!H:H,map_headernames!H:H),0)</f>
        <v>0</v>
      </c>
      <c r="F101">
        <f>IFERROR(_xlfn.XLOOKUP($A101,map_headernames!I:I,map_headernames!I:I),0)</f>
        <v>0</v>
      </c>
      <c r="G101">
        <f>IFERROR(_xlfn.XLOOKUP($A101,map_headernames!M:M,map_headernames!M:M),0)</f>
        <v>0</v>
      </c>
    </row>
    <row r="102" spans="1:12" x14ac:dyDescent="0.35">
      <c r="A102" s="81" t="s">
        <v>3419</v>
      </c>
      <c r="B102" s="81" t="s">
        <v>3420</v>
      </c>
      <c r="C102" s="88" t="s">
        <v>3421</v>
      </c>
      <c r="D102" s="71" t="s">
        <v>3333</v>
      </c>
      <c r="E102">
        <f>IFERROR(_xlfn.XLOOKUP($A102,map_headernames!H:H,map_headernames!H:H),0)</f>
        <v>0</v>
      </c>
      <c r="F102">
        <f>IFERROR(_xlfn.XLOOKUP($A102,map_headernames!I:I,map_headernames!I:I),0)</f>
        <v>0</v>
      </c>
      <c r="G102">
        <f>IFERROR(_xlfn.XLOOKUP($A102,map_headernames!M:M,map_headernames!M:M),0)</f>
        <v>0</v>
      </c>
    </row>
    <row r="103" spans="1:12" x14ac:dyDescent="0.35">
      <c r="A103" s="81" t="s">
        <v>3422</v>
      </c>
      <c r="B103" s="81" t="s">
        <v>3423</v>
      </c>
      <c r="C103" s="88" t="s">
        <v>3423</v>
      </c>
      <c r="D103" s="71" t="s">
        <v>3333</v>
      </c>
      <c r="E103">
        <f>IFERROR(_xlfn.XLOOKUP($A103,map_headernames!H:H,map_headernames!H:H),0)</f>
        <v>0</v>
      </c>
      <c r="F103">
        <f>IFERROR(_xlfn.XLOOKUP($A103,map_headernames!I:I,map_headernames!I:I),0)</f>
        <v>0</v>
      </c>
      <c r="G103">
        <f>IFERROR(_xlfn.XLOOKUP($A103,map_headernames!M:M,map_headernames!M:M),0)</f>
        <v>0</v>
      </c>
    </row>
    <row r="104" spans="1:12" x14ac:dyDescent="0.35">
      <c r="A104" s="81" t="s">
        <v>3424</v>
      </c>
      <c r="B104" s="81" t="s">
        <v>3425</v>
      </c>
      <c r="C104" s="88" t="s">
        <v>3426</v>
      </c>
      <c r="D104" s="71" t="s">
        <v>3333</v>
      </c>
      <c r="E104">
        <f>IFERROR(_xlfn.XLOOKUP($A104,map_headernames!H:H,map_headernames!H:H),0)</f>
        <v>0</v>
      </c>
      <c r="F104">
        <f>IFERROR(_xlfn.XLOOKUP($A104,map_headernames!I:I,map_headernames!I:I),0)</f>
        <v>0</v>
      </c>
      <c r="G104">
        <f>IFERROR(_xlfn.XLOOKUP($A104,map_headernames!M:M,map_headernames!M:M),0)</f>
        <v>0</v>
      </c>
    </row>
    <row r="105" spans="1:12" x14ac:dyDescent="0.35">
      <c r="A105" s="81" t="s">
        <v>3427</v>
      </c>
      <c r="B105" s="81" t="s">
        <v>3428</v>
      </c>
      <c r="C105" s="88" t="s">
        <v>3428</v>
      </c>
      <c r="D105" s="71" t="s">
        <v>3333</v>
      </c>
      <c r="E105">
        <f>IFERROR(_xlfn.XLOOKUP($A105,map_headernames!H:H,map_headernames!H:H),0)</f>
        <v>0</v>
      </c>
      <c r="F105">
        <f>IFERROR(_xlfn.XLOOKUP($A105,map_headernames!I:I,map_headernames!I:I),0)</f>
        <v>0</v>
      </c>
      <c r="G105">
        <f>IFERROR(_xlfn.XLOOKUP($A105,map_headernames!M:M,map_headernames!M:M),0)</f>
        <v>0</v>
      </c>
    </row>
    <row r="106" spans="1:12" x14ac:dyDescent="0.35">
      <c r="A106" s="81" t="s">
        <v>3429</v>
      </c>
      <c r="B106" s="81" t="s">
        <v>3430</v>
      </c>
      <c r="C106" s="88" t="s">
        <v>3431</v>
      </c>
      <c r="D106" s="71" t="s">
        <v>3333</v>
      </c>
      <c r="E106">
        <f>IFERROR(_xlfn.XLOOKUP($A106,map_headernames!H:H,map_headernames!H:H),0)</f>
        <v>0</v>
      </c>
      <c r="F106">
        <f>IFERROR(_xlfn.XLOOKUP($A106,map_headernames!I:I,map_headernames!I:I),0)</f>
        <v>0</v>
      </c>
      <c r="G106">
        <f>IFERROR(_xlfn.XLOOKUP($A106,map_headernames!M:M,map_headernames!M:M),0)</f>
        <v>0</v>
      </c>
    </row>
    <row r="107" spans="1:12" x14ac:dyDescent="0.35">
      <c r="A107" s="81" t="s">
        <v>3432</v>
      </c>
      <c r="B107" s="81" t="s">
        <v>3433</v>
      </c>
      <c r="C107" s="88" t="s">
        <v>3433</v>
      </c>
      <c r="D107" s="71" t="s">
        <v>3333</v>
      </c>
      <c r="E107">
        <f>IFERROR(_xlfn.XLOOKUP($A107,map_headernames!H:H,map_headernames!H:H),0)</f>
        <v>0</v>
      </c>
      <c r="F107">
        <f>IFERROR(_xlfn.XLOOKUP($A107,map_headernames!I:I,map_headernames!I:I),0)</f>
        <v>0</v>
      </c>
      <c r="G107">
        <f>IFERROR(_xlfn.XLOOKUP($A107,map_headernames!M:M,map_headernames!M:M),0)</f>
        <v>0</v>
      </c>
    </row>
    <row r="108" spans="1:12" x14ac:dyDescent="0.35">
      <c r="A108" s="81" t="s">
        <v>3434</v>
      </c>
      <c r="B108" s="81" t="s">
        <v>3435</v>
      </c>
      <c r="C108" s="88" t="s">
        <v>3436</v>
      </c>
      <c r="D108" s="71" t="s">
        <v>3333</v>
      </c>
      <c r="E108">
        <f>IFERROR(_xlfn.XLOOKUP($A108,map_headernames!H:H,map_headernames!H:H),0)</f>
        <v>0</v>
      </c>
      <c r="F108">
        <f>IFERROR(_xlfn.XLOOKUP($A108,map_headernames!I:I,map_headernames!I:I),0)</f>
        <v>0</v>
      </c>
      <c r="G108">
        <f>IFERROR(_xlfn.XLOOKUP($A108,map_headernames!M:M,map_headernames!M:M),0)</f>
        <v>0</v>
      </c>
    </row>
    <row r="109" spans="1:12" x14ac:dyDescent="0.35">
      <c r="A109" s="81" t="s">
        <v>3437</v>
      </c>
      <c r="B109" s="81" t="s">
        <v>3438</v>
      </c>
      <c r="C109" s="88" t="s">
        <v>3438</v>
      </c>
      <c r="D109" s="71" t="s">
        <v>3333</v>
      </c>
      <c r="E109">
        <f>IFERROR(_xlfn.XLOOKUP($A109,map_headernames!H:H,map_headernames!H:H),0)</f>
        <v>0</v>
      </c>
      <c r="F109">
        <f>IFERROR(_xlfn.XLOOKUP($A109,map_headernames!I:I,map_headernames!I:I),0)</f>
        <v>0</v>
      </c>
      <c r="G109">
        <f>IFERROR(_xlfn.XLOOKUP($A109,map_headernames!M:M,map_headernames!M:M),0)</f>
        <v>0</v>
      </c>
    </row>
    <row r="110" spans="1:12" x14ac:dyDescent="0.35">
      <c r="A110" s="81" t="s">
        <v>3439</v>
      </c>
      <c r="B110" s="81" t="s">
        <v>3440</v>
      </c>
      <c r="C110" s="88" t="s">
        <v>3441</v>
      </c>
      <c r="D110" s="71" t="s">
        <v>3333</v>
      </c>
      <c r="E110">
        <f>IFERROR(_xlfn.XLOOKUP($A110,map_headernames!H:H,map_headernames!H:H),0)</f>
        <v>0</v>
      </c>
      <c r="F110">
        <f>IFERROR(_xlfn.XLOOKUP($A110,map_headernames!I:I,map_headernames!I:I),0)</f>
        <v>0</v>
      </c>
      <c r="G110">
        <f>IFERROR(_xlfn.XLOOKUP($A110,map_headernames!M:M,map_headernames!M:M),0)</f>
        <v>0</v>
      </c>
    </row>
    <row r="111" spans="1:12" x14ac:dyDescent="0.35">
      <c r="A111" s="81" t="s">
        <v>3442</v>
      </c>
      <c r="B111" s="81" t="s">
        <v>3443</v>
      </c>
      <c r="C111" s="88" t="s">
        <v>3443</v>
      </c>
      <c r="D111" s="71" t="s">
        <v>3333</v>
      </c>
      <c r="E111">
        <f>IFERROR(_xlfn.XLOOKUP($A111,map_headernames!H:H,map_headernames!H:H),0)</f>
        <v>0</v>
      </c>
      <c r="F111">
        <f>IFERROR(_xlfn.XLOOKUP($A111,map_headernames!I:I,map_headernames!I:I),0)</f>
        <v>0</v>
      </c>
      <c r="G111">
        <f>IFERROR(_xlfn.XLOOKUP($A111,map_headernames!M:M,map_headernames!M:M),0)</f>
        <v>0</v>
      </c>
    </row>
    <row r="112" spans="1:12" x14ac:dyDescent="0.35">
      <c r="A112" s="81" t="s">
        <v>3444</v>
      </c>
      <c r="B112" s="81" t="s">
        <v>3445</v>
      </c>
      <c r="C112" s="88" t="s">
        <v>3446</v>
      </c>
      <c r="D112" s="71" t="s">
        <v>3333</v>
      </c>
      <c r="E112">
        <f>IFERROR(_xlfn.XLOOKUP($A112,map_headernames!H:H,map_headernames!H:H),0)</f>
        <v>0</v>
      </c>
      <c r="F112">
        <f>IFERROR(_xlfn.XLOOKUP($A112,map_headernames!I:I,map_headernames!I:I),0)</f>
        <v>0</v>
      </c>
      <c r="G112">
        <f>IFERROR(_xlfn.XLOOKUP($A112,map_headernames!M:M,map_headernames!M:M),0)</f>
        <v>0</v>
      </c>
    </row>
    <row r="113" spans="1:7" x14ac:dyDescent="0.35">
      <c r="A113" s="81" t="s">
        <v>3447</v>
      </c>
      <c r="B113" s="81" t="s">
        <v>3448</v>
      </c>
      <c r="C113" s="88" t="s">
        <v>3448</v>
      </c>
      <c r="D113" s="71" t="s">
        <v>3333</v>
      </c>
      <c r="E113">
        <f>IFERROR(_xlfn.XLOOKUP($A113,map_headernames!H:H,map_headernames!H:H),0)</f>
        <v>0</v>
      </c>
      <c r="F113">
        <f>IFERROR(_xlfn.XLOOKUP($A113,map_headernames!I:I,map_headernames!I:I),0)</f>
        <v>0</v>
      </c>
      <c r="G113">
        <f>IFERROR(_xlfn.XLOOKUP($A113,map_headernames!M:M,map_headernames!M:M),0)</f>
        <v>0</v>
      </c>
    </row>
    <row r="114" spans="1:7" x14ac:dyDescent="0.35">
      <c r="A114" s="81" t="s">
        <v>3449</v>
      </c>
      <c r="B114" s="81" t="s">
        <v>3450</v>
      </c>
      <c r="C114" s="88" t="s">
        <v>3451</v>
      </c>
      <c r="D114" s="71" t="s">
        <v>3333</v>
      </c>
      <c r="E114">
        <f>IFERROR(_xlfn.XLOOKUP($A114,map_headernames!H:H,map_headernames!H:H),0)</f>
        <v>0</v>
      </c>
      <c r="F114">
        <f>IFERROR(_xlfn.XLOOKUP($A114,map_headernames!I:I,map_headernames!I:I),0)</f>
        <v>0</v>
      </c>
      <c r="G114">
        <f>IFERROR(_xlfn.XLOOKUP($A114,map_headernames!M:M,map_headernames!M:M),0)</f>
        <v>0</v>
      </c>
    </row>
    <row r="115" spans="1:7" x14ac:dyDescent="0.35">
      <c r="A115" s="81" t="s">
        <v>3452</v>
      </c>
      <c r="B115" s="81" t="s">
        <v>3453</v>
      </c>
      <c r="C115" s="88" t="s">
        <v>3453</v>
      </c>
      <c r="D115" s="71" t="s">
        <v>3333</v>
      </c>
      <c r="E115">
        <f>IFERROR(_xlfn.XLOOKUP($A115,map_headernames!H:H,map_headernames!H:H),0)</f>
        <v>0</v>
      </c>
      <c r="F115">
        <f>IFERROR(_xlfn.XLOOKUP($A115,map_headernames!I:I,map_headernames!I:I),0)</f>
        <v>0</v>
      </c>
      <c r="G115">
        <f>IFERROR(_xlfn.XLOOKUP($A115,map_headernames!M:M,map_headernames!M:M),0)</f>
        <v>0</v>
      </c>
    </row>
    <row r="116" spans="1:7" x14ac:dyDescent="0.35">
      <c r="A116" s="81" t="s">
        <v>3454</v>
      </c>
      <c r="B116" s="81" t="s">
        <v>3455</v>
      </c>
      <c r="C116" s="88" t="s">
        <v>3456</v>
      </c>
      <c r="D116" s="71" t="s">
        <v>3333</v>
      </c>
      <c r="E116">
        <f>IFERROR(_xlfn.XLOOKUP($A116,map_headernames!H:H,map_headernames!H:H),0)</f>
        <v>0</v>
      </c>
      <c r="F116">
        <f>IFERROR(_xlfn.XLOOKUP($A116,map_headernames!I:I,map_headernames!I:I),0)</f>
        <v>0</v>
      </c>
      <c r="G116">
        <f>IFERROR(_xlfn.XLOOKUP($A116,map_headernames!M:M,map_headernames!M:M),0)</f>
        <v>0</v>
      </c>
    </row>
    <row r="117" spans="1:7" x14ac:dyDescent="0.35">
      <c r="A117" s="81" t="s">
        <v>3457</v>
      </c>
      <c r="B117" s="81" t="s">
        <v>3458</v>
      </c>
      <c r="C117" s="88" t="s">
        <v>3458</v>
      </c>
      <c r="D117" s="71" t="s">
        <v>3333</v>
      </c>
      <c r="E117">
        <f>IFERROR(_xlfn.XLOOKUP($A117,map_headernames!H:H,map_headernames!H:H),0)</f>
        <v>0</v>
      </c>
      <c r="F117">
        <f>IFERROR(_xlfn.XLOOKUP($A117,map_headernames!I:I,map_headernames!I:I),0)</f>
        <v>0</v>
      </c>
      <c r="G117">
        <f>IFERROR(_xlfn.XLOOKUP($A117,map_headernames!M:M,map_headernames!M:M),0)</f>
        <v>0</v>
      </c>
    </row>
    <row r="118" spans="1:7" x14ac:dyDescent="0.35">
      <c r="A118" s="81" t="s">
        <v>3459</v>
      </c>
      <c r="B118" s="81" t="s">
        <v>3460</v>
      </c>
      <c r="C118" s="88" t="s">
        <v>3461</v>
      </c>
      <c r="D118" s="71" t="s">
        <v>3333</v>
      </c>
      <c r="E118">
        <f>IFERROR(_xlfn.XLOOKUP($A118,map_headernames!H:H,map_headernames!H:H),0)</f>
        <v>0</v>
      </c>
      <c r="F118">
        <f>IFERROR(_xlfn.XLOOKUP($A118,map_headernames!I:I,map_headernames!I:I),0)</f>
        <v>0</v>
      </c>
      <c r="G118">
        <f>IFERROR(_xlfn.XLOOKUP($A118,map_headernames!M:M,map_headernames!M:M),0)</f>
        <v>0</v>
      </c>
    </row>
    <row r="119" spans="1:7" x14ac:dyDescent="0.35">
      <c r="A119" s="81" t="s">
        <v>3462</v>
      </c>
      <c r="B119" s="81" t="s">
        <v>3463</v>
      </c>
      <c r="C119" s="88" t="s">
        <v>3463</v>
      </c>
      <c r="D119" s="71" t="s">
        <v>3333</v>
      </c>
      <c r="E119">
        <f>IFERROR(_xlfn.XLOOKUP($A119,map_headernames!H:H,map_headernames!H:H),0)</f>
        <v>0</v>
      </c>
      <c r="F119">
        <f>IFERROR(_xlfn.XLOOKUP($A119,map_headernames!I:I,map_headernames!I:I),0)</f>
        <v>0</v>
      </c>
      <c r="G119">
        <f>IFERROR(_xlfn.XLOOKUP($A119,map_headernames!M:M,map_headernames!M:M),0)</f>
        <v>0</v>
      </c>
    </row>
    <row r="120" spans="1:7" x14ac:dyDescent="0.35">
      <c r="A120" s="81" t="s">
        <v>3464</v>
      </c>
      <c r="B120" s="81" t="s">
        <v>3465</v>
      </c>
      <c r="C120" s="88" t="s">
        <v>3466</v>
      </c>
      <c r="D120" s="71" t="s">
        <v>3333</v>
      </c>
      <c r="E120">
        <f>IFERROR(_xlfn.XLOOKUP($A120,map_headernames!H:H,map_headernames!H:H),0)</f>
        <v>0</v>
      </c>
      <c r="F120">
        <f>IFERROR(_xlfn.XLOOKUP($A120,map_headernames!I:I,map_headernames!I:I),0)</f>
        <v>0</v>
      </c>
      <c r="G120">
        <f>IFERROR(_xlfn.XLOOKUP($A120,map_headernames!M:M,map_headernames!M:M),0)</f>
        <v>0</v>
      </c>
    </row>
    <row r="121" spans="1:7" x14ac:dyDescent="0.35">
      <c r="A121" s="81" t="s">
        <v>3467</v>
      </c>
      <c r="B121" s="81" t="s">
        <v>3468</v>
      </c>
      <c r="C121" s="88" t="s">
        <v>3468</v>
      </c>
      <c r="D121" s="71" t="s">
        <v>3333</v>
      </c>
      <c r="E121">
        <f>IFERROR(_xlfn.XLOOKUP($A121,map_headernames!H:H,map_headernames!H:H),0)</f>
        <v>0</v>
      </c>
      <c r="F121">
        <f>IFERROR(_xlfn.XLOOKUP($A121,map_headernames!I:I,map_headernames!I:I),0)</f>
        <v>0</v>
      </c>
      <c r="G121">
        <f>IFERROR(_xlfn.XLOOKUP($A121,map_headernames!M:M,map_headernames!M:M),0)</f>
        <v>0</v>
      </c>
    </row>
    <row r="122" spans="1:7" x14ac:dyDescent="0.35">
      <c r="A122" s="81" t="s">
        <v>3469</v>
      </c>
      <c r="B122" s="81" t="s">
        <v>3470</v>
      </c>
      <c r="C122" s="88" t="s">
        <v>3471</v>
      </c>
      <c r="D122" s="71" t="s">
        <v>3333</v>
      </c>
      <c r="E122">
        <f>IFERROR(_xlfn.XLOOKUP($A122,map_headernames!H:H,map_headernames!H:H),0)</f>
        <v>0</v>
      </c>
      <c r="F122">
        <f>IFERROR(_xlfn.XLOOKUP($A122,map_headernames!I:I,map_headernames!I:I),0)</f>
        <v>0</v>
      </c>
      <c r="G122">
        <f>IFERROR(_xlfn.XLOOKUP($A122,map_headernames!M:M,map_headernames!M:M),0)</f>
        <v>0</v>
      </c>
    </row>
    <row r="123" spans="1:7" x14ac:dyDescent="0.35">
      <c r="A123" s="81" t="s">
        <v>3472</v>
      </c>
      <c r="B123" s="81" t="s">
        <v>3473</v>
      </c>
      <c r="C123" s="97" t="s">
        <v>3473</v>
      </c>
      <c r="D123" s="71" t="s">
        <v>3333</v>
      </c>
      <c r="E123">
        <f>IFERROR(_xlfn.XLOOKUP($A123,map_headernames!H:H,map_headernames!H:H),0)</f>
        <v>0</v>
      </c>
      <c r="F123">
        <f>IFERROR(_xlfn.XLOOKUP($A123,map_headernames!I:I,map_headernames!I:I),0)</f>
        <v>0</v>
      </c>
      <c r="G123">
        <f>IFERROR(_xlfn.XLOOKUP($A123,map_headernames!M:M,map_headernames!M:M),0)</f>
        <v>0</v>
      </c>
    </row>
    <row r="124" spans="1:7" x14ac:dyDescent="0.35">
      <c r="A124" s="81" t="s">
        <v>3474</v>
      </c>
      <c r="B124" s="81" t="s">
        <v>3475</v>
      </c>
      <c r="C124" s="97" t="s">
        <v>3476</v>
      </c>
      <c r="D124" s="71" t="s">
        <v>3333</v>
      </c>
      <c r="E124">
        <f>IFERROR(_xlfn.XLOOKUP($A124,map_headernames!H:H,map_headernames!H:H),0)</f>
        <v>0</v>
      </c>
      <c r="F124">
        <f>IFERROR(_xlfn.XLOOKUP($A124,map_headernames!I:I,map_headernames!I:I),0)</f>
        <v>0</v>
      </c>
      <c r="G124">
        <f>IFERROR(_xlfn.XLOOKUP($A124,map_headernames!M:M,map_headernames!M:M),0)</f>
        <v>0</v>
      </c>
    </row>
    <row r="125" spans="1:7" x14ac:dyDescent="0.35">
      <c r="A125" s="81" t="s">
        <v>3477</v>
      </c>
      <c r="B125" s="81" t="s">
        <v>3478</v>
      </c>
      <c r="C125" s="98" t="s">
        <v>3478</v>
      </c>
      <c r="D125" s="71" t="s">
        <v>3333</v>
      </c>
      <c r="E125">
        <f>IFERROR(_xlfn.XLOOKUP($A125,map_headernames!H:H,map_headernames!H:H),0)</f>
        <v>0</v>
      </c>
      <c r="F125">
        <f>IFERROR(_xlfn.XLOOKUP($A125,map_headernames!I:I,map_headernames!I:I),0)</f>
        <v>0</v>
      </c>
      <c r="G125">
        <f>IFERROR(_xlfn.XLOOKUP($A125,map_headernames!M:M,map_headernames!M:M),0)</f>
        <v>0</v>
      </c>
    </row>
    <row r="126" spans="1:7" x14ac:dyDescent="0.35">
      <c r="A126" s="81" t="s">
        <v>3479</v>
      </c>
      <c r="B126" s="81" t="s">
        <v>3480</v>
      </c>
      <c r="C126" s="98" t="s">
        <v>3481</v>
      </c>
      <c r="D126" s="71" t="s">
        <v>3333</v>
      </c>
      <c r="E126">
        <f>IFERROR(_xlfn.XLOOKUP($A126,map_headernames!H:H,map_headernames!H:H),0)</f>
        <v>0</v>
      </c>
      <c r="F126">
        <f>IFERROR(_xlfn.XLOOKUP($A126,map_headernames!I:I,map_headernames!I:I),0)</f>
        <v>0</v>
      </c>
      <c r="G126">
        <f>IFERROR(_xlfn.XLOOKUP($A126,map_headernames!M:M,map_headernames!M:M),0)</f>
        <v>0</v>
      </c>
    </row>
    <row r="127" spans="1:7" x14ac:dyDescent="0.35">
      <c r="A127" s="81" t="s">
        <v>3482</v>
      </c>
      <c r="B127" s="81" t="s">
        <v>3483</v>
      </c>
      <c r="C127" s="98" t="s">
        <v>3483</v>
      </c>
      <c r="D127" s="71" t="s">
        <v>3333</v>
      </c>
      <c r="E127">
        <f>IFERROR(_xlfn.XLOOKUP($A127,map_headernames!H:H,map_headernames!H:H),0)</f>
        <v>0</v>
      </c>
      <c r="F127">
        <f>IFERROR(_xlfn.XLOOKUP($A127,map_headernames!I:I,map_headernames!I:I),0)</f>
        <v>0</v>
      </c>
      <c r="G127">
        <f>IFERROR(_xlfn.XLOOKUP($A127,map_headernames!M:M,map_headernames!M:M),0)</f>
        <v>0</v>
      </c>
    </row>
    <row r="128" spans="1:7" x14ac:dyDescent="0.35">
      <c r="A128" s="81" t="s">
        <v>3484</v>
      </c>
      <c r="B128" s="81" t="s">
        <v>3485</v>
      </c>
      <c r="C128" s="98" t="s">
        <v>3486</v>
      </c>
      <c r="D128" s="71" t="s">
        <v>3333</v>
      </c>
      <c r="E128">
        <f>IFERROR(_xlfn.XLOOKUP($A128,map_headernames!H:H,map_headernames!H:H),0)</f>
        <v>0</v>
      </c>
      <c r="F128">
        <f>IFERROR(_xlfn.XLOOKUP($A128,map_headernames!I:I,map_headernames!I:I),0)</f>
        <v>0</v>
      </c>
      <c r="G128">
        <f>IFERROR(_xlfn.XLOOKUP($A128,map_headernames!M:M,map_headernames!M:M),0)</f>
        <v>0</v>
      </c>
    </row>
    <row r="129" spans="1:7" x14ac:dyDescent="0.35">
      <c r="A129" s="81" t="s">
        <v>3487</v>
      </c>
      <c r="B129" s="81" t="s">
        <v>3488</v>
      </c>
      <c r="C129" s="98" t="s">
        <v>3488</v>
      </c>
      <c r="D129" s="71" t="s">
        <v>3333</v>
      </c>
      <c r="E129">
        <f>IFERROR(_xlfn.XLOOKUP($A129,map_headernames!H:H,map_headernames!H:H),0)</f>
        <v>0</v>
      </c>
      <c r="F129">
        <f>IFERROR(_xlfn.XLOOKUP($A129,map_headernames!I:I,map_headernames!I:I),0)</f>
        <v>0</v>
      </c>
      <c r="G129">
        <f>IFERROR(_xlfn.XLOOKUP($A129,map_headernames!M:M,map_headernames!M:M),0)</f>
        <v>0</v>
      </c>
    </row>
    <row r="130" spans="1:7" x14ac:dyDescent="0.35">
      <c r="A130" s="81" t="s">
        <v>3489</v>
      </c>
      <c r="B130" s="81" t="s">
        <v>3490</v>
      </c>
      <c r="C130" s="98" t="s">
        <v>3491</v>
      </c>
      <c r="D130" s="71" t="s">
        <v>3333</v>
      </c>
      <c r="E130">
        <f>IFERROR(_xlfn.XLOOKUP($A130,map_headernames!H:H,map_headernames!H:H),0)</f>
        <v>0</v>
      </c>
      <c r="F130">
        <f>IFERROR(_xlfn.XLOOKUP($A130,map_headernames!I:I,map_headernames!I:I),0)</f>
        <v>0</v>
      </c>
      <c r="G130">
        <f>IFERROR(_xlfn.XLOOKUP($A130,map_headernames!M:M,map_headernames!M:M),0)</f>
        <v>0</v>
      </c>
    </row>
    <row r="131" spans="1:7" x14ac:dyDescent="0.35">
      <c r="A131" s="81" t="s">
        <v>3492</v>
      </c>
      <c r="B131" s="81" t="s">
        <v>3493</v>
      </c>
      <c r="C131" s="98" t="s">
        <v>3493</v>
      </c>
      <c r="D131" s="71" t="s">
        <v>3333</v>
      </c>
      <c r="E131">
        <f>IFERROR(_xlfn.XLOOKUP($A131,map_headernames!H:H,map_headernames!H:H),0)</f>
        <v>0</v>
      </c>
      <c r="F131">
        <f>IFERROR(_xlfn.XLOOKUP($A131,map_headernames!I:I,map_headernames!I:I),0)</f>
        <v>0</v>
      </c>
      <c r="G131">
        <f>IFERROR(_xlfn.XLOOKUP($A131,map_headernames!M:M,map_headernames!M:M),0)</f>
        <v>0</v>
      </c>
    </row>
    <row r="132" spans="1:7" x14ac:dyDescent="0.35">
      <c r="A132" s="81" t="s">
        <v>3494</v>
      </c>
      <c r="B132" s="81" t="s">
        <v>3495</v>
      </c>
      <c r="C132" s="98" t="s">
        <v>3496</v>
      </c>
      <c r="D132" s="71" t="s">
        <v>3333</v>
      </c>
      <c r="E132">
        <f>IFERROR(_xlfn.XLOOKUP($A132,map_headernames!H:H,map_headernames!H:H),0)</f>
        <v>0</v>
      </c>
      <c r="F132">
        <f>IFERROR(_xlfn.XLOOKUP($A132,map_headernames!I:I,map_headernames!I:I),0)</f>
        <v>0</v>
      </c>
      <c r="G132">
        <f>IFERROR(_xlfn.XLOOKUP($A132,map_headernames!M:M,map_headernames!M:M),0)</f>
        <v>0</v>
      </c>
    </row>
    <row r="133" spans="1:7" x14ac:dyDescent="0.35">
      <c r="A133" s="81" t="s">
        <v>3497</v>
      </c>
      <c r="B133" s="81" t="s">
        <v>3498</v>
      </c>
      <c r="C133" s="98" t="s">
        <v>3498</v>
      </c>
      <c r="D133" s="71" t="s">
        <v>3333</v>
      </c>
      <c r="E133">
        <f>IFERROR(_xlfn.XLOOKUP($A133,map_headernames!H:H,map_headernames!H:H),0)</f>
        <v>0</v>
      </c>
      <c r="F133">
        <f>IFERROR(_xlfn.XLOOKUP($A133,map_headernames!I:I,map_headernames!I:I),0)</f>
        <v>0</v>
      </c>
      <c r="G133">
        <f>IFERROR(_xlfn.XLOOKUP($A133,map_headernames!M:M,map_headernames!M:M),0)</f>
        <v>0</v>
      </c>
    </row>
    <row r="134" spans="1:7" x14ac:dyDescent="0.35">
      <c r="A134" s="81" t="s">
        <v>3499</v>
      </c>
      <c r="B134" s="81" t="s">
        <v>3500</v>
      </c>
      <c r="C134" s="98" t="s">
        <v>3501</v>
      </c>
      <c r="D134" s="71" t="s">
        <v>3333</v>
      </c>
      <c r="E134">
        <f>IFERROR(_xlfn.XLOOKUP($A134,map_headernames!H:H,map_headernames!H:H),0)</f>
        <v>0</v>
      </c>
      <c r="F134">
        <f>IFERROR(_xlfn.XLOOKUP($A134,map_headernames!I:I,map_headernames!I:I),0)</f>
        <v>0</v>
      </c>
      <c r="G134">
        <f>IFERROR(_xlfn.XLOOKUP($A134,map_headernames!M:M,map_headernames!M:M),0)</f>
        <v>0</v>
      </c>
    </row>
    <row r="135" spans="1:7" x14ac:dyDescent="0.35">
      <c r="A135" s="81" t="s">
        <v>3502</v>
      </c>
      <c r="B135" s="81" t="s">
        <v>3503</v>
      </c>
      <c r="C135" s="98" t="s">
        <v>3503</v>
      </c>
      <c r="D135" s="71" t="s">
        <v>3333</v>
      </c>
      <c r="E135">
        <f>IFERROR(_xlfn.XLOOKUP($A135,map_headernames!H:H,map_headernames!H:H),0)</f>
        <v>0</v>
      </c>
      <c r="F135">
        <f>IFERROR(_xlfn.XLOOKUP($A135,map_headernames!I:I,map_headernames!I:I),0)</f>
        <v>0</v>
      </c>
      <c r="G135">
        <f>IFERROR(_xlfn.XLOOKUP($A135,map_headernames!M:M,map_headernames!M:M),0)</f>
        <v>0</v>
      </c>
    </row>
    <row r="136" spans="1:7" x14ac:dyDescent="0.35">
      <c r="A136" s="81" t="s">
        <v>3504</v>
      </c>
      <c r="B136" s="81" t="s">
        <v>3505</v>
      </c>
      <c r="C136" s="98" t="s">
        <v>3506</v>
      </c>
      <c r="D136" s="71" t="s">
        <v>3333</v>
      </c>
      <c r="E136">
        <f>IFERROR(_xlfn.XLOOKUP($A136,map_headernames!H:H,map_headernames!H:H),0)</f>
        <v>0</v>
      </c>
      <c r="F136">
        <f>IFERROR(_xlfn.XLOOKUP($A136,map_headernames!I:I,map_headernames!I:I),0)</f>
        <v>0</v>
      </c>
      <c r="G136">
        <f>IFERROR(_xlfn.XLOOKUP($A136,map_headernames!M:M,map_headernames!M:M),0)</f>
        <v>0</v>
      </c>
    </row>
    <row r="137" spans="1:7" x14ac:dyDescent="0.35">
      <c r="A137" s="81" t="s">
        <v>3507</v>
      </c>
      <c r="B137" s="81" t="s">
        <v>3508</v>
      </c>
      <c r="C137" s="98" t="s">
        <v>3508</v>
      </c>
      <c r="D137" s="71" t="s">
        <v>3333</v>
      </c>
      <c r="E137">
        <f>IFERROR(_xlfn.XLOOKUP($A137,map_headernames!H:H,map_headernames!H:H),0)</f>
        <v>0</v>
      </c>
      <c r="F137">
        <f>IFERROR(_xlfn.XLOOKUP($A137,map_headernames!I:I,map_headernames!I:I),0)</f>
        <v>0</v>
      </c>
      <c r="G137">
        <f>IFERROR(_xlfn.XLOOKUP($A137,map_headernames!M:M,map_headernames!M:M),0)</f>
        <v>0</v>
      </c>
    </row>
    <row r="138" spans="1:7" x14ac:dyDescent="0.35">
      <c r="A138" s="81" t="s">
        <v>3509</v>
      </c>
      <c r="B138" s="81" t="s">
        <v>3510</v>
      </c>
      <c r="C138" s="98" t="s">
        <v>3511</v>
      </c>
      <c r="D138" s="71" t="s">
        <v>3333</v>
      </c>
      <c r="E138">
        <f>IFERROR(_xlfn.XLOOKUP($A138,map_headernames!H:H,map_headernames!H:H),0)</f>
        <v>0</v>
      </c>
      <c r="F138">
        <f>IFERROR(_xlfn.XLOOKUP($A138,map_headernames!I:I,map_headernames!I:I),0)</f>
        <v>0</v>
      </c>
      <c r="G138">
        <f>IFERROR(_xlfn.XLOOKUP($A138,map_headernames!M:M,map_headernames!M:M),0)</f>
        <v>0</v>
      </c>
    </row>
    <row r="139" spans="1:7" x14ac:dyDescent="0.35">
      <c r="A139" s="81" t="s">
        <v>3512</v>
      </c>
      <c r="B139" s="81" t="s">
        <v>3513</v>
      </c>
      <c r="C139" s="98" t="s">
        <v>3513</v>
      </c>
      <c r="D139" s="71" t="s">
        <v>3333</v>
      </c>
      <c r="E139">
        <f>IFERROR(_xlfn.XLOOKUP($A139,map_headernames!H:H,map_headernames!H:H),0)</f>
        <v>0</v>
      </c>
      <c r="F139">
        <f>IFERROR(_xlfn.XLOOKUP($A139,map_headernames!I:I,map_headernames!I:I),0)</f>
        <v>0</v>
      </c>
      <c r="G139">
        <f>IFERROR(_xlfn.XLOOKUP($A139,map_headernames!M:M,map_headernames!M:M),0)</f>
        <v>0</v>
      </c>
    </row>
    <row r="140" spans="1:7" x14ac:dyDescent="0.35">
      <c r="A140" s="81" t="s">
        <v>3514</v>
      </c>
      <c r="B140" s="81" t="s">
        <v>3515</v>
      </c>
      <c r="C140" s="98" t="s">
        <v>3516</v>
      </c>
      <c r="D140" s="71" t="s">
        <v>3333</v>
      </c>
      <c r="E140">
        <f>IFERROR(_xlfn.XLOOKUP($A140,map_headernames!H:H,map_headernames!H:H),0)</f>
        <v>0</v>
      </c>
      <c r="F140">
        <f>IFERROR(_xlfn.XLOOKUP($A140,map_headernames!I:I,map_headernames!I:I),0)</f>
        <v>0</v>
      </c>
      <c r="G140">
        <f>IFERROR(_xlfn.XLOOKUP($A140,map_headernames!M:M,map_headernames!M:M),0)</f>
        <v>0</v>
      </c>
    </row>
    <row r="141" spans="1:7" x14ac:dyDescent="0.35">
      <c r="A141" s="81" t="s">
        <v>3517</v>
      </c>
      <c r="B141" s="81" t="s">
        <v>3518</v>
      </c>
      <c r="C141" s="98" t="s">
        <v>3518</v>
      </c>
      <c r="D141" s="71" t="s">
        <v>3333</v>
      </c>
      <c r="E141">
        <f>IFERROR(_xlfn.XLOOKUP($A141,map_headernames!H:H,map_headernames!H:H),0)</f>
        <v>0</v>
      </c>
      <c r="F141">
        <f>IFERROR(_xlfn.XLOOKUP($A141,map_headernames!I:I,map_headernames!I:I),0)</f>
        <v>0</v>
      </c>
      <c r="G141">
        <f>IFERROR(_xlfn.XLOOKUP($A141,map_headernames!M:M,map_headernames!M:M),0)</f>
        <v>0</v>
      </c>
    </row>
    <row r="142" spans="1:7" x14ac:dyDescent="0.35">
      <c r="A142" s="81" t="s">
        <v>3519</v>
      </c>
      <c r="B142" s="81" t="s">
        <v>3520</v>
      </c>
      <c r="C142" s="98" t="s">
        <v>3521</v>
      </c>
      <c r="D142" s="71" t="s">
        <v>3333</v>
      </c>
      <c r="E142">
        <f>IFERROR(_xlfn.XLOOKUP($A142,map_headernames!H:H,map_headernames!H:H),0)</f>
        <v>0</v>
      </c>
      <c r="F142">
        <f>IFERROR(_xlfn.XLOOKUP($A142,map_headernames!I:I,map_headernames!I:I),0)</f>
        <v>0</v>
      </c>
      <c r="G142">
        <f>IFERROR(_xlfn.XLOOKUP($A142,map_headernames!M:M,map_headernames!M:M),0)</f>
        <v>0</v>
      </c>
    </row>
    <row r="143" spans="1:7" x14ac:dyDescent="0.35">
      <c r="A143" s="81" t="s">
        <v>3522</v>
      </c>
      <c r="B143" s="81" t="s">
        <v>3523</v>
      </c>
      <c r="C143" s="98" t="s">
        <v>3523</v>
      </c>
      <c r="D143" s="71" t="s">
        <v>3333</v>
      </c>
      <c r="E143">
        <f>IFERROR(_xlfn.XLOOKUP($A143,map_headernames!H:H,map_headernames!H:H),0)</f>
        <v>0</v>
      </c>
      <c r="F143">
        <f>IFERROR(_xlfn.XLOOKUP($A143,map_headernames!I:I,map_headernames!I:I),0)</f>
        <v>0</v>
      </c>
      <c r="G143">
        <f>IFERROR(_xlfn.XLOOKUP($A143,map_headernames!M:M,map_headernames!M:M),0)</f>
        <v>0</v>
      </c>
    </row>
    <row r="144" spans="1:7" x14ac:dyDescent="0.35">
      <c r="A144" s="81" t="s">
        <v>3524</v>
      </c>
      <c r="B144" s="81" t="s">
        <v>3525</v>
      </c>
      <c r="C144" s="98" t="s">
        <v>3526</v>
      </c>
      <c r="D144" s="71" t="s">
        <v>3333</v>
      </c>
      <c r="E144">
        <f>IFERROR(_xlfn.XLOOKUP($A144,map_headernames!H:H,map_headernames!H:H),0)</f>
        <v>0</v>
      </c>
      <c r="F144">
        <f>IFERROR(_xlfn.XLOOKUP($A144,map_headernames!I:I,map_headernames!I:I),0)</f>
        <v>0</v>
      </c>
      <c r="G144">
        <f>IFERROR(_xlfn.XLOOKUP($A144,map_headernames!M:M,map_headernames!M:M),0)</f>
        <v>0</v>
      </c>
    </row>
    <row r="145" spans="1:12" x14ac:dyDescent="0.35">
      <c r="A145" s="81" t="s">
        <v>3527</v>
      </c>
      <c r="B145" s="81" t="s">
        <v>3528</v>
      </c>
      <c r="C145" s="98" t="s">
        <v>3528</v>
      </c>
      <c r="D145" s="71" t="s">
        <v>3333</v>
      </c>
      <c r="E145">
        <f>IFERROR(_xlfn.XLOOKUP($A145,map_headernames!H:H,map_headernames!H:H),0)</f>
        <v>0</v>
      </c>
      <c r="F145">
        <f>IFERROR(_xlfn.XLOOKUP($A145,map_headernames!I:I,map_headernames!I:I),0)</f>
        <v>0</v>
      </c>
      <c r="G145">
        <f>IFERROR(_xlfn.XLOOKUP($A145,map_headernames!M:M,map_headernames!M:M),0)</f>
        <v>0</v>
      </c>
    </row>
    <row r="146" spans="1:12" x14ac:dyDescent="0.35">
      <c r="A146" s="81" t="s">
        <v>3529</v>
      </c>
      <c r="B146" s="81" t="s">
        <v>3530</v>
      </c>
      <c r="C146" s="98" t="s">
        <v>3531</v>
      </c>
      <c r="D146" s="71" t="s">
        <v>3333</v>
      </c>
      <c r="E146">
        <f>IFERROR(_xlfn.XLOOKUP($A146,map_headernames!H:H,map_headernames!H:H),0)</f>
        <v>0</v>
      </c>
      <c r="F146">
        <f>IFERROR(_xlfn.XLOOKUP($A146,map_headernames!I:I,map_headernames!I:I),0)</f>
        <v>0</v>
      </c>
      <c r="G146">
        <f>IFERROR(_xlfn.XLOOKUP($A146,map_headernames!M:M,map_headernames!M:M),0)</f>
        <v>0</v>
      </c>
    </row>
    <row r="147" spans="1:12" x14ac:dyDescent="0.35">
      <c r="A147" s="81" t="s">
        <v>3532</v>
      </c>
      <c r="B147" s="81" t="s">
        <v>3533</v>
      </c>
      <c r="C147" s="98" t="s">
        <v>3533</v>
      </c>
      <c r="D147" s="71" t="s">
        <v>3333</v>
      </c>
      <c r="E147">
        <f>IFERROR(_xlfn.XLOOKUP($A147,map_headernames!H:H,map_headernames!H:H),0)</f>
        <v>0</v>
      </c>
      <c r="F147">
        <f>IFERROR(_xlfn.XLOOKUP($A147,map_headernames!I:I,map_headernames!I:I),0)</f>
        <v>0</v>
      </c>
      <c r="G147">
        <f>IFERROR(_xlfn.XLOOKUP($A147,map_headernames!M:M,map_headernames!M:M),0)</f>
        <v>0</v>
      </c>
    </row>
    <row r="148" spans="1:12" x14ac:dyDescent="0.35">
      <c r="A148" s="81" t="s">
        <v>3534</v>
      </c>
      <c r="B148" s="81" t="s">
        <v>3535</v>
      </c>
      <c r="C148" s="98" t="s">
        <v>3536</v>
      </c>
      <c r="D148" s="71" t="s">
        <v>3333</v>
      </c>
      <c r="E148">
        <f>IFERROR(_xlfn.XLOOKUP($A148,map_headernames!H:H,map_headernames!H:H),0)</f>
        <v>0</v>
      </c>
      <c r="F148">
        <f>IFERROR(_xlfn.XLOOKUP($A148,map_headernames!I:I,map_headernames!I:I),0)</f>
        <v>0</v>
      </c>
      <c r="G148">
        <f>IFERROR(_xlfn.XLOOKUP($A148,map_headernames!M:M,map_headernames!M:M),0)</f>
        <v>0</v>
      </c>
    </row>
    <row r="149" spans="1:12" x14ac:dyDescent="0.35">
      <c r="A149" s="81" t="s">
        <v>3537</v>
      </c>
      <c r="B149" s="81" t="s">
        <v>3538</v>
      </c>
      <c r="C149" s="98" t="s">
        <v>3538</v>
      </c>
      <c r="D149" s="71" t="s">
        <v>3333</v>
      </c>
      <c r="E149">
        <f>IFERROR(_xlfn.XLOOKUP($A149,map_headernames!H:H,map_headernames!H:H),0)</f>
        <v>0</v>
      </c>
      <c r="F149">
        <f>IFERROR(_xlfn.XLOOKUP($A149,map_headernames!I:I,map_headernames!I:I),0)</f>
        <v>0</v>
      </c>
      <c r="G149">
        <f>IFERROR(_xlfn.XLOOKUP($A149,map_headernames!M:M,map_headernames!M:M),0)</f>
        <v>0</v>
      </c>
    </row>
    <row r="150" spans="1:12" x14ac:dyDescent="0.35">
      <c r="A150" s="81" t="s">
        <v>3539</v>
      </c>
      <c r="B150" s="81" t="s">
        <v>3540</v>
      </c>
      <c r="C150" s="98" t="s">
        <v>3541</v>
      </c>
      <c r="D150" s="71" t="s">
        <v>3333</v>
      </c>
      <c r="E150">
        <f>IFERROR(_xlfn.XLOOKUP($A150,map_headernames!H:H,map_headernames!H:H),0)</f>
        <v>0</v>
      </c>
      <c r="F150">
        <f>IFERROR(_xlfn.XLOOKUP($A150,map_headernames!I:I,map_headernames!I:I),0)</f>
        <v>0</v>
      </c>
      <c r="G150">
        <f>IFERROR(_xlfn.XLOOKUP($A150,map_headernames!M:M,map_headernames!M:M),0)</f>
        <v>0</v>
      </c>
    </row>
    <row r="151" spans="1:12" x14ac:dyDescent="0.35">
      <c r="A151" s="81" t="s">
        <v>3542</v>
      </c>
      <c r="B151" s="81" t="s">
        <v>3543</v>
      </c>
      <c r="C151" s="98" t="s">
        <v>3543</v>
      </c>
      <c r="D151" s="71" t="s">
        <v>3333</v>
      </c>
      <c r="E151">
        <f>IFERROR(_xlfn.XLOOKUP($A151,map_headernames!H:H,map_headernames!H:H),0)</f>
        <v>0</v>
      </c>
      <c r="F151">
        <f>IFERROR(_xlfn.XLOOKUP($A151,map_headernames!I:I,map_headernames!I:I),0)</f>
        <v>0</v>
      </c>
      <c r="G151">
        <f>IFERROR(_xlfn.XLOOKUP($A151,map_headernames!M:M,map_headernames!M:M),0)</f>
        <v>0</v>
      </c>
    </row>
    <row r="152" spans="1:12" x14ac:dyDescent="0.35">
      <c r="A152" s="81" t="s">
        <v>3544</v>
      </c>
      <c r="B152" s="81" t="s">
        <v>3545</v>
      </c>
      <c r="C152" s="98" t="s">
        <v>3546</v>
      </c>
      <c r="D152" s="71" t="s">
        <v>3333</v>
      </c>
      <c r="E152">
        <f>IFERROR(_xlfn.XLOOKUP($A152,map_headernames!H:H,map_headernames!H:H),0)</f>
        <v>0</v>
      </c>
      <c r="F152">
        <f>IFERROR(_xlfn.XLOOKUP($A152,map_headernames!I:I,map_headernames!I:I),0)</f>
        <v>0</v>
      </c>
      <c r="G152">
        <f>IFERROR(_xlfn.XLOOKUP($A152,map_headernames!M:M,map_headernames!M:M),0)</f>
        <v>0</v>
      </c>
    </row>
    <row r="153" spans="1:12" x14ac:dyDescent="0.35">
      <c r="A153" s="81" t="s">
        <v>3547</v>
      </c>
      <c r="B153" s="81" t="s">
        <v>3548</v>
      </c>
      <c r="C153" s="98" t="s">
        <v>3548</v>
      </c>
      <c r="D153" s="71" t="s">
        <v>3333</v>
      </c>
      <c r="E153">
        <f>IFERROR(_xlfn.XLOOKUP($A153,map_headernames!H:H,map_headernames!H:H),0)</f>
        <v>0</v>
      </c>
      <c r="F153">
        <f>IFERROR(_xlfn.XLOOKUP($A153,map_headernames!I:I,map_headernames!I:I),0)</f>
        <v>0</v>
      </c>
      <c r="G153">
        <f>IFERROR(_xlfn.XLOOKUP($A153,map_headernames!M:M,map_headernames!M:M),0)</f>
        <v>0</v>
      </c>
    </row>
    <row r="154" spans="1:12" x14ac:dyDescent="0.35">
      <c r="A154" s="81" t="s">
        <v>3549</v>
      </c>
      <c r="B154" s="81" t="s">
        <v>3550</v>
      </c>
      <c r="C154" s="98" t="s">
        <v>3551</v>
      </c>
      <c r="D154" s="71" t="s">
        <v>3333</v>
      </c>
      <c r="E154">
        <f>IFERROR(_xlfn.XLOOKUP($A154,map_headernames!H:H,map_headernames!H:H),0)</f>
        <v>0</v>
      </c>
      <c r="F154">
        <f>IFERROR(_xlfn.XLOOKUP($A154,map_headernames!I:I,map_headernames!I:I),0)</f>
        <v>0</v>
      </c>
      <c r="G154">
        <f>IFERROR(_xlfn.XLOOKUP($A154,map_headernames!M:M,map_headernames!M:M),0)</f>
        <v>0</v>
      </c>
    </row>
    <row r="155" spans="1:12" x14ac:dyDescent="0.35">
      <c r="A155" s="87" t="s">
        <v>3552</v>
      </c>
      <c r="B155" s="87" t="s">
        <v>47</v>
      </c>
      <c r="C155" s="88" t="s">
        <v>47</v>
      </c>
      <c r="D155" s="71" t="s">
        <v>3553</v>
      </c>
      <c r="E155">
        <f>IFERROR(_xlfn.XLOOKUP($A155,map_headernames!H:H,map_headernames!H:H),0)</f>
        <v>0</v>
      </c>
      <c r="F155">
        <f>IFERROR(_xlfn.XLOOKUP($A155,map_headernames!I:I,map_headernames!I:I),0)</f>
        <v>0</v>
      </c>
      <c r="G155">
        <f>IFERROR(_xlfn.XLOOKUP($A155,map_headernames!M:M,map_headernames!M:M),0)</f>
        <v>0</v>
      </c>
      <c r="H155" s="43"/>
      <c r="I155" t="s">
        <v>42</v>
      </c>
      <c r="J155" s="43" t="s">
        <v>41</v>
      </c>
      <c r="K155">
        <v>0</v>
      </c>
      <c r="L155">
        <v>0</v>
      </c>
    </row>
    <row r="156" spans="1:12" x14ac:dyDescent="0.35">
      <c r="A156" s="81" t="s">
        <v>3554</v>
      </c>
      <c r="B156" s="81" t="s">
        <v>3555</v>
      </c>
      <c r="C156" s="88" t="s">
        <v>3555</v>
      </c>
      <c r="D156" s="71" t="s">
        <v>3553</v>
      </c>
      <c r="E156">
        <f>IFERROR(_xlfn.XLOOKUP($A156,map_headernames!H:H,map_headernames!H:H),0)</f>
        <v>0</v>
      </c>
      <c r="F156">
        <f>IFERROR(_xlfn.XLOOKUP($A156,map_headernames!I:I,map_headernames!I:I),0)</f>
        <v>0</v>
      </c>
      <c r="G156">
        <f>IFERROR(_xlfn.XLOOKUP($A156,map_headernames!M:M,map_headernames!M:M),0)</f>
        <v>0</v>
      </c>
    </row>
    <row r="157" spans="1:12" x14ac:dyDescent="0.35">
      <c r="A157" s="81" t="s">
        <v>3556</v>
      </c>
      <c r="B157" s="81" t="s">
        <v>3557</v>
      </c>
      <c r="C157" s="88" t="s">
        <v>3558</v>
      </c>
      <c r="D157" s="71" t="s">
        <v>3553</v>
      </c>
      <c r="E157">
        <f>IFERROR(_xlfn.XLOOKUP($A157,map_headernames!H:H,map_headernames!H:H),0)</f>
        <v>0</v>
      </c>
      <c r="F157">
        <f>IFERROR(_xlfn.XLOOKUP($A157,map_headernames!I:I,map_headernames!I:I),0)</f>
        <v>0</v>
      </c>
      <c r="G157">
        <f>IFERROR(_xlfn.XLOOKUP($A157,map_headernames!M:M,map_headernames!M:M),0)</f>
        <v>0</v>
      </c>
    </row>
    <row r="158" spans="1:12" x14ac:dyDescent="0.35">
      <c r="A158" s="81" t="s">
        <v>3559</v>
      </c>
      <c r="B158" s="81" t="s">
        <v>3560</v>
      </c>
      <c r="C158" s="88" t="s">
        <v>3560</v>
      </c>
      <c r="D158" s="71" t="s">
        <v>3553</v>
      </c>
      <c r="E158">
        <f>IFERROR(_xlfn.XLOOKUP($A158,map_headernames!H:H,map_headernames!H:H),0)</f>
        <v>0</v>
      </c>
      <c r="F158">
        <f>IFERROR(_xlfn.XLOOKUP($A158,map_headernames!I:I,map_headernames!I:I),0)</f>
        <v>0</v>
      </c>
      <c r="G158">
        <f>IFERROR(_xlfn.XLOOKUP($A158,map_headernames!M:M,map_headernames!M:M),0)</f>
        <v>0</v>
      </c>
    </row>
    <row r="159" spans="1:12" x14ac:dyDescent="0.35">
      <c r="A159" s="81" t="s">
        <v>3561</v>
      </c>
      <c r="B159" s="81" t="s">
        <v>3562</v>
      </c>
      <c r="C159" s="88" t="s">
        <v>3563</v>
      </c>
      <c r="D159" s="71" t="s">
        <v>3553</v>
      </c>
      <c r="E159">
        <f>IFERROR(_xlfn.XLOOKUP($A159,map_headernames!H:H,map_headernames!H:H),0)</f>
        <v>0</v>
      </c>
      <c r="F159">
        <f>IFERROR(_xlfn.XLOOKUP($A159,map_headernames!I:I,map_headernames!I:I),0)</f>
        <v>0</v>
      </c>
      <c r="G159">
        <f>IFERROR(_xlfn.XLOOKUP($A159,map_headernames!M:M,map_headernames!M:M),0)</f>
        <v>0</v>
      </c>
    </row>
    <row r="160" spans="1:12" x14ac:dyDescent="0.35">
      <c r="A160" s="81" t="s">
        <v>3564</v>
      </c>
      <c r="B160" s="81" t="s">
        <v>3565</v>
      </c>
      <c r="C160" s="88" t="s">
        <v>3565</v>
      </c>
      <c r="D160" s="71" t="s">
        <v>3553</v>
      </c>
      <c r="E160">
        <f>IFERROR(_xlfn.XLOOKUP($A160,map_headernames!H:H,map_headernames!H:H),0)</f>
        <v>0</v>
      </c>
      <c r="F160">
        <f>IFERROR(_xlfn.XLOOKUP($A160,map_headernames!I:I,map_headernames!I:I),0)</f>
        <v>0</v>
      </c>
      <c r="G160">
        <f>IFERROR(_xlfn.XLOOKUP($A160,map_headernames!M:M,map_headernames!M:M),0)</f>
        <v>0</v>
      </c>
    </row>
    <row r="161" spans="1:12" x14ac:dyDescent="0.35">
      <c r="A161" s="81" t="s">
        <v>3566</v>
      </c>
      <c r="B161" s="81" t="s">
        <v>3567</v>
      </c>
      <c r="C161" s="88" t="s">
        <v>3568</v>
      </c>
      <c r="D161" s="71" t="s">
        <v>3553</v>
      </c>
      <c r="E161">
        <f>IFERROR(_xlfn.XLOOKUP($A161,map_headernames!H:H,map_headernames!H:H),0)</f>
        <v>0</v>
      </c>
      <c r="F161">
        <f>IFERROR(_xlfn.XLOOKUP($A161,map_headernames!I:I,map_headernames!I:I),0)</f>
        <v>0</v>
      </c>
      <c r="G161">
        <f>IFERROR(_xlfn.XLOOKUP($A161,map_headernames!M:M,map_headernames!M:M),0)</f>
        <v>0</v>
      </c>
    </row>
    <row r="162" spans="1:12" x14ac:dyDescent="0.35">
      <c r="A162" s="81" t="s">
        <v>3569</v>
      </c>
      <c r="B162" s="81" t="s">
        <v>3570</v>
      </c>
      <c r="C162" s="88" t="s">
        <v>3570</v>
      </c>
      <c r="D162" s="71" t="s">
        <v>3553</v>
      </c>
      <c r="E162">
        <f>IFERROR(_xlfn.XLOOKUP($A162,map_headernames!H:H,map_headernames!H:H),0)</f>
        <v>0</v>
      </c>
      <c r="F162">
        <f>IFERROR(_xlfn.XLOOKUP($A162,map_headernames!I:I,map_headernames!I:I),0)</f>
        <v>0</v>
      </c>
      <c r="G162">
        <f>IFERROR(_xlfn.XLOOKUP($A162,map_headernames!M:M,map_headernames!M:M),0)</f>
        <v>0</v>
      </c>
    </row>
    <row r="163" spans="1:12" x14ac:dyDescent="0.35">
      <c r="A163" s="81" t="s">
        <v>3571</v>
      </c>
      <c r="B163" s="81" t="s">
        <v>3572</v>
      </c>
      <c r="C163" s="88" t="s">
        <v>3573</v>
      </c>
      <c r="D163" s="71" t="s">
        <v>3553</v>
      </c>
      <c r="E163">
        <f>IFERROR(_xlfn.XLOOKUP($A163,map_headernames!H:H,map_headernames!H:H),0)</f>
        <v>0</v>
      </c>
      <c r="F163">
        <f>IFERROR(_xlfn.XLOOKUP($A163,map_headernames!I:I,map_headernames!I:I),0)</f>
        <v>0</v>
      </c>
      <c r="G163">
        <f>IFERROR(_xlfn.XLOOKUP($A163,map_headernames!M:M,map_headernames!M:M),0)</f>
        <v>0</v>
      </c>
    </row>
    <row r="164" spans="1:12" x14ac:dyDescent="0.35">
      <c r="A164" s="81" t="s">
        <v>3574</v>
      </c>
      <c r="B164" s="81" t="s">
        <v>3575</v>
      </c>
      <c r="C164" s="88" t="s">
        <v>3575</v>
      </c>
      <c r="D164" s="71" t="s">
        <v>3553</v>
      </c>
      <c r="E164">
        <f>IFERROR(_xlfn.XLOOKUP($A164,map_headernames!H:H,map_headernames!H:H),0)</f>
        <v>0</v>
      </c>
      <c r="F164">
        <f>IFERROR(_xlfn.XLOOKUP($A164,map_headernames!I:I,map_headernames!I:I),0)</f>
        <v>0</v>
      </c>
      <c r="G164">
        <f>IFERROR(_xlfn.XLOOKUP($A164,map_headernames!M:M,map_headernames!M:M),0)</f>
        <v>0</v>
      </c>
    </row>
    <row r="165" spans="1:12" x14ac:dyDescent="0.35">
      <c r="A165" s="81" t="s">
        <v>3576</v>
      </c>
      <c r="B165" s="81" t="s">
        <v>3577</v>
      </c>
      <c r="C165" s="88" t="s">
        <v>3578</v>
      </c>
      <c r="D165" s="71" t="s">
        <v>3553</v>
      </c>
      <c r="E165">
        <f>IFERROR(_xlfn.XLOOKUP($A165,map_headernames!H:H,map_headernames!H:H),0)</f>
        <v>0</v>
      </c>
      <c r="F165">
        <f>IFERROR(_xlfn.XLOOKUP($A165,map_headernames!I:I,map_headernames!I:I),0)</f>
        <v>0</v>
      </c>
      <c r="G165">
        <f>IFERROR(_xlfn.XLOOKUP($A165,map_headernames!M:M,map_headernames!M:M),0)</f>
        <v>0</v>
      </c>
    </row>
    <row r="166" spans="1:12" x14ac:dyDescent="0.35">
      <c r="A166" s="81" t="s">
        <v>3579</v>
      </c>
      <c r="B166" s="81" t="s">
        <v>3580</v>
      </c>
      <c r="C166" s="88" t="s">
        <v>3580</v>
      </c>
      <c r="D166" s="71" t="s">
        <v>3553</v>
      </c>
      <c r="E166">
        <f>IFERROR(_xlfn.XLOOKUP($A166,map_headernames!H:H,map_headernames!H:H),0)</f>
        <v>0</v>
      </c>
      <c r="F166">
        <f>IFERROR(_xlfn.XLOOKUP($A166,map_headernames!I:I,map_headernames!I:I),0)</f>
        <v>0</v>
      </c>
      <c r="G166">
        <f>IFERROR(_xlfn.XLOOKUP($A166,map_headernames!M:M,map_headernames!M:M),0)</f>
        <v>0</v>
      </c>
    </row>
    <row r="167" spans="1:12" x14ac:dyDescent="0.35">
      <c r="A167" s="81" t="s">
        <v>3581</v>
      </c>
      <c r="B167" s="81" t="s">
        <v>3582</v>
      </c>
      <c r="C167" s="88" t="s">
        <v>3583</v>
      </c>
      <c r="D167" s="71" t="s">
        <v>3553</v>
      </c>
      <c r="E167">
        <f>IFERROR(_xlfn.XLOOKUP($A167,map_headernames!H:H,map_headernames!H:H),0)</f>
        <v>0</v>
      </c>
      <c r="F167">
        <f>IFERROR(_xlfn.XLOOKUP($A167,map_headernames!I:I,map_headernames!I:I),0)</f>
        <v>0</v>
      </c>
      <c r="G167">
        <f>IFERROR(_xlfn.XLOOKUP($A167,map_headernames!M:M,map_headernames!M:M),0)</f>
        <v>0</v>
      </c>
    </row>
    <row r="168" spans="1:12" x14ac:dyDescent="0.35">
      <c r="A168" s="81" t="s">
        <v>3584</v>
      </c>
      <c r="B168" s="81" t="s">
        <v>3585</v>
      </c>
      <c r="C168" s="88" t="s">
        <v>3585</v>
      </c>
      <c r="D168" s="71" t="s">
        <v>3553</v>
      </c>
      <c r="E168">
        <f>IFERROR(_xlfn.XLOOKUP($A168,map_headernames!H:H,map_headernames!H:H),0)</f>
        <v>0</v>
      </c>
      <c r="F168">
        <f>IFERROR(_xlfn.XLOOKUP($A168,map_headernames!I:I,map_headernames!I:I),0)</f>
        <v>0</v>
      </c>
      <c r="G168">
        <f>IFERROR(_xlfn.XLOOKUP($A168,map_headernames!M:M,map_headernames!M:M),0)</f>
        <v>0</v>
      </c>
    </row>
    <row r="169" spans="1:12" x14ac:dyDescent="0.35">
      <c r="A169" s="81" t="s">
        <v>3586</v>
      </c>
      <c r="B169" s="81" t="s">
        <v>3587</v>
      </c>
      <c r="C169" s="88" t="s">
        <v>3588</v>
      </c>
      <c r="D169" s="71" t="s">
        <v>3553</v>
      </c>
      <c r="E169">
        <f>IFERROR(_xlfn.XLOOKUP($A169,map_headernames!H:H,map_headernames!H:H),0)</f>
        <v>0</v>
      </c>
      <c r="F169">
        <f>IFERROR(_xlfn.XLOOKUP($A169,map_headernames!I:I,map_headernames!I:I),0)</f>
        <v>0</v>
      </c>
      <c r="G169">
        <f>IFERROR(_xlfn.XLOOKUP($A169,map_headernames!M:M,map_headernames!M:M),0)</f>
        <v>0</v>
      </c>
    </row>
    <row r="170" spans="1:12" x14ac:dyDescent="0.35">
      <c r="A170" s="81" t="s">
        <v>3589</v>
      </c>
      <c r="B170" s="81" t="s">
        <v>3590</v>
      </c>
      <c r="C170" s="88" t="s">
        <v>3590</v>
      </c>
      <c r="D170" s="71" t="s">
        <v>3553</v>
      </c>
      <c r="E170">
        <f>IFERROR(_xlfn.XLOOKUP($A170,map_headernames!H:H,map_headernames!H:H),0)</f>
        <v>0</v>
      </c>
      <c r="F170">
        <f>IFERROR(_xlfn.XLOOKUP($A170,map_headernames!I:I,map_headernames!I:I),0)</f>
        <v>0</v>
      </c>
      <c r="G170">
        <f>IFERROR(_xlfn.XLOOKUP($A170,map_headernames!M:M,map_headernames!M:M),0)</f>
        <v>0</v>
      </c>
    </row>
    <row r="171" spans="1:12" x14ac:dyDescent="0.35">
      <c r="A171" s="81" t="s">
        <v>3591</v>
      </c>
      <c r="B171" s="81" t="s">
        <v>3592</v>
      </c>
      <c r="C171" s="88" t="s">
        <v>3593</v>
      </c>
      <c r="D171" s="71" t="s">
        <v>3553</v>
      </c>
      <c r="E171">
        <f>IFERROR(_xlfn.XLOOKUP($A171,map_headernames!H:H,map_headernames!H:H),0)</f>
        <v>0</v>
      </c>
      <c r="F171">
        <f>IFERROR(_xlfn.XLOOKUP($A171,map_headernames!I:I,map_headernames!I:I),0)</f>
        <v>0</v>
      </c>
      <c r="G171">
        <f>IFERROR(_xlfn.XLOOKUP($A171,map_headernames!M:M,map_headernames!M:M),0)</f>
        <v>0</v>
      </c>
    </row>
    <row r="172" spans="1:12" x14ac:dyDescent="0.35">
      <c r="A172" s="81" t="s">
        <v>3594</v>
      </c>
      <c r="B172" s="81" t="s">
        <v>3595</v>
      </c>
      <c r="C172" s="88" t="s">
        <v>3595</v>
      </c>
      <c r="D172" s="71" t="s">
        <v>3553</v>
      </c>
      <c r="E172">
        <f>IFERROR(_xlfn.XLOOKUP($A172,map_headernames!H:H,map_headernames!H:H),0)</f>
        <v>0</v>
      </c>
      <c r="F172">
        <f>IFERROR(_xlfn.XLOOKUP($A172,map_headernames!I:I,map_headernames!I:I),0)</f>
        <v>0</v>
      </c>
      <c r="G172">
        <f>IFERROR(_xlfn.XLOOKUP($A172,map_headernames!M:M,map_headernames!M:M),0)</f>
        <v>0</v>
      </c>
    </row>
    <row r="173" spans="1:12" x14ac:dyDescent="0.35">
      <c r="A173" s="81" t="s">
        <v>3596</v>
      </c>
      <c r="B173" s="81" t="s">
        <v>3597</v>
      </c>
      <c r="C173" s="88" t="s">
        <v>3598</v>
      </c>
      <c r="D173" s="71" t="s">
        <v>3553</v>
      </c>
      <c r="E173">
        <f>IFERROR(_xlfn.XLOOKUP($A173,map_headernames!H:H,map_headernames!H:H),0)</f>
        <v>0</v>
      </c>
      <c r="F173">
        <f>IFERROR(_xlfn.XLOOKUP($A173,map_headernames!I:I,map_headernames!I:I),0)</f>
        <v>0</v>
      </c>
      <c r="G173">
        <f>IFERROR(_xlfn.XLOOKUP($A173,map_headernames!M:M,map_headernames!M:M),0)</f>
        <v>0</v>
      </c>
    </row>
    <row r="174" spans="1:12" x14ac:dyDescent="0.35">
      <c r="A174" s="81" t="s">
        <v>3599</v>
      </c>
      <c r="B174" s="81" t="s">
        <v>3600</v>
      </c>
      <c r="C174" s="88" t="s">
        <v>3600</v>
      </c>
      <c r="D174" s="71" t="s">
        <v>3553</v>
      </c>
      <c r="E174">
        <f>IFERROR(_xlfn.XLOOKUP($A174,map_headernames!H:H,map_headernames!H:H),0)</f>
        <v>0</v>
      </c>
      <c r="F174">
        <f>IFERROR(_xlfn.XLOOKUP($A174,map_headernames!I:I,map_headernames!I:I),0)</f>
        <v>0</v>
      </c>
      <c r="G174">
        <f>IFERROR(_xlfn.XLOOKUP($A174,map_headernames!M:M,map_headernames!M:M),0)</f>
        <v>0</v>
      </c>
    </row>
    <row r="175" spans="1:12" x14ac:dyDescent="0.35">
      <c r="A175" s="81" t="s">
        <v>3601</v>
      </c>
      <c r="B175" s="81" t="s">
        <v>3602</v>
      </c>
      <c r="C175" s="88" t="s">
        <v>3603</v>
      </c>
      <c r="D175" s="71" t="s">
        <v>3553</v>
      </c>
      <c r="E175">
        <f>IFERROR(_xlfn.XLOOKUP($A175,map_headernames!H:H,map_headernames!H:H),0)</f>
        <v>0</v>
      </c>
      <c r="F175">
        <f>IFERROR(_xlfn.XLOOKUP($A175,map_headernames!I:I,map_headernames!I:I),0)</f>
        <v>0</v>
      </c>
      <c r="G175">
        <f>IFERROR(_xlfn.XLOOKUP($A175,map_headernames!M:M,map_headernames!M:M),0)</f>
        <v>0</v>
      </c>
    </row>
    <row r="176" spans="1:12" x14ac:dyDescent="0.35">
      <c r="A176" s="87" t="s">
        <v>3604</v>
      </c>
      <c r="B176" s="87" t="s">
        <v>3605</v>
      </c>
      <c r="C176" s="88" t="s">
        <v>3605</v>
      </c>
      <c r="D176" s="71" t="s">
        <v>3553</v>
      </c>
      <c r="E176">
        <f>IFERROR(_xlfn.XLOOKUP($A176,map_headernames!H:H,map_headernames!H:H),0)</f>
        <v>0</v>
      </c>
      <c r="F176">
        <f>IFERROR(_xlfn.XLOOKUP($A176,map_headernames!I:I,map_headernames!I:I),0)</f>
        <v>0</v>
      </c>
      <c r="G176">
        <f>IFERROR(_xlfn.XLOOKUP($A176,map_headernames!M:M,map_headernames!M:M),0)</f>
        <v>0</v>
      </c>
      <c r="H176" s="43"/>
      <c r="I176" s="24" t="s">
        <v>584</v>
      </c>
      <c r="J176" s="43" t="s">
        <v>583</v>
      </c>
      <c r="K176">
        <v>0</v>
      </c>
      <c r="L176">
        <v>0</v>
      </c>
    </row>
    <row r="177" spans="1:12" x14ac:dyDescent="0.35">
      <c r="A177" s="87" t="s">
        <v>3606</v>
      </c>
      <c r="B177" s="87" t="s">
        <v>3607</v>
      </c>
      <c r="C177" s="88" t="s">
        <v>3608</v>
      </c>
      <c r="D177" s="71" t="s">
        <v>3553</v>
      </c>
      <c r="E177">
        <f>IFERROR(_xlfn.XLOOKUP($A177,map_headernames!H:H,map_headernames!H:H),0)</f>
        <v>0</v>
      </c>
      <c r="F177">
        <f>IFERROR(_xlfn.XLOOKUP($A177,map_headernames!I:I,map_headernames!I:I),0)</f>
        <v>0</v>
      </c>
      <c r="G177">
        <f>IFERROR(_xlfn.XLOOKUP($A177,map_headernames!M:M,map_headernames!M:M),0)</f>
        <v>0</v>
      </c>
      <c r="H177" s="43"/>
      <c r="I177" s="24" t="s">
        <v>1656</v>
      </c>
      <c r="J177" s="43" t="s">
        <v>51</v>
      </c>
      <c r="K177">
        <v>0</v>
      </c>
      <c r="L177">
        <v>0</v>
      </c>
    </row>
    <row r="178" spans="1:12" x14ac:dyDescent="0.35">
      <c r="A178" s="81" t="s">
        <v>3609</v>
      </c>
      <c r="B178" s="81" t="s">
        <v>3610</v>
      </c>
      <c r="C178" s="88" t="s">
        <v>3610</v>
      </c>
      <c r="D178" s="71" t="s">
        <v>3553</v>
      </c>
      <c r="E178">
        <f>IFERROR(_xlfn.XLOOKUP($A178,map_headernames!H:H,map_headernames!H:H),0)</f>
        <v>0</v>
      </c>
      <c r="F178">
        <f>IFERROR(_xlfn.XLOOKUP($A178,map_headernames!I:I,map_headernames!I:I),0)</f>
        <v>0</v>
      </c>
      <c r="G178">
        <f>IFERROR(_xlfn.XLOOKUP($A178,map_headernames!M:M,map_headernames!M:M),0)</f>
        <v>0</v>
      </c>
    </row>
    <row r="179" spans="1:12" x14ac:dyDescent="0.35">
      <c r="A179" s="81" t="s">
        <v>3611</v>
      </c>
      <c r="B179" s="81" t="s">
        <v>3612</v>
      </c>
      <c r="C179" s="88" t="s">
        <v>3613</v>
      </c>
      <c r="D179" s="71" t="s">
        <v>3553</v>
      </c>
      <c r="E179">
        <f>IFERROR(_xlfn.XLOOKUP($A179,map_headernames!H:H,map_headernames!H:H),0)</f>
        <v>0</v>
      </c>
      <c r="F179">
        <f>IFERROR(_xlfn.XLOOKUP($A179,map_headernames!I:I,map_headernames!I:I),0)</f>
        <v>0</v>
      </c>
      <c r="G179">
        <f>IFERROR(_xlfn.XLOOKUP($A179,map_headernames!M:M,map_headernames!M:M),0)</f>
        <v>0</v>
      </c>
    </row>
    <row r="180" spans="1:12" x14ac:dyDescent="0.35">
      <c r="A180" s="81" t="s">
        <v>3614</v>
      </c>
      <c r="B180" s="81" t="s">
        <v>3615</v>
      </c>
      <c r="C180" s="88" t="s">
        <v>3615</v>
      </c>
      <c r="D180" s="71" t="s">
        <v>3553</v>
      </c>
      <c r="E180">
        <f>IFERROR(_xlfn.XLOOKUP($A180,map_headernames!H:H,map_headernames!H:H),0)</f>
        <v>0</v>
      </c>
      <c r="F180">
        <f>IFERROR(_xlfn.XLOOKUP($A180,map_headernames!I:I,map_headernames!I:I),0)</f>
        <v>0</v>
      </c>
      <c r="G180">
        <f>IFERROR(_xlfn.XLOOKUP($A180,map_headernames!M:M,map_headernames!M:M),0)</f>
        <v>0</v>
      </c>
    </row>
    <row r="181" spans="1:12" x14ac:dyDescent="0.35">
      <c r="A181" s="81" t="s">
        <v>3616</v>
      </c>
      <c r="B181" s="81" t="s">
        <v>3617</v>
      </c>
      <c r="C181" s="88" t="s">
        <v>3618</v>
      </c>
      <c r="D181" s="71" t="s">
        <v>3553</v>
      </c>
      <c r="E181">
        <f>IFERROR(_xlfn.XLOOKUP($A181,map_headernames!H:H,map_headernames!H:H),0)</f>
        <v>0</v>
      </c>
      <c r="F181">
        <f>IFERROR(_xlfn.XLOOKUP($A181,map_headernames!I:I,map_headernames!I:I),0)</f>
        <v>0</v>
      </c>
      <c r="G181">
        <f>IFERROR(_xlfn.XLOOKUP($A181,map_headernames!M:M,map_headernames!M:M),0)</f>
        <v>0</v>
      </c>
    </row>
    <row r="182" spans="1:12" x14ac:dyDescent="0.35">
      <c r="A182" s="81" t="s">
        <v>3619</v>
      </c>
      <c r="B182" s="81" t="s">
        <v>3620</v>
      </c>
      <c r="C182" s="88" t="s">
        <v>3620</v>
      </c>
      <c r="D182" s="71" t="s">
        <v>3553</v>
      </c>
      <c r="E182">
        <f>IFERROR(_xlfn.XLOOKUP($A182,map_headernames!H:H,map_headernames!H:H),0)</f>
        <v>0</v>
      </c>
      <c r="F182">
        <f>IFERROR(_xlfn.XLOOKUP($A182,map_headernames!I:I,map_headernames!I:I),0)</f>
        <v>0</v>
      </c>
      <c r="G182">
        <f>IFERROR(_xlfn.XLOOKUP($A182,map_headernames!M:M,map_headernames!M:M),0)</f>
        <v>0</v>
      </c>
    </row>
    <row r="183" spans="1:12" x14ac:dyDescent="0.35">
      <c r="A183" s="81" t="s">
        <v>3621</v>
      </c>
      <c r="B183" s="81" t="s">
        <v>3622</v>
      </c>
      <c r="C183" s="88" t="s">
        <v>3623</v>
      </c>
      <c r="D183" s="71" t="s">
        <v>3553</v>
      </c>
      <c r="E183">
        <f>IFERROR(_xlfn.XLOOKUP($A183,map_headernames!H:H,map_headernames!H:H),0)</f>
        <v>0</v>
      </c>
      <c r="F183">
        <f>IFERROR(_xlfn.XLOOKUP($A183,map_headernames!I:I,map_headernames!I:I),0)</f>
        <v>0</v>
      </c>
      <c r="G183">
        <f>IFERROR(_xlfn.XLOOKUP($A183,map_headernames!M:M,map_headernames!M:M),0)</f>
        <v>0</v>
      </c>
    </row>
    <row r="184" spans="1:12" x14ac:dyDescent="0.35">
      <c r="A184" s="81" t="s">
        <v>3624</v>
      </c>
      <c r="B184" s="81" t="s">
        <v>3625</v>
      </c>
      <c r="C184" s="88" t="s">
        <v>3625</v>
      </c>
      <c r="D184" s="71" t="s">
        <v>3553</v>
      </c>
      <c r="E184">
        <f>IFERROR(_xlfn.XLOOKUP($A184,map_headernames!H:H,map_headernames!H:H),0)</f>
        <v>0</v>
      </c>
      <c r="F184">
        <f>IFERROR(_xlfn.XLOOKUP($A184,map_headernames!I:I,map_headernames!I:I),0)</f>
        <v>0</v>
      </c>
      <c r="G184">
        <f>IFERROR(_xlfn.XLOOKUP($A184,map_headernames!M:M,map_headernames!M:M),0)</f>
        <v>0</v>
      </c>
    </row>
    <row r="185" spans="1:12" x14ac:dyDescent="0.35">
      <c r="A185" s="81" t="s">
        <v>3626</v>
      </c>
      <c r="B185" s="81" t="s">
        <v>3627</v>
      </c>
      <c r="C185" s="88" t="s">
        <v>3628</v>
      </c>
      <c r="D185" s="71" t="s">
        <v>3553</v>
      </c>
      <c r="E185">
        <f>IFERROR(_xlfn.XLOOKUP($A185,map_headernames!H:H,map_headernames!H:H),0)</f>
        <v>0</v>
      </c>
      <c r="F185">
        <f>IFERROR(_xlfn.XLOOKUP($A185,map_headernames!I:I,map_headernames!I:I),0)</f>
        <v>0</v>
      </c>
      <c r="G185">
        <f>IFERROR(_xlfn.XLOOKUP($A185,map_headernames!M:M,map_headernames!M:M),0)</f>
        <v>0</v>
      </c>
    </row>
    <row r="186" spans="1:12" x14ac:dyDescent="0.35">
      <c r="A186" s="81" t="s">
        <v>3629</v>
      </c>
      <c r="B186" s="81" t="s">
        <v>3630</v>
      </c>
      <c r="C186" s="88" t="s">
        <v>3630</v>
      </c>
      <c r="D186" s="71" t="s">
        <v>3553</v>
      </c>
      <c r="E186">
        <f>IFERROR(_xlfn.XLOOKUP($A186,map_headernames!H:H,map_headernames!H:H),0)</f>
        <v>0</v>
      </c>
      <c r="F186">
        <f>IFERROR(_xlfn.XLOOKUP($A186,map_headernames!I:I,map_headernames!I:I),0)</f>
        <v>0</v>
      </c>
      <c r="G186">
        <f>IFERROR(_xlfn.XLOOKUP($A186,map_headernames!M:M,map_headernames!M:M),0)</f>
        <v>0</v>
      </c>
    </row>
    <row r="187" spans="1:12" x14ac:dyDescent="0.35">
      <c r="A187" s="81" t="s">
        <v>3631</v>
      </c>
      <c r="B187" s="81" t="s">
        <v>3632</v>
      </c>
      <c r="C187" s="88" t="s">
        <v>3633</v>
      </c>
      <c r="D187" s="71" t="s">
        <v>3553</v>
      </c>
      <c r="E187">
        <f>IFERROR(_xlfn.XLOOKUP($A187,map_headernames!H:H,map_headernames!H:H),0)</f>
        <v>0</v>
      </c>
      <c r="F187">
        <f>IFERROR(_xlfn.XLOOKUP($A187,map_headernames!I:I,map_headernames!I:I),0)</f>
        <v>0</v>
      </c>
      <c r="G187">
        <f>IFERROR(_xlfn.XLOOKUP($A187,map_headernames!M:M,map_headernames!M:M),0)</f>
        <v>0</v>
      </c>
    </row>
    <row r="188" spans="1:12" x14ac:dyDescent="0.35">
      <c r="A188" s="81" t="s">
        <v>3634</v>
      </c>
      <c r="B188" s="81" t="s">
        <v>3635</v>
      </c>
      <c r="C188" s="88" t="s">
        <v>3635</v>
      </c>
      <c r="D188" s="71" t="s">
        <v>3553</v>
      </c>
      <c r="E188">
        <f>IFERROR(_xlfn.XLOOKUP($A188,map_headernames!H:H,map_headernames!H:H),0)</f>
        <v>0</v>
      </c>
      <c r="F188">
        <f>IFERROR(_xlfn.XLOOKUP($A188,map_headernames!I:I,map_headernames!I:I),0)</f>
        <v>0</v>
      </c>
      <c r="G188">
        <f>IFERROR(_xlfn.XLOOKUP($A188,map_headernames!M:M,map_headernames!M:M),0)</f>
        <v>0</v>
      </c>
    </row>
    <row r="189" spans="1:12" x14ac:dyDescent="0.35">
      <c r="A189" s="81" t="s">
        <v>3636</v>
      </c>
      <c r="B189" s="81" t="s">
        <v>3637</v>
      </c>
      <c r="C189" s="88" t="s">
        <v>3638</v>
      </c>
      <c r="D189" s="71" t="s">
        <v>3553</v>
      </c>
      <c r="E189">
        <f>IFERROR(_xlfn.XLOOKUP($A189,map_headernames!H:H,map_headernames!H:H),0)</f>
        <v>0</v>
      </c>
      <c r="F189">
        <f>IFERROR(_xlfn.XLOOKUP($A189,map_headernames!I:I,map_headernames!I:I),0)</f>
        <v>0</v>
      </c>
      <c r="G189">
        <f>IFERROR(_xlfn.XLOOKUP($A189,map_headernames!M:M,map_headernames!M:M),0)</f>
        <v>0</v>
      </c>
    </row>
    <row r="190" spans="1:12" x14ac:dyDescent="0.35">
      <c r="A190" s="81" t="s">
        <v>3639</v>
      </c>
      <c r="B190" s="81" t="s">
        <v>3640</v>
      </c>
      <c r="C190" s="88" t="s">
        <v>3640</v>
      </c>
      <c r="D190" s="71" t="s">
        <v>3553</v>
      </c>
      <c r="E190">
        <f>IFERROR(_xlfn.XLOOKUP($A190,map_headernames!H:H,map_headernames!H:H),0)</f>
        <v>0</v>
      </c>
      <c r="F190">
        <f>IFERROR(_xlfn.XLOOKUP($A190,map_headernames!I:I,map_headernames!I:I),0)</f>
        <v>0</v>
      </c>
      <c r="G190">
        <f>IFERROR(_xlfn.XLOOKUP($A190,map_headernames!M:M,map_headernames!M:M),0)</f>
        <v>0</v>
      </c>
    </row>
    <row r="191" spans="1:12" x14ac:dyDescent="0.35">
      <c r="A191" s="81" t="s">
        <v>3641</v>
      </c>
      <c r="B191" s="81" t="s">
        <v>3642</v>
      </c>
      <c r="C191" s="88" t="s">
        <v>3643</v>
      </c>
      <c r="D191" s="71" t="s">
        <v>3553</v>
      </c>
      <c r="E191">
        <f>IFERROR(_xlfn.XLOOKUP($A191,map_headernames!H:H,map_headernames!H:H),0)</f>
        <v>0</v>
      </c>
      <c r="F191">
        <f>IFERROR(_xlfn.XLOOKUP($A191,map_headernames!I:I,map_headernames!I:I),0)</f>
        <v>0</v>
      </c>
      <c r="G191">
        <f>IFERROR(_xlfn.XLOOKUP($A191,map_headernames!M:M,map_headernames!M:M),0)</f>
        <v>0</v>
      </c>
    </row>
    <row r="192" spans="1:12" x14ac:dyDescent="0.35">
      <c r="A192" s="81" t="s">
        <v>3644</v>
      </c>
      <c r="B192" s="81" t="s">
        <v>3645</v>
      </c>
      <c r="C192" s="88" t="s">
        <v>3645</v>
      </c>
      <c r="D192" s="71" t="s">
        <v>3553</v>
      </c>
      <c r="E192">
        <f>IFERROR(_xlfn.XLOOKUP($A192,map_headernames!H:H,map_headernames!H:H),0)</f>
        <v>0</v>
      </c>
      <c r="F192">
        <f>IFERROR(_xlfn.XLOOKUP($A192,map_headernames!I:I,map_headernames!I:I),0)</f>
        <v>0</v>
      </c>
      <c r="G192">
        <f>IFERROR(_xlfn.XLOOKUP($A192,map_headernames!M:M,map_headernames!M:M),0)</f>
        <v>0</v>
      </c>
    </row>
    <row r="193" spans="1:7" x14ac:dyDescent="0.35">
      <c r="A193" s="81" t="s">
        <v>3646</v>
      </c>
      <c r="B193" s="81" t="s">
        <v>3647</v>
      </c>
      <c r="C193" s="88" t="s">
        <v>3648</v>
      </c>
      <c r="D193" s="71" t="s">
        <v>3553</v>
      </c>
      <c r="E193">
        <f>IFERROR(_xlfn.XLOOKUP($A193,map_headernames!H:H,map_headernames!H:H),0)</f>
        <v>0</v>
      </c>
      <c r="F193">
        <f>IFERROR(_xlfn.XLOOKUP($A193,map_headernames!I:I,map_headernames!I:I),0)</f>
        <v>0</v>
      </c>
      <c r="G193">
        <f>IFERROR(_xlfn.XLOOKUP($A193,map_headernames!M:M,map_headernames!M:M),0)</f>
        <v>0</v>
      </c>
    </row>
    <row r="194" spans="1:7" x14ac:dyDescent="0.35">
      <c r="A194" s="81" t="s">
        <v>3649</v>
      </c>
      <c r="B194" s="81" t="s">
        <v>3650</v>
      </c>
      <c r="C194" s="88" t="s">
        <v>3650</v>
      </c>
      <c r="D194" s="71" t="s">
        <v>3553</v>
      </c>
      <c r="E194">
        <f>IFERROR(_xlfn.XLOOKUP($A194,map_headernames!H:H,map_headernames!H:H),0)</f>
        <v>0</v>
      </c>
      <c r="F194">
        <f>IFERROR(_xlfn.XLOOKUP($A194,map_headernames!I:I,map_headernames!I:I),0)</f>
        <v>0</v>
      </c>
      <c r="G194">
        <f>IFERROR(_xlfn.XLOOKUP($A194,map_headernames!M:M,map_headernames!M:M),0)</f>
        <v>0</v>
      </c>
    </row>
    <row r="195" spans="1:7" x14ac:dyDescent="0.35">
      <c r="A195" s="81" t="s">
        <v>3651</v>
      </c>
      <c r="B195" s="81" t="s">
        <v>3652</v>
      </c>
      <c r="C195" s="88" t="s">
        <v>3653</v>
      </c>
      <c r="D195" s="71" t="s">
        <v>3553</v>
      </c>
      <c r="E195">
        <f>IFERROR(_xlfn.XLOOKUP($A195,map_headernames!H:H,map_headernames!H:H),0)</f>
        <v>0</v>
      </c>
      <c r="F195">
        <f>IFERROR(_xlfn.XLOOKUP($A195,map_headernames!I:I,map_headernames!I:I),0)</f>
        <v>0</v>
      </c>
      <c r="G195">
        <f>IFERROR(_xlfn.XLOOKUP($A195,map_headernames!M:M,map_headernames!M:M),0)</f>
        <v>0</v>
      </c>
    </row>
    <row r="196" spans="1:7" x14ac:dyDescent="0.35">
      <c r="A196" s="81" t="s">
        <v>3654</v>
      </c>
      <c r="B196" s="81" t="s">
        <v>3655</v>
      </c>
      <c r="C196" s="88" t="s">
        <v>3655</v>
      </c>
      <c r="D196" s="71" t="s">
        <v>3553</v>
      </c>
      <c r="E196">
        <f>IFERROR(_xlfn.XLOOKUP($A196,map_headernames!H:H,map_headernames!H:H),0)</f>
        <v>0</v>
      </c>
      <c r="F196">
        <f>IFERROR(_xlfn.XLOOKUP($A196,map_headernames!I:I,map_headernames!I:I),0)</f>
        <v>0</v>
      </c>
      <c r="G196">
        <f>IFERROR(_xlfn.XLOOKUP($A196,map_headernames!M:M,map_headernames!M:M),0)</f>
        <v>0</v>
      </c>
    </row>
    <row r="197" spans="1:7" x14ac:dyDescent="0.35">
      <c r="A197" s="81" t="s">
        <v>3656</v>
      </c>
      <c r="B197" s="81" t="s">
        <v>3657</v>
      </c>
      <c r="C197" s="88" t="s">
        <v>3658</v>
      </c>
      <c r="D197" s="71" t="s">
        <v>3553</v>
      </c>
      <c r="E197">
        <f>IFERROR(_xlfn.XLOOKUP($A197,map_headernames!H:H,map_headernames!H:H),0)</f>
        <v>0</v>
      </c>
      <c r="F197">
        <f>IFERROR(_xlfn.XLOOKUP($A197,map_headernames!I:I,map_headernames!I:I),0)</f>
        <v>0</v>
      </c>
      <c r="G197">
        <f>IFERROR(_xlfn.XLOOKUP($A197,map_headernames!M:M,map_headernames!M:M),0)</f>
        <v>0</v>
      </c>
    </row>
    <row r="198" spans="1:7" x14ac:dyDescent="0.35">
      <c r="A198" s="81" t="s">
        <v>3659</v>
      </c>
      <c r="B198" s="81" t="s">
        <v>3660</v>
      </c>
      <c r="C198" s="88" t="s">
        <v>3660</v>
      </c>
      <c r="D198" s="71" t="s">
        <v>3553</v>
      </c>
      <c r="E198">
        <f>IFERROR(_xlfn.XLOOKUP($A198,map_headernames!H:H,map_headernames!H:H),0)</f>
        <v>0</v>
      </c>
      <c r="F198">
        <f>IFERROR(_xlfn.XLOOKUP($A198,map_headernames!I:I,map_headernames!I:I),0)</f>
        <v>0</v>
      </c>
      <c r="G198">
        <f>IFERROR(_xlfn.XLOOKUP($A198,map_headernames!M:M,map_headernames!M:M),0)</f>
        <v>0</v>
      </c>
    </row>
    <row r="199" spans="1:7" x14ac:dyDescent="0.35">
      <c r="A199" s="81" t="s">
        <v>3661</v>
      </c>
      <c r="B199" s="81" t="s">
        <v>3662</v>
      </c>
      <c r="C199" s="82" t="s">
        <v>3662</v>
      </c>
      <c r="D199" s="71" t="s">
        <v>3553</v>
      </c>
      <c r="E199">
        <f>IFERROR(_xlfn.XLOOKUP($A199,map_headernames!H:H,map_headernames!H:H),0)</f>
        <v>0</v>
      </c>
      <c r="F199">
        <f>IFERROR(_xlfn.XLOOKUP($A199,map_headernames!I:I,map_headernames!I:I),0)</f>
        <v>0</v>
      </c>
      <c r="G199">
        <f>IFERROR(_xlfn.XLOOKUP($A199,map_headernames!M:M,map_headernames!M:M),0)</f>
        <v>0</v>
      </c>
    </row>
    <row r="200" spans="1:7" x14ac:dyDescent="0.35">
      <c r="A200" s="81" t="s">
        <v>3663</v>
      </c>
      <c r="B200" s="81" t="s">
        <v>3664</v>
      </c>
      <c r="C200" s="82" t="s">
        <v>3665</v>
      </c>
      <c r="D200" s="71" t="s">
        <v>3553</v>
      </c>
      <c r="E200">
        <f>IFERROR(_xlfn.XLOOKUP($A200,map_headernames!H:H,map_headernames!H:H),0)</f>
        <v>0</v>
      </c>
      <c r="F200">
        <f>IFERROR(_xlfn.XLOOKUP($A200,map_headernames!I:I,map_headernames!I:I),0)</f>
        <v>0</v>
      </c>
      <c r="G200">
        <f>IFERROR(_xlfn.XLOOKUP($A200,map_headernames!M:M,map_headernames!M:M),0)</f>
        <v>0</v>
      </c>
    </row>
    <row r="201" spans="1:7" x14ac:dyDescent="0.35">
      <c r="A201" s="81" t="s">
        <v>3666</v>
      </c>
      <c r="B201" s="81" t="s">
        <v>3667</v>
      </c>
      <c r="C201" s="82" t="s">
        <v>3667</v>
      </c>
      <c r="D201" s="71" t="s">
        <v>3553</v>
      </c>
      <c r="E201">
        <f>IFERROR(_xlfn.XLOOKUP($A201,map_headernames!H:H,map_headernames!H:H),0)</f>
        <v>0</v>
      </c>
      <c r="F201">
        <f>IFERROR(_xlfn.XLOOKUP($A201,map_headernames!I:I,map_headernames!I:I),0)</f>
        <v>0</v>
      </c>
      <c r="G201">
        <f>IFERROR(_xlfn.XLOOKUP($A201,map_headernames!M:M,map_headernames!M:M),0)</f>
        <v>0</v>
      </c>
    </row>
    <row r="202" spans="1:7" x14ac:dyDescent="0.35">
      <c r="A202" s="81" t="s">
        <v>3668</v>
      </c>
      <c r="B202" s="81" t="s">
        <v>3669</v>
      </c>
      <c r="C202" s="82" t="s">
        <v>3670</v>
      </c>
      <c r="D202" s="71" t="s">
        <v>3553</v>
      </c>
      <c r="E202">
        <f>IFERROR(_xlfn.XLOOKUP($A202,map_headernames!H:H,map_headernames!H:H),0)</f>
        <v>0</v>
      </c>
      <c r="F202">
        <f>IFERROR(_xlfn.XLOOKUP($A202,map_headernames!I:I,map_headernames!I:I),0)</f>
        <v>0</v>
      </c>
      <c r="G202">
        <f>IFERROR(_xlfn.XLOOKUP($A202,map_headernames!M:M,map_headernames!M:M),0)</f>
        <v>0</v>
      </c>
    </row>
    <row r="203" spans="1:7" x14ac:dyDescent="0.35">
      <c r="A203" s="81" t="s">
        <v>3671</v>
      </c>
      <c r="B203" s="81" t="s">
        <v>3672</v>
      </c>
      <c r="C203" s="82" t="s">
        <v>3672</v>
      </c>
      <c r="D203" s="71" t="s">
        <v>3553</v>
      </c>
      <c r="E203">
        <f>IFERROR(_xlfn.XLOOKUP($A203,map_headernames!H:H,map_headernames!H:H),0)</f>
        <v>0</v>
      </c>
      <c r="F203">
        <f>IFERROR(_xlfn.XLOOKUP($A203,map_headernames!I:I,map_headernames!I:I),0)</f>
        <v>0</v>
      </c>
      <c r="G203">
        <f>IFERROR(_xlfn.XLOOKUP($A203,map_headernames!M:M,map_headernames!M:M),0)</f>
        <v>0</v>
      </c>
    </row>
    <row r="204" spans="1:7" x14ac:dyDescent="0.35">
      <c r="A204" s="81" t="s">
        <v>3673</v>
      </c>
      <c r="B204" s="81" t="s">
        <v>3674</v>
      </c>
      <c r="C204" s="82" t="s">
        <v>3675</v>
      </c>
      <c r="D204" s="71" t="s">
        <v>3553</v>
      </c>
      <c r="E204">
        <f>IFERROR(_xlfn.XLOOKUP($A204,map_headernames!H:H,map_headernames!H:H),0)</f>
        <v>0</v>
      </c>
      <c r="F204">
        <f>IFERROR(_xlfn.XLOOKUP($A204,map_headernames!I:I,map_headernames!I:I),0)</f>
        <v>0</v>
      </c>
      <c r="G204">
        <f>IFERROR(_xlfn.XLOOKUP($A204,map_headernames!M:M,map_headernames!M:M),0)</f>
        <v>0</v>
      </c>
    </row>
    <row r="205" spans="1:7" x14ac:dyDescent="0.35">
      <c r="A205" s="81" t="s">
        <v>3676</v>
      </c>
      <c r="B205" s="81" t="s">
        <v>3677</v>
      </c>
      <c r="C205" s="82" t="s">
        <v>3677</v>
      </c>
      <c r="D205" s="71" t="s">
        <v>3553</v>
      </c>
      <c r="E205">
        <f>IFERROR(_xlfn.XLOOKUP($A205,map_headernames!H:H,map_headernames!H:H),0)</f>
        <v>0</v>
      </c>
      <c r="F205">
        <f>IFERROR(_xlfn.XLOOKUP($A205,map_headernames!I:I,map_headernames!I:I),0)</f>
        <v>0</v>
      </c>
      <c r="G205">
        <f>IFERROR(_xlfn.XLOOKUP($A205,map_headernames!M:M,map_headernames!M:M),0)</f>
        <v>0</v>
      </c>
    </row>
    <row r="206" spans="1:7" x14ac:dyDescent="0.35">
      <c r="A206" s="81" t="s">
        <v>3678</v>
      </c>
      <c r="B206" s="81" t="s">
        <v>3679</v>
      </c>
      <c r="C206" s="82" t="s">
        <v>3680</v>
      </c>
      <c r="D206" s="71" t="s">
        <v>3553</v>
      </c>
      <c r="E206">
        <f>IFERROR(_xlfn.XLOOKUP($A206,map_headernames!H:H,map_headernames!H:H),0)</f>
        <v>0</v>
      </c>
      <c r="F206">
        <f>IFERROR(_xlfn.XLOOKUP($A206,map_headernames!I:I,map_headernames!I:I),0)</f>
        <v>0</v>
      </c>
      <c r="G206">
        <f>IFERROR(_xlfn.XLOOKUP($A206,map_headernames!M:M,map_headernames!M:M),0)</f>
        <v>0</v>
      </c>
    </row>
    <row r="207" spans="1:7" x14ac:dyDescent="0.35">
      <c r="A207" s="81" t="s">
        <v>3681</v>
      </c>
      <c r="B207" s="81" t="s">
        <v>3682</v>
      </c>
      <c r="C207" s="82" t="s">
        <v>3682</v>
      </c>
      <c r="D207" s="71" t="s">
        <v>3553</v>
      </c>
      <c r="E207">
        <f>IFERROR(_xlfn.XLOOKUP($A207,map_headernames!H:H,map_headernames!H:H),0)</f>
        <v>0</v>
      </c>
      <c r="F207">
        <f>IFERROR(_xlfn.XLOOKUP($A207,map_headernames!I:I,map_headernames!I:I),0)</f>
        <v>0</v>
      </c>
      <c r="G207">
        <f>IFERROR(_xlfn.XLOOKUP($A207,map_headernames!M:M,map_headernames!M:M),0)</f>
        <v>0</v>
      </c>
    </row>
    <row r="208" spans="1:7" x14ac:dyDescent="0.35">
      <c r="A208" s="81" t="s">
        <v>3683</v>
      </c>
      <c r="B208" s="81" t="s">
        <v>3684</v>
      </c>
      <c r="C208" s="82" t="s">
        <v>3685</v>
      </c>
      <c r="D208" s="71" t="s">
        <v>3553</v>
      </c>
      <c r="E208">
        <f>IFERROR(_xlfn.XLOOKUP($A208,map_headernames!H:H,map_headernames!H:H),0)</f>
        <v>0</v>
      </c>
      <c r="F208">
        <f>IFERROR(_xlfn.XLOOKUP($A208,map_headernames!I:I,map_headernames!I:I),0)</f>
        <v>0</v>
      </c>
      <c r="G208">
        <f>IFERROR(_xlfn.XLOOKUP($A208,map_headernames!M:M,map_headernames!M:M),0)</f>
        <v>0</v>
      </c>
    </row>
    <row r="209" spans="1:7" x14ac:dyDescent="0.35">
      <c r="A209" s="81" t="s">
        <v>3686</v>
      </c>
      <c r="B209" s="81" t="s">
        <v>3687</v>
      </c>
      <c r="C209" s="82" t="s">
        <v>3687</v>
      </c>
      <c r="D209" s="71" t="s">
        <v>3553</v>
      </c>
      <c r="E209">
        <f>IFERROR(_xlfn.XLOOKUP($A209,map_headernames!H:H,map_headernames!H:H),0)</f>
        <v>0</v>
      </c>
      <c r="F209">
        <f>IFERROR(_xlfn.XLOOKUP($A209,map_headernames!I:I,map_headernames!I:I),0)</f>
        <v>0</v>
      </c>
      <c r="G209">
        <f>IFERROR(_xlfn.XLOOKUP($A209,map_headernames!M:M,map_headernames!M:M),0)</f>
        <v>0</v>
      </c>
    </row>
    <row r="210" spans="1:7" x14ac:dyDescent="0.35">
      <c r="A210" s="81" t="s">
        <v>3688</v>
      </c>
      <c r="B210" s="81" t="s">
        <v>3689</v>
      </c>
      <c r="C210" s="82" t="s">
        <v>3690</v>
      </c>
      <c r="D210" s="71" t="s">
        <v>3553</v>
      </c>
      <c r="E210">
        <f>IFERROR(_xlfn.XLOOKUP($A210,map_headernames!H:H,map_headernames!H:H),0)</f>
        <v>0</v>
      </c>
      <c r="F210">
        <f>IFERROR(_xlfn.XLOOKUP($A210,map_headernames!I:I,map_headernames!I:I),0)</f>
        <v>0</v>
      </c>
      <c r="G210">
        <f>IFERROR(_xlfn.XLOOKUP($A210,map_headernames!M:M,map_headernames!M:M),0)</f>
        <v>0</v>
      </c>
    </row>
    <row r="211" spans="1:7" x14ac:dyDescent="0.35">
      <c r="A211" s="81" t="s">
        <v>3691</v>
      </c>
      <c r="B211" s="81" t="s">
        <v>3692</v>
      </c>
      <c r="C211" s="82" t="s">
        <v>3692</v>
      </c>
      <c r="D211" s="71" t="s">
        <v>3553</v>
      </c>
      <c r="E211">
        <f>IFERROR(_xlfn.XLOOKUP($A211,map_headernames!H:H,map_headernames!H:H),0)</f>
        <v>0</v>
      </c>
      <c r="F211">
        <f>IFERROR(_xlfn.XLOOKUP($A211,map_headernames!I:I,map_headernames!I:I),0)</f>
        <v>0</v>
      </c>
      <c r="G211">
        <f>IFERROR(_xlfn.XLOOKUP($A211,map_headernames!M:M,map_headernames!M:M),0)</f>
        <v>0</v>
      </c>
    </row>
    <row r="212" spans="1:7" x14ac:dyDescent="0.35">
      <c r="A212" s="81" t="s">
        <v>3693</v>
      </c>
      <c r="B212" s="81" t="s">
        <v>3694</v>
      </c>
      <c r="C212" s="82" t="s">
        <v>3695</v>
      </c>
      <c r="D212" s="71" t="s">
        <v>3553</v>
      </c>
      <c r="E212">
        <f>IFERROR(_xlfn.XLOOKUP($A212,map_headernames!H:H,map_headernames!H:H),0)</f>
        <v>0</v>
      </c>
      <c r="F212">
        <f>IFERROR(_xlfn.XLOOKUP($A212,map_headernames!I:I,map_headernames!I:I),0)</f>
        <v>0</v>
      </c>
      <c r="G212">
        <f>IFERROR(_xlfn.XLOOKUP($A212,map_headernames!M:M,map_headernames!M:M),0)</f>
        <v>0</v>
      </c>
    </row>
    <row r="213" spans="1:7" x14ac:dyDescent="0.35">
      <c r="A213" s="81" t="s">
        <v>3696</v>
      </c>
      <c r="B213" s="81" t="s">
        <v>3697</v>
      </c>
      <c r="C213" s="82" t="s">
        <v>3697</v>
      </c>
      <c r="D213" s="71" t="s">
        <v>3553</v>
      </c>
      <c r="E213">
        <f>IFERROR(_xlfn.XLOOKUP($A213,map_headernames!H:H,map_headernames!H:H),0)</f>
        <v>0</v>
      </c>
      <c r="F213">
        <f>IFERROR(_xlfn.XLOOKUP($A213,map_headernames!I:I,map_headernames!I:I),0)</f>
        <v>0</v>
      </c>
      <c r="G213">
        <f>IFERROR(_xlfn.XLOOKUP($A213,map_headernames!M:M,map_headernames!M:M),0)</f>
        <v>0</v>
      </c>
    </row>
    <row r="214" spans="1:7" x14ac:dyDescent="0.35">
      <c r="A214" s="81" t="s">
        <v>3698</v>
      </c>
      <c r="B214" s="81" t="s">
        <v>3699</v>
      </c>
      <c r="C214" s="82" t="s">
        <v>3700</v>
      </c>
      <c r="D214" s="71" t="s">
        <v>3553</v>
      </c>
      <c r="E214">
        <f>IFERROR(_xlfn.XLOOKUP($A214,map_headernames!H:H,map_headernames!H:H),0)</f>
        <v>0</v>
      </c>
      <c r="F214">
        <f>IFERROR(_xlfn.XLOOKUP($A214,map_headernames!I:I,map_headernames!I:I),0)</f>
        <v>0</v>
      </c>
      <c r="G214">
        <f>IFERROR(_xlfn.XLOOKUP($A214,map_headernames!M:M,map_headernames!M:M),0)</f>
        <v>0</v>
      </c>
    </row>
    <row r="215" spans="1:7" x14ac:dyDescent="0.35">
      <c r="A215" s="81" t="s">
        <v>3701</v>
      </c>
      <c r="B215" s="81" t="s">
        <v>3702</v>
      </c>
      <c r="C215" s="82" t="s">
        <v>3702</v>
      </c>
      <c r="D215" s="71" t="s">
        <v>3553</v>
      </c>
      <c r="E215">
        <f>IFERROR(_xlfn.XLOOKUP($A215,map_headernames!H:H,map_headernames!H:H),0)</f>
        <v>0</v>
      </c>
      <c r="F215">
        <f>IFERROR(_xlfn.XLOOKUP($A215,map_headernames!I:I,map_headernames!I:I),0)</f>
        <v>0</v>
      </c>
      <c r="G215">
        <f>IFERROR(_xlfn.XLOOKUP($A215,map_headernames!M:M,map_headernames!M:M),0)</f>
        <v>0</v>
      </c>
    </row>
    <row r="216" spans="1:7" x14ac:dyDescent="0.35">
      <c r="A216" s="81" t="s">
        <v>3703</v>
      </c>
      <c r="B216" s="81" t="s">
        <v>3704</v>
      </c>
      <c r="C216" s="82" t="s">
        <v>3705</v>
      </c>
      <c r="D216" s="71" t="s">
        <v>3553</v>
      </c>
      <c r="E216">
        <f>IFERROR(_xlfn.XLOOKUP($A216,map_headernames!H:H,map_headernames!H:H),0)</f>
        <v>0</v>
      </c>
      <c r="F216">
        <f>IFERROR(_xlfn.XLOOKUP($A216,map_headernames!I:I,map_headernames!I:I),0)</f>
        <v>0</v>
      </c>
      <c r="G216">
        <f>IFERROR(_xlfn.XLOOKUP($A216,map_headernames!M:M,map_headernames!M:M),0)</f>
        <v>0</v>
      </c>
    </row>
    <row r="217" spans="1:7" x14ac:dyDescent="0.35">
      <c r="A217" s="81" t="s">
        <v>3706</v>
      </c>
      <c r="B217" s="81" t="s">
        <v>3707</v>
      </c>
      <c r="C217" s="82" t="s">
        <v>3707</v>
      </c>
      <c r="D217" s="71" t="s">
        <v>3553</v>
      </c>
      <c r="E217">
        <f>IFERROR(_xlfn.XLOOKUP($A217,map_headernames!H:H,map_headernames!H:H),0)</f>
        <v>0</v>
      </c>
      <c r="F217">
        <f>IFERROR(_xlfn.XLOOKUP($A217,map_headernames!I:I,map_headernames!I:I),0)</f>
        <v>0</v>
      </c>
      <c r="G217">
        <f>IFERROR(_xlfn.XLOOKUP($A217,map_headernames!M:M,map_headernames!M:M),0)</f>
        <v>0</v>
      </c>
    </row>
    <row r="218" spans="1:7" x14ac:dyDescent="0.35">
      <c r="A218" s="81" t="s">
        <v>3708</v>
      </c>
      <c r="B218" s="81" t="s">
        <v>3709</v>
      </c>
      <c r="C218" s="82" t="s">
        <v>3710</v>
      </c>
      <c r="D218" s="71" t="s">
        <v>3553</v>
      </c>
      <c r="E218">
        <f>IFERROR(_xlfn.XLOOKUP($A218,map_headernames!H:H,map_headernames!H:H),0)</f>
        <v>0</v>
      </c>
      <c r="F218">
        <f>IFERROR(_xlfn.XLOOKUP($A218,map_headernames!I:I,map_headernames!I:I),0)</f>
        <v>0</v>
      </c>
      <c r="G218">
        <f>IFERROR(_xlfn.XLOOKUP($A218,map_headernames!M:M,map_headernames!M:M),0)</f>
        <v>0</v>
      </c>
    </row>
    <row r="219" spans="1:7" x14ac:dyDescent="0.35">
      <c r="A219" s="81" t="s">
        <v>3711</v>
      </c>
      <c r="B219" s="81" t="s">
        <v>3712</v>
      </c>
      <c r="C219" s="82" t="s">
        <v>3712</v>
      </c>
      <c r="D219" s="71" t="s">
        <v>3553</v>
      </c>
      <c r="E219">
        <f>IFERROR(_xlfn.XLOOKUP($A219,map_headernames!H:H,map_headernames!H:H),0)</f>
        <v>0</v>
      </c>
      <c r="F219">
        <f>IFERROR(_xlfn.XLOOKUP($A219,map_headernames!I:I,map_headernames!I:I),0)</f>
        <v>0</v>
      </c>
      <c r="G219">
        <f>IFERROR(_xlfn.XLOOKUP($A219,map_headernames!M:M,map_headernames!M:M),0)</f>
        <v>0</v>
      </c>
    </row>
    <row r="220" spans="1:7" x14ac:dyDescent="0.35">
      <c r="A220" s="81" t="s">
        <v>3713</v>
      </c>
      <c r="B220" s="81" t="s">
        <v>3714</v>
      </c>
      <c r="C220" s="82" t="s">
        <v>3715</v>
      </c>
      <c r="D220" s="71" t="s">
        <v>3553</v>
      </c>
      <c r="E220">
        <f>IFERROR(_xlfn.XLOOKUP($A220,map_headernames!H:H,map_headernames!H:H),0)</f>
        <v>0</v>
      </c>
      <c r="F220">
        <f>IFERROR(_xlfn.XLOOKUP($A220,map_headernames!I:I,map_headernames!I:I),0)</f>
        <v>0</v>
      </c>
      <c r="G220">
        <f>IFERROR(_xlfn.XLOOKUP($A220,map_headernames!M:M,map_headernames!M:M),0)</f>
        <v>0</v>
      </c>
    </row>
    <row r="221" spans="1:7" x14ac:dyDescent="0.35">
      <c r="A221" s="81" t="s">
        <v>3716</v>
      </c>
      <c r="B221" s="81" t="s">
        <v>3717</v>
      </c>
      <c r="C221" s="82" t="s">
        <v>3717</v>
      </c>
      <c r="D221" s="71" t="s">
        <v>3553</v>
      </c>
      <c r="E221">
        <f>IFERROR(_xlfn.XLOOKUP($A221,map_headernames!H:H,map_headernames!H:H),0)</f>
        <v>0</v>
      </c>
      <c r="F221">
        <f>IFERROR(_xlfn.XLOOKUP($A221,map_headernames!I:I,map_headernames!I:I),0)</f>
        <v>0</v>
      </c>
      <c r="G221">
        <f>IFERROR(_xlfn.XLOOKUP($A221,map_headernames!M:M,map_headernames!M:M),0)</f>
        <v>0</v>
      </c>
    </row>
    <row r="222" spans="1:7" x14ac:dyDescent="0.35">
      <c r="A222" s="81" t="s">
        <v>3718</v>
      </c>
      <c r="B222" s="81" t="s">
        <v>3719</v>
      </c>
      <c r="C222" s="82" t="s">
        <v>3720</v>
      </c>
      <c r="D222" s="71" t="s">
        <v>3553</v>
      </c>
      <c r="E222">
        <f>IFERROR(_xlfn.XLOOKUP($A222,map_headernames!H:H,map_headernames!H:H),0)</f>
        <v>0</v>
      </c>
      <c r="F222">
        <f>IFERROR(_xlfn.XLOOKUP($A222,map_headernames!I:I,map_headernames!I:I),0)</f>
        <v>0</v>
      </c>
      <c r="G222">
        <f>IFERROR(_xlfn.XLOOKUP($A222,map_headernames!M:M,map_headernames!M:M),0)</f>
        <v>0</v>
      </c>
    </row>
    <row r="223" spans="1:7" x14ac:dyDescent="0.35">
      <c r="A223" s="81" t="s">
        <v>3721</v>
      </c>
      <c r="B223" s="81" t="s">
        <v>3722</v>
      </c>
      <c r="C223" s="82" t="s">
        <v>3722</v>
      </c>
      <c r="D223" s="71" t="s">
        <v>3553</v>
      </c>
      <c r="E223">
        <f>IFERROR(_xlfn.XLOOKUP($A223,map_headernames!H:H,map_headernames!H:H),0)</f>
        <v>0</v>
      </c>
      <c r="F223">
        <f>IFERROR(_xlfn.XLOOKUP($A223,map_headernames!I:I,map_headernames!I:I),0)</f>
        <v>0</v>
      </c>
      <c r="G223">
        <f>IFERROR(_xlfn.XLOOKUP($A223,map_headernames!M:M,map_headernames!M:M),0)</f>
        <v>0</v>
      </c>
    </row>
    <row r="224" spans="1:7" x14ac:dyDescent="0.35">
      <c r="A224" s="81" t="s">
        <v>3723</v>
      </c>
      <c r="B224" s="81" t="s">
        <v>3724</v>
      </c>
      <c r="C224" s="82" t="s">
        <v>3725</v>
      </c>
      <c r="D224" s="71" t="s">
        <v>3553</v>
      </c>
      <c r="E224">
        <f>IFERROR(_xlfn.XLOOKUP($A224,map_headernames!H:H,map_headernames!H:H),0)</f>
        <v>0</v>
      </c>
      <c r="F224">
        <f>IFERROR(_xlfn.XLOOKUP($A224,map_headernames!I:I,map_headernames!I:I),0)</f>
        <v>0</v>
      </c>
      <c r="G224">
        <f>IFERROR(_xlfn.XLOOKUP($A224,map_headernames!M:M,map_headernames!M:M),0)</f>
        <v>0</v>
      </c>
    </row>
    <row r="225" spans="1:7" x14ac:dyDescent="0.35">
      <c r="A225" s="81" t="s">
        <v>3726</v>
      </c>
      <c r="B225" s="81" t="s">
        <v>3727</v>
      </c>
      <c r="C225" s="82" t="s">
        <v>3727</v>
      </c>
      <c r="D225" s="71" t="s">
        <v>3553</v>
      </c>
      <c r="E225">
        <f>IFERROR(_xlfn.XLOOKUP($A225,map_headernames!H:H,map_headernames!H:H),0)</f>
        <v>0</v>
      </c>
      <c r="F225">
        <f>IFERROR(_xlfn.XLOOKUP($A225,map_headernames!I:I,map_headernames!I:I),0)</f>
        <v>0</v>
      </c>
      <c r="G225">
        <f>IFERROR(_xlfn.XLOOKUP($A225,map_headernames!M:M,map_headernames!M:M),0)</f>
        <v>0</v>
      </c>
    </row>
    <row r="226" spans="1:7" x14ac:dyDescent="0.35">
      <c r="A226" s="81" t="s">
        <v>3728</v>
      </c>
      <c r="B226" s="81" t="s">
        <v>3729</v>
      </c>
      <c r="C226" s="82" t="s">
        <v>3730</v>
      </c>
      <c r="D226" s="71" t="s">
        <v>3553</v>
      </c>
      <c r="E226">
        <f>IFERROR(_xlfn.XLOOKUP($A226,map_headernames!H:H,map_headernames!H:H),0)</f>
        <v>0</v>
      </c>
      <c r="F226">
        <f>IFERROR(_xlfn.XLOOKUP($A226,map_headernames!I:I,map_headernames!I:I),0)</f>
        <v>0</v>
      </c>
      <c r="G226">
        <f>IFERROR(_xlfn.XLOOKUP($A226,map_headernames!M:M,map_headernames!M:M),0)</f>
        <v>0</v>
      </c>
    </row>
    <row r="227" spans="1:7" x14ac:dyDescent="0.35">
      <c r="A227" s="81" t="s">
        <v>3731</v>
      </c>
      <c r="B227" s="81" t="s">
        <v>3732</v>
      </c>
      <c r="C227" s="82" t="s">
        <v>3732</v>
      </c>
      <c r="D227" s="71" t="s">
        <v>3553</v>
      </c>
      <c r="E227">
        <f>IFERROR(_xlfn.XLOOKUP($A227,map_headernames!H:H,map_headernames!H:H),0)</f>
        <v>0</v>
      </c>
      <c r="F227">
        <f>IFERROR(_xlfn.XLOOKUP($A227,map_headernames!I:I,map_headernames!I:I),0)</f>
        <v>0</v>
      </c>
      <c r="G227">
        <f>IFERROR(_xlfn.XLOOKUP($A227,map_headernames!M:M,map_headernames!M:M),0)</f>
        <v>0</v>
      </c>
    </row>
    <row r="228" spans="1:7" x14ac:dyDescent="0.35">
      <c r="A228" s="81" t="s">
        <v>3733</v>
      </c>
      <c r="B228" s="81" t="s">
        <v>3734</v>
      </c>
      <c r="C228" s="82" t="s">
        <v>3735</v>
      </c>
      <c r="D228" s="71" t="s">
        <v>3553</v>
      </c>
      <c r="E228">
        <f>IFERROR(_xlfn.XLOOKUP($A228,map_headernames!H:H,map_headernames!H:H),0)</f>
        <v>0</v>
      </c>
      <c r="F228">
        <f>IFERROR(_xlfn.XLOOKUP($A228,map_headernames!I:I,map_headernames!I:I),0)</f>
        <v>0</v>
      </c>
      <c r="G228">
        <f>IFERROR(_xlfn.XLOOKUP($A228,map_headernames!M:M,map_headernames!M:M),0)</f>
        <v>0</v>
      </c>
    </row>
    <row r="229" spans="1:7" x14ac:dyDescent="0.35">
      <c r="A229" s="81" t="s">
        <v>3736</v>
      </c>
      <c r="B229" s="81" t="s">
        <v>3737</v>
      </c>
      <c r="C229" s="82" t="s">
        <v>3737</v>
      </c>
      <c r="D229" s="71" t="s">
        <v>3553</v>
      </c>
      <c r="E229">
        <f>IFERROR(_xlfn.XLOOKUP($A229,map_headernames!H:H,map_headernames!H:H),0)</f>
        <v>0</v>
      </c>
      <c r="F229">
        <f>IFERROR(_xlfn.XLOOKUP($A229,map_headernames!I:I,map_headernames!I:I),0)</f>
        <v>0</v>
      </c>
      <c r="G229">
        <f>IFERROR(_xlfn.XLOOKUP($A229,map_headernames!M:M,map_headernames!M:M),0)</f>
        <v>0</v>
      </c>
    </row>
    <row r="230" spans="1:7" x14ac:dyDescent="0.35">
      <c r="A230" s="81" t="s">
        <v>3738</v>
      </c>
      <c r="B230" s="81" t="s">
        <v>3739</v>
      </c>
      <c r="C230" s="82" t="s">
        <v>3740</v>
      </c>
      <c r="D230" s="71" t="s">
        <v>3553</v>
      </c>
      <c r="E230">
        <f>IFERROR(_xlfn.XLOOKUP($A230,map_headernames!H:H,map_headernames!H:H),0)</f>
        <v>0</v>
      </c>
      <c r="F230">
        <f>IFERROR(_xlfn.XLOOKUP($A230,map_headernames!I:I,map_headernames!I:I),0)</f>
        <v>0</v>
      </c>
      <c r="G230">
        <f>IFERROR(_xlfn.XLOOKUP($A230,map_headernames!M:M,map_headernames!M:M),0)</f>
        <v>0</v>
      </c>
    </row>
    <row r="231" spans="1:7" x14ac:dyDescent="0.35">
      <c r="A231" s="81" t="s">
        <v>3741</v>
      </c>
      <c r="B231" s="81" t="s">
        <v>3742</v>
      </c>
      <c r="C231" s="82" t="s">
        <v>3742</v>
      </c>
      <c r="D231" s="71" t="s">
        <v>3553</v>
      </c>
      <c r="E231">
        <f>IFERROR(_xlfn.XLOOKUP($A231,map_headernames!H:H,map_headernames!H:H),0)</f>
        <v>0</v>
      </c>
      <c r="F231">
        <f>IFERROR(_xlfn.XLOOKUP($A231,map_headernames!I:I,map_headernames!I:I),0)</f>
        <v>0</v>
      </c>
      <c r="G231">
        <f>IFERROR(_xlfn.XLOOKUP($A231,map_headernames!M:M,map_headernames!M:M),0)</f>
        <v>0</v>
      </c>
    </row>
    <row r="232" spans="1:7" x14ac:dyDescent="0.35">
      <c r="A232" s="81" t="s">
        <v>3743</v>
      </c>
      <c r="B232" s="81" t="s">
        <v>3744</v>
      </c>
      <c r="C232" s="82" t="s">
        <v>3745</v>
      </c>
      <c r="D232" s="71" t="s">
        <v>3553</v>
      </c>
      <c r="E232">
        <f>IFERROR(_xlfn.XLOOKUP($A232,map_headernames!H:H,map_headernames!H:H),0)</f>
        <v>0</v>
      </c>
      <c r="F232">
        <f>IFERROR(_xlfn.XLOOKUP($A232,map_headernames!I:I,map_headernames!I:I),0)</f>
        <v>0</v>
      </c>
      <c r="G232">
        <f>IFERROR(_xlfn.XLOOKUP($A232,map_headernames!M:M,map_headernames!M:M),0)</f>
        <v>0</v>
      </c>
    </row>
    <row r="233" spans="1:7" x14ac:dyDescent="0.35">
      <c r="A233" s="81" t="s">
        <v>3746</v>
      </c>
      <c r="B233" s="81" t="s">
        <v>3747</v>
      </c>
      <c r="C233" s="82" t="s">
        <v>3747</v>
      </c>
      <c r="D233" s="71" t="s">
        <v>3553</v>
      </c>
      <c r="E233">
        <f>IFERROR(_xlfn.XLOOKUP($A233,map_headernames!H:H,map_headernames!H:H),0)</f>
        <v>0</v>
      </c>
      <c r="F233">
        <f>IFERROR(_xlfn.XLOOKUP($A233,map_headernames!I:I,map_headernames!I:I),0)</f>
        <v>0</v>
      </c>
      <c r="G233">
        <f>IFERROR(_xlfn.XLOOKUP($A233,map_headernames!M:M,map_headernames!M:M),0)</f>
        <v>0</v>
      </c>
    </row>
    <row r="234" spans="1:7" x14ac:dyDescent="0.35">
      <c r="A234" s="81" t="s">
        <v>3748</v>
      </c>
      <c r="B234" s="81" t="s">
        <v>3749</v>
      </c>
      <c r="C234" s="82" t="s">
        <v>3750</v>
      </c>
      <c r="D234" s="71" t="s">
        <v>3553</v>
      </c>
      <c r="E234">
        <f>IFERROR(_xlfn.XLOOKUP($A234,map_headernames!H:H,map_headernames!H:H),0)</f>
        <v>0</v>
      </c>
      <c r="F234">
        <f>IFERROR(_xlfn.XLOOKUP($A234,map_headernames!I:I,map_headernames!I:I),0)</f>
        <v>0</v>
      </c>
      <c r="G234">
        <f>IFERROR(_xlfn.XLOOKUP($A234,map_headernames!M:M,map_headernames!M:M),0)</f>
        <v>0</v>
      </c>
    </row>
    <row r="235" spans="1:7" x14ac:dyDescent="0.35">
      <c r="A235" s="81" t="s">
        <v>3751</v>
      </c>
      <c r="B235" s="81" t="s">
        <v>3752</v>
      </c>
      <c r="C235" s="82" t="s">
        <v>3752</v>
      </c>
      <c r="D235" s="71" t="s">
        <v>3553</v>
      </c>
      <c r="E235">
        <f>IFERROR(_xlfn.XLOOKUP($A235,map_headernames!H:H,map_headernames!H:H),0)</f>
        <v>0</v>
      </c>
      <c r="F235">
        <f>IFERROR(_xlfn.XLOOKUP($A235,map_headernames!I:I,map_headernames!I:I),0)</f>
        <v>0</v>
      </c>
      <c r="G235">
        <f>IFERROR(_xlfn.XLOOKUP($A235,map_headernames!M:M,map_headernames!M:M),0)</f>
        <v>0</v>
      </c>
    </row>
    <row r="236" spans="1:7" x14ac:dyDescent="0.35">
      <c r="A236" s="81" t="s">
        <v>3753</v>
      </c>
      <c r="B236" s="81" t="s">
        <v>3754</v>
      </c>
      <c r="C236" s="82" t="s">
        <v>3755</v>
      </c>
      <c r="D236" s="71" t="s">
        <v>3553</v>
      </c>
      <c r="E236">
        <f>IFERROR(_xlfn.XLOOKUP($A236,map_headernames!H:H,map_headernames!H:H),0)</f>
        <v>0</v>
      </c>
      <c r="F236">
        <f>IFERROR(_xlfn.XLOOKUP($A236,map_headernames!I:I,map_headernames!I:I),0)</f>
        <v>0</v>
      </c>
      <c r="G236">
        <f>IFERROR(_xlfn.XLOOKUP($A236,map_headernames!M:M,map_headernames!M:M),0)</f>
        <v>0</v>
      </c>
    </row>
    <row r="237" spans="1:7" x14ac:dyDescent="0.35">
      <c r="A237" s="81" t="s">
        <v>3756</v>
      </c>
      <c r="B237" s="81" t="s">
        <v>3757</v>
      </c>
      <c r="C237" s="82" t="s">
        <v>3757</v>
      </c>
      <c r="D237" s="71" t="s">
        <v>3553</v>
      </c>
      <c r="E237">
        <f>IFERROR(_xlfn.XLOOKUP($A237,map_headernames!H:H,map_headernames!H:H),0)</f>
        <v>0</v>
      </c>
      <c r="F237">
        <f>IFERROR(_xlfn.XLOOKUP($A237,map_headernames!I:I,map_headernames!I:I),0)</f>
        <v>0</v>
      </c>
      <c r="G237">
        <f>IFERROR(_xlfn.XLOOKUP($A237,map_headernames!M:M,map_headernames!M:M),0)</f>
        <v>0</v>
      </c>
    </row>
    <row r="238" spans="1:7" x14ac:dyDescent="0.35">
      <c r="A238" s="81" t="s">
        <v>3758</v>
      </c>
      <c r="B238" s="81" t="s">
        <v>3759</v>
      </c>
      <c r="C238" s="82" t="s">
        <v>3760</v>
      </c>
      <c r="D238" s="71" t="s">
        <v>3553</v>
      </c>
      <c r="E238">
        <f>IFERROR(_xlfn.XLOOKUP($A238,map_headernames!H:H,map_headernames!H:H),0)</f>
        <v>0</v>
      </c>
      <c r="F238">
        <f>IFERROR(_xlfn.XLOOKUP($A238,map_headernames!I:I,map_headernames!I:I),0)</f>
        <v>0</v>
      </c>
      <c r="G238">
        <f>IFERROR(_xlfn.XLOOKUP($A238,map_headernames!M:M,map_headernames!M:M),0)</f>
        <v>0</v>
      </c>
    </row>
    <row r="239" spans="1:7" x14ac:dyDescent="0.35">
      <c r="A239" s="81" t="s">
        <v>3761</v>
      </c>
      <c r="B239" s="81" t="s">
        <v>3762</v>
      </c>
      <c r="C239" s="82" t="s">
        <v>3762</v>
      </c>
      <c r="D239" s="71" t="s">
        <v>3553</v>
      </c>
      <c r="E239">
        <f>IFERROR(_xlfn.XLOOKUP($A239,map_headernames!H:H,map_headernames!H:H),0)</f>
        <v>0</v>
      </c>
      <c r="F239">
        <f>IFERROR(_xlfn.XLOOKUP($A239,map_headernames!I:I,map_headernames!I:I),0)</f>
        <v>0</v>
      </c>
      <c r="G239">
        <f>IFERROR(_xlfn.XLOOKUP($A239,map_headernames!M:M,map_headernames!M:M),0)</f>
        <v>0</v>
      </c>
    </row>
    <row r="240" spans="1:7" x14ac:dyDescent="0.35">
      <c r="A240" s="81" t="s">
        <v>3763</v>
      </c>
      <c r="B240" s="81" t="s">
        <v>3764</v>
      </c>
      <c r="C240" s="82" t="s">
        <v>3765</v>
      </c>
      <c r="D240" s="71" t="s">
        <v>3553</v>
      </c>
      <c r="E240">
        <f>IFERROR(_xlfn.XLOOKUP($A240,map_headernames!H:H,map_headernames!H:H),0)</f>
        <v>0</v>
      </c>
      <c r="F240">
        <f>IFERROR(_xlfn.XLOOKUP($A240,map_headernames!I:I,map_headernames!I:I),0)</f>
        <v>0</v>
      </c>
      <c r="G240">
        <f>IFERROR(_xlfn.XLOOKUP($A240,map_headernames!M:M,map_headernames!M:M),0)</f>
        <v>0</v>
      </c>
    </row>
    <row r="241" spans="1:12" x14ac:dyDescent="0.35">
      <c r="A241" s="81" t="s">
        <v>3766</v>
      </c>
      <c r="B241" s="81" t="s">
        <v>3767</v>
      </c>
      <c r="C241" s="82" t="s">
        <v>3767</v>
      </c>
      <c r="D241" s="71" t="s">
        <v>3553</v>
      </c>
      <c r="E241">
        <f>IFERROR(_xlfn.XLOOKUP($A241,map_headernames!H:H,map_headernames!H:H),0)</f>
        <v>0</v>
      </c>
      <c r="F241">
        <f>IFERROR(_xlfn.XLOOKUP($A241,map_headernames!I:I,map_headernames!I:I),0)</f>
        <v>0</v>
      </c>
      <c r="G241">
        <f>IFERROR(_xlfn.XLOOKUP($A241,map_headernames!M:M,map_headernames!M:M),0)</f>
        <v>0</v>
      </c>
    </row>
    <row r="242" spans="1:12" x14ac:dyDescent="0.35">
      <c r="A242" s="81" t="s">
        <v>3768</v>
      </c>
      <c r="B242" s="81" t="s">
        <v>3769</v>
      </c>
      <c r="C242" s="82" t="s">
        <v>3770</v>
      </c>
      <c r="D242" s="71" t="s">
        <v>3553</v>
      </c>
      <c r="E242">
        <f>IFERROR(_xlfn.XLOOKUP($A242,map_headernames!H:H,map_headernames!H:H),0)</f>
        <v>0</v>
      </c>
      <c r="F242">
        <f>IFERROR(_xlfn.XLOOKUP($A242,map_headernames!I:I,map_headernames!I:I),0)</f>
        <v>0</v>
      </c>
      <c r="G242">
        <f>IFERROR(_xlfn.XLOOKUP($A242,map_headernames!M:M,map_headernames!M:M),0)</f>
        <v>0</v>
      </c>
    </row>
    <row r="243" spans="1:12" x14ac:dyDescent="0.35">
      <c r="A243" s="81" t="s">
        <v>3771</v>
      </c>
      <c r="B243" s="81" t="s">
        <v>3772</v>
      </c>
      <c r="C243" s="82" t="s">
        <v>3772</v>
      </c>
      <c r="D243" s="71" t="s">
        <v>3553</v>
      </c>
      <c r="E243">
        <f>IFERROR(_xlfn.XLOOKUP($A243,map_headernames!H:H,map_headernames!H:H),0)</f>
        <v>0</v>
      </c>
      <c r="F243">
        <f>IFERROR(_xlfn.XLOOKUP($A243,map_headernames!I:I,map_headernames!I:I),0)</f>
        <v>0</v>
      </c>
      <c r="G243">
        <f>IFERROR(_xlfn.XLOOKUP($A243,map_headernames!M:M,map_headernames!M:M),0)</f>
        <v>0</v>
      </c>
    </row>
    <row r="244" spans="1:12" x14ac:dyDescent="0.35">
      <c r="A244" s="81" t="s">
        <v>3773</v>
      </c>
      <c r="B244" s="81" t="s">
        <v>3774</v>
      </c>
      <c r="C244" s="82" t="s">
        <v>3775</v>
      </c>
      <c r="D244" s="71" t="s">
        <v>3553</v>
      </c>
      <c r="E244">
        <f>IFERROR(_xlfn.XLOOKUP($A244,map_headernames!H:H,map_headernames!H:H),0)</f>
        <v>0</v>
      </c>
      <c r="F244">
        <f>IFERROR(_xlfn.XLOOKUP($A244,map_headernames!I:I,map_headernames!I:I),0)</f>
        <v>0</v>
      </c>
      <c r="G244">
        <f>IFERROR(_xlfn.XLOOKUP($A244,map_headernames!M:M,map_headernames!M:M),0)</f>
        <v>0</v>
      </c>
    </row>
    <row r="245" spans="1:12" x14ac:dyDescent="0.35">
      <c r="A245" s="99" t="s">
        <v>3776</v>
      </c>
      <c r="B245" s="100" t="s">
        <v>3777</v>
      </c>
      <c r="C245" s="88" t="s">
        <v>3778</v>
      </c>
      <c r="D245" s="71" t="s">
        <v>3779</v>
      </c>
      <c r="E245" t="str">
        <f>IFERROR(_xlfn.XLOOKUP($A245,map_headernames!H:H,map_headernames!H:H),0)</f>
        <v>LAN_UNIVERSE</v>
      </c>
      <c r="F245">
        <f>IFERROR(_xlfn.XLOOKUP($A245,map_headernames!I:I,map_headernames!I:I),0)</f>
        <v>0</v>
      </c>
      <c r="G245">
        <f>IFERROR(_xlfn.XLOOKUP($A245,map_headernames!M:M,map_headernames!M:M),0)</f>
        <v>0</v>
      </c>
      <c r="I245" s="24"/>
      <c r="K245">
        <v>1</v>
      </c>
      <c r="L245">
        <v>1</v>
      </c>
    </row>
    <row r="246" spans="1:12" x14ac:dyDescent="0.35">
      <c r="A246" s="99" t="s">
        <v>3780</v>
      </c>
      <c r="B246" s="99" t="s">
        <v>3781</v>
      </c>
      <c r="C246" s="88" t="s">
        <v>3781</v>
      </c>
      <c r="D246" s="71" t="s">
        <v>3779</v>
      </c>
      <c r="E246">
        <f>IFERROR(_xlfn.XLOOKUP($A246,map_headernames!H:H,map_headernames!H:H),0)</f>
        <v>0</v>
      </c>
      <c r="F246">
        <f>IFERROR(_xlfn.XLOOKUP($A246,map_headernames!I:I,map_headernames!I:I),0)</f>
        <v>0</v>
      </c>
      <c r="G246">
        <f>IFERROR(_xlfn.XLOOKUP($A246,map_headernames!M:M,map_headernames!M:M),0)</f>
        <v>0</v>
      </c>
    </row>
    <row r="247" spans="1:12" x14ac:dyDescent="0.35">
      <c r="A247" s="99" t="s">
        <v>3782</v>
      </c>
      <c r="B247" s="99" t="s">
        <v>3783</v>
      </c>
      <c r="C247" s="88" t="s">
        <v>3784</v>
      </c>
      <c r="D247" s="71" t="s">
        <v>3779</v>
      </c>
      <c r="E247">
        <f>IFERROR(_xlfn.XLOOKUP($A247,map_headernames!H:H,map_headernames!H:H),0)</f>
        <v>0</v>
      </c>
      <c r="F247">
        <f>IFERROR(_xlfn.XLOOKUP($A247,map_headernames!I:I,map_headernames!I:I),0)</f>
        <v>0</v>
      </c>
      <c r="G247">
        <f>IFERROR(_xlfn.XLOOKUP($A247,map_headernames!M:M,map_headernames!M:M),0)</f>
        <v>0</v>
      </c>
    </row>
    <row r="248" spans="1:12" x14ac:dyDescent="0.35">
      <c r="A248" s="99" t="s">
        <v>3785</v>
      </c>
      <c r="B248" s="99" t="s">
        <v>3786</v>
      </c>
      <c r="C248" s="88" t="s">
        <v>3786</v>
      </c>
      <c r="D248" s="71" t="s">
        <v>3779</v>
      </c>
      <c r="E248">
        <f>IFERROR(_xlfn.XLOOKUP($A248,map_headernames!H:H,map_headernames!H:H),0)</f>
        <v>0</v>
      </c>
      <c r="F248">
        <f>IFERROR(_xlfn.XLOOKUP($A248,map_headernames!I:I,map_headernames!I:I),0)</f>
        <v>0</v>
      </c>
      <c r="G248">
        <f>IFERROR(_xlfn.XLOOKUP($A248,map_headernames!M:M,map_headernames!M:M),0)</f>
        <v>0</v>
      </c>
    </row>
    <row r="249" spans="1:12" x14ac:dyDescent="0.35">
      <c r="A249" s="99" t="s">
        <v>3787</v>
      </c>
      <c r="B249" s="99" t="s">
        <v>3788</v>
      </c>
      <c r="C249" s="88" t="s">
        <v>3789</v>
      </c>
      <c r="D249" s="71" t="s">
        <v>3779</v>
      </c>
      <c r="E249">
        <f>IFERROR(_xlfn.XLOOKUP($A249,map_headernames!H:H,map_headernames!H:H),0)</f>
        <v>0</v>
      </c>
      <c r="F249">
        <f>IFERROR(_xlfn.XLOOKUP($A249,map_headernames!I:I,map_headernames!I:I),0)</f>
        <v>0</v>
      </c>
      <c r="G249">
        <f>IFERROR(_xlfn.XLOOKUP($A249,map_headernames!M:M,map_headernames!M:M),0)</f>
        <v>0</v>
      </c>
    </row>
    <row r="250" spans="1:12" x14ac:dyDescent="0.35">
      <c r="A250" s="99" t="s">
        <v>3790</v>
      </c>
      <c r="B250" s="99" t="s">
        <v>3791</v>
      </c>
      <c r="C250" s="88" t="s">
        <v>3791</v>
      </c>
      <c r="D250" s="71" t="s">
        <v>3779</v>
      </c>
      <c r="E250">
        <f>IFERROR(_xlfn.XLOOKUP($A250,map_headernames!H:H,map_headernames!H:H),0)</f>
        <v>0</v>
      </c>
      <c r="F250">
        <f>IFERROR(_xlfn.XLOOKUP($A250,map_headernames!I:I,map_headernames!I:I),0)</f>
        <v>0</v>
      </c>
      <c r="G250">
        <f>IFERROR(_xlfn.XLOOKUP($A250,map_headernames!M:M,map_headernames!M:M),0)</f>
        <v>0</v>
      </c>
    </row>
    <row r="251" spans="1:12" x14ac:dyDescent="0.35">
      <c r="A251" s="99" t="s">
        <v>3792</v>
      </c>
      <c r="B251" s="99" t="s">
        <v>3793</v>
      </c>
      <c r="C251" s="88" t="s">
        <v>3794</v>
      </c>
      <c r="D251" s="71" t="s">
        <v>3779</v>
      </c>
      <c r="E251">
        <f>IFERROR(_xlfn.XLOOKUP($A251,map_headernames!H:H,map_headernames!H:H),0)</f>
        <v>0</v>
      </c>
      <c r="F251">
        <f>IFERROR(_xlfn.XLOOKUP($A251,map_headernames!I:I,map_headernames!I:I),0)</f>
        <v>0</v>
      </c>
      <c r="G251">
        <f>IFERROR(_xlfn.XLOOKUP($A251,map_headernames!M:M,map_headernames!M:M),0)</f>
        <v>0</v>
      </c>
    </row>
    <row r="252" spans="1:12" x14ac:dyDescent="0.35">
      <c r="A252" s="99" t="s">
        <v>3795</v>
      </c>
      <c r="B252" s="99" t="s">
        <v>3796</v>
      </c>
      <c r="C252" s="88" t="s">
        <v>3796</v>
      </c>
      <c r="D252" s="71" t="s">
        <v>3779</v>
      </c>
      <c r="E252">
        <f>IFERROR(_xlfn.XLOOKUP($A252,map_headernames!H:H,map_headernames!H:H),0)</f>
        <v>0</v>
      </c>
      <c r="F252">
        <f>IFERROR(_xlfn.XLOOKUP($A252,map_headernames!I:I,map_headernames!I:I),0)</f>
        <v>0</v>
      </c>
      <c r="G252">
        <f>IFERROR(_xlfn.XLOOKUP($A252,map_headernames!M:M,map_headernames!M:M),0)</f>
        <v>0</v>
      </c>
    </row>
    <row r="253" spans="1:12" x14ac:dyDescent="0.35">
      <c r="A253" s="99" t="s">
        <v>3797</v>
      </c>
      <c r="B253" s="99" t="s">
        <v>3798</v>
      </c>
      <c r="C253" s="88" t="s">
        <v>3799</v>
      </c>
      <c r="D253" s="71" t="s">
        <v>3779</v>
      </c>
      <c r="E253">
        <f>IFERROR(_xlfn.XLOOKUP($A253,map_headernames!H:H,map_headernames!H:H),0)</f>
        <v>0</v>
      </c>
      <c r="F253">
        <f>IFERROR(_xlfn.XLOOKUP($A253,map_headernames!I:I,map_headernames!I:I),0)</f>
        <v>0</v>
      </c>
      <c r="G253">
        <f>IFERROR(_xlfn.XLOOKUP($A253,map_headernames!M:M,map_headernames!M:M),0)</f>
        <v>0</v>
      </c>
    </row>
    <row r="254" spans="1:12" x14ac:dyDescent="0.35">
      <c r="A254" s="99" t="s">
        <v>3800</v>
      </c>
      <c r="B254" s="99" t="s">
        <v>3801</v>
      </c>
      <c r="C254" s="88" t="s">
        <v>3801</v>
      </c>
      <c r="D254" s="71" t="s">
        <v>3779</v>
      </c>
      <c r="E254">
        <f>IFERROR(_xlfn.XLOOKUP($A254,map_headernames!H:H,map_headernames!H:H),0)</f>
        <v>0</v>
      </c>
      <c r="F254">
        <f>IFERROR(_xlfn.XLOOKUP($A254,map_headernames!I:I,map_headernames!I:I),0)</f>
        <v>0</v>
      </c>
      <c r="G254">
        <f>IFERROR(_xlfn.XLOOKUP($A254,map_headernames!M:M,map_headernames!M:M),0)</f>
        <v>0</v>
      </c>
    </row>
    <row r="255" spans="1:12" x14ac:dyDescent="0.35">
      <c r="A255" s="99" t="s">
        <v>3802</v>
      </c>
      <c r="B255" s="99" t="s">
        <v>3803</v>
      </c>
      <c r="C255" s="88" t="s">
        <v>3804</v>
      </c>
      <c r="D255" s="71" t="s">
        <v>3779</v>
      </c>
      <c r="E255">
        <f>IFERROR(_xlfn.XLOOKUP($A255,map_headernames!H:H,map_headernames!H:H),0)</f>
        <v>0</v>
      </c>
      <c r="F255">
        <f>IFERROR(_xlfn.XLOOKUP($A255,map_headernames!I:I,map_headernames!I:I),0)</f>
        <v>0</v>
      </c>
      <c r="G255">
        <f>IFERROR(_xlfn.XLOOKUP($A255,map_headernames!M:M,map_headernames!M:M),0)</f>
        <v>0</v>
      </c>
    </row>
    <row r="256" spans="1:12" x14ac:dyDescent="0.35">
      <c r="A256" s="99" t="s">
        <v>3805</v>
      </c>
      <c r="B256" s="100" t="s">
        <v>3806</v>
      </c>
      <c r="C256" s="88" t="s">
        <v>3806</v>
      </c>
      <c r="D256" s="71" t="s">
        <v>3779</v>
      </c>
      <c r="E256" t="str">
        <f>IFERROR(_xlfn.XLOOKUP($A256,map_headernames!H:H,map_headernames!H:H),0)</f>
        <v>LAN_ENG_NA</v>
      </c>
      <c r="F256">
        <f>IFERROR(_xlfn.XLOOKUP($A256,map_headernames!I:I,map_headernames!I:I),0)</f>
        <v>0</v>
      </c>
      <c r="G256">
        <f>IFERROR(_xlfn.XLOOKUP($A256,map_headernames!M:M,map_headernames!M:M),0)</f>
        <v>0</v>
      </c>
      <c r="I256" s="24"/>
      <c r="K256">
        <v>1</v>
      </c>
      <c r="L256">
        <v>1</v>
      </c>
    </row>
    <row r="257" spans="1:12" x14ac:dyDescent="0.35">
      <c r="A257" s="99" t="s">
        <v>3807</v>
      </c>
      <c r="B257" s="99" t="s">
        <v>3808</v>
      </c>
      <c r="C257" s="88" t="s">
        <v>3809</v>
      </c>
      <c r="D257" s="71" t="s">
        <v>3779</v>
      </c>
      <c r="E257">
        <f>IFERROR(_xlfn.XLOOKUP($A257,map_headernames!H:H,map_headernames!H:H),0)</f>
        <v>0</v>
      </c>
      <c r="F257">
        <f>IFERROR(_xlfn.XLOOKUP($A257,map_headernames!I:I,map_headernames!I:I),0)</f>
        <v>0</v>
      </c>
      <c r="G257">
        <f>IFERROR(_xlfn.XLOOKUP($A257,map_headernames!M:M,map_headernames!M:M),0)</f>
        <v>0</v>
      </c>
    </row>
    <row r="258" spans="1:12" x14ac:dyDescent="0.35">
      <c r="A258" s="99" t="s">
        <v>3810</v>
      </c>
      <c r="B258" s="99" t="s">
        <v>3811</v>
      </c>
      <c r="C258" s="88" t="s">
        <v>3811</v>
      </c>
      <c r="D258" s="71" t="s">
        <v>3779</v>
      </c>
      <c r="E258">
        <f>IFERROR(_xlfn.XLOOKUP($A258,map_headernames!H:H,map_headernames!H:H),0)</f>
        <v>0</v>
      </c>
      <c r="F258">
        <f>IFERROR(_xlfn.XLOOKUP($A258,map_headernames!I:I,map_headernames!I:I),0)</f>
        <v>0</v>
      </c>
      <c r="G258">
        <f>IFERROR(_xlfn.XLOOKUP($A258,map_headernames!M:M,map_headernames!M:M),0)</f>
        <v>0</v>
      </c>
    </row>
    <row r="259" spans="1:12" x14ac:dyDescent="0.35">
      <c r="A259" s="99" t="s">
        <v>3812</v>
      </c>
      <c r="B259" s="99" t="s">
        <v>3813</v>
      </c>
      <c r="C259" s="88" t="s">
        <v>3814</v>
      </c>
      <c r="D259" s="71" t="s">
        <v>3779</v>
      </c>
      <c r="E259">
        <f>IFERROR(_xlfn.XLOOKUP($A259,map_headernames!H:H,map_headernames!H:H),0)</f>
        <v>0</v>
      </c>
      <c r="F259">
        <f>IFERROR(_xlfn.XLOOKUP($A259,map_headernames!I:I,map_headernames!I:I),0)</f>
        <v>0</v>
      </c>
      <c r="G259">
        <f>IFERROR(_xlfn.XLOOKUP($A259,map_headernames!M:M,map_headernames!M:M),0)</f>
        <v>0</v>
      </c>
    </row>
    <row r="260" spans="1:12" x14ac:dyDescent="0.35">
      <c r="A260" s="99" t="s">
        <v>3815</v>
      </c>
      <c r="B260" s="99" t="s">
        <v>3816</v>
      </c>
      <c r="C260" s="88" t="s">
        <v>3816</v>
      </c>
      <c r="D260" s="71" t="s">
        <v>3779</v>
      </c>
      <c r="E260">
        <f>IFERROR(_xlfn.XLOOKUP($A260,map_headernames!H:H,map_headernames!H:H),0)</f>
        <v>0</v>
      </c>
      <c r="F260">
        <f>IFERROR(_xlfn.XLOOKUP($A260,map_headernames!I:I,map_headernames!I:I),0)</f>
        <v>0</v>
      </c>
      <c r="G260">
        <f>IFERROR(_xlfn.XLOOKUP($A260,map_headernames!M:M,map_headernames!M:M),0)</f>
        <v>0</v>
      </c>
    </row>
    <row r="261" spans="1:12" x14ac:dyDescent="0.35">
      <c r="A261" s="99" t="s">
        <v>3817</v>
      </c>
      <c r="B261" s="99" t="s">
        <v>3818</v>
      </c>
      <c r="C261" s="88" t="s">
        <v>3819</v>
      </c>
      <c r="D261" s="71" t="s">
        <v>3779</v>
      </c>
      <c r="E261">
        <f>IFERROR(_xlfn.XLOOKUP($A261,map_headernames!H:H,map_headernames!H:H),0)</f>
        <v>0</v>
      </c>
      <c r="F261">
        <f>IFERROR(_xlfn.XLOOKUP($A261,map_headernames!I:I,map_headernames!I:I),0)</f>
        <v>0</v>
      </c>
      <c r="G261">
        <f>IFERROR(_xlfn.XLOOKUP($A261,map_headernames!M:M,map_headernames!M:M),0)</f>
        <v>0</v>
      </c>
    </row>
    <row r="262" spans="1:12" x14ac:dyDescent="0.35">
      <c r="A262" s="99" t="s">
        <v>3820</v>
      </c>
      <c r="B262" s="100" t="s">
        <v>3821</v>
      </c>
      <c r="C262" s="88" t="s">
        <v>3821</v>
      </c>
      <c r="D262" s="71" t="s">
        <v>3779</v>
      </c>
      <c r="E262" t="str">
        <f>IFERROR(_xlfn.XLOOKUP($A262,map_headernames!H:H,map_headernames!H:H),0)</f>
        <v>LAN_SPANISH</v>
      </c>
      <c r="F262">
        <f>IFERROR(_xlfn.XLOOKUP($A262,map_headernames!I:I,map_headernames!I:I),0)</f>
        <v>0</v>
      </c>
      <c r="G262">
        <f>IFERROR(_xlfn.XLOOKUP($A262,map_headernames!M:M,map_headernames!M:M),0)</f>
        <v>0</v>
      </c>
      <c r="I262" s="24"/>
      <c r="K262">
        <v>1</v>
      </c>
      <c r="L262">
        <v>1</v>
      </c>
    </row>
    <row r="263" spans="1:12" x14ac:dyDescent="0.35">
      <c r="A263" s="99" t="s">
        <v>3822</v>
      </c>
      <c r="B263" s="99" t="s">
        <v>3823</v>
      </c>
      <c r="C263" s="88" t="s">
        <v>3824</v>
      </c>
      <c r="D263" s="71" t="s">
        <v>3779</v>
      </c>
      <c r="E263">
        <f>IFERROR(_xlfn.XLOOKUP($A263,map_headernames!H:H,map_headernames!H:H),0)</f>
        <v>0</v>
      </c>
      <c r="F263">
        <f>IFERROR(_xlfn.XLOOKUP($A263,map_headernames!I:I,map_headernames!I:I),0)</f>
        <v>0</v>
      </c>
      <c r="G263">
        <f>IFERROR(_xlfn.XLOOKUP($A263,map_headernames!M:M,map_headernames!M:M),0)</f>
        <v>0</v>
      </c>
    </row>
    <row r="264" spans="1:12" x14ac:dyDescent="0.35">
      <c r="A264" s="99" t="s">
        <v>3825</v>
      </c>
      <c r="B264" s="99" t="s">
        <v>3826</v>
      </c>
      <c r="C264" s="88" t="s">
        <v>3826</v>
      </c>
      <c r="D264" s="71" t="s">
        <v>3779</v>
      </c>
      <c r="E264">
        <f>IFERROR(_xlfn.XLOOKUP($A264,map_headernames!H:H,map_headernames!H:H),0)</f>
        <v>0</v>
      </c>
      <c r="F264">
        <f>IFERROR(_xlfn.XLOOKUP($A264,map_headernames!I:I,map_headernames!I:I),0)</f>
        <v>0</v>
      </c>
      <c r="G264">
        <f>IFERROR(_xlfn.XLOOKUP($A264,map_headernames!M:M,map_headernames!M:M),0)</f>
        <v>0</v>
      </c>
    </row>
    <row r="265" spans="1:12" x14ac:dyDescent="0.35">
      <c r="A265" s="99" t="s">
        <v>3827</v>
      </c>
      <c r="B265" s="99" t="s">
        <v>3828</v>
      </c>
      <c r="C265" s="88" t="s">
        <v>3829</v>
      </c>
      <c r="D265" s="71" t="s">
        <v>3779</v>
      </c>
      <c r="E265">
        <f>IFERROR(_xlfn.XLOOKUP($A265,map_headernames!H:H,map_headernames!H:H),0)</f>
        <v>0</v>
      </c>
      <c r="F265">
        <f>IFERROR(_xlfn.XLOOKUP($A265,map_headernames!I:I,map_headernames!I:I),0)</f>
        <v>0</v>
      </c>
      <c r="G265">
        <f>IFERROR(_xlfn.XLOOKUP($A265,map_headernames!M:M,map_headernames!M:M),0)</f>
        <v>0</v>
      </c>
    </row>
    <row r="266" spans="1:12" x14ac:dyDescent="0.35">
      <c r="A266" s="99" t="s">
        <v>3830</v>
      </c>
      <c r="B266" s="99" t="s">
        <v>3831</v>
      </c>
      <c r="C266" s="88" t="s">
        <v>3831</v>
      </c>
      <c r="D266" s="71" t="s">
        <v>3779</v>
      </c>
      <c r="E266">
        <f>IFERROR(_xlfn.XLOOKUP($A266,map_headernames!H:H,map_headernames!H:H),0)</f>
        <v>0</v>
      </c>
      <c r="F266">
        <f>IFERROR(_xlfn.XLOOKUP($A266,map_headernames!I:I,map_headernames!I:I),0)</f>
        <v>0</v>
      </c>
      <c r="G266">
        <f>IFERROR(_xlfn.XLOOKUP($A266,map_headernames!M:M,map_headernames!M:M),0)</f>
        <v>0</v>
      </c>
    </row>
    <row r="267" spans="1:12" x14ac:dyDescent="0.35">
      <c r="A267" s="99" t="s">
        <v>3832</v>
      </c>
      <c r="B267" s="99" t="s">
        <v>3833</v>
      </c>
      <c r="C267" s="88" t="s">
        <v>3834</v>
      </c>
      <c r="D267" s="71" t="s">
        <v>3779</v>
      </c>
      <c r="E267">
        <f>IFERROR(_xlfn.XLOOKUP($A267,map_headernames!H:H,map_headernames!H:H),0)</f>
        <v>0</v>
      </c>
      <c r="F267">
        <f>IFERROR(_xlfn.XLOOKUP($A267,map_headernames!I:I,map_headernames!I:I),0)</f>
        <v>0</v>
      </c>
      <c r="G267">
        <f>IFERROR(_xlfn.XLOOKUP($A267,map_headernames!M:M,map_headernames!M:M),0)</f>
        <v>0</v>
      </c>
    </row>
    <row r="268" spans="1:12" x14ac:dyDescent="0.35">
      <c r="A268" s="99" t="s">
        <v>3835</v>
      </c>
      <c r="B268" s="99" t="s">
        <v>3836</v>
      </c>
      <c r="C268" s="88" t="s">
        <v>3836</v>
      </c>
      <c r="D268" s="71" t="s">
        <v>3779</v>
      </c>
      <c r="E268">
        <f>IFERROR(_xlfn.XLOOKUP($A268,map_headernames!H:H,map_headernames!H:H),0)</f>
        <v>0</v>
      </c>
      <c r="F268">
        <f>IFERROR(_xlfn.XLOOKUP($A268,map_headernames!I:I,map_headernames!I:I),0)</f>
        <v>0</v>
      </c>
      <c r="G268">
        <f>IFERROR(_xlfn.XLOOKUP($A268,map_headernames!M:M,map_headernames!M:M),0)</f>
        <v>0</v>
      </c>
    </row>
    <row r="269" spans="1:12" x14ac:dyDescent="0.35">
      <c r="A269" s="99" t="s">
        <v>3837</v>
      </c>
      <c r="B269" s="99" t="s">
        <v>3838</v>
      </c>
      <c r="C269" s="88" t="s">
        <v>3839</v>
      </c>
      <c r="D269" s="71" t="s">
        <v>3779</v>
      </c>
      <c r="E269">
        <f>IFERROR(_xlfn.XLOOKUP($A269,map_headernames!H:H,map_headernames!H:H),0)</f>
        <v>0</v>
      </c>
      <c r="F269">
        <f>IFERROR(_xlfn.XLOOKUP($A269,map_headernames!I:I,map_headernames!I:I),0)</f>
        <v>0</v>
      </c>
      <c r="G269">
        <f>IFERROR(_xlfn.XLOOKUP($A269,map_headernames!M:M,map_headernames!M:M),0)</f>
        <v>0</v>
      </c>
    </row>
    <row r="270" spans="1:12" x14ac:dyDescent="0.35">
      <c r="A270" s="99" t="s">
        <v>3840</v>
      </c>
      <c r="B270" s="99" t="s">
        <v>3841</v>
      </c>
      <c r="C270" s="88" t="s">
        <v>3841</v>
      </c>
      <c r="D270" s="71" t="s">
        <v>3779</v>
      </c>
      <c r="E270">
        <f>IFERROR(_xlfn.XLOOKUP($A270,map_headernames!H:H,map_headernames!H:H),0)</f>
        <v>0</v>
      </c>
      <c r="F270">
        <f>IFERROR(_xlfn.XLOOKUP($A270,map_headernames!I:I,map_headernames!I:I),0)</f>
        <v>0</v>
      </c>
      <c r="G270">
        <f>IFERROR(_xlfn.XLOOKUP($A270,map_headernames!M:M,map_headernames!M:M),0)</f>
        <v>0</v>
      </c>
    </row>
    <row r="271" spans="1:12" x14ac:dyDescent="0.35">
      <c r="A271" s="99" t="s">
        <v>3842</v>
      </c>
      <c r="B271" s="99" t="s">
        <v>3843</v>
      </c>
      <c r="C271" s="88" t="s">
        <v>3844</v>
      </c>
      <c r="D271" s="71" t="s">
        <v>3779</v>
      </c>
      <c r="E271">
        <f>IFERROR(_xlfn.XLOOKUP($A271,map_headernames!H:H,map_headernames!H:H),0)</f>
        <v>0</v>
      </c>
      <c r="F271">
        <f>IFERROR(_xlfn.XLOOKUP($A271,map_headernames!I:I,map_headernames!I:I),0)</f>
        <v>0</v>
      </c>
      <c r="G271">
        <f>IFERROR(_xlfn.XLOOKUP($A271,map_headernames!M:M,map_headernames!M:M),0)</f>
        <v>0</v>
      </c>
    </row>
    <row r="272" spans="1:12" x14ac:dyDescent="0.35">
      <c r="A272" s="99" t="s">
        <v>3845</v>
      </c>
      <c r="B272" s="100" t="s">
        <v>3846</v>
      </c>
      <c r="C272" s="88" t="s">
        <v>3846</v>
      </c>
      <c r="D272" s="71" t="s">
        <v>3779</v>
      </c>
      <c r="E272" t="str">
        <f>IFERROR(_xlfn.XLOOKUP($A272,map_headernames!H:H,map_headernames!H:H),0)</f>
        <v>LAN_IE</v>
      </c>
      <c r="F272">
        <f>IFERROR(_xlfn.XLOOKUP($A272,map_headernames!I:I,map_headernames!I:I),0)</f>
        <v>0</v>
      </c>
      <c r="G272">
        <f>IFERROR(_xlfn.XLOOKUP($A272,map_headernames!M:M,map_headernames!M:M),0)</f>
        <v>0</v>
      </c>
      <c r="I272" s="24"/>
      <c r="K272">
        <v>1</v>
      </c>
      <c r="L272">
        <v>1</v>
      </c>
    </row>
    <row r="273" spans="1:12" x14ac:dyDescent="0.35">
      <c r="A273" s="99" t="s">
        <v>3847</v>
      </c>
      <c r="B273" s="99" t="s">
        <v>3848</v>
      </c>
      <c r="C273" s="88" t="s">
        <v>3849</v>
      </c>
      <c r="D273" s="71" t="s">
        <v>3779</v>
      </c>
      <c r="E273">
        <f>IFERROR(_xlfn.XLOOKUP($A273,map_headernames!H:H,map_headernames!H:H),0)</f>
        <v>0</v>
      </c>
      <c r="F273">
        <f>IFERROR(_xlfn.XLOOKUP($A273,map_headernames!I:I,map_headernames!I:I),0)</f>
        <v>0</v>
      </c>
      <c r="G273">
        <f>IFERROR(_xlfn.XLOOKUP($A273,map_headernames!M:M,map_headernames!M:M),0)</f>
        <v>0</v>
      </c>
    </row>
    <row r="274" spans="1:12" x14ac:dyDescent="0.35">
      <c r="A274" s="99" t="s">
        <v>3850</v>
      </c>
      <c r="B274" s="99" t="s">
        <v>3851</v>
      </c>
      <c r="C274" s="88" t="s">
        <v>3851</v>
      </c>
      <c r="D274" s="71" t="s">
        <v>3779</v>
      </c>
      <c r="E274">
        <f>IFERROR(_xlfn.XLOOKUP($A274,map_headernames!H:H,map_headernames!H:H),0)</f>
        <v>0</v>
      </c>
      <c r="F274">
        <f>IFERROR(_xlfn.XLOOKUP($A274,map_headernames!I:I,map_headernames!I:I),0)</f>
        <v>0</v>
      </c>
      <c r="G274">
        <f>IFERROR(_xlfn.XLOOKUP($A274,map_headernames!M:M,map_headernames!M:M),0)</f>
        <v>0</v>
      </c>
    </row>
    <row r="275" spans="1:12" x14ac:dyDescent="0.35">
      <c r="A275" s="99" t="s">
        <v>3852</v>
      </c>
      <c r="B275" s="99" t="s">
        <v>3853</v>
      </c>
      <c r="C275" s="88" t="s">
        <v>3854</v>
      </c>
      <c r="D275" s="71" t="s">
        <v>3779</v>
      </c>
      <c r="E275">
        <f>IFERROR(_xlfn.XLOOKUP($A275,map_headernames!H:H,map_headernames!H:H),0)</f>
        <v>0</v>
      </c>
      <c r="F275">
        <f>IFERROR(_xlfn.XLOOKUP($A275,map_headernames!I:I,map_headernames!I:I),0)</f>
        <v>0</v>
      </c>
      <c r="G275">
        <f>IFERROR(_xlfn.XLOOKUP($A275,map_headernames!M:M,map_headernames!M:M),0)</f>
        <v>0</v>
      </c>
    </row>
    <row r="276" spans="1:12" x14ac:dyDescent="0.35">
      <c r="A276" s="99" t="s">
        <v>3855</v>
      </c>
      <c r="B276" s="99" t="s">
        <v>3856</v>
      </c>
      <c r="C276" s="88" t="s">
        <v>3856</v>
      </c>
      <c r="D276" s="71" t="s">
        <v>3779</v>
      </c>
      <c r="E276">
        <f>IFERROR(_xlfn.XLOOKUP($A276,map_headernames!H:H,map_headernames!H:H),0)</f>
        <v>0</v>
      </c>
      <c r="F276">
        <f>IFERROR(_xlfn.XLOOKUP($A276,map_headernames!I:I,map_headernames!I:I),0)</f>
        <v>0</v>
      </c>
      <c r="G276">
        <f>IFERROR(_xlfn.XLOOKUP($A276,map_headernames!M:M,map_headernames!M:M),0)</f>
        <v>0</v>
      </c>
    </row>
    <row r="277" spans="1:12" x14ac:dyDescent="0.35">
      <c r="A277" s="99" t="s">
        <v>3857</v>
      </c>
      <c r="B277" s="99" t="s">
        <v>3858</v>
      </c>
      <c r="C277" s="88" t="s">
        <v>3859</v>
      </c>
      <c r="D277" s="71" t="s">
        <v>3779</v>
      </c>
      <c r="E277">
        <f>IFERROR(_xlfn.XLOOKUP($A277,map_headernames!H:H,map_headernames!H:H),0)</f>
        <v>0</v>
      </c>
      <c r="F277">
        <f>IFERROR(_xlfn.XLOOKUP($A277,map_headernames!I:I,map_headernames!I:I),0)</f>
        <v>0</v>
      </c>
      <c r="G277">
        <f>IFERROR(_xlfn.XLOOKUP($A277,map_headernames!M:M,map_headernames!M:M),0)</f>
        <v>0</v>
      </c>
    </row>
    <row r="278" spans="1:12" x14ac:dyDescent="0.35">
      <c r="A278" s="99" t="s">
        <v>3860</v>
      </c>
      <c r="B278" s="99" t="s">
        <v>3861</v>
      </c>
      <c r="C278" s="88" t="s">
        <v>3861</v>
      </c>
      <c r="D278" s="71" t="s">
        <v>3779</v>
      </c>
      <c r="E278">
        <f>IFERROR(_xlfn.XLOOKUP($A278,map_headernames!H:H,map_headernames!H:H),0)</f>
        <v>0</v>
      </c>
      <c r="F278">
        <f>IFERROR(_xlfn.XLOOKUP($A278,map_headernames!I:I,map_headernames!I:I),0)</f>
        <v>0</v>
      </c>
      <c r="G278">
        <f>IFERROR(_xlfn.XLOOKUP($A278,map_headernames!M:M,map_headernames!M:M),0)</f>
        <v>0</v>
      </c>
    </row>
    <row r="279" spans="1:12" x14ac:dyDescent="0.35">
      <c r="A279" s="99" t="s">
        <v>3862</v>
      </c>
      <c r="B279" s="99" t="s">
        <v>3863</v>
      </c>
      <c r="C279" s="88" t="s">
        <v>3864</v>
      </c>
      <c r="D279" s="71" t="s">
        <v>3779</v>
      </c>
      <c r="E279">
        <f>IFERROR(_xlfn.XLOOKUP($A279,map_headernames!H:H,map_headernames!H:H),0)</f>
        <v>0</v>
      </c>
      <c r="F279">
        <f>IFERROR(_xlfn.XLOOKUP($A279,map_headernames!I:I,map_headernames!I:I),0)</f>
        <v>0</v>
      </c>
      <c r="G279">
        <f>IFERROR(_xlfn.XLOOKUP($A279,map_headernames!M:M,map_headernames!M:M),0)</f>
        <v>0</v>
      </c>
    </row>
    <row r="280" spans="1:12" x14ac:dyDescent="0.35">
      <c r="A280" s="99" t="s">
        <v>3865</v>
      </c>
      <c r="B280" s="99" t="s">
        <v>3866</v>
      </c>
      <c r="C280" s="88" t="s">
        <v>3866</v>
      </c>
      <c r="D280" s="71" t="s">
        <v>3779</v>
      </c>
      <c r="E280">
        <f>IFERROR(_xlfn.XLOOKUP($A280,map_headernames!H:H,map_headernames!H:H),0)</f>
        <v>0</v>
      </c>
      <c r="F280">
        <f>IFERROR(_xlfn.XLOOKUP($A280,map_headernames!I:I,map_headernames!I:I),0)</f>
        <v>0</v>
      </c>
      <c r="G280">
        <f>IFERROR(_xlfn.XLOOKUP($A280,map_headernames!M:M,map_headernames!M:M),0)</f>
        <v>0</v>
      </c>
    </row>
    <row r="281" spans="1:12" x14ac:dyDescent="0.35">
      <c r="A281" s="99" t="s">
        <v>3867</v>
      </c>
      <c r="B281" s="99" t="s">
        <v>3868</v>
      </c>
      <c r="C281" s="88" t="s">
        <v>3869</v>
      </c>
      <c r="D281" s="71" t="s">
        <v>3779</v>
      </c>
      <c r="E281">
        <f>IFERROR(_xlfn.XLOOKUP($A281,map_headernames!H:H,map_headernames!H:H),0)</f>
        <v>0</v>
      </c>
      <c r="F281">
        <f>IFERROR(_xlfn.XLOOKUP($A281,map_headernames!I:I,map_headernames!I:I),0)</f>
        <v>0</v>
      </c>
      <c r="G281">
        <f>IFERROR(_xlfn.XLOOKUP($A281,map_headernames!M:M,map_headernames!M:M),0)</f>
        <v>0</v>
      </c>
    </row>
    <row r="282" spans="1:12" x14ac:dyDescent="0.35">
      <c r="A282" s="99" t="s">
        <v>3870</v>
      </c>
      <c r="B282" s="100" t="s">
        <v>3871</v>
      </c>
      <c r="C282" s="88" t="s">
        <v>3871</v>
      </c>
      <c r="D282" s="71" t="s">
        <v>3779</v>
      </c>
      <c r="E282" t="str">
        <f>IFERROR(_xlfn.XLOOKUP($A282,map_headernames!H:H,map_headernames!H:H),0)</f>
        <v>LAN_API</v>
      </c>
      <c r="F282">
        <f>IFERROR(_xlfn.XLOOKUP($A282,map_headernames!I:I,map_headernames!I:I),0)</f>
        <v>0</v>
      </c>
      <c r="G282">
        <f>IFERROR(_xlfn.XLOOKUP($A282,map_headernames!M:M,map_headernames!M:M),0)</f>
        <v>0</v>
      </c>
      <c r="I282" s="24"/>
      <c r="K282">
        <v>1</v>
      </c>
      <c r="L282">
        <v>1</v>
      </c>
    </row>
    <row r="283" spans="1:12" x14ac:dyDescent="0.35">
      <c r="A283" s="99" t="s">
        <v>3872</v>
      </c>
      <c r="B283" s="99" t="s">
        <v>3873</v>
      </c>
      <c r="C283" s="88" t="s">
        <v>3824</v>
      </c>
      <c r="D283" s="71" t="s">
        <v>3779</v>
      </c>
      <c r="E283">
        <f>IFERROR(_xlfn.XLOOKUP($A283,map_headernames!H:H,map_headernames!H:H),0)</f>
        <v>0</v>
      </c>
      <c r="F283">
        <f>IFERROR(_xlfn.XLOOKUP($A283,map_headernames!I:I,map_headernames!I:I),0)</f>
        <v>0</v>
      </c>
      <c r="G283">
        <f>IFERROR(_xlfn.XLOOKUP($A283,map_headernames!M:M,map_headernames!M:M),0)</f>
        <v>0</v>
      </c>
    </row>
    <row r="284" spans="1:12" x14ac:dyDescent="0.35">
      <c r="A284" s="99" t="s">
        <v>3874</v>
      </c>
      <c r="B284" s="99" t="s">
        <v>3875</v>
      </c>
      <c r="C284" s="88" t="s">
        <v>3875</v>
      </c>
      <c r="D284" s="71" t="s">
        <v>3779</v>
      </c>
      <c r="E284">
        <f>IFERROR(_xlfn.XLOOKUP($A284,map_headernames!H:H,map_headernames!H:H),0)</f>
        <v>0</v>
      </c>
      <c r="F284">
        <f>IFERROR(_xlfn.XLOOKUP($A284,map_headernames!I:I,map_headernames!I:I),0)</f>
        <v>0</v>
      </c>
      <c r="G284">
        <f>IFERROR(_xlfn.XLOOKUP($A284,map_headernames!M:M,map_headernames!M:M),0)</f>
        <v>0</v>
      </c>
    </row>
    <row r="285" spans="1:12" x14ac:dyDescent="0.35">
      <c r="A285" s="99" t="s">
        <v>3876</v>
      </c>
      <c r="B285" s="99" t="s">
        <v>3877</v>
      </c>
      <c r="C285" s="88" t="s">
        <v>3878</v>
      </c>
      <c r="D285" s="71" t="s">
        <v>3779</v>
      </c>
      <c r="E285">
        <f>IFERROR(_xlfn.XLOOKUP($A285,map_headernames!H:H,map_headernames!H:H),0)</f>
        <v>0</v>
      </c>
      <c r="F285">
        <f>IFERROR(_xlfn.XLOOKUP($A285,map_headernames!I:I,map_headernames!I:I),0)</f>
        <v>0</v>
      </c>
      <c r="G285">
        <f>IFERROR(_xlfn.XLOOKUP($A285,map_headernames!M:M,map_headernames!M:M),0)</f>
        <v>0</v>
      </c>
    </row>
    <row r="286" spans="1:12" x14ac:dyDescent="0.35">
      <c r="A286" s="99" t="s">
        <v>3879</v>
      </c>
      <c r="B286" s="99" t="s">
        <v>3880</v>
      </c>
      <c r="C286" s="88" t="s">
        <v>3880</v>
      </c>
      <c r="D286" s="71" t="s">
        <v>3779</v>
      </c>
      <c r="E286">
        <f>IFERROR(_xlfn.XLOOKUP($A286,map_headernames!H:H,map_headernames!H:H),0)</f>
        <v>0</v>
      </c>
      <c r="F286">
        <f>IFERROR(_xlfn.XLOOKUP($A286,map_headernames!I:I,map_headernames!I:I),0)</f>
        <v>0</v>
      </c>
      <c r="G286">
        <f>IFERROR(_xlfn.XLOOKUP($A286,map_headernames!M:M,map_headernames!M:M),0)</f>
        <v>0</v>
      </c>
    </row>
    <row r="287" spans="1:12" x14ac:dyDescent="0.35">
      <c r="A287" s="99" t="s">
        <v>3881</v>
      </c>
      <c r="B287" s="99" t="s">
        <v>3882</v>
      </c>
      <c r="C287" s="88" t="s">
        <v>3883</v>
      </c>
      <c r="D287" s="71" t="s">
        <v>3779</v>
      </c>
      <c r="E287">
        <f>IFERROR(_xlfn.XLOOKUP($A287,map_headernames!H:H,map_headernames!H:H),0)</f>
        <v>0</v>
      </c>
      <c r="F287">
        <f>IFERROR(_xlfn.XLOOKUP($A287,map_headernames!I:I,map_headernames!I:I),0)</f>
        <v>0</v>
      </c>
      <c r="G287">
        <f>IFERROR(_xlfn.XLOOKUP($A287,map_headernames!M:M,map_headernames!M:M),0)</f>
        <v>0</v>
      </c>
    </row>
    <row r="288" spans="1:12" x14ac:dyDescent="0.35">
      <c r="A288" s="99" t="s">
        <v>3884</v>
      </c>
      <c r="B288" s="99" t="s">
        <v>3885</v>
      </c>
      <c r="C288" s="88" t="s">
        <v>3885</v>
      </c>
      <c r="D288" s="71" t="s">
        <v>3779</v>
      </c>
      <c r="E288">
        <f>IFERROR(_xlfn.XLOOKUP($A288,map_headernames!H:H,map_headernames!H:H),0)</f>
        <v>0</v>
      </c>
      <c r="F288">
        <f>IFERROR(_xlfn.XLOOKUP($A288,map_headernames!I:I,map_headernames!I:I),0)</f>
        <v>0</v>
      </c>
      <c r="G288">
        <f>IFERROR(_xlfn.XLOOKUP($A288,map_headernames!M:M,map_headernames!M:M),0)</f>
        <v>0</v>
      </c>
    </row>
    <row r="289" spans="1:12" x14ac:dyDescent="0.35">
      <c r="A289" s="99" t="s">
        <v>3886</v>
      </c>
      <c r="B289" s="99" t="s">
        <v>3887</v>
      </c>
      <c r="C289" s="88" t="s">
        <v>3888</v>
      </c>
      <c r="D289" s="71" t="s">
        <v>3779</v>
      </c>
      <c r="E289">
        <f>IFERROR(_xlfn.XLOOKUP($A289,map_headernames!H:H,map_headernames!H:H),0)</f>
        <v>0</v>
      </c>
      <c r="F289">
        <f>IFERROR(_xlfn.XLOOKUP($A289,map_headernames!I:I,map_headernames!I:I),0)</f>
        <v>0</v>
      </c>
      <c r="G289">
        <f>IFERROR(_xlfn.XLOOKUP($A289,map_headernames!M:M,map_headernames!M:M),0)</f>
        <v>0</v>
      </c>
    </row>
    <row r="290" spans="1:12" x14ac:dyDescent="0.35">
      <c r="A290" s="99" t="s">
        <v>3889</v>
      </c>
      <c r="B290" s="99" t="s">
        <v>3890</v>
      </c>
      <c r="C290" s="88" t="s">
        <v>3890</v>
      </c>
      <c r="D290" s="71" t="s">
        <v>3779</v>
      </c>
      <c r="E290">
        <f>IFERROR(_xlfn.XLOOKUP($A290,map_headernames!H:H,map_headernames!H:H),0)</f>
        <v>0</v>
      </c>
      <c r="F290">
        <f>IFERROR(_xlfn.XLOOKUP($A290,map_headernames!I:I,map_headernames!I:I),0)</f>
        <v>0</v>
      </c>
      <c r="G290">
        <f>IFERROR(_xlfn.XLOOKUP($A290,map_headernames!M:M,map_headernames!M:M),0)</f>
        <v>0</v>
      </c>
    </row>
    <row r="291" spans="1:12" x14ac:dyDescent="0.35">
      <c r="A291" s="99" t="s">
        <v>3891</v>
      </c>
      <c r="B291" s="99" t="s">
        <v>3892</v>
      </c>
      <c r="C291" s="88" t="s">
        <v>3893</v>
      </c>
      <c r="D291" s="71" t="s">
        <v>3779</v>
      </c>
      <c r="E291">
        <f>IFERROR(_xlfn.XLOOKUP($A291,map_headernames!H:H,map_headernames!H:H),0)</f>
        <v>0</v>
      </c>
      <c r="F291">
        <f>IFERROR(_xlfn.XLOOKUP($A291,map_headernames!I:I,map_headernames!I:I),0)</f>
        <v>0</v>
      </c>
      <c r="G291">
        <f>IFERROR(_xlfn.XLOOKUP($A291,map_headernames!M:M,map_headernames!M:M),0)</f>
        <v>0</v>
      </c>
    </row>
    <row r="292" spans="1:12" x14ac:dyDescent="0.35">
      <c r="A292" s="99" t="s">
        <v>3894</v>
      </c>
      <c r="B292" s="100" t="s">
        <v>3895</v>
      </c>
      <c r="C292" s="88" t="s">
        <v>3895</v>
      </c>
      <c r="D292" s="71" t="s">
        <v>3779</v>
      </c>
      <c r="E292">
        <f>IFERROR(_xlfn.XLOOKUP($A292,map_headernames!H:H,map_headernames!H:H),0)</f>
        <v>0</v>
      </c>
      <c r="F292">
        <f>IFERROR(_xlfn.XLOOKUP($A292,map_headernames!I:I,map_headernames!I:I),0)</f>
        <v>0</v>
      </c>
      <c r="G292">
        <f>IFERROR(_xlfn.XLOOKUP($A292,map_headernames!M:M,map_headernames!M:M),0)</f>
        <v>0</v>
      </c>
    </row>
    <row r="293" spans="1:12" x14ac:dyDescent="0.35">
      <c r="A293" s="99" t="s">
        <v>3896</v>
      </c>
      <c r="B293" s="99" t="s">
        <v>3897</v>
      </c>
      <c r="C293" s="88" t="s">
        <v>3898</v>
      </c>
      <c r="D293" s="71" t="s">
        <v>3779</v>
      </c>
      <c r="E293">
        <f>IFERROR(_xlfn.XLOOKUP($A293,map_headernames!H:H,map_headernames!H:H),0)</f>
        <v>0</v>
      </c>
      <c r="F293">
        <f>IFERROR(_xlfn.XLOOKUP($A293,map_headernames!I:I,map_headernames!I:I),0)</f>
        <v>0</v>
      </c>
      <c r="G293">
        <f>IFERROR(_xlfn.XLOOKUP($A293,map_headernames!M:M,map_headernames!M:M),0)</f>
        <v>0</v>
      </c>
    </row>
    <row r="294" spans="1:12" x14ac:dyDescent="0.35">
      <c r="A294" s="99" t="s">
        <v>3899</v>
      </c>
      <c r="B294" s="99" t="s">
        <v>3900</v>
      </c>
      <c r="C294" s="88" t="s">
        <v>3900</v>
      </c>
      <c r="D294" s="71" t="s">
        <v>3779</v>
      </c>
      <c r="E294">
        <f>IFERROR(_xlfn.XLOOKUP($A294,map_headernames!H:H,map_headernames!H:H),0)</f>
        <v>0</v>
      </c>
      <c r="F294">
        <f>IFERROR(_xlfn.XLOOKUP($A294,map_headernames!I:I,map_headernames!I:I),0)</f>
        <v>0</v>
      </c>
      <c r="G294">
        <f>IFERROR(_xlfn.XLOOKUP($A294,map_headernames!M:M,map_headernames!M:M),0)</f>
        <v>0</v>
      </c>
    </row>
    <row r="295" spans="1:12" x14ac:dyDescent="0.35">
      <c r="A295" s="99" t="s">
        <v>3901</v>
      </c>
      <c r="B295" s="99" t="s">
        <v>3902</v>
      </c>
      <c r="C295" s="88" t="s">
        <v>3903</v>
      </c>
      <c r="D295" s="71" t="s">
        <v>3779</v>
      </c>
      <c r="E295">
        <f>IFERROR(_xlfn.XLOOKUP($A295,map_headernames!H:H,map_headernames!H:H),0)</f>
        <v>0</v>
      </c>
      <c r="F295">
        <f>IFERROR(_xlfn.XLOOKUP($A295,map_headernames!I:I,map_headernames!I:I),0)</f>
        <v>0</v>
      </c>
      <c r="G295">
        <f>IFERROR(_xlfn.XLOOKUP($A295,map_headernames!M:M,map_headernames!M:M),0)</f>
        <v>0</v>
      </c>
    </row>
    <row r="296" spans="1:12" x14ac:dyDescent="0.35">
      <c r="A296" s="99" t="s">
        <v>3904</v>
      </c>
      <c r="B296" s="99" t="s">
        <v>3905</v>
      </c>
      <c r="C296" s="88" t="s">
        <v>3905</v>
      </c>
      <c r="D296" s="71" t="s">
        <v>3779</v>
      </c>
      <c r="E296">
        <f>IFERROR(_xlfn.XLOOKUP($A296,map_headernames!H:H,map_headernames!H:H),0)</f>
        <v>0</v>
      </c>
      <c r="F296">
        <f>IFERROR(_xlfn.XLOOKUP($A296,map_headernames!I:I,map_headernames!I:I),0)</f>
        <v>0</v>
      </c>
      <c r="G296">
        <f>IFERROR(_xlfn.XLOOKUP($A296,map_headernames!M:M,map_headernames!M:M),0)</f>
        <v>0</v>
      </c>
    </row>
    <row r="297" spans="1:12" x14ac:dyDescent="0.35">
      <c r="A297" s="99" t="s">
        <v>3906</v>
      </c>
      <c r="B297" s="99" t="s">
        <v>3907</v>
      </c>
      <c r="C297" s="88" t="s">
        <v>3908</v>
      </c>
      <c r="D297" s="71" t="s">
        <v>3779</v>
      </c>
      <c r="E297">
        <f>IFERROR(_xlfn.XLOOKUP($A297,map_headernames!H:H,map_headernames!H:H),0)</f>
        <v>0</v>
      </c>
      <c r="F297">
        <f>IFERROR(_xlfn.XLOOKUP($A297,map_headernames!I:I,map_headernames!I:I),0)</f>
        <v>0</v>
      </c>
      <c r="G297">
        <f>IFERROR(_xlfn.XLOOKUP($A297,map_headernames!M:M,map_headernames!M:M),0)</f>
        <v>0</v>
      </c>
    </row>
    <row r="298" spans="1:12" x14ac:dyDescent="0.35">
      <c r="A298" s="99" t="s">
        <v>3909</v>
      </c>
      <c r="B298" s="99" t="s">
        <v>3910</v>
      </c>
      <c r="C298" s="88" t="s">
        <v>3910</v>
      </c>
      <c r="D298" s="71" t="s">
        <v>3779</v>
      </c>
      <c r="E298">
        <f>IFERROR(_xlfn.XLOOKUP($A298,map_headernames!H:H,map_headernames!H:H),0)</f>
        <v>0</v>
      </c>
      <c r="F298">
        <f>IFERROR(_xlfn.XLOOKUP($A298,map_headernames!I:I,map_headernames!I:I),0)</f>
        <v>0</v>
      </c>
      <c r="G298">
        <f>IFERROR(_xlfn.XLOOKUP($A298,map_headernames!M:M,map_headernames!M:M),0)</f>
        <v>0</v>
      </c>
    </row>
    <row r="299" spans="1:12" x14ac:dyDescent="0.35">
      <c r="A299" s="99" t="s">
        <v>3911</v>
      </c>
      <c r="B299" s="99" t="s">
        <v>3912</v>
      </c>
      <c r="C299" s="88" t="s">
        <v>3913</v>
      </c>
      <c r="D299" s="71" t="s">
        <v>3779</v>
      </c>
      <c r="E299">
        <f>IFERROR(_xlfn.XLOOKUP($A299,map_headernames!H:H,map_headernames!H:H),0)</f>
        <v>0</v>
      </c>
      <c r="F299">
        <f>IFERROR(_xlfn.XLOOKUP($A299,map_headernames!I:I,map_headernames!I:I),0)</f>
        <v>0</v>
      </c>
      <c r="G299">
        <f>IFERROR(_xlfn.XLOOKUP($A299,map_headernames!M:M,map_headernames!M:M),0)</f>
        <v>0</v>
      </c>
    </row>
    <row r="300" spans="1:12" x14ac:dyDescent="0.35">
      <c r="A300" s="99" t="s">
        <v>3914</v>
      </c>
      <c r="B300" s="99" t="s">
        <v>3915</v>
      </c>
      <c r="C300" s="88" t="s">
        <v>3915</v>
      </c>
      <c r="D300" s="71" t="s">
        <v>3779</v>
      </c>
      <c r="E300">
        <f>IFERROR(_xlfn.XLOOKUP($A300,map_headernames!H:H,map_headernames!H:H),0)</f>
        <v>0</v>
      </c>
      <c r="F300">
        <f>IFERROR(_xlfn.XLOOKUP($A300,map_headernames!I:I,map_headernames!I:I),0)</f>
        <v>0</v>
      </c>
      <c r="G300">
        <f>IFERROR(_xlfn.XLOOKUP($A300,map_headernames!M:M,map_headernames!M:M),0)</f>
        <v>0</v>
      </c>
    </row>
    <row r="301" spans="1:12" x14ac:dyDescent="0.35">
      <c r="A301" s="99" t="s">
        <v>3916</v>
      </c>
      <c r="B301" s="99" t="s">
        <v>3917</v>
      </c>
      <c r="C301" s="88" t="s">
        <v>3918</v>
      </c>
      <c r="D301" s="71" t="s">
        <v>3779</v>
      </c>
      <c r="E301">
        <f>IFERROR(_xlfn.XLOOKUP($A301,map_headernames!H:H,map_headernames!H:H),0)</f>
        <v>0</v>
      </c>
      <c r="F301">
        <f>IFERROR(_xlfn.XLOOKUP($A301,map_headernames!I:I,map_headernames!I:I),0)</f>
        <v>0</v>
      </c>
      <c r="G301">
        <f>IFERROR(_xlfn.XLOOKUP($A301,map_headernames!M:M,map_headernames!M:M),0)</f>
        <v>0</v>
      </c>
    </row>
    <row r="302" spans="1:12" x14ac:dyDescent="0.35">
      <c r="A302" s="87" t="s">
        <v>3919</v>
      </c>
      <c r="B302" s="101" t="s">
        <v>3332</v>
      </c>
      <c r="C302" s="88" t="s">
        <v>3332</v>
      </c>
      <c r="D302" s="71" t="s">
        <v>3779</v>
      </c>
      <c r="E302">
        <f>IFERROR(_xlfn.XLOOKUP($A302,map_headernames!H:H,map_headernames!H:H),0)</f>
        <v>0</v>
      </c>
      <c r="F302">
        <f>IFERROR(_xlfn.XLOOKUP($A302,map_headernames!I:I,map_headernames!I:I),0)</f>
        <v>0</v>
      </c>
      <c r="G302">
        <f>IFERROR(_xlfn.XLOOKUP($A302,map_headernames!M:M,map_headernames!M:M),0)</f>
        <v>0</v>
      </c>
      <c r="H302" s="43"/>
      <c r="I302" t="s">
        <v>1082</v>
      </c>
      <c r="J302" s="43" t="s">
        <v>1080</v>
      </c>
      <c r="K302">
        <v>0</v>
      </c>
      <c r="L302">
        <v>0</v>
      </c>
    </row>
    <row r="303" spans="1:12" x14ac:dyDescent="0.35">
      <c r="A303" s="87" t="s">
        <v>571</v>
      </c>
      <c r="B303" s="101" t="s">
        <v>3920</v>
      </c>
      <c r="C303" s="88" t="s">
        <v>3921</v>
      </c>
      <c r="D303" s="71" t="s">
        <v>3779</v>
      </c>
      <c r="E303" t="str">
        <f>IFERROR(_xlfn.XLOOKUP($A303,map_headernames!H:H,map_headernames!H:H),0)</f>
        <v>LINGISO</v>
      </c>
      <c r="F303">
        <f>IFERROR(_xlfn.XLOOKUP($A303,map_headernames!I:I,map_headernames!I:I),0)</f>
        <v>0</v>
      </c>
      <c r="G303" t="str">
        <f>IFERROR(_xlfn.XLOOKUP($A303,map_headernames!M:M,map_headernames!M:M),0)</f>
        <v>LINGISO</v>
      </c>
      <c r="H303" s="43"/>
      <c r="I303" t="s">
        <v>571</v>
      </c>
      <c r="J303" s="43" t="s">
        <v>570</v>
      </c>
      <c r="K303">
        <v>0</v>
      </c>
      <c r="L303">
        <v>0</v>
      </c>
    </row>
    <row r="304" spans="1:12" x14ac:dyDescent="0.35">
      <c r="A304" s="87" t="s">
        <v>3922</v>
      </c>
      <c r="B304" s="87" t="s">
        <v>3923</v>
      </c>
      <c r="C304" s="88" t="s">
        <v>3924</v>
      </c>
      <c r="D304" s="71" t="s">
        <v>3779</v>
      </c>
      <c r="E304">
        <f>IFERROR(_xlfn.XLOOKUP($A304,map_headernames!H:H,map_headernames!H:H),0)</f>
        <v>0</v>
      </c>
      <c r="F304">
        <f>IFERROR(_xlfn.XLOOKUP($A304,map_headernames!I:I,map_headernames!I:I),0)</f>
        <v>0</v>
      </c>
      <c r="G304">
        <f>IFERROR(_xlfn.XLOOKUP($A304,map_headernames!M:M,map_headernames!M:M),0)</f>
        <v>0</v>
      </c>
      <c r="H304" s="43"/>
      <c r="I304" t="s">
        <v>1671</v>
      </c>
      <c r="J304" s="43" t="s">
        <v>150</v>
      </c>
      <c r="K304">
        <v>0</v>
      </c>
      <c r="L304">
        <v>0</v>
      </c>
    </row>
    <row r="305" spans="1:12" x14ac:dyDescent="0.35">
      <c r="A305" s="81" t="s">
        <v>3925</v>
      </c>
      <c r="B305" s="81" t="s">
        <v>3926</v>
      </c>
      <c r="C305" s="88" t="s">
        <v>3926</v>
      </c>
      <c r="D305" s="71" t="s">
        <v>3779</v>
      </c>
      <c r="E305">
        <f>IFERROR(_xlfn.XLOOKUP($A305,map_headernames!H:H,map_headernames!H:H),0)</f>
        <v>0</v>
      </c>
      <c r="F305">
        <f>IFERROR(_xlfn.XLOOKUP($A305,map_headernames!I:I,map_headernames!I:I),0)</f>
        <v>0</v>
      </c>
      <c r="G305">
        <f>IFERROR(_xlfn.XLOOKUP($A305,map_headernames!M:M,map_headernames!M:M),0)</f>
        <v>0</v>
      </c>
    </row>
    <row r="306" spans="1:12" x14ac:dyDescent="0.35">
      <c r="A306" s="81" t="s">
        <v>3927</v>
      </c>
      <c r="B306" s="81" t="s">
        <v>3928</v>
      </c>
      <c r="C306" s="88" t="s">
        <v>3929</v>
      </c>
      <c r="D306" s="71" t="s">
        <v>3779</v>
      </c>
      <c r="E306">
        <f>IFERROR(_xlfn.XLOOKUP($A306,map_headernames!H:H,map_headernames!H:H),0)</f>
        <v>0</v>
      </c>
      <c r="F306">
        <f>IFERROR(_xlfn.XLOOKUP($A306,map_headernames!I:I,map_headernames!I:I),0)</f>
        <v>0</v>
      </c>
      <c r="G306">
        <f>IFERROR(_xlfn.XLOOKUP($A306,map_headernames!M:M,map_headernames!M:M),0)</f>
        <v>0</v>
      </c>
    </row>
    <row r="307" spans="1:12" x14ac:dyDescent="0.35">
      <c r="A307" s="81" t="s">
        <v>3930</v>
      </c>
      <c r="B307" s="81" t="s">
        <v>2603</v>
      </c>
      <c r="C307" s="88" t="s">
        <v>2603</v>
      </c>
      <c r="D307" s="71" t="s">
        <v>3779</v>
      </c>
      <c r="E307">
        <f>IFERROR(_xlfn.XLOOKUP($A307,map_headernames!H:H,map_headernames!H:H),0)</f>
        <v>0</v>
      </c>
      <c r="F307">
        <f>IFERROR(_xlfn.XLOOKUP($A307,map_headernames!I:I,map_headernames!I:I),0)</f>
        <v>0</v>
      </c>
      <c r="G307">
        <f>IFERROR(_xlfn.XLOOKUP($A307,map_headernames!M:M,map_headernames!M:M),0)</f>
        <v>0</v>
      </c>
    </row>
    <row r="308" spans="1:12" x14ac:dyDescent="0.35">
      <c r="A308" s="81" t="s">
        <v>3931</v>
      </c>
      <c r="B308" s="81" t="s">
        <v>3932</v>
      </c>
      <c r="C308" s="88" t="s">
        <v>3933</v>
      </c>
      <c r="D308" s="71" t="s">
        <v>3779</v>
      </c>
      <c r="E308">
        <f>IFERROR(_xlfn.XLOOKUP($A308,map_headernames!H:H,map_headernames!H:H),0)</f>
        <v>0</v>
      </c>
      <c r="F308">
        <f>IFERROR(_xlfn.XLOOKUP($A308,map_headernames!I:I,map_headernames!I:I),0)</f>
        <v>0</v>
      </c>
      <c r="G308">
        <f>IFERROR(_xlfn.XLOOKUP($A308,map_headernames!M:M,map_headernames!M:M),0)</f>
        <v>0</v>
      </c>
    </row>
    <row r="309" spans="1:12" x14ac:dyDescent="0.35">
      <c r="A309" s="81" t="s">
        <v>3934</v>
      </c>
      <c r="B309" s="79" t="s">
        <v>3935</v>
      </c>
      <c r="C309" s="88" t="s">
        <v>3936</v>
      </c>
      <c r="D309" s="71" t="s">
        <v>3779</v>
      </c>
      <c r="E309" t="str">
        <f>IFERROR(_xlfn.XLOOKUP($A309,map_headernames!H:H,map_headernames!H:H),0)</f>
        <v>HLI_SPANISH_LI</v>
      </c>
      <c r="F309">
        <f>IFERROR(_xlfn.XLOOKUP($A309,map_headernames!I:I,map_headernames!I:I),0)</f>
        <v>0</v>
      </c>
      <c r="G309">
        <f>IFERROR(_xlfn.XLOOKUP($A309,map_headernames!M:M,map_headernames!M:M),0)</f>
        <v>0</v>
      </c>
      <c r="K309">
        <v>1</v>
      </c>
      <c r="L309">
        <v>1</v>
      </c>
    </row>
    <row r="310" spans="1:12" x14ac:dyDescent="0.35">
      <c r="A310" s="81" t="s">
        <v>3937</v>
      </c>
      <c r="B310" s="81" t="s">
        <v>3938</v>
      </c>
      <c r="C310" s="88" t="s">
        <v>3939</v>
      </c>
      <c r="D310" s="71" t="s">
        <v>3779</v>
      </c>
      <c r="E310">
        <f>IFERROR(_xlfn.XLOOKUP($A310,map_headernames!H:H,map_headernames!H:H),0)</f>
        <v>0</v>
      </c>
      <c r="F310">
        <f>IFERROR(_xlfn.XLOOKUP($A310,map_headernames!I:I,map_headernames!I:I),0)</f>
        <v>0</v>
      </c>
      <c r="G310">
        <f>IFERROR(_xlfn.XLOOKUP($A310,map_headernames!M:M,map_headernames!M:M),0)</f>
        <v>0</v>
      </c>
      <c r="K310">
        <v>2</v>
      </c>
      <c r="L310">
        <v>1</v>
      </c>
    </row>
    <row r="311" spans="1:12" x14ac:dyDescent="0.35">
      <c r="A311" s="81" t="s">
        <v>3940</v>
      </c>
      <c r="B311" s="81" t="s">
        <v>3941</v>
      </c>
      <c r="C311" s="88" t="s">
        <v>3942</v>
      </c>
      <c r="D311" s="71" t="s">
        <v>3779</v>
      </c>
      <c r="E311">
        <f>IFERROR(_xlfn.XLOOKUP($A311,map_headernames!H:H,map_headernames!H:H),0)</f>
        <v>0</v>
      </c>
      <c r="F311">
        <f>IFERROR(_xlfn.XLOOKUP($A311,map_headernames!I:I,map_headernames!I:I),0)</f>
        <v>0</v>
      </c>
      <c r="G311">
        <f>IFERROR(_xlfn.XLOOKUP($A311,map_headernames!M:M,map_headernames!M:M),0)</f>
        <v>0</v>
      </c>
    </row>
    <row r="312" spans="1:12" x14ac:dyDescent="0.35">
      <c r="A312" s="81" t="s">
        <v>3943</v>
      </c>
      <c r="B312" s="81" t="s">
        <v>3944</v>
      </c>
      <c r="C312" s="88" t="s">
        <v>3945</v>
      </c>
      <c r="D312" s="71" t="s">
        <v>3779</v>
      </c>
      <c r="E312">
        <f>IFERROR(_xlfn.XLOOKUP($A312,map_headernames!H:H,map_headernames!H:H),0)</f>
        <v>0</v>
      </c>
      <c r="F312">
        <f>IFERROR(_xlfn.XLOOKUP($A312,map_headernames!I:I,map_headernames!I:I),0)</f>
        <v>0</v>
      </c>
      <c r="G312">
        <f>IFERROR(_xlfn.XLOOKUP($A312,map_headernames!M:M,map_headernames!M:M),0)</f>
        <v>0</v>
      </c>
    </row>
    <row r="313" spans="1:12" x14ac:dyDescent="0.35">
      <c r="A313" s="81" t="s">
        <v>3946</v>
      </c>
      <c r="B313" s="81" t="s">
        <v>3947</v>
      </c>
      <c r="C313" s="88" t="s">
        <v>3947</v>
      </c>
      <c r="D313" s="71" t="s">
        <v>3779</v>
      </c>
      <c r="E313">
        <f>IFERROR(_xlfn.XLOOKUP($A313,map_headernames!H:H,map_headernames!H:H),0)</f>
        <v>0</v>
      </c>
      <c r="F313">
        <f>IFERROR(_xlfn.XLOOKUP($A313,map_headernames!I:I,map_headernames!I:I),0)</f>
        <v>0</v>
      </c>
      <c r="G313">
        <f>IFERROR(_xlfn.XLOOKUP($A313,map_headernames!M:M,map_headernames!M:M),0)</f>
        <v>0</v>
      </c>
    </row>
    <row r="314" spans="1:12" x14ac:dyDescent="0.35">
      <c r="A314" s="81" t="s">
        <v>3948</v>
      </c>
      <c r="B314" s="81" t="s">
        <v>3949</v>
      </c>
      <c r="C314" s="88" t="s">
        <v>3950</v>
      </c>
      <c r="D314" s="71" t="s">
        <v>3779</v>
      </c>
      <c r="E314">
        <f>IFERROR(_xlfn.XLOOKUP($A314,map_headernames!H:H,map_headernames!H:H),0)</f>
        <v>0</v>
      </c>
      <c r="F314">
        <f>IFERROR(_xlfn.XLOOKUP($A314,map_headernames!I:I,map_headernames!I:I),0)</f>
        <v>0</v>
      </c>
      <c r="G314">
        <f>IFERROR(_xlfn.XLOOKUP($A314,map_headernames!M:M,map_headernames!M:M),0)</f>
        <v>0</v>
      </c>
    </row>
    <row r="315" spans="1:12" x14ac:dyDescent="0.35">
      <c r="A315" s="81" t="s">
        <v>3951</v>
      </c>
      <c r="B315" s="79" t="s">
        <v>3952</v>
      </c>
      <c r="C315" s="88" t="s">
        <v>3953</v>
      </c>
      <c r="D315" s="71" t="s">
        <v>3779</v>
      </c>
      <c r="E315" t="str">
        <f>IFERROR(_xlfn.XLOOKUP($A315,map_headernames!H:H,map_headernames!H:H),0)</f>
        <v>HLI_IE_LI</v>
      </c>
      <c r="F315">
        <f>IFERROR(_xlfn.XLOOKUP($A315,map_headernames!I:I,map_headernames!I:I),0)</f>
        <v>0</v>
      </c>
      <c r="G315">
        <f>IFERROR(_xlfn.XLOOKUP($A315,map_headernames!M:M,map_headernames!M:M),0)</f>
        <v>0</v>
      </c>
      <c r="K315">
        <v>1</v>
      </c>
      <c r="L315">
        <v>1</v>
      </c>
    </row>
    <row r="316" spans="1:12" x14ac:dyDescent="0.35">
      <c r="A316" s="81" t="s">
        <v>3954</v>
      </c>
      <c r="B316" s="81" t="s">
        <v>3955</v>
      </c>
      <c r="C316" s="88" t="s">
        <v>3956</v>
      </c>
      <c r="D316" s="71" t="s">
        <v>3779</v>
      </c>
      <c r="E316">
        <f>IFERROR(_xlfn.XLOOKUP($A316,map_headernames!H:H,map_headernames!H:H),0)</f>
        <v>0</v>
      </c>
      <c r="F316">
        <f>IFERROR(_xlfn.XLOOKUP($A316,map_headernames!I:I,map_headernames!I:I),0)</f>
        <v>0</v>
      </c>
      <c r="G316">
        <f>IFERROR(_xlfn.XLOOKUP($A316,map_headernames!M:M,map_headernames!M:M),0)</f>
        <v>0</v>
      </c>
      <c r="K316">
        <v>2</v>
      </c>
      <c r="L316">
        <v>1</v>
      </c>
    </row>
    <row r="317" spans="1:12" x14ac:dyDescent="0.35">
      <c r="A317" s="81" t="s">
        <v>3957</v>
      </c>
      <c r="B317" s="81" t="s">
        <v>3958</v>
      </c>
      <c r="C317" s="88" t="s">
        <v>3959</v>
      </c>
      <c r="D317" s="71" t="s">
        <v>3779</v>
      </c>
      <c r="E317">
        <f>IFERROR(_xlfn.XLOOKUP($A317,map_headernames!H:H,map_headernames!H:H),0)</f>
        <v>0</v>
      </c>
      <c r="F317">
        <f>IFERROR(_xlfn.XLOOKUP($A317,map_headernames!I:I,map_headernames!I:I),0)</f>
        <v>0</v>
      </c>
      <c r="G317">
        <f>IFERROR(_xlfn.XLOOKUP($A317,map_headernames!M:M,map_headernames!M:M),0)</f>
        <v>0</v>
      </c>
    </row>
    <row r="318" spans="1:12" x14ac:dyDescent="0.35">
      <c r="A318" s="81" t="s">
        <v>3960</v>
      </c>
      <c r="B318" s="81" t="s">
        <v>3961</v>
      </c>
      <c r="C318" s="88" t="s">
        <v>3962</v>
      </c>
      <c r="D318" s="71" t="s">
        <v>3779</v>
      </c>
      <c r="E318">
        <f>IFERROR(_xlfn.XLOOKUP($A318,map_headernames!H:H,map_headernames!H:H),0)</f>
        <v>0</v>
      </c>
      <c r="F318">
        <f>IFERROR(_xlfn.XLOOKUP($A318,map_headernames!I:I,map_headernames!I:I),0)</f>
        <v>0</v>
      </c>
      <c r="G318">
        <f>IFERROR(_xlfn.XLOOKUP($A318,map_headernames!M:M,map_headernames!M:M),0)</f>
        <v>0</v>
      </c>
    </row>
    <row r="319" spans="1:12" x14ac:dyDescent="0.35">
      <c r="A319" s="81" t="s">
        <v>3963</v>
      </c>
      <c r="B319" s="81" t="s">
        <v>3964</v>
      </c>
      <c r="C319" s="88" t="s">
        <v>3964</v>
      </c>
      <c r="D319" s="71" t="s">
        <v>3779</v>
      </c>
      <c r="E319">
        <f>IFERROR(_xlfn.XLOOKUP($A319,map_headernames!H:H,map_headernames!H:H),0)</f>
        <v>0</v>
      </c>
      <c r="F319">
        <f>IFERROR(_xlfn.XLOOKUP($A319,map_headernames!I:I,map_headernames!I:I),0)</f>
        <v>0</v>
      </c>
      <c r="G319">
        <f>IFERROR(_xlfn.XLOOKUP($A319,map_headernames!M:M,map_headernames!M:M),0)</f>
        <v>0</v>
      </c>
    </row>
    <row r="320" spans="1:12" x14ac:dyDescent="0.35">
      <c r="A320" s="81" t="s">
        <v>3965</v>
      </c>
      <c r="B320" s="81" t="s">
        <v>3966</v>
      </c>
      <c r="C320" s="88" t="s">
        <v>3967</v>
      </c>
      <c r="D320" s="71" t="s">
        <v>3779</v>
      </c>
      <c r="E320">
        <f>IFERROR(_xlfn.XLOOKUP($A320,map_headernames!H:H,map_headernames!H:H),0)</f>
        <v>0</v>
      </c>
      <c r="F320">
        <f>IFERROR(_xlfn.XLOOKUP($A320,map_headernames!I:I,map_headernames!I:I),0)</f>
        <v>0</v>
      </c>
      <c r="G320">
        <f>IFERROR(_xlfn.XLOOKUP($A320,map_headernames!M:M,map_headernames!M:M),0)</f>
        <v>0</v>
      </c>
    </row>
    <row r="321" spans="1:12" x14ac:dyDescent="0.35">
      <c r="A321" s="81" t="s">
        <v>3968</v>
      </c>
      <c r="B321" s="79" t="s">
        <v>3969</v>
      </c>
      <c r="C321" s="88" t="s">
        <v>3970</v>
      </c>
      <c r="D321" s="71" t="s">
        <v>3779</v>
      </c>
      <c r="E321" t="str">
        <f>IFERROR(_xlfn.XLOOKUP($A321,map_headernames!H:H,map_headernames!H:H),0)</f>
        <v>HLI_API_LI</v>
      </c>
      <c r="F321">
        <f>IFERROR(_xlfn.XLOOKUP($A321,map_headernames!I:I,map_headernames!I:I),0)</f>
        <v>0</v>
      </c>
      <c r="G321">
        <f>IFERROR(_xlfn.XLOOKUP($A321,map_headernames!M:M,map_headernames!M:M),0)</f>
        <v>0</v>
      </c>
      <c r="K321">
        <v>1</v>
      </c>
      <c r="L321">
        <v>1</v>
      </c>
    </row>
    <row r="322" spans="1:12" x14ac:dyDescent="0.35">
      <c r="A322" s="81" t="s">
        <v>3971</v>
      </c>
      <c r="B322" s="81" t="s">
        <v>3972</v>
      </c>
      <c r="C322" s="88" t="s">
        <v>3973</v>
      </c>
      <c r="D322" s="71" t="s">
        <v>3779</v>
      </c>
      <c r="E322">
        <f>IFERROR(_xlfn.XLOOKUP($A322,map_headernames!H:H,map_headernames!H:H),0)</f>
        <v>0</v>
      </c>
      <c r="F322">
        <f>IFERROR(_xlfn.XLOOKUP($A322,map_headernames!I:I,map_headernames!I:I),0)</f>
        <v>0</v>
      </c>
      <c r="G322">
        <f>IFERROR(_xlfn.XLOOKUP($A322,map_headernames!M:M,map_headernames!M:M),0)</f>
        <v>0</v>
      </c>
      <c r="K322">
        <v>2</v>
      </c>
      <c r="L322">
        <v>1</v>
      </c>
    </row>
    <row r="323" spans="1:12" x14ac:dyDescent="0.35">
      <c r="A323" s="81" t="s">
        <v>3974</v>
      </c>
      <c r="B323" s="81" t="s">
        <v>3975</v>
      </c>
      <c r="C323" s="88" t="s">
        <v>3976</v>
      </c>
      <c r="D323" s="71" t="s">
        <v>3779</v>
      </c>
      <c r="E323">
        <f>IFERROR(_xlfn.XLOOKUP($A323,map_headernames!H:H,map_headernames!H:H),0)</f>
        <v>0</v>
      </c>
      <c r="F323">
        <f>IFERROR(_xlfn.XLOOKUP($A323,map_headernames!I:I,map_headernames!I:I),0)</f>
        <v>0</v>
      </c>
      <c r="G323">
        <f>IFERROR(_xlfn.XLOOKUP($A323,map_headernames!M:M,map_headernames!M:M),0)</f>
        <v>0</v>
      </c>
    </row>
    <row r="324" spans="1:12" x14ac:dyDescent="0.35">
      <c r="A324" s="81" t="s">
        <v>3977</v>
      </c>
      <c r="B324" s="81" t="s">
        <v>3978</v>
      </c>
      <c r="C324" s="88" t="s">
        <v>3979</v>
      </c>
      <c r="D324" s="71" t="s">
        <v>3779</v>
      </c>
      <c r="E324">
        <f>IFERROR(_xlfn.XLOOKUP($A324,map_headernames!H:H,map_headernames!H:H),0)</f>
        <v>0</v>
      </c>
      <c r="F324">
        <f>IFERROR(_xlfn.XLOOKUP($A324,map_headernames!I:I,map_headernames!I:I),0)</f>
        <v>0</v>
      </c>
      <c r="G324">
        <f>IFERROR(_xlfn.XLOOKUP($A324,map_headernames!M:M,map_headernames!M:M),0)</f>
        <v>0</v>
      </c>
    </row>
    <row r="325" spans="1:12" x14ac:dyDescent="0.35">
      <c r="A325" s="81" t="s">
        <v>3980</v>
      </c>
      <c r="B325" s="81" t="s">
        <v>3981</v>
      </c>
      <c r="C325" s="88" t="s">
        <v>3981</v>
      </c>
      <c r="D325" s="71" t="s">
        <v>3779</v>
      </c>
      <c r="E325">
        <f>IFERROR(_xlfn.XLOOKUP($A325,map_headernames!H:H,map_headernames!H:H),0)</f>
        <v>0</v>
      </c>
      <c r="F325">
        <f>IFERROR(_xlfn.XLOOKUP($A325,map_headernames!I:I,map_headernames!I:I),0)</f>
        <v>0</v>
      </c>
      <c r="G325">
        <f>IFERROR(_xlfn.XLOOKUP($A325,map_headernames!M:M,map_headernames!M:M),0)</f>
        <v>0</v>
      </c>
    </row>
    <row r="326" spans="1:12" x14ac:dyDescent="0.35">
      <c r="A326" s="81" t="s">
        <v>3982</v>
      </c>
      <c r="B326" s="81" t="s">
        <v>3983</v>
      </c>
      <c r="C326" s="88" t="s">
        <v>3984</v>
      </c>
      <c r="D326" s="71" t="s">
        <v>3779</v>
      </c>
      <c r="E326">
        <f>IFERROR(_xlfn.XLOOKUP($A326,map_headernames!H:H,map_headernames!H:H),0)</f>
        <v>0</v>
      </c>
      <c r="F326">
        <f>IFERROR(_xlfn.XLOOKUP($A326,map_headernames!I:I,map_headernames!I:I),0)</f>
        <v>0</v>
      </c>
      <c r="G326">
        <f>IFERROR(_xlfn.XLOOKUP($A326,map_headernames!M:M,map_headernames!M:M),0)</f>
        <v>0</v>
      </c>
    </row>
    <row r="327" spans="1:12" x14ac:dyDescent="0.35">
      <c r="A327" s="81" t="s">
        <v>3985</v>
      </c>
      <c r="B327" s="79" t="s">
        <v>3986</v>
      </c>
      <c r="C327" s="88" t="s">
        <v>3987</v>
      </c>
      <c r="D327" s="71" t="s">
        <v>3779</v>
      </c>
      <c r="E327" t="str">
        <f>IFERROR(_xlfn.XLOOKUP($A327,map_headernames!H:H,map_headernames!H:H),0)</f>
        <v>HLI_OTHER_LI</v>
      </c>
      <c r="F327">
        <f>IFERROR(_xlfn.XLOOKUP($A327,map_headernames!I:I,map_headernames!I:I),0)</f>
        <v>0</v>
      </c>
      <c r="G327">
        <f>IFERROR(_xlfn.XLOOKUP($A327,map_headernames!M:M,map_headernames!M:M),0)</f>
        <v>0</v>
      </c>
      <c r="K327">
        <v>1</v>
      </c>
      <c r="L327">
        <v>1</v>
      </c>
    </row>
    <row r="328" spans="1:12" x14ac:dyDescent="0.35">
      <c r="A328" s="81" t="s">
        <v>3988</v>
      </c>
      <c r="B328" s="81" t="s">
        <v>3989</v>
      </c>
      <c r="C328" s="88" t="s">
        <v>3990</v>
      </c>
      <c r="D328" s="71" t="s">
        <v>3779</v>
      </c>
      <c r="E328">
        <f>IFERROR(_xlfn.XLOOKUP($A328,map_headernames!H:H,map_headernames!H:H),0)</f>
        <v>0</v>
      </c>
      <c r="F328">
        <f>IFERROR(_xlfn.XLOOKUP($A328,map_headernames!I:I,map_headernames!I:I),0)</f>
        <v>0</v>
      </c>
      <c r="G328">
        <f>IFERROR(_xlfn.XLOOKUP($A328,map_headernames!M:M,map_headernames!M:M),0)</f>
        <v>0</v>
      </c>
      <c r="K328">
        <v>2</v>
      </c>
      <c r="L328">
        <v>1</v>
      </c>
    </row>
    <row r="329" spans="1:12" x14ac:dyDescent="0.35">
      <c r="A329" s="81" t="s">
        <v>3991</v>
      </c>
      <c r="B329" s="81" t="s">
        <v>3992</v>
      </c>
      <c r="C329" s="88" t="s">
        <v>3993</v>
      </c>
      <c r="D329" s="71" t="s">
        <v>3779</v>
      </c>
      <c r="E329">
        <f>IFERROR(_xlfn.XLOOKUP($A329,map_headernames!H:H,map_headernames!H:H),0)</f>
        <v>0</v>
      </c>
      <c r="F329">
        <f>IFERROR(_xlfn.XLOOKUP($A329,map_headernames!I:I,map_headernames!I:I),0)</f>
        <v>0</v>
      </c>
      <c r="G329">
        <f>IFERROR(_xlfn.XLOOKUP($A329,map_headernames!M:M,map_headernames!M:M),0)</f>
        <v>0</v>
      </c>
    </row>
    <row r="330" spans="1:12" x14ac:dyDescent="0.35">
      <c r="A330" s="81" t="s">
        <v>3994</v>
      </c>
      <c r="B330" s="81" t="s">
        <v>3995</v>
      </c>
      <c r="C330" s="88" t="s">
        <v>3996</v>
      </c>
      <c r="D330" s="71" t="s">
        <v>3779</v>
      </c>
      <c r="E330">
        <f>IFERROR(_xlfn.XLOOKUP($A330,map_headernames!H:H,map_headernames!H:H),0)</f>
        <v>0</v>
      </c>
      <c r="F330">
        <f>IFERROR(_xlfn.XLOOKUP($A330,map_headernames!I:I,map_headernames!I:I),0)</f>
        <v>0</v>
      </c>
      <c r="G330">
        <f>IFERROR(_xlfn.XLOOKUP($A330,map_headernames!M:M,map_headernames!M:M),0)</f>
        <v>0</v>
      </c>
    </row>
    <row r="331" spans="1:12" x14ac:dyDescent="0.35">
      <c r="A331" s="87" t="s">
        <v>3997</v>
      </c>
      <c r="B331" s="101" t="s">
        <v>3998</v>
      </c>
      <c r="C331" s="88" t="s">
        <v>3999</v>
      </c>
      <c r="D331" s="71" t="s">
        <v>4000</v>
      </c>
      <c r="E331">
        <f>IFERROR(_xlfn.XLOOKUP($A331,map_headernames!H:H,map_headernames!H:H),0)</f>
        <v>0</v>
      </c>
      <c r="F331">
        <f>IFERROR(_xlfn.XLOOKUP($A331,map_headernames!I:I,map_headernames!I:I),0)</f>
        <v>0</v>
      </c>
      <c r="G331">
        <f>IFERROR(_xlfn.XLOOKUP($A331,map_headernames!M:M,map_headernames!M:M),0)</f>
        <v>0</v>
      </c>
      <c r="H331" s="43"/>
      <c r="I331" t="s">
        <v>406</v>
      </c>
      <c r="J331" s="43" t="s">
        <v>405</v>
      </c>
      <c r="K331">
        <v>0</v>
      </c>
      <c r="L331">
        <v>0</v>
      </c>
    </row>
    <row r="332" spans="1:12" x14ac:dyDescent="0.35">
      <c r="A332" s="81" t="s">
        <v>4001</v>
      </c>
      <c r="B332" s="81" t="s">
        <v>4002</v>
      </c>
      <c r="C332" s="88" t="s">
        <v>4002</v>
      </c>
      <c r="D332" s="71" t="s">
        <v>4000</v>
      </c>
      <c r="E332">
        <f>IFERROR(_xlfn.XLOOKUP($A332,map_headernames!H:H,map_headernames!H:H),0)</f>
        <v>0</v>
      </c>
      <c r="F332">
        <f>IFERROR(_xlfn.XLOOKUP($A332,map_headernames!I:I,map_headernames!I:I),0)</f>
        <v>0</v>
      </c>
      <c r="G332">
        <f>IFERROR(_xlfn.XLOOKUP($A332,map_headernames!M:M,map_headernames!M:M),0)</f>
        <v>0</v>
      </c>
    </row>
    <row r="333" spans="1:12" x14ac:dyDescent="0.35">
      <c r="A333" s="81" t="s">
        <v>4003</v>
      </c>
      <c r="B333" s="81" t="s">
        <v>4004</v>
      </c>
      <c r="C333" s="88" t="s">
        <v>4005</v>
      </c>
      <c r="D333" s="71" t="s">
        <v>4000</v>
      </c>
      <c r="E333">
        <f>IFERROR(_xlfn.XLOOKUP($A333,map_headernames!H:H,map_headernames!H:H),0)</f>
        <v>0</v>
      </c>
      <c r="F333">
        <f>IFERROR(_xlfn.XLOOKUP($A333,map_headernames!I:I,map_headernames!I:I),0)</f>
        <v>0</v>
      </c>
      <c r="G333">
        <f>IFERROR(_xlfn.XLOOKUP($A333,map_headernames!M:M,map_headernames!M:M),0)</f>
        <v>0</v>
      </c>
    </row>
    <row r="334" spans="1:12" x14ac:dyDescent="0.35">
      <c r="A334" s="87" t="s">
        <v>4006</v>
      </c>
      <c r="B334" s="101" t="s">
        <v>4007</v>
      </c>
      <c r="C334" s="88" t="s">
        <v>4007</v>
      </c>
      <c r="D334" s="71" t="s">
        <v>4000</v>
      </c>
      <c r="E334">
        <f>IFERROR(_xlfn.XLOOKUP($A334,map_headernames!H:H,map_headernames!H:H),0)</f>
        <v>0</v>
      </c>
      <c r="F334">
        <f>IFERROR(_xlfn.XLOOKUP($A334,map_headernames!I:I,map_headernames!I:I),0)</f>
        <v>0</v>
      </c>
      <c r="G334">
        <f>IFERROR(_xlfn.XLOOKUP($A334,map_headernames!M:M,map_headernames!M:M),0)</f>
        <v>0</v>
      </c>
      <c r="H334" s="43"/>
      <c r="I334" s="108" t="s">
        <v>76</v>
      </c>
      <c r="J334" s="43" t="s">
        <v>75</v>
      </c>
      <c r="K334">
        <v>0</v>
      </c>
      <c r="L334">
        <v>0</v>
      </c>
    </row>
    <row r="335" spans="1:12" x14ac:dyDescent="0.35">
      <c r="A335" s="87" t="s">
        <v>4008</v>
      </c>
      <c r="B335" s="87" t="s">
        <v>4009</v>
      </c>
      <c r="C335" s="88" t="s">
        <v>4010</v>
      </c>
      <c r="D335" s="71" t="s">
        <v>4000</v>
      </c>
      <c r="E335">
        <f>IFERROR(_xlfn.XLOOKUP($A335,map_headernames!H:H,map_headernames!H:H),0)</f>
        <v>0</v>
      </c>
      <c r="F335">
        <f>IFERROR(_xlfn.XLOOKUP($A335,map_headernames!I:I,map_headernames!I:I),0)</f>
        <v>0</v>
      </c>
      <c r="G335">
        <f>IFERROR(_xlfn.XLOOKUP($A335,map_headernames!M:M,map_headernames!M:M),0)</f>
        <v>0</v>
      </c>
      <c r="H335" s="43"/>
      <c r="I335" t="s">
        <v>1719</v>
      </c>
      <c r="J335" s="43" t="s">
        <v>80</v>
      </c>
      <c r="K335">
        <v>0</v>
      </c>
      <c r="L335">
        <v>0</v>
      </c>
    </row>
    <row r="336" spans="1:12" x14ac:dyDescent="0.35">
      <c r="A336" s="81" t="s">
        <v>4011</v>
      </c>
      <c r="B336" s="81" t="s">
        <v>4012</v>
      </c>
      <c r="C336" s="88" t="s">
        <v>4012</v>
      </c>
      <c r="D336" s="71" t="s">
        <v>4000</v>
      </c>
      <c r="E336">
        <f>IFERROR(_xlfn.XLOOKUP($A336,map_headernames!H:H,map_headernames!H:H),0)</f>
        <v>0</v>
      </c>
      <c r="F336">
        <f>IFERROR(_xlfn.XLOOKUP($A336,map_headernames!I:I,map_headernames!I:I),0)</f>
        <v>0</v>
      </c>
      <c r="G336">
        <f>IFERROR(_xlfn.XLOOKUP($A336,map_headernames!M:M,map_headernames!M:M),0)</f>
        <v>0</v>
      </c>
    </row>
    <row r="337" spans="1:7" x14ac:dyDescent="0.35">
      <c r="A337" s="81" t="s">
        <v>4013</v>
      </c>
      <c r="B337" s="81" t="s">
        <v>4014</v>
      </c>
      <c r="C337" s="88" t="s">
        <v>4015</v>
      </c>
      <c r="D337" s="71" t="s">
        <v>4000</v>
      </c>
      <c r="E337">
        <f>IFERROR(_xlfn.XLOOKUP($A337,map_headernames!H:H,map_headernames!H:H),0)</f>
        <v>0</v>
      </c>
      <c r="F337">
        <f>IFERROR(_xlfn.XLOOKUP($A337,map_headernames!I:I,map_headernames!I:I),0)</f>
        <v>0</v>
      </c>
      <c r="G337">
        <f>IFERROR(_xlfn.XLOOKUP($A337,map_headernames!M:M,map_headernames!M:M),0)</f>
        <v>0</v>
      </c>
    </row>
    <row r="338" spans="1:7" x14ac:dyDescent="0.35">
      <c r="A338" s="81" t="s">
        <v>4016</v>
      </c>
      <c r="B338" s="81" t="s">
        <v>4017</v>
      </c>
      <c r="C338" s="88" t="s">
        <v>4017</v>
      </c>
      <c r="D338" s="71" t="s">
        <v>4000</v>
      </c>
      <c r="E338">
        <f>IFERROR(_xlfn.XLOOKUP($A338,map_headernames!H:H,map_headernames!H:H),0)</f>
        <v>0</v>
      </c>
      <c r="F338">
        <f>IFERROR(_xlfn.XLOOKUP($A338,map_headernames!I:I,map_headernames!I:I),0)</f>
        <v>0</v>
      </c>
      <c r="G338">
        <f>IFERROR(_xlfn.XLOOKUP($A338,map_headernames!M:M,map_headernames!M:M),0)</f>
        <v>0</v>
      </c>
    </row>
    <row r="339" spans="1:7" x14ac:dyDescent="0.35">
      <c r="A339" s="81" t="s">
        <v>4018</v>
      </c>
      <c r="B339" s="81" t="s">
        <v>4019</v>
      </c>
      <c r="C339" s="88" t="s">
        <v>4020</v>
      </c>
      <c r="D339" s="71" t="s">
        <v>4000</v>
      </c>
      <c r="E339">
        <f>IFERROR(_xlfn.XLOOKUP($A339,map_headernames!H:H,map_headernames!H:H),0)</f>
        <v>0</v>
      </c>
      <c r="F339">
        <f>IFERROR(_xlfn.XLOOKUP($A339,map_headernames!I:I,map_headernames!I:I),0)</f>
        <v>0</v>
      </c>
      <c r="G339">
        <f>IFERROR(_xlfn.XLOOKUP($A339,map_headernames!M:M,map_headernames!M:M),0)</f>
        <v>0</v>
      </c>
    </row>
    <row r="340" spans="1:7" x14ac:dyDescent="0.35">
      <c r="A340" s="81" t="s">
        <v>4021</v>
      </c>
      <c r="B340" s="81" t="s">
        <v>4022</v>
      </c>
      <c r="C340" s="88" t="s">
        <v>4022</v>
      </c>
      <c r="D340" s="71" t="s">
        <v>4000</v>
      </c>
      <c r="E340">
        <f>IFERROR(_xlfn.XLOOKUP($A340,map_headernames!H:H,map_headernames!H:H),0)</f>
        <v>0</v>
      </c>
      <c r="F340">
        <f>IFERROR(_xlfn.XLOOKUP($A340,map_headernames!I:I,map_headernames!I:I),0)</f>
        <v>0</v>
      </c>
      <c r="G340">
        <f>IFERROR(_xlfn.XLOOKUP($A340,map_headernames!M:M,map_headernames!M:M),0)</f>
        <v>0</v>
      </c>
    </row>
    <row r="341" spans="1:7" x14ac:dyDescent="0.35">
      <c r="A341" s="81" t="s">
        <v>4023</v>
      </c>
      <c r="B341" s="81" t="s">
        <v>4024</v>
      </c>
      <c r="C341" s="88" t="s">
        <v>4025</v>
      </c>
      <c r="D341" s="71" t="s">
        <v>4000</v>
      </c>
      <c r="E341">
        <f>IFERROR(_xlfn.XLOOKUP($A341,map_headernames!H:H,map_headernames!H:H),0)</f>
        <v>0</v>
      </c>
      <c r="F341">
        <f>IFERROR(_xlfn.XLOOKUP($A341,map_headernames!I:I,map_headernames!I:I),0)</f>
        <v>0</v>
      </c>
      <c r="G341">
        <f>IFERROR(_xlfn.XLOOKUP($A341,map_headernames!M:M,map_headernames!M:M),0)</f>
        <v>0</v>
      </c>
    </row>
    <row r="342" spans="1:7" x14ac:dyDescent="0.35">
      <c r="A342" s="81" t="s">
        <v>4026</v>
      </c>
      <c r="B342" s="81" t="s">
        <v>4027</v>
      </c>
      <c r="C342" s="88" t="s">
        <v>4027</v>
      </c>
      <c r="D342" s="71" t="s">
        <v>4000</v>
      </c>
      <c r="E342">
        <f>IFERROR(_xlfn.XLOOKUP($A342,map_headernames!H:H,map_headernames!H:H),0)</f>
        <v>0</v>
      </c>
      <c r="F342">
        <f>IFERROR(_xlfn.XLOOKUP($A342,map_headernames!I:I,map_headernames!I:I),0)</f>
        <v>0</v>
      </c>
      <c r="G342">
        <f>IFERROR(_xlfn.XLOOKUP($A342,map_headernames!M:M,map_headernames!M:M),0)</f>
        <v>0</v>
      </c>
    </row>
    <row r="343" spans="1:7" x14ac:dyDescent="0.35">
      <c r="A343" s="81" t="s">
        <v>4028</v>
      </c>
      <c r="B343" s="81" t="s">
        <v>4029</v>
      </c>
      <c r="C343" s="88" t="s">
        <v>4030</v>
      </c>
      <c r="D343" s="71" t="s">
        <v>4000</v>
      </c>
      <c r="E343">
        <f>IFERROR(_xlfn.XLOOKUP($A343,map_headernames!H:H,map_headernames!H:H),0)</f>
        <v>0</v>
      </c>
      <c r="F343">
        <f>IFERROR(_xlfn.XLOOKUP($A343,map_headernames!I:I,map_headernames!I:I),0)</f>
        <v>0</v>
      </c>
      <c r="G343">
        <f>IFERROR(_xlfn.XLOOKUP($A343,map_headernames!M:M,map_headernames!M:M),0)</f>
        <v>0</v>
      </c>
    </row>
    <row r="344" spans="1:7" x14ac:dyDescent="0.35">
      <c r="A344" s="81" t="s">
        <v>4031</v>
      </c>
      <c r="B344" s="81" t="s">
        <v>4032</v>
      </c>
      <c r="C344" s="88" t="s">
        <v>4032</v>
      </c>
      <c r="D344" s="71" t="s">
        <v>4000</v>
      </c>
      <c r="E344">
        <f>IFERROR(_xlfn.XLOOKUP($A344,map_headernames!H:H,map_headernames!H:H),0)</f>
        <v>0</v>
      </c>
      <c r="F344">
        <f>IFERROR(_xlfn.XLOOKUP($A344,map_headernames!I:I,map_headernames!I:I),0)</f>
        <v>0</v>
      </c>
      <c r="G344">
        <f>IFERROR(_xlfn.XLOOKUP($A344,map_headernames!M:M,map_headernames!M:M),0)</f>
        <v>0</v>
      </c>
    </row>
    <row r="345" spans="1:7" x14ac:dyDescent="0.35">
      <c r="A345" s="81" t="s">
        <v>4033</v>
      </c>
      <c r="B345" s="81" t="s">
        <v>4034</v>
      </c>
      <c r="C345" s="88" t="s">
        <v>4035</v>
      </c>
      <c r="D345" s="71" t="s">
        <v>4000</v>
      </c>
      <c r="E345">
        <f>IFERROR(_xlfn.XLOOKUP($A345,map_headernames!H:H,map_headernames!H:H),0)</f>
        <v>0</v>
      </c>
      <c r="F345">
        <f>IFERROR(_xlfn.XLOOKUP($A345,map_headernames!I:I,map_headernames!I:I),0)</f>
        <v>0</v>
      </c>
      <c r="G345">
        <f>IFERROR(_xlfn.XLOOKUP($A345,map_headernames!M:M,map_headernames!M:M),0)</f>
        <v>0</v>
      </c>
    </row>
    <row r="346" spans="1:7" x14ac:dyDescent="0.35">
      <c r="A346" s="81" t="s">
        <v>4036</v>
      </c>
      <c r="B346" s="81" t="s">
        <v>4037</v>
      </c>
      <c r="C346" s="88" t="s">
        <v>4037</v>
      </c>
      <c r="D346" s="71" t="s">
        <v>4000</v>
      </c>
      <c r="E346">
        <f>IFERROR(_xlfn.XLOOKUP($A346,map_headernames!H:H,map_headernames!H:H),0)</f>
        <v>0</v>
      </c>
      <c r="F346">
        <f>IFERROR(_xlfn.XLOOKUP($A346,map_headernames!I:I,map_headernames!I:I),0)</f>
        <v>0</v>
      </c>
      <c r="G346">
        <f>IFERROR(_xlfn.XLOOKUP($A346,map_headernames!M:M,map_headernames!M:M),0)</f>
        <v>0</v>
      </c>
    </row>
    <row r="347" spans="1:7" x14ac:dyDescent="0.35">
      <c r="A347" s="81" t="s">
        <v>4038</v>
      </c>
      <c r="B347" s="81" t="s">
        <v>4039</v>
      </c>
      <c r="C347" s="88" t="s">
        <v>4040</v>
      </c>
      <c r="D347" s="71" t="s">
        <v>4000</v>
      </c>
      <c r="E347">
        <f>IFERROR(_xlfn.XLOOKUP($A347,map_headernames!H:H,map_headernames!H:H),0)</f>
        <v>0</v>
      </c>
      <c r="F347">
        <f>IFERROR(_xlfn.XLOOKUP($A347,map_headernames!I:I,map_headernames!I:I),0)</f>
        <v>0</v>
      </c>
      <c r="G347">
        <f>IFERROR(_xlfn.XLOOKUP($A347,map_headernames!M:M,map_headernames!M:M),0)</f>
        <v>0</v>
      </c>
    </row>
    <row r="348" spans="1:7" x14ac:dyDescent="0.35">
      <c r="A348" s="81" t="s">
        <v>4041</v>
      </c>
      <c r="B348" s="81" t="s">
        <v>4042</v>
      </c>
      <c r="C348" s="88" t="s">
        <v>4042</v>
      </c>
      <c r="D348" s="71" t="s">
        <v>4000</v>
      </c>
      <c r="E348">
        <f>IFERROR(_xlfn.XLOOKUP($A348,map_headernames!H:H,map_headernames!H:H),0)</f>
        <v>0</v>
      </c>
      <c r="F348">
        <f>IFERROR(_xlfn.XLOOKUP($A348,map_headernames!I:I,map_headernames!I:I),0)</f>
        <v>0</v>
      </c>
      <c r="G348">
        <f>IFERROR(_xlfn.XLOOKUP($A348,map_headernames!M:M,map_headernames!M:M),0)</f>
        <v>0</v>
      </c>
    </row>
    <row r="349" spans="1:7" x14ac:dyDescent="0.35">
      <c r="A349" s="81" t="s">
        <v>4043</v>
      </c>
      <c r="B349" s="81" t="s">
        <v>4044</v>
      </c>
      <c r="C349" s="88" t="s">
        <v>4045</v>
      </c>
      <c r="D349" s="71" t="s">
        <v>4000</v>
      </c>
      <c r="E349">
        <f>IFERROR(_xlfn.XLOOKUP($A349,map_headernames!H:H,map_headernames!H:H),0)</f>
        <v>0</v>
      </c>
      <c r="F349">
        <f>IFERROR(_xlfn.XLOOKUP($A349,map_headernames!I:I,map_headernames!I:I),0)</f>
        <v>0</v>
      </c>
      <c r="G349">
        <f>IFERROR(_xlfn.XLOOKUP($A349,map_headernames!M:M,map_headernames!M:M),0)</f>
        <v>0</v>
      </c>
    </row>
    <row r="350" spans="1:7" x14ac:dyDescent="0.35">
      <c r="A350" s="81" t="s">
        <v>4046</v>
      </c>
      <c r="B350" s="81" t="s">
        <v>4047</v>
      </c>
      <c r="C350" s="88" t="s">
        <v>4047</v>
      </c>
      <c r="D350" s="71" t="s">
        <v>4000</v>
      </c>
      <c r="E350">
        <f>IFERROR(_xlfn.XLOOKUP($A350,map_headernames!H:H,map_headernames!H:H),0)</f>
        <v>0</v>
      </c>
      <c r="F350">
        <f>IFERROR(_xlfn.XLOOKUP($A350,map_headernames!I:I,map_headernames!I:I),0)</f>
        <v>0</v>
      </c>
      <c r="G350">
        <f>IFERROR(_xlfn.XLOOKUP($A350,map_headernames!M:M,map_headernames!M:M),0)</f>
        <v>0</v>
      </c>
    </row>
    <row r="351" spans="1:7" x14ac:dyDescent="0.35">
      <c r="A351" s="81" t="s">
        <v>4048</v>
      </c>
      <c r="B351" s="81" t="s">
        <v>4049</v>
      </c>
      <c r="C351" s="88" t="s">
        <v>4050</v>
      </c>
      <c r="D351" s="71" t="s">
        <v>4000</v>
      </c>
      <c r="E351">
        <f>IFERROR(_xlfn.XLOOKUP($A351,map_headernames!H:H,map_headernames!H:H),0)</f>
        <v>0</v>
      </c>
      <c r="F351">
        <f>IFERROR(_xlfn.XLOOKUP($A351,map_headernames!I:I,map_headernames!I:I),0)</f>
        <v>0</v>
      </c>
      <c r="G351">
        <f>IFERROR(_xlfn.XLOOKUP($A351,map_headernames!M:M,map_headernames!M:M),0)</f>
        <v>0</v>
      </c>
    </row>
    <row r="352" spans="1:7" x14ac:dyDescent="0.35">
      <c r="A352" s="93" t="s">
        <v>4051</v>
      </c>
      <c r="B352" s="93" t="s">
        <v>4052</v>
      </c>
      <c r="C352" s="94" t="s">
        <v>4052</v>
      </c>
      <c r="D352" s="71" t="s">
        <v>4000</v>
      </c>
      <c r="E352">
        <f>IFERROR(_xlfn.XLOOKUP($A352,map_headernames!H:H,map_headernames!H:H),0)</f>
        <v>0</v>
      </c>
      <c r="F352">
        <f>IFERROR(_xlfn.XLOOKUP($A352,map_headernames!I:I,map_headernames!I:I),0)</f>
        <v>0</v>
      </c>
      <c r="G352">
        <f>IFERROR(_xlfn.XLOOKUP($A352,map_headernames!M:M,map_headernames!M:M),0)</f>
        <v>0</v>
      </c>
    </row>
    <row r="353" spans="1:12" x14ac:dyDescent="0.35">
      <c r="A353" s="93" t="s">
        <v>4053</v>
      </c>
      <c r="B353" s="93" t="s">
        <v>4054</v>
      </c>
      <c r="C353" s="94" t="s">
        <v>4055</v>
      </c>
      <c r="D353" s="71" t="s">
        <v>4000</v>
      </c>
      <c r="E353">
        <f>IFERROR(_xlfn.XLOOKUP($A353,map_headernames!H:H,map_headernames!H:H),0)</f>
        <v>0</v>
      </c>
      <c r="F353">
        <f>IFERROR(_xlfn.XLOOKUP($A353,map_headernames!I:I,map_headernames!I:I),0)</f>
        <v>0</v>
      </c>
      <c r="G353">
        <f>IFERROR(_xlfn.XLOOKUP($A353,map_headernames!M:M,map_headernames!M:M),0)</f>
        <v>0</v>
      </c>
    </row>
    <row r="354" spans="1:12" x14ac:dyDescent="0.35">
      <c r="A354" s="93" t="s">
        <v>4056</v>
      </c>
      <c r="B354" s="93" t="s">
        <v>4057</v>
      </c>
      <c r="C354" s="94" t="s">
        <v>4057</v>
      </c>
      <c r="D354" s="71" t="s">
        <v>4000</v>
      </c>
      <c r="E354">
        <f>IFERROR(_xlfn.XLOOKUP($A354,map_headernames!H:H,map_headernames!H:H),0)</f>
        <v>0</v>
      </c>
      <c r="F354">
        <f>IFERROR(_xlfn.XLOOKUP($A354,map_headernames!I:I,map_headernames!I:I),0)</f>
        <v>0</v>
      </c>
      <c r="G354">
        <f>IFERROR(_xlfn.XLOOKUP($A354,map_headernames!M:M,map_headernames!M:M),0)</f>
        <v>0</v>
      </c>
    </row>
    <row r="355" spans="1:12" x14ac:dyDescent="0.35">
      <c r="A355" s="93" t="s">
        <v>4058</v>
      </c>
      <c r="B355" s="93" t="s">
        <v>4059</v>
      </c>
      <c r="C355" s="94" t="s">
        <v>4060</v>
      </c>
      <c r="D355" s="71" t="s">
        <v>4000</v>
      </c>
      <c r="E355">
        <f>IFERROR(_xlfn.XLOOKUP($A355,map_headernames!H:H,map_headernames!H:H),0)</f>
        <v>0</v>
      </c>
      <c r="F355">
        <f>IFERROR(_xlfn.XLOOKUP($A355,map_headernames!I:I,map_headernames!I:I),0)</f>
        <v>0</v>
      </c>
      <c r="G355">
        <f>IFERROR(_xlfn.XLOOKUP($A355,map_headernames!M:M,map_headernames!M:M),0)</f>
        <v>0</v>
      </c>
    </row>
    <row r="356" spans="1:12" x14ac:dyDescent="0.35">
      <c r="A356" s="109" t="s">
        <v>4061</v>
      </c>
      <c r="B356" s="100" t="s">
        <v>4062</v>
      </c>
      <c r="C356" s="88" t="s">
        <v>4062</v>
      </c>
      <c r="D356" s="71" t="s">
        <v>4000</v>
      </c>
      <c r="E356" t="str">
        <f>IFERROR(_xlfn.XLOOKUP($A356,map_headernames!H:H,map_headernames!H:H),0)</f>
        <v>OCCHU</v>
      </c>
      <c r="F356">
        <f>IFERROR(_xlfn.XLOOKUP($A356,map_headernames!I:I,map_headernames!I:I),0)</f>
        <v>0</v>
      </c>
      <c r="G356">
        <f>IFERROR(_xlfn.XLOOKUP($A356,map_headernames!M:M,map_headernames!M:M),0)</f>
        <v>0</v>
      </c>
      <c r="H356" s="19"/>
      <c r="I356" s="19"/>
      <c r="J356" s="19"/>
      <c r="K356" s="19">
        <v>1</v>
      </c>
      <c r="L356" s="19">
        <v>1</v>
      </c>
    </row>
    <row r="357" spans="1:12" x14ac:dyDescent="0.35">
      <c r="A357" s="81" t="s">
        <v>4063</v>
      </c>
      <c r="B357" s="103" t="s">
        <v>4064</v>
      </c>
      <c r="C357" s="88" t="s">
        <v>4065</v>
      </c>
      <c r="D357" s="71" t="s">
        <v>4000</v>
      </c>
      <c r="E357">
        <f>IFERROR(_xlfn.XLOOKUP($A357,map_headernames!H:H,map_headernames!H:H),0)</f>
        <v>0</v>
      </c>
      <c r="F357">
        <f>IFERROR(_xlfn.XLOOKUP($A357,map_headernames!I:I,map_headernames!I:I),0)</f>
        <v>0</v>
      </c>
      <c r="G357">
        <f>IFERROR(_xlfn.XLOOKUP($A357,map_headernames!M:M,map_headernames!M:M),0)</f>
        <v>0</v>
      </c>
      <c r="H357" s="24"/>
      <c r="I357" s="24"/>
      <c r="J357" s="24"/>
      <c r="K357" s="24"/>
      <c r="L357" s="24"/>
    </row>
    <row r="358" spans="1:12" x14ac:dyDescent="0.35">
      <c r="A358" s="109" t="s">
        <v>4066</v>
      </c>
      <c r="B358" s="100" t="s">
        <v>4067</v>
      </c>
      <c r="C358" s="88" t="s">
        <v>4067</v>
      </c>
      <c r="D358" s="71" t="s">
        <v>4000</v>
      </c>
      <c r="E358" t="str">
        <f>IFERROR(_xlfn.XLOOKUP($A358,map_headernames!H:H,map_headernames!H:H),0)</f>
        <v>OWNHU</v>
      </c>
      <c r="F358">
        <f>IFERROR(_xlfn.XLOOKUP($A358,map_headernames!I:I,map_headernames!I:I),0)</f>
        <v>0</v>
      </c>
      <c r="G358">
        <f>IFERROR(_xlfn.XLOOKUP($A358,map_headernames!M:M,map_headernames!M:M),0)</f>
        <v>0</v>
      </c>
      <c r="H358" s="19"/>
      <c r="I358" s="19"/>
      <c r="J358" s="19"/>
      <c r="K358" s="19">
        <v>1</v>
      </c>
      <c r="L358" s="19">
        <v>1</v>
      </c>
    </row>
    <row r="359" spans="1:12" x14ac:dyDescent="0.35">
      <c r="A359" s="109" t="s">
        <v>4068</v>
      </c>
      <c r="B359" s="107" t="s">
        <v>4069</v>
      </c>
      <c r="C359" s="88" t="s">
        <v>4069</v>
      </c>
      <c r="D359" s="71" t="s">
        <v>4000</v>
      </c>
      <c r="E359">
        <f>IFERROR(_xlfn.XLOOKUP($A359,map_headernames!H:H,map_headernames!H:H),0)</f>
        <v>0</v>
      </c>
      <c r="F359">
        <f>IFERROR(_xlfn.XLOOKUP($A359,map_headernames!I:I,map_headernames!I:I),0)</f>
        <v>0</v>
      </c>
      <c r="G359">
        <f>IFERROR(_xlfn.XLOOKUP($A359,map_headernames!M:M,map_headernames!M:M),0)</f>
        <v>0</v>
      </c>
      <c r="H359" s="19"/>
      <c r="I359" s="19"/>
      <c r="J359" s="19"/>
      <c r="K359" s="19">
        <v>2</v>
      </c>
      <c r="L359" s="19">
        <v>1</v>
      </c>
    </row>
    <row r="360" spans="1:12" x14ac:dyDescent="0.35">
      <c r="A360" s="81" t="s">
        <v>4070</v>
      </c>
      <c r="B360" s="103" t="s">
        <v>4071</v>
      </c>
      <c r="C360" s="88" t="s">
        <v>4071</v>
      </c>
      <c r="D360" s="71" t="s">
        <v>4000</v>
      </c>
      <c r="E360">
        <f>IFERROR(_xlfn.XLOOKUP($A360,map_headernames!H:H,map_headernames!H:H),0)</f>
        <v>0</v>
      </c>
      <c r="F360">
        <f>IFERROR(_xlfn.XLOOKUP($A360,map_headernames!I:I,map_headernames!I:I),0)</f>
        <v>0</v>
      </c>
      <c r="G360">
        <f>IFERROR(_xlfn.XLOOKUP($A360,map_headernames!M:M,map_headernames!M:M),0)</f>
        <v>0</v>
      </c>
    </row>
    <row r="361" spans="1:12" x14ac:dyDescent="0.35">
      <c r="A361" s="81" t="s">
        <v>4072</v>
      </c>
      <c r="B361" s="103" t="s">
        <v>4073</v>
      </c>
      <c r="C361" s="88" t="s">
        <v>4074</v>
      </c>
      <c r="D361" s="71" t="s">
        <v>4000</v>
      </c>
      <c r="E361">
        <f>IFERROR(_xlfn.XLOOKUP($A361,map_headernames!H:H,map_headernames!H:H),0)</f>
        <v>0</v>
      </c>
      <c r="F361">
        <f>IFERROR(_xlfn.XLOOKUP($A361,map_headernames!I:I,map_headernames!I:I),0)</f>
        <v>0</v>
      </c>
      <c r="G361">
        <f>IFERROR(_xlfn.XLOOKUP($A361,map_headernames!M:M,map_headernames!M:M),0)</f>
        <v>0</v>
      </c>
    </row>
    <row r="362" spans="1:12" x14ac:dyDescent="0.35">
      <c r="A362" s="81" t="s">
        <v>4075</v>
      </c>
      <c r="B362" s="81" t="s">
        <v>4076</v>
      </c>
      <c r="C362" s="88" t="s">
        <v>4076</v>
      </c>
      <c r="D362" s="71" t="s">
        <v>4000</v>
      </c>
      <c r="E362">
        <f>IFERROR(_xlfn.XLOOKUP($A362,map_headernames!H:H,map_headernames!H:H),0)</f>
        <v>0</v>
      </c>
      <c r="F362">
        <f>IFERROR(_xlfn.XLOOKUP($A362,map_headernames!I:I,map_headernames!I:I),0)</f>
        <v>0</v>
      </c>
      <c r="G362">
        <f>IFERROR(_xlfn.XLOOKUP($A362,map_headernames!M:M,map_headernames!M:M),0)</f>
        <v>0</v>
      </c>
    </row>
    <row r="363" spans="1:12" x14ac:dyDescent="0.35">
      <c r="A363" s="81" t="s">
        <v>4077</v>
      </c>
      <c r="B363" s="81" t="s">
        <v>4078</v>
      </c>
      <c r="C363" s="88" t="s">
        <v>4079</v>
      </c>
      <c r="D363" s="71" t="s">
        <v>4000</v>
      </c>
      <c r="E363">
        <f>IFERROR(_xlfn.XLOOKUP($A363,map_headernames!H:H,map_headernames!H:H),0)</f>
        <v>0</v>
      </c>
      <c r="F363">
        <f>IFERROR(_xlfn.XLOOKUP($A363,map_headernames!I:I,map_headernames!I:I),0)</f>
        <v>0</v>
      </c>
      <c r="G363">
        <f>IFERROR(_xlfn.XLOOKUP($A363,map_headernames!M:M,map_headernames!M:M),0)</f>
        <v>0</v>
      </c>
    </row>
    <row r="364" spans="1:12" x14ac:dyDescent="0.35">
      <c r="A364" s="81" t="s">
        <v>4080</v>
      </c>
      <c r="B364" s="81" t="s">
        <v>4081</v>
      </c>
      <c r="C364" s="88" t="s">
        <v>4081</v>
      </c>
      <c r="D364" s="71" t="s">
        <v>4000</v>
      </c>
      <c r="E364">
        <f>IFERROR(_xlfn.XLOOKUP($A364,map_headernames!H:H,map_headernames!H:H),0)</f>
        <v>0</v>
      </c>
      <c r="F364">
        <f>IFERROR(_xlfn.XLOOKUP($A364,map_headernames!I:I,map_headernames!I:I),0)</f>
        <v>0</v>
      </c>
      <c r="G364">
        <f>IFERROR(_xlfn.XLOOKUP($A364,map_headernames!M:M,map_headernames!M:M),0)</f>
        <v>0</v>
      </c>
    </row>
    <row r="365" spans="1:12" x14ac:dyDescent="0.35">
      <c r="A365" s="81" t="s">
        <v>4082</v>
      </c>
      <c r="B365" s="81" t="s">
        <v>4083</v>
      </c>
      <c r="C365" s="88" t="s">
        <v>4084</v>
      </c>
      <c r="D365" s="71" t="s">
        <v>4000</v>
      </c>
      <c r="E365">
        <f>IFERROR(_xlfn.XLOOKUP($A365,map_headernames!H:H,map_headernames!H:H),0)</f>
        <v>0</v>
      </c>
      <c r="F365">
        <f>IFERROR(_xlfn.XLOOKUP($A365,map_headernames!I:I,map_headernames!I:I),0)</f>
        <v>0</v>
      </c>
      <c r="G365">
        <f>IFERROR(_xlfn.XLOOKUP($A365,map_headernames!M:M,map_headernames!M:M),0)</f>
        <v>0</v>
      </c>
    </row>
    <row r="366" spans="1:12" x14ac:dyDescent="0.35">
      <c r="A366" s="81" t="s">
        <v>4085</v>
      </c>
      <c r="B366" s="81" t="s">
        <v>4086</v>
      </c>
      <c r="C366" s="88" t="s">
        <v>4086</v>
      </c>
      <c r="D366" s="71" t="s">
        <v>4000</v>
      </c>
      <c r="E366">
        <f>IFERROR(_xlfn.XLOOKUP($A366,map_headernames!H:H,map_headernames!H:H),0)</f>
        <v>0</v>
      </c>
      <c r="F366">
        <f>IFERROR(_xlfn.XLOOKUP($A366,map_headernames!I:I,map_headernames!I:I),0)</f>
        <v>0</v>
      </c>
      <c r="G366">
        <f>IFERROR(_xlfn.XLOOKUP($A366,map_headernames!M:M,map_headernames!M:M),0)</f>
        <v>0</v>
      </c>
    </row>
    <row r="367" spans="1:12" x14ac:dyDescent="0.35">
      <c r="A367" s="81" t="s">
        <v>4087</v>
      </c>
      <c r="B367" s="81" t="s">
        <v>4088</v>
      </c>
      <c r="C367" s="88" t="s">
        <v>4089</v>
      </c>
      <c r="D367" s="71" t="s">
        <v>4000</v>
      </c>
      <c r="E367">
        <f>IFERROR(_xlfn.XLOOKUP($A367,map_headernames!H:H,map_headernames!H:H),0)</f>
        <v>0</v>
      </c>
      <c r="F367">
        <f>IFERROR(_xlfn.XLOOKUP($A367,map_headernames!I:I,map_headernames!I:I),0)</f>
        <v>0</v>
      </c>
      <c r="G367">
        <f>IFERROR(_xlfn.XLOOKUP($A367,map_headernames!M:M,map_headernames!M:M),0)</f>
        <v>0</v>
      </c>
    </row>
    <row r="368" spans="1:12" x14ac:dyDescent="0.35">
      <c r="A368" s="81" t="s">
        <v>4090</v>
      </c>
      <c r="B368" s="81" t="s">
        <v>4091</v>
      </c>
      <c r="C368" s="88" t="s">
        <v>4091</v>
      </c>
      <c r="D368" s="71" t="s">
        <v>4000</v>
      </c>
      <c r="E368">
        <f>IFERROR(_xlfn.XLOOKUP($A368,map_headernames!H:H,map_headernames!H:H),0)</f>
        <v>0</v>
      </c>
      <c r="F368">
        <f>IFERROR(_xlfn.XLOOKUP($A368,map_headernames!I:I,map_headernames!I:I),0)</f>
        <v>0</v>
      </c>
      <c r="G368">
        <f>IFERROR(_xlfn.XLOOKUP($A368,map_headernames!M:M,map_headernames!M:M),0)</f>
        <v>0</v>
      </c>
    </row>
    <row r="369" spans="1:7" x14ac:dyDescent="0.35">
      <c r="A369" s="81" t="s">
        <v>4092</v>
      </c>
      <c r="B369" s="81" t="s">
        <v>4093</v>
      </c>
      <c r="C369" s="88" t="s">
        <v>4094</v>
      </c>
      <c r="D369" s="71" t="s">
        <v>4000</v>
      </c>
      <c r="E369">
        <f>IFERROR(_xlfn.XLOOKUP($A369,map_headernames!H:H,map_headernames!H:H),0)</f>
        <v>0</v>
      </c>
      <c r="F369">
        <f>IFERROR(_xlfn.XLOOKUP($A369,map_headernames!I:I,map_headernames!I:I),0)</f>
        <v>0</v>
      </c>
      <c r="G369">
        <f>IFERROR(_xlfn.XLOOKUP($A369,map_headernames!M:M,map_headernames!M:M),0)</f>
        <v>0</v>
      </c>
    </row>
    <row r="370" spans="1:7" x14ac:dyDescent="0.35">
      <c r="A370" s="81" t="s">
        <v>4095</v>
      </c>
      <c r="B370" s="81" t="s">
        <v>4096</v>
      </c>
      <c r="C370" s="88" t="s">
        <v>4096</v>
      </c>
      <c r="D370" s="71" t="s">
        <v>4000</v>
      </c>
      <c r="E370">
        <f>IFERROR(_xlfn.XLOOKUP($A370,map_headernames!H:H,map_headernames!H:H),0)</f>
        <v>0</v>
      </c>
      <c r="F370">
        <f>IFERROR(_xlfn.XLOOKUP($A370,map_headernames!I:I,map_headernames!I:I),0)</f>
        <v>0</v>
      </c>
      <c r="G370">
        <f>IFERROR(_xlfn.XLOOKUP($A370,map_headernames!M:M,map_headernames!M:M),0)</f>
        <v>0</v>
      </c>
    </row>
    <row r="371" spans="1:7" x14ac:dyDescent="0.35">
      <c r="A371" s="81" t="s">
        <v>4097</v>
      </c>
      <c r="B371" s="81" t="s">
        <v>4098</v>
      </c>
      <c r="C371" s="88" t="s">
        <v>4099</v>
      </c>
      <c r="D371" s="71" t="s">
        <v>4000</v>
      </c>
      <c r="E371">
        <f>IFERROR(_xlfn.XLOOKUP($A371,map_headernames!H:H,map_headernames!H:H),0)</f>
        <v>0</v>
      </c>
      <c r="F371">
        <f>IFERROR(_xlfn.XLOOKUP($A371,map_headernames!I:I,map_headernames!I:I),0)</f>
        <v>0</v>
      </c>
      <c r="G371">
        <f>IFERROR(_xlfn.XLOOKUP($A371,map_headernames!M:M,map_headernames!M:M),0)</f>
        <v>0</v>
      </c>
    </row>
    <row r="372" spans="1:7" x14ac:dyDescent="0.35">
      <c r="A372" s="81" t="s">
        <v>4100</v>
      </c>
      <c r="B372" s="81" t="s">
        <v>4101</v>
      </c>
      <c r="C372" s="88" t="s">
        <v>4101</v>
      </c>
      <c r="D372" s="71" t="s">
        <v>4000</v>
      </c>
      <c r="E372">
        <f>IFERROR(_xlfn.XLOOKUP($A372,map_headernames!H:H,map_headernames!H:H),0)</f>
        <v>0</v>
      </c>
      <c r="F372">
        <f>IFERROR(_xlfn.XLOOKUP($A372,map_headernames!I:I,map_headernames!I:I),0)</f>
        <v>0</v>
      </c>
      <c r="G372">
        <f>IFERROR(_xlfn.XLOOKUP($A372,map_headernames!M:M,map_headernames!M:M),0)</f>
        <v>0</v>
      </c>
    </row>
    <row r="373" spans="1:7" x14ac:dyDescent="0.35">
      <c r="A373" s="81" t="s">
        <v>4102</v>
      </c>
      <c r="B373" s="81" t="s">
        <v>4103</v>
      </c>
      <c r="C373" s="88" t="s">
        <v>4104</v>
      </c>
      <c r="D373" s="71" t="s">
        <v>4000</v>
      </c>
      <c r="E373">
        <f>IFERROR(_xlfn.XLOOKUP($A373,map_headernames!H:H,map_headernames!H:H),0)</f>
        <v>0</v>
      </c>
      <c r="F373">
        <f>IFERROR(_xlfn.XLOOKUP($A373,map_headernames!I:I,map_headernames!I:I),0)</f>
        <v>0</v>
      </c>
      <c r="G373">
        <f>IFERROR(_xlfn.XLOOKUP($A373,map_headernames!M:M,map_headernames!M:M),0)</f>
        <v>0</v>
      </c>
    </row>
    <row r="374" spans="1:7" x14ac:dyDescent="0.35">
      <c r="A374" s="81" t="s">
        <v>4105</v>
      </c>
      <c r="B374" s="81" t="s">
        <v>4106</v>
      </c>
      <c r="C374" s="88" t="s">
        <v>4106</v>
      </c>
      <c r="D374" s="71" t="s">
        <v>4000</v>
      </c>
      <c r="E374">
        <f>IFERROR(_xlfn.XLOOKUP($A374,map_headernames!H:H,map_headernames!H:H),0)</f>
        <v>0</v>
      </c>
      <c r="F374">
        <f>IFERROR(_xlfn.XLOOKUP($A374,map_headernames!I:I,map_headernames!I:I),0)</f>
        <v>0</v>
      </c>
      <c r="G374">
        <f>IFERROR(_xlfn.XLOOKUP($A374,map_headernames!M:M,map_headernames!M:M),0)</f>
        <v>0</v>
      </c>
    </row>
    <row r="375" spans="1:7" x14ac:dyDescent="0.35">
      <c r="A375" s="81" t="s">
        <v>4107</v>
      </c>
      <c r="B375" s="81" t="s">
        <v>4108</v>
      </c>
      <c r="C375" s="88" t="s">
        <v>4109</v>
      </c>
      <c r="D375" s="71" t="s">
        <v>4000</v>
      </c>
      <c r="E375">
        <f>IFERROR(_xlfn.XLOOKUP($A375,map_headernames!H:H,map_headernames!H:H),0)</f>
        <v>0</v>
      </c>
      <c r="F375">
        <f>IFERROR(_xlfn.XLOOKUP($A375,map_headernames!I:I,map_headernames!I:I),0)</f>
        <v>0</v>
      </c>
      <c r="G375">
        <f>IFERROR(_xlfn.XLOOKUP($A375,map_headernames!M:M,map_headernames!M:M),0)</f>
        <v>0</v>
      </c>
    </row>
    <row r="376" spans="1:7" x14ac:dyDescent="0.35">
      <c r="A376" s="81" t="s">
        <v>4110</v>
      </c>
      <c r="B376" s="81" t="s">
        <v>4111</v>
      </c>
      <c r="C376" s="88" t="s">
        <v>4111</v>
      </c>
      <c r="D376" s="71" t="s">
        <v>4000</v>
      </c>
      <c r="E376">
        <f>IFERROR(_xlfn.XLOOKUP($A376,map_headernames!H:H,map_headernames!H:H),0)</f>
        <v>0</v>
      </c>
      <c r="F376">
        <f>IFERROR(_xlfn.XLOOKUP($A376,map_headernames!I:I,map_headernames!I:I),0)</f>
        <v>0</v>
      </c>
      <c r="G376">
        <f>IFERROR(_xlfn.XLOOKUP($A376,map_headernames!M:M,map_headernames!M:M),0)</f>
        <v>0</v>
      </c>
    </row>
    <row r="377" spans="1:7" x14ac:dyDescent="0.35">
      <c r="A377" s="81" t="s">
        <v>4112</v>
      </c>
      <c r="B377" s="81" t="s">
        <v>4113</v>
      </c>
      <c r="C377" s="88" t="s">
        <v>4114</v>
      </c>
      <c r="D377" s="71" t="s">
        <v>4000</v>
      </c>
      <c r="E377">
        <f>IFERROR(_xlfn.XLOOKUP($A377,map_headernames!H:H,map_headernames!H:H),0)</f>
        <v>0</v>
      </c>
      <c r="F377">
        <f>IFERROR(_xlfn.XLOOKUP($A377,map_headernames!I:I,map_headernames!I:I),0)</f>
        <v>0</v>
      </c>
      <c r="G377">
        <f>IFERROR(_xlfn.XLOOKUP($A377,map_headernames!M:M,map_headernames!M:M),0)</f>
        <v>0</v>
      </c>
    </row>
    <row r="378" spans="1:7" x14ac:dyDescent="0.35">
      <c r="A378" s="81" t="s">
        <v>4115</v>
      </c>
      <c r="B378" s="81" t="s">
        <v>4116</v>
      </c>
      <c r="C378" s="88" t="s">
        <v>4116</v>
      </c>
      <c r="D378" s="71" t="s">
        <v>4000</v>
      </c>
      <c r="E378">
        <f>IFERROR(_xlfn.XLOOKUP($A378,map_headernames!H:H,map_headernames!H:H),0)</f>
        <v>0</v>
      </c>
      <c r="F378">
        <f>IFERROR(_xlfn.XLOOKUP($A378,map_headernames!I:I,map_headernames!I:I),0)</f>
        <v>0</v>
      </c>
      <c r="G378">
        <f>IFERROR(_xlfn.XLOOKUP($A378,map_headernames!M:M,map_headernames!M:M),0)</f>
        <v>0</v>
      </c>
    </row>
    <row r="379" spans="1:7" x14ac:dyDescent="0.35">
      <c r="A379" s="81" t="s">
        <v>4117</v>
      </c>
      <c r="B379" s="81" t="s">
        <v>4118</v>
      </c>
      <c r="C379" s="88" t="s">
        <v>4119</v>
      </c>
      <c r="D379" s="71" t="s">
        <v>4000</v>
      </c>
      <c r="E379">
        <f>IFERROR(_xlfn.XLOOKUP($A379,map_headernames!H:H,map_headernames!H:H),0)</f>
        <v>0</v>
      </c>
      <c r="F379">
        <f>IFERROR(_xlfn.XLOOKUP($A379,map_headernames!I:I,map_headernames!I:I),0)</f>
        <v>0</v>
      </c>
      <c r="G379">
        <f>IFERROR(_xlfn.XLOOKUP($A379,map_headernames!M:M,map_headernames!M:M),0)</f>
        <v>0</v>
      </c>
    </row>
    <row r="380" spans="1:7" x14ac:dyDescent="0.35">
      <c r="A380" s="81" t="s">
        <v>4120</v>
      </c>
      <c r="B380" s="81" t="s">
        <v>4121</v>
      </c>
      <c r="C380" s="88" t="s">
        <v>4121</v>
      </c>
      <c r="D380" s="71" t="s">
        <v>4000</v>
      </c>
      <c r="E380">
        <f>IFERROR(_xlfn.XLOOKUP($A380,map_headernames!H:H,map_headernames!H:H),0)</f>
        <v>0</v>
      </c>
      <c r="F380">
        <f>IFERROR(_xlfn.XLOOKUP($A380,map_headernames!I:I,map_headernames!I:I),0)</f>
        <v>0</v>
      </c>
      <c r="G380">
        <f>IFERROR(_xlfn.XLOOKUP($A380,map_headernames!M:M,map_headernames!M:M),0)</f>
        <v>0</v>
      </c>
    </row>
    <row r="381" spans="1:7" x14ac:dyDescent="0.35">
      <c r="A381" s="81" t="s">
        <v>4122</v>
      </c>
      <c r="B381" s="81" t="s">
        <v>4123</v>
      </c>
      <c r="C381" s="88" t="s">
        <v>4124</v>
      </c>
      <c r="D381" s="71" t="s">
        <v>4000</v>
      </c>
      <c r="E381">
        <f>IFERROR(_xlfn.XLOOKUP($A381,map_headernames!H:H,map_headernames!H:H),0)</f>
        <v>0</v>
      </c>
      <c r="F381">
        <f>IFERROR(_xlfn.XLOOKUP($A381,map_headernames!I:I,map_headernames!I:I),0)</f>
        <v>0</v>
      </c>
      <c r="G381">
        <f>IFERROR(_xlfn.XLOOKUP($A381,map_headernames!M:M,map_headernames!M:M),0)</f>
        <v>0</v>
      </c>
    </row>
    <row r="382" spans="1:7" x14ac:dyDescent="0.35">
      <c r="A382" s="81" t="s">
        <v>4125</v>
      </c>
      <c r="B382" s="81" t="s">
        <v>4126</v>
      </c>
      <c r="C382" s="88" t="s">
        <v>4126</v>
      </c>
      <c r="D382" s="71" t="s">
        <v>4000</v>
      </c>
      <c r="E382">
        <f>IFERROR(_xlfn.XLOOKUP($A382,map_headernames!H:H,map_headernames!H:H),0)</f>
        <v>0</v>
      </c>
      <c r="F382">
        <f>IFERROR(_xlfn.XLOOKUP($A382,map_headernames!I:I,map_headernames!I:I),0)</f>
        <v>0</v>
      </c>
      <c r="G382">
        <f>IFERROR(_xlfn.XLOOKUP($A382,map_headernames!M:M,map_headernames!M:M),0)</f>
        <v>0</v>
      </c>
    </row>
    <row r="383" spans="1:7" x14ac:dyDescent="0.35">
      <c r="A383" s="81" t="s">
        <v>4127</v>
      </c>
      <c r="B383" s="81" t="s">
        <v>4128</v>
      </c>
      <c r="C383" s="88" t="s">
        <v>4129</v>
      </c>
      <c r="D383" s="71" t="s">
        <v>4000</v>
      </c>
      <c r="E383">
        <f>IFERROR(_xlfn.XLOOKUP($A383,map_headernames!H:H,map_headernames!H:H),0)</f>
        <v>0</v>
      </c>
      <c r="F383">
        <f>IFERROR(_xlfn.XLOOKUP($A383,map_headernames!I:I,map_headernames!I:I),0)</f>
        <v>0</v>
      </c>
      <c r="G383">
        <f>IFERROR(_xlfn.XLOOKUP($A383,map_headernames!M:M,map_headernames!M:M),0)</f>
        <v>0</v>
      </c>
    </row>
    <row r="384" spans="1:7" x14ac:dyDescent="0.35">
      <c r="A384" s="81" t="s">
        <v>4130</v>
      </c>
      <c r="B384" s="81" t="s">
        <v>4131</v>
      </c>
      <c r="C384" s="88" t="s">
        <v>4131</v>
      </c>
      <c r="D384" s="71" t="s">
        <v>4000</v>
      </c>
      <c r="E384">
        <f>IFERROR(_xlfn.XLOOKUP($A384,map_headernames!H:H,map_headernames!H:H),0)</f>
        <v>0</v>
      </c>
      <c r="F384">
        <f>IFERROR(_xlfn.XLOOKUP($A384,map_headernames!I:I,map_headernames!I:I),0)</f>
        <v>0</v>
      </c>
      <c r="G384">
        <f>IFERROR(_xlfn.XLOOKUP($A384,map_headernames!M:M,map_headernames!M:M),0)</f>
        <v>0</v>
      </c>
    </row>
    <row r="385" spans="1:7" x14ac:dyDescent="0.35">
      <c r="A385" s="81" t="s">
        <v>4132</v>
      </c>
      <c r="B385" s="81" t="s">
        <v>4133</v>
      </c>
      <c r="C385" s="88" t="s">
        <v>4134</v>
      </c>
      <c r="D385" s="71" t="s">
        <v>4000</v>
      </c>
      <c r="E385">
        <f>IFERROR(_xlfn.XLOOKUP($A385,map_headernames!H:H,map_headernames!H:H),0)</f>
        <v>0</v>
      </c>
      <c r="F385">
        <f>IFERROR(_xlfn.XLOOKUP($A385,map_headernames!I:I,map_headernames!I:I),0)</f>
        <v>0</v>
      </c>
      <c r="G385">
        <f>IFERROR(_xlfn.XLOOKUP($A385,map_headernames!M:M,map_headernames!M:M),0)</f>
        <v>0</v>
      </c>
    </row>
    <row r="386" spans="1:7" x14ac:dyDescent="0.35">
      <c r="A386" s="81" t="s">
        <v>4135</v>
      </c>
      <c r="B386" s="81" t="s">
        <v>4136</v>
      </c>
      <c r="C386" s="88" t="s">
        <v>4136</v>
      </c>
      <c r="D386" s="71" t="s">
        <v>4000</v>
      </c>
      <c r="E386">
        <f>IFERROR(_xlfn.XLOOKUP($A386,map_headernames!H:H,map_headernames!H:H),0)</f>
        <v>0</v>
      </c>
      <c r="F386">
        <f>IFERROR(_xlfn.XLOOKUP($A386,map_headernames!I:I,map_headernames!I:I),0)</f>
        <v>0</v>
      </c>
      <c r="G386">
        <f>IFERROR(_xlfn.XLOOKUP($A386,map_headernames!M:M,map_headernames!M:M),0)</f>
        <v>0</v>
      </c>
    </row>
    <row r="387" spans="1:7" x14ac:dyDescent="0.35">
      <c r="A387" s="81" t="s">
        <v>4137</v>
      </c>
      <c r="B387" s="81" t="s">
        <v>4138</v>
      </c>
      <c r="C387" s="88" t="s">
        <v>4139</v>
      </c>
      <c r="D387" s="71" t="s">
        <v>4000</v>
      </c>
      <c r="E387">
        <f>IFERROR(_xlfn.XLOOKUP($A387,map_headernames!H:H,map_headernames!H:H),0)</f>
        <v>0</v>
      </c>
      <c r="F387">
        <f>IFERROR(_xlfn.XLOOKUP($A387,map_headernames!I:I,map_headernames!I:I),0)</f>
        <v>0</v>
      </c>
      <c r="G387">
        <f>IFERROR(_xlfn.XLOOKUP($A387,map_headernames!M:M,map_headernames!M:M),0)</f>
        <v>0</v>
      </c>
    </row>
    <row r="388" spans="1:7" x14ac:dyDescent="0.35">
      <c r="A388" s="81" t="s">
        <v>4140</v>
      </c>
      <c r="B388" s="81" t="s">
        <v>4141</v>
      </c>
      <c r="C388" s="88" t="s">
        <v>4141</v>
      </c>
      <c r="D388" s="71" t="s">
        <v>4000</v>
      </c>
      <c r="E388">
        <f>IFERROR(_xlfn.XLOOKUP($A388,map_headernames!H:H,map_headernames!H:H),0)</f>
        <v>0</v>
      </c>
      <c r="F388">
        <f>IFERROR(_xlfn.XLOOKUP($A388,map_headernames!I:I,map_headernames!I:I),0)</f>
        <v>0</v>
      </c>
      <c r="G388">
        <f>IFERROR(_xlfn.XLOOKUP($A388,map_headernames!M:M,map_headernames!M:M),0)</f>
        <v>0</v>
      </c>
    </row>
    <row r="389" spans="1:7" x14ac:dyDescent="0.35">
      <c r="A389" s="81" t="s">
        <v>4142</v>
      </c>
      <c r="B389" s="81" t="s">
        <v>4143</v>
      </c>
      <c r="C389" s="88" t="s">
        <v>4144</v>
      </c>
      <c r="D389" s="71" t="s">
        <v>4000</v>
      </c>
      <c r="E389">
        <f>IFERROR(_xlfn.XLOOKUP($A389,map_headernames!H:H,map_headernames!H:H),0)</f>
        <v>0</v>
      </c>
      <c r="F389">
        <f>IFERROR(_xlfn.XLOOKUP($A389,map_headernames!I:I,map_headernames!I:I),0)</f>
        <v>0</v>
      </c>
      <c r="G389">
        <f>IFERROR(_xlfn.XLOOKUP($A389,map_headernames!M:M,map_headernames!M:M),0)</f>
        <v>0</v>
      </c>
    </row>
    <row r="390" spans="1:7" x14ac:dyDescent="0.35">
      <c r="A390" s="81" t="s">
        <v>4145</v>
      </c>
      <c r="B390" s="81" t="s">
        <v>4146</v>
      </c>
      <c r="C390" s="88" t="s">
        <v>4146</v>
      </c>
      <c r="D390" s="71" t="s">
        <v>4000</v>
      </c>
      <c r="E390">
        <f>IFERROR(_xlfn.XLOOKUP($A390,map_headernames!H:H,map_headernames!H:H),0)</f>
        <v>0</v>
      </c>
      <c r="F390">
        <f>IFERROR(_xlfn.XLOOKUP($A390,map_headernames!I:I,map_headernames!I:I),0)</f>
        <v>0</v>
      </c>
      <c r="G390">
        <f>IFERROR(_xlfn.XLOOKUP($A390,map_headernames!M:M,map_headernames!M:M),0)</f>
        <v>0</v>
      </c>
    </row>
    <row r="391" spans="1:7" x14ac:dyDescent="0.35">
      <c r="A391" s="81" t="s">
        <v>4147</v>
      </c>
      <c r="B391" s="81" t="s">
        <v>4148</v>
      </c>
      <c r="C391" s="88" t="s">
        <v>4149</v>
      </c>
      <c r="D391" s="71" t="s">
        <v>4000</v>
      </c>
      <c r="E391">
        <f>IFERROR(_xlfn.XLOOKUP($A391,map_headernames!H:H,map_headernames!H:H),0)</f>
        <v>0</v>
      </c>
      <c r="F391">
        <f>IFERROR(_xlfn.XLOOKUP($A391,map_headernames!I:I,map_headernames!I:I),0)</f>
        <v>0</v>
      </c>
      <c r="G391">
        <f>IFERROR(_xlfn.XLOOKUP($A391,map_headernames!M:M,map_headernames!M:M),0)</f>
        <v>0</v>
      </c>
    </row>
    <row r="392" spans="1:7" x14ac:dyDescent="0.35">
      <c r="A392" s="81" t="s">
        <v>4150</v>
      </c>
      <c r="B392" s="81" t="s">
        <v>4151</v>
      </c>
      <c r="C392" s="88" t="s">
        <v>4151</v>
      </c>
      <c r="D392" s="71" t="s">
        <v>4000</v>
      </c>
      <c r="E392">
        <f>IFERROR(_xlfn.XLOOKUP($A392,map_headernames!H:H,map_headernames!H:H),0)</f>
        <v>0</v>
      </c>
      <c r="F392">
        <f>IFERROR(_xlfn.XLOOKUP($A392,map_headernames!I:I,map_headernames!I:I),0)</f>
        <v>0</v>
      </c>
      <c r="G392">
        <f>IFERROR(_xlfn.XLOOKUP($A392,map_headernames!M:M,map_headernames!M:M),0)</f>
        <v>0</v>
      </c>
    </row>
    <row r="393" spans="1:7" x14ac:dyDescent="0.35">
      <c r="A393" s="81" t="s">
        <v>4152</v>
      </c>
      <c r="B393" s="81" t="s">
        <v>4153</v>
      </c>
      <c r="C393" s="88" t="s">
        <v>4154</v>
      </c>
      <c r="D393" s="71" t="s">
        <v>4000</v>
      </c>
      <c r="E393">
        <f>IFERROR(_xlfn.XLOOKUP($A393,map_headernames!H:H,map_headernames!H:H),0)</f>
        <v>0</v>
      </c>
      <c r="F393">
        <f>IFERROR(_xlfn.XLOOKUP($A393,map_headernames!I:I,map_headernames!I:I),0)</f>
        <v>0</v>
      </c>
      <c r="G393">
        <f>IFERROR(_xlfn.XLOOKUP($A393,map_headernames!M:M,map_headernames!M:M),0)</f>
        <v>0</v>
      </c>
    </row>
    <row r="394" spans="1:7" x14ac:dyDescent="0.35">
      <c r="A394" s="81" t="s">
        <v>4155</v>
      </c>
      <c r="B394" s="81" t="s">
        <v>4156</v>
      </c>
      <c r="C394" s="88" t="s">
        <v>4156</v>
      </c>
      <c r="D394" s="71" t="s">
        <v>4000</v>
      </c>
      <c r="E394">
        <f>IFERROR(_xlfn.XLOOKUP($A394,map_headernames!H:H,map_headernames!H:H),0)</f>
        <v>0</v>
      </c>
      <c r="F394">
        <f>IFERROR(_xlfn.XLOOKUP($A394,map_headernames!I:I,map_headernames!I:I),0)</f>
        <v>0</v>
      </c>
      <c r="G394">
        <f>IFERROR(_xlfn.XLOOKUP($A394,map_headernames!M:M,map_headernames!M:M),0)</f>
        <v>0</v>
      </c>
    </row>
    <row r="395" spans="1:7" x14ac:dyDescent="0.35">
      <c r="A395" s="81" t="s">
        <v>4157</v>
      </c>
      <c r="B395" s="81" t="s">
        <v>4158</v>
      </c>
      <c r="C395" s="88" t="s">
        <v>4159</v>
      </c>
      <c r="D395" s="71" t="s">
        <v>4000</v>
      </c>
      <c r="E395">
        <f>IFERROR(_xlfn.XLOOKUP($A395,map_headernames!H:H,map_headernames!H:H),0)</f>
        <v>0</v>
      </c>
      <c r="F395">
        <f>IFERROR(_xlfn.XLOOKUP($A395,map_headernames!I:I,map_headernames!I:I),0)</f>
        <v>0</v>
      </c>
      <c r="G395">
        <f>IFERROR(_xlfn.XLOOKUP($A395,map_headernames!M:M,map_headernames!M:M),0)</f>
        <v>0</v>
      </c>
    </row>
    <row r="396" spans="1:7" x14ac:dyDescent="0.35">
      <c r="A396" s="81" t="s">
        <v>4160</v>
      </c>
      <c r="B396" s="81" t="s">
        <v>4161</v>
      </c>
      <c r="C396" s="88" t="s">
        <v>4161</v>
      </c>
      <c r="D396" s="71" t="s">
        <v>4000</v>
      </c>
      <c r="E396">
        <f>IFERROR(_xlfn.XLOOKUP($A396,map_headernames!H:H,map_headernames!H:H),0)</f>
        <v>0</v>
      </c>
      <c r="F396">
        <f>IFERROR(_xlfn.XLOOKUP($A396,map_headernames!I:I,map_headernames!I:I),0)</f>
        <v>0</v>
      </c>
      <c r="G396">
        <f>IFERROR(_xlfn.XLOOKUP($A396,map_headernames!M:M,map_headernames!M:M),0)</f>
        <v>0</v>
      </c>
    </row>
    <row r="397" spans="1:7" x14ac:dyDescent="0.35">
      <c r="A397" s="81" t="s">
        <v>4162</v>
      </c>
      <c r="B397" s="81" t="s">
        <v>4163</v>
      </c>
      <c r="C397" s="88" t="s">
        <v>4164</v>
      </c>
      <c r="D397" s="71" t="s">
        <v>4000</v>
      </c>
      <c r="E397">
        <f>IFERROR(_xlfn.XLOOKUP($A397,map_headernames!H:H,map_headernames!H:H),0)</f>
        <v>0</v>
      </c>
      <c r="F397">
        <f>IFERROR(_xlfn.XLOOKUP($A397,map_headernames!I:I,map_headernames!I:I),0)</f>
        <v>0</v>
      </c>
      <c r="G397">
        <f>IFERROR(_xlfn.XLOOKUP($A397,map_headernames!M:M,map_headernames!M:M),0)</f>
        <v>0</v>
      </c>
    </row>
    <row r="398" spans="1:7" x14ac:dyDescent="0.35">
      <c r="A398" s="81" t="s">
        <v>4165</v>
      </c>
      <c r="B398" s="81" t="s">
        <v>4166</v>
      </c>
      <c r="C398" s="88" t="s">
        <v>4166</v>
      </c>
      <c r="D398" s="71" t="s">
        <v>4000</v>
      </c>
      <c r="E398">
        <f>IFERROR(_xlfn.XLOOKUP($A398,map_headernames!H:H,map_headernames!H:H),0)</f>
        <v>0</v>
      </c>
      <c r="F398">
        <f>IFERROR(_xlfn.XLOOKUP($A398,map_headernames!I:I,map_headernames!I:I),0)</f>
        <v>0</v>
      </c>
      <c r="G398">
        <f>IFERROR(_xlfn.XLOOKUP($A398,map_headernames!M:M,map_headernames!M:M),0)</f>
        <v>0</v>
      </c>
    </row>
    <row r="399" spans="1:7" x14ac:dyDescent="0.35">
      <c r="A399" s="81" t="s">
        <v>4167</v>
      </c>
      <c r="B399" s="81" t="s">
        <v>4168</v>
      </c>
      <c r="C399" s="88" t="s">
        <v>4169</v>
      </c>
      <c r="D399" s="71" t="s">
        <v>4000</v>
      </c>
      <c r="E399">
        <f>IFERROR(_xlfn.XLOOKUP($A399,map_headernames!H:H,map_headernames!H:H),0)</f>
        <v>0</v>
      </c>
      <c r="F399">
        <f>IFERROR(_xlfn.XLOOKUP($A399,map_headernames!I:I,map_headernames!I:I),0)</f>
        <v>0</v>
      </c>
      <c r="G399">
        <f>IFERROR(_xlfn.XLOOKUP($A399,map_headernames!M:M,map_headernames!M:M),0)</f>
        <v>0</v>
      </c>
    </row>
    <row r="400" spans="1:7" x14ac:dyDescent="0.35">
      <c r="A400" s="81" t="s">
        <v>4170</v>
      </c>
      <c r="B400" s="81" t="s">
        <v>4171</v>
      </c>
      <c r="C400" s="88" t="s">
        <v>4171</v>
      </c>
      <c r="D400" s="71" t="s">
        <v>4000</v>
      </c>
      <c r="E400">
        <f>IFERROR(_xlfn.XLOOKUP($A400,map_headernames!H:H,map_headernames!H:H),0)</f>
        <v>0</v>
      </c>
      <c r="F400">
        <f>IFERROR(_xlfn.XLOOKUP($A400,map_headernames!I:I,map_headernames!I:I),0)</f>
        <v>0</v>
      </c>
      <c r="G400">
        <f>IFERROR(_xlfn.XLOOKUP($A400,map_headernames!M:M,map_headernames!M:M),0)</f>
        <v>0</v>
      </c>
    </row>
    <row r="401" spans="1:7" x14ac:dyDescent="0.35">
      <c r="A401" s="81" t="s">
        <v>4172</v>
      </c>
      <c r="B401" s="81" t="s">
        <v>4173</v>
      </c>
      <c r="C401" s="88" t="s">
        <v>4174</v>
      </c>
      <c r="D401" s="71" t="s">
        <v>4000</v>
      </c>
      <c r="E401">
        <f>IFERROR(_xlfn.XLOOKUP($A401,map_headernames!H:H,map_headernames!H:H),0)</f>
        <v>0</v>
      </c>
      <c r="F401">
        <f>IFERROR(_xlfn.XLOOKUP($A401,map_headernames!I:I,map_headernames!I:I),0)</f>
        <v>0</v>
      </c>
      <c r="G401">
        <f>IFERROR(_xlfn.XLOOKUP($A401,map_headernames!M:M,map_headernames!M:M),0)</f>
        <v>0</v>
      </c>
    </row>
    <row r="402" spans="1:7" x14ac:dyDescent="0.35">
      <c r="A402" s="81" t="s">
        <v>4175</v>
      </c>
      <c r="B402" s="81" t="s">
        <v>4176</v>
      </c>
      <c r="C402" s="88" t="s">
        <v>4176</v>
      </c>
      <c r="D402" s="71" t="s">
        <v>4000</v>
      </c>
      <c r="E402">
        <f>IFERROR(_xlfn.XLOOKUP($A402,map_headernames!H:H,map_headernames!H:H),0)</f>
        <v>0</v>
      </c>
      <c r="F402">
        <f>IFERROR(_xlfn.XLOOKUP($A402,map_headernames!I:I,map_headernames!I:I),0)</f>
        <v>0</v>
      </c>
      <c r="G402">
        <f>IFERROR(_xlfn.XLOOKUP($A402,map_headernames!M:M,map_headernames!M:M),0)</f>
        <v>0</v>
      </c>
    </row>
    <row r="403" spans="1:7" x14ac:dyDescent="0.35">
      <c r="A403" s="81" t="s">
        <v>4177</v>
      </c>
      <c r="B403" s="81" t="s">
        <v>4178</v>
      </c>
      <c r="C403" s="88" t="s">
        <v>4179</v>
      </c>
      <c r="D403" s="71" t="s">
        <v>4000</v>
      </c>
      <c r="E403">
        <f>IFERROR(_xlfn.XLOOKUP($A403,map_headernames!H:H,map_headernames!H:H),0)</f>
        <v>0</v>
      </c>
      <c r="F403">
        <f>IFERROR(_xlfn.XLOOKUP($A403,map_headernames!I:I,map_headernames!I:I),0)</f>
        <v>0</v>
      </c>
      <c r="G403">
        <f>IFERROR(_xlfn.XLOOKUP($A403,map_headernames!M:M,map_headernames!M:M),0)</f>
        <v>0</v>
      </c>
    </row>
    <row r="404" spans="1:7" x14ac:dyDescent="0.35">
      <c r="A404" s="81" t="s">
        <v>4180</v>
      </c>
      <c r="B404" s="81" t="s">
        <v>4181</v>
      </c>
      <c r="C404" s="88" t="s">
        <v>4181</v>
      </c>
      <c r="D404" s="71" t="s">
        <v>4000</v>
      </c>
      <c r="E404">
        <f>IFERROR(_xlfn.XLOOKUP($A404,map_headernames!H:H,map_headernames!H:H),0)</f>
        <v>0</v>
      </c>
      <c r="F404">
        <f>IFERROR(_xlfn.XLOOKUP($A404,map_headernames!I:I,map_headernames!I:I),0)</f>
        <v>0</v>
      </c>
      <c r="G404">
        <f>IFERROR(_xlfn.XLOOKUP($A404,map_headernames!M:M,map_headernames!M:M),0)</f>
        <v>0</v>
      </c>
    </row>
    <row r="405" spans="1:7" x14ac:dyDescent="0.35">
      <c r="A405" s="81" t="s">
        <v>4182</v>
      </c>
      <c r="B405" s="81" t="s">
        <v>4183</v>
      </c>
      <c r="C405" s="88" t="s">
        <v>4184</v>
      </c>
      <c r="D405" s="71" t="s">
        <v>4000</v>
      </c>
      <c r="E405">
        <f>IFERROR(_xlfn.XLOOKUP($A405,map_headernames!H:H,map_headernames!H:H),0)</f>
        <v>0</v>
      </c>
      <c r="F405">
        <f>IFERROR(_xlfn.XLOOKUP($A405,map_headernames!I:I,map_headernames!I:I),0)</f>
        <v>0</v>
      </c>
      <c r="G405">
        <f>IFERROR(_xlfn.XLOOKUP($A405,map_headernames!M:M,map_headernames!M:M),0)</f>
        <v>0</v>
      </c>
    </row>
    <row r="406" spans="1:7" x14ac:dyDescent="0.35">
      <c r="A406" s="81" t="s">
        <v>4185</v>
      </c>
      <c r="B406" s="81" t="s">
        <v>4186</v>
      </c>
      <c r="C406" s="88" t="s">
        <v>4186</v>
      </c>
      <c r="D406" s="71" t="s">
        <v>4000</v>
      </c>
      <c r="E406">
        <f>IFERROR(_xlfn.XLOOKUP($A406,map_headernames!H:H,map_headernames!H:H),0)</f>
        <v>0</v>
      </c>
      <c r="F406">
        <f>IFERROR(_xlfn.XLOOKUP($A406,map_headernames!I:I,map_headernames!I:I),0)</f>
        <v>0</v>
      </c>
      <c r="G406">
        <f>IFERROR(_xlfn.XLOOKUP($A406,map_headernames!M:M,map_headernames!M:M),0)</f>
        <v>0</v>
      </c>
    </row>
    <row r="407" spans="1:7" x14ac:dyDescent="0.35">
      <c r="A407" s="81" t="s">
        <v>4187</v>
      </c>
      <c r="B407" s="81" t="s">
        <v>4188</v>
      </c>
      <c r="C407" s="88" t="s">
        <v>4189</v>
      </c>
      <c r="D407" s="71" t="s">
        <v>4000</v>
      </c>
      <c r="E407">
        <f>IFERROR(_xlfn.XLOOKUP($A407,map_headernames!H:H,map_headernames!H:H),0)</f>
        <v>0</v>
      </c>
      <c r="F407">
        <f>IFERROR(_xlfn.XLOOKUP($A407,map_headernames!I:I,map_headernames!I:I),0)</f>
        <v>0</v>
      </c>
      <c r="G407">
        <f>IFERROR(_xlfn.XLOOKUP($A407,map_headernames!M:M,map_headernames!M:M),0)</f>
        <v>0</v>
      </c>
    </row>
    <row r="408" spans="1:7" x14ac:dyDescent="0.35">
      <c r="A408" s="81" t="s">
        <v>4190</v>
      </c>
      <c r="B408" s="81" t="s">
        <v>4191</v>
      </c>
      <c r="C408" s="88" t="s">
        <v>4191</v>
      </c>
      <c r="D408" s="71" t="s">
        <v>4000</v>
      </c>
      <c r="E408">
        <f>IFERROR(_xlfn.XLOOKUP($A408,map_headernames!H:H,map_headernames!H:H),0)</f>
        <v>0</v>
      </c>
      <c r="F408">
        <f>IFERROR(_xlfn.XLOOKUP($A408,map_headernames!I:I,map_headernames!I:I),0)</f>
        <v>0</v>
      </c>
      <c r="G408">
        <f>IFERROR(_xlfn.XLOOKUP($A408,map_headernames!M:M,map_headernames!M:M),0)</f>
        <v>0</v>
      </c>
    </row>
    <row r="409" spans="1:7" x14ac:dyDescent="0.35">
      <c r="A409" s="81" t="s">
        <v>4192</v>
      </c>
      <c r="B409" s="81" t="s">
        <v>4193</v>
      </c>
      <c r="C409" s="88" t="s">
        <v>4194</v>
      </c>
      <c r="D409" s="71" t="s">
        <v>4000</v>
      </c>
      <c r="E409">
        <f>IFERROR(_xlfn.XLOOKUP($A409,map_headernames!H:H,map_headernames!H:H),0)</f>
        <v>0</v>
      </c>
      <c r="F409">
        <f>IFERROR(_xlfn.XLOOKUP($A409,map_headernames!I:I,map_headernames!I:I),0)</f>
        <v>0</v>
      </c>
      <c r="G409">
        <f>IFERROR(_xlfn.XLOOKUP($A409,map_headernames!M:M,map_headernames!M:M),0)</f>
        <v>0</v>
      </c>
    </row>
    <row r="410" spans="1:7" x14ac:dyDescent="0.35">
      <c r="A410" s="81" t="s">
        <v>4195</v>
      </c>
      <c r="B410" s="81" t="s">
        <v>4196</v>
      </c>
      <c r="C410" s="88" t="s">
        <v>4196</v>
      </c>
      <c r="D410" s="71" t="s">
        <v>4000</v>
      </c>
      <c r="E410">
        <f>IFERROR(_xlfn.XLOOKUP($A410,map_headernames!H:H,map_headernames!H:H),0)</f>
        <v>0</v>
      </c>
      <c r="F410">
        <f>IFERROR(_xlfn.XLOOKUP($A410,map_headernames!I:I,map_headernames!I:I),0)</f>
        <v>0</v>
      </c>
      <c r="G410">
        <f>IFERROR(_xlfn.XLOOKUP($A410,map_headernames!M:M,map_headernames!M:M),0)</f>
        <v>0</v>
      </c>
    </row>
    <row r="411" spans="1:7" x14ac:dyDescent="0.35">
      <c r="A411" s="81" t="s">
        <v>4197</v>
      </c>
      <c r="B411" s="81" t="s">
        <v>4198</v>
      </c>
      <c r="C411" s="88" t="s">
        <v>4199</v>
      </c>
      <c r="D411" s="71" t="s">
        <v>4000</v>
      </c>
      <c r="E411">
        <f>IFERROR(_xlfn.XLOOKUP($A411,map_headernames!H:H,map_headernames!H:H),0)</f>
        <v>0</v>
      </c>
      <c r="F411">
        <f>IFERROR(_xlfn.XLOOKUP($A411,map_headernames!I:I,map_headernames!I:I),0)</f>
        <v>0</v>
      </c>
      <c r="G411">
        <f>IFERROR(_xlfn.XLOOKUP($A411,map_headernames!M:M,map_headernames!M:M),0)</f>
        <v>0</v>
      </c>
    </row>
    <row r="412" spans="1:7" x14ac:dyDescent="0.35">
      <c r="A412" s="81" t="s">
        <v>4200</v>
      </c>
      <c r="B412" s="81" t="s">
        <v>4201</v>
      </c>
      <c r="C412" s="88" t="s">
        <v>4201</v>
      </c>
      <c r="D412" s="71" t="s">
        <v>4000</v>
      </c>
      <c r="E412">
        <f>IFERROR(_xlfn.XLOOKUP($A412,map_headernames!H:H,map_headernames!H:H),0)</f>
        <v>0</v>
      </c>
      <c r="F412">
        <f>IFERROR(_xlfn.XLOOKUP($A412,map_headernames!I:I,map_headernames!I:I),0)</f>
        <v>0</v>
      </c>
      <c r="G412">
        <f>IFERROR(_xlfn.XLOOKUP($A412,map_headernames!M:M,map_headernames!M:M),0)</f>
        <v>0</v>
      </c>
    </row>
    <row r="413" spans="1:7" x14ac:dyDescent="0.35">
      <c r="A413" s="81" t="s">
        <v>4202</v>
      </c>
      <c r="B413" s="81" t="s">
        <v>4203</v>
      </c>
      <c r="C413" s="88" t="s">
        <v>4204</v>
      </c>
      <c r="D413" s="71" t="s">
        <v>4000</v>
      </c>
      <c r="E413">
        <f>IFERROR(_xlfn.XLOOKUP($A413,map_headernames!H:H,map_headernames!H:H),0)</f>
        <v>0</v>
      </c>
      <c r="F413">
        <f>IFERROR(_xlfn.XLOOKUP($A413,map_headernames!I:I,map_headernames!I:I),0)</f>
        <v>0</v>
      </c>
      <c r="G413">
        <f>IFERROR(_xlfn.XLOOKUP($A413,map_headernames!M:M,map_headernames!M:M),0)</f>
        <v>0</v>
      </c>
    </row>
    <row r="414" spans="1:7" x14ac:dyDescent="0.35">
      <c r="A414" s="93" t="s">
        <v>4205</v>
      </c>
      <c r="B414" s="93" t="s">
        <v>4206</v>
      </c>
      <c r="C414" s="93" t="s">
        <v>4206</v>
      </c>
      <c r="D414" s="71" t="s">
        <v>4000</v>
      </c>
      <c r="E414">
        <f>IFERROR(_xlfn.XLOOKUP($A414,map_headernames!H:H,map_headernames!H:H),0)</f>
        <v>0</v>
      </c>
      <c r="F414">
        <f>IFERROR(_xlfn.XLOOKUP($A414,map_headernames!I:I,map_headernames!I:I),0)</f>
        <v>0</v>
      </c>
      <c r="G414">
        <f>IFERROR(_xlfn.XLOOKUP($A414,map_headernames!M:M,map_headernames!M:M),0)</f>
        <v>0</v>
      </c>
    </row>
    <row r="415" spans="1:7" x14ac:dyDescent="0.35">
      <c r="A415" s="93" t="s">
        <v>4207</v>
      </c>
      <c r="B415" s="93" t="s">
        <v>4208</v>
      </c>
      <c r="C415" s="93" t="s">
        <v>4209</v>
      </c>
      <c r="D415" s="71" t="s">
        <v>4000</v>
      </c>
      <c r="E415">
        <f>IFERROR(_xlfn.XLOOKUP($A415,map_headernames!H:H,map_headernames!H:H),0)</f>
        <v>0</v>
      </c>
      <c r="F415">
        <f>IFERROR(_xlfn.XLOOKUP($A415,map_headernames!I:I,map_headernames!I:I),0)</f>
        <v>0</v>
      </c>
      <c r="G415">
        <f>IFERROR(_xlfn.XLOOKUP($A415,map_headernames!M:M,map_headernames!M:M),0)</f>
        <v>0</v>
      </c>
    </row>
    <row r="416" spans="1:7" x14ac:dyDescent="0.35">
      <c r="A416" s="93" t="s">
        <v>4210</v>
      </c>
      <c r="B416" s="93" t="s">
        <v>4211</v>
      </c>
      <c r="C416" s="93" t="s">
        <v>4211</v>
      </c>
      <c r="D416" s="71" t="s">
        <v>4000</v>
      </c>
      <c r="E416">
        <f>IFERROR(_xlfn.XLOOKUP($A416,map_headernames!H:H,map_headernames!H:H),0)</f>
        <v>0</v>
      </c>
      <c r="F416">
        <f>IFERROR(_xlfn.XLOOKUP($A416,map_headernames!I:I,map_headernames!I:I),0)</f>
        <v>0</v>
      </c>
      <c r="G416">
        <f>IFERROR(_xlfn.XLOOKUP($A416,map_headernames!M:M,map_headernames!M:M),0)</f>
        <v>0</v>
      </c>
    </row>
    <row r="417" spans="1:7" x14ac:dyDescent="0.35">
      <c r="A417" s="93" t="s">
        <v>4212</v>
      </c>
      <c r="B417" s="93" t="s">
        <v>4213</v>
      </c>
      <c r="C417" s="95" t="s">
        <v>4214</v>
      </c>
      <c r="D417" s="71" t="s">
        <v>4000</v>
      </c>
      <c r="E417">
        <f>IFERROR(_xlfn.XLOOKUP($A417,map_headernames!H:H,map_headernames!H:H),0)</f>
        <v>0</v>
      </c>
      <c r="F417">
        <f>IFERROR(_xlfn.XLOOKUP($A417,map_headernames!I:I,map_headernames!I:I),0)</f>
        <v>0</v>
      </c>
      <c r="G417">
        <f>IFERROR(_xlfn.XLOOKUP($A417,map_headernames!M:M,map_headernames!M:M),0)</f>
        <v>0</v>
      </c>
    </row>
    <row r="418" spans="1:7" x14ac:dyDescent="0.35">
      <c r="A418" s="93" t="s">
        <v>4215</v>
      </c>
      <c r="B418" s="93" t="s">
        <v>4216</v>
      </c>
      <c r="C418" s="8" t="s">
        <v>4216</v>
      </c>
      <c r="D418" s="71" t="s">
        <v>4000</v>
      </c>
      <c r="E418">
        <f>IFERROR(_xlfn.XLOOKUP($A418,map_headernames!H:H,map_headernames!H:H),0)</f>
        <v>0</v>
      </c>
      <c r="F418">
        <f>IFERROR(_xlfn.XLOOKUP($A418,map_headernames!I:I,map_headernames!I:I),0)</f>
        <v>0</v>
      </c>
      <c r="G418">
        <f>IFERROR(_xlfn.XLOOKUP($A418,map_headernames!M:M,map_headernames!M:M),0)</f>
        <v>0</v>
      </c>
    </row>
    <row r="419" spans="1:7" x14ac:dyDescent="0.35">
      <c r="A419" s="93" t="s">
        <v>4217</v>
      </c>
      <c r="B419" s="93" t="s">
        <v>4218</v>
      </c>
      <c r="C419" s="95" t="s">
        <v>4219</v>
      </c>
      <c r="D419" s="71" t="s">
        <v>4000</v>
      </c>
      <c r="E419">
        <f>IFERROR(_xlfn.XLOOKUP($A419,map_headernames!H:H,map_headernames!H:H),0)</f>
        <v>0</v>
      </c>
      <c r="F419">
        <f>IFERROR(_xlfn.XLOOKUP($A419,map_headernames!I:I,map_headernames!I:I),0)</f>
        <v>0</v>
      </c>
      <c r="G419">
        <f>IFERROR(_xlfn.XLOOKUP($A419,map_headernames!M:M,map_headernames!M:M),0)</f>
        <v>0</v>
      </c>
    </row>
    <row r="420" spans="1:7" x14ac:dyDescent="0.35">
      <c r="A420" s="93" t="s">
        <v>4220</v>
      </c>
      <c r="B420" s="93" t="s">
        <v>4221</v>
      </c>
      <c r="C420" s="8" t="s">
        <v>4221</v>
      </c>
      <c r="D420" s="71" t="s">
        <v>4000</v>
      </c>
      <c r="E420">
        <f>IFERROR(_xlfn.XLOOKUP($A420,map_headernames!H:H,map_headernames!H:H),0)</f>
        <v>0</v>
      </c>
      <c r="F420">
        <f>IFERROR(_xlfn.XLOOKUP($A420,map_headernames!I:I,map_headernames!I:I),0)</f>
        <v>0</v>
      </c>
      <c r="G420">
        <f>IFERROR(_xlfn.XLOOKUP($A420,map_headernames!M:M,map_headernames!M:M),0)</f>
        <v>0</v>
      </c>
    </row>
    <row r="421" spans="1:7" x14ac:dyDescent="0.35">
      <c r="A421" s="93" t="s">
        <v>4222</v>
      </c>
      <c r="B421" s="93" t="s">
        <v>4223</v>
      </c>
      <c r="C421" s="95" t="s">
        <v>4224</v>
      </c>
      <c r="D421" s="71" t="s">
        <v>4000</v>
      </c>
      <c r="E421">
        <f>IFERROR(_xlfn.XLOOKUP($A421,map_headernames!H:H,map_headernames!H:H),0)</f>
        <v>0</v>
      </c>
      <c r="F421">
        <f>IFERROR(_xlfn.XLOOKUP($A421,map_headernames!I:I,map_headernames!I:I),0)</f>
        <v>0</v>
      </c>
      <c r="G421">
        <f>IFERROR(_xlfn.XLOOKUP($A421,map_headernames!M:M,map_headernames!M:M),0)</f>
        <v>0</v>
      </c>
    </row>
    <row r="422" spans="1:7" x14ac:dyDescent="0.35">
      <c r="A422" s="93" t="s">
        <v>4225</v>
      </c>
      <c r="B422" s="93" t="s">
        <v>4226</v>
      </c>
      <c r="C422" s="8" t="s">
        <v>4226</v>
      </c>
      <c r="D422" s="71" t="s">
        <v>4000</v>
      </c>
      <c r="E422">
        <f>IFERROR(_xlfn.XLOOKUP($A422,map_headernames!H:H,map_headernames!H:H),0)</f>
        <v>0</v>
      </c>
      <c r="F422">
        <f>IFERROR(_xlfn.XLOOKUP($A422,map_headernames!I:I,map_headernames!I:I),0)</f>
        <v>0</v>
      </c>
      <c r="G422">
        <f>IFERROR(_xlfn.XLOOKUP($A422,map_headernames!M:M,map_headernames!M:M),0)</f>
        <v>0</v>
      </c>
    </row>
    <row r="423" spans="1:7" x14ac:dyDescent="0.35">
      <c r="A423" s="93" t="s">
        <v>4227</v>
      </c>
      <c r="B423" s="93" t="s">
        <v>4228</v>
      </c>
      <c r="C423" s="95" t="s">
        <v>4229</v>
      </c>
      <c r="D423" s="71" t="s">
        <v>4000</v>
      </c>
      <c r="E423">
        <f>IFERROR(_xlfn.XLOOKUP($A423,map_headernames!H:H,map_headernames!H:H),0)</f>
        <v>0</v>
      </c>
      <c r="F423">
        <f>IFERROR(_xlfn.XLOOKUP($A423,map_headernames!I:I,map_headernames!I:I),0)</f>
        <v>0</v>
      </c>
      <c r="G423">
        <f>IFERROR(_xlfn.XLOOKUP($A423,map_headernames!M:M,map_headernames!M:M),0)</f>
        <v>0</v>
      </c>
    </row>
    <row r="424" spans="1:7" x14ac:dyDescent="0.35">
      <c r="A424" s="93" t="s">
        <v>4230</v>
      </c>
      <c r="B424" s="93" t="s">
        <v>4231</v>
      </c>
      <c r="C424" s="8" t="s">
        <v>4231</v>
      </c>
      <c r="D424" s="71" t="s">
        <v>4000</v>
      </c>
      <c r="E424">
        <f>IFERROR(_xlfn.XLOOKUP($A424,map_headernames!H:H,map_headernames!H:H),0)</f>
        <v>0</v>
      </c>
      <c r="F424">
        <f>IFERROR(_xlfn.XLOOKUP($A424,map_headernames!I:I,map_headernames!I:I),0)</f>
        <v>0</v>
      </c>
      <c r="G424">
        <f>IFERROR(_xlfn.XLOOKUP($A424,map_headernames!M:M,map_headernames!M:M),0)</f>
        <v>0</v>
      </c>
    </row>
    <row r="425" spans="1:7" x14ac:dyDescent="0.35">
      <c r="A425" s="93" t="s">
        <v>4232</v>
      </c>
      <c r="B425" s="93" t="s">
        <v>4233</v>
      </c>
      <c r="C425" s="95" t="s">
        <v>4234</v>
      </c>
      <c r="D425" s="71" t="s">
        <v>4000</v>
      </c>
      <c r="E425">
        <f>IFERROR(_xlfn.XLOOKUP($A425,map_headernames!H:H,map_headernames!H:H),0)</f>
        <v>0</v>
      </c>
      <c r="F425">
        <f>IFERROR(_xlfn.XLOOKUP($A425,map_headernames!I:I,map_headernames!I:I),0)</f>
        <v>0</v>
      </c>
      <c r="G425">
        <f>IFERROR(_xlfn.XLOOKUP($A425,map_headernames!M:M,map_headernames!M:M),0)</f>
        <v>0</v>
      </c>
    </row>
    <row r="426" spans="1:7" x14ac:dyDescent="0.35">
      <c r="A426" s="93" t="s">
        <v>4235</v>
      </c>
      <c r="B426" s="93" t="s">
        <v>4236</v>
      </c>
      <c r="C426" s="8" t="s">
        <v>4236</v>
      </c>
      <c r="D426" s="71" t="s">
        <v>4000</v>
      </c>
      <c r="E426">
        <f>IFERROR(_xlfn.XLOOKUP($A426,map_headernames!H:H,map_headernames!H:H),0)</f>
        <v>0</v>
      </c>
      <c r="F426">
        <f>IFERROR(_xlfn.XLOOKUP($A426,map_headernames!I:I,map_headernames!I:I),0)</f>
        <v>0</v>
      </c>
      <c r="G426">
        <f>IFERROR(_xlfn.XLOOKUP($A426,map_headernames!M:M,map_headernames!M:M),0)</f>
        <v>0</v>
      </c>
    </row>
    <row r="427" spans="1:7" x14ac:dyDescent="0.35">
      <c r="A427" s="93" t="s">
        <v>4237</v>
      </c>
      <c r="B427" s="93" t="s">
        <v>4238</v>
      </c>
      <c r="C427" s="95" t="s">
        <v>4239</v>
      </c>
      <c r="D427" s="71" t="s">
        <v>4000</v>
      </c>
      <c r="E427">
        <f>IFERROR(_xlfn.XLOOKUP($A427,map_headernames!H:H,map_headernames!H:H),0)</f>
        <v>0</v>
      </c>
      <c r="F427">
        <f>IFERROR(_xlfn.XLOOKUP($A427,map_headernames!I:I,map_headernames!I:I),0)</f>
        <v>0</v>
      </c>
      <c r="G427">
        <f>IFERROR(_xlfn.XLOOKUP($A427,map_headernames!M:M,map_headernames!M:M),0)</f>
        <v>0</v>
      </c>
    </row>
    <row r="428" spans="1:7" x14ac:dyDescent="0.35">
      <c r="A428" s="93" t="s">
        <v>4240</v>
      </c>
      <c r="B428" s="93" t="s">
        <v>4241</v>
      </c>
      <c r="C428" s="8" t="s">
        <v>4241</v>
      </c>
      <c r="D428" s="71" t="s">
        <v>4000</v>
      </c>
      <c r="E428">
        <f>IFERROR(_xlfn.XLOOKUP($A428,map_headernames!H:H,map_headernames!H:H),0)</f>
        <v>0</v>
      </c>
      <c r="F428">
        <f>IFERROR(_xlfn.XLOOKUP($A428,map_headernames!I:I,map_headernames!I:I),0)</f>
        <v>0</v>
      </c>
      <c r="G428">
        <f>IFERROR(_xlfn.XLOOKUP($A428,map_headernames!M:M,map_headernames!M:M),0)</f>
        <v>0</v>
      </c>
    </row>
    <row r="429" spans="1:7" x14ac:dyDescent="0.35">
      <c r="A429" s="93" t="s">
        <v>4242</v>
      </c>
      <c r="B429" s="93" t="s">
        <v>4243</v>
      </c>
      <c r="C429" s="95" t="s">
        <v>4244</v>
      </c>
      <c r="D429" s="71" t="s">
        <v>4000</v>
      </c>
      <c r="E429">
        <f>IFERROR(_xlfn.XLOOKUP($A429,map_headernames!H:H,map_headernames!H:H),0)</f>
        <v>0</v>
      </c>
      <c r="F429">
        <f>IFERROR(_xlfn.XLOOKUP($A429,map_headernames!I:I,map_headernames!I:I),0)</f>
        <v>0</v>
      </c>
      <c r="G429">
        <f>IFERROR(_xlfn.XLOOKUP($A429,map_headernames!M:M,map_headernames!M:M),0)</f>
        <v>0</v>
      </c>
    </row>
    <row r="430" spans="1:7" x14ac:dyDescent="0.35">
      <c r="A430" s="81" t="s">
        <v>4245</v>
      </c>
      <c r="B430" s="102" t="s">
        <v>4246</v>
      </c>
      <c r="C430" s="82" t="s">
        <v>4246</v>
      </c>
      <c r="D430" s="71" t="s">
        <v>4000</v>
      </c>
      <c r="E430">
        <f>IFERROR(_xlfn.XLOOKUP($A430,map_headernames!H:H,map_headernames!H:H),0)</f>
        <v>0</v>
      </c>
      <c r="F430">
        <f>IFERROR(_xlfn.XLOOKUP($A430,map_headernames!I:I,map_headernames!I:I),0)</f>
        <v>0</v>
      </c>
      <c r="G430">
        <f>IFERROR(_xlfn.XLOOKUP($A430,map_headernames!M:M,map_headernames!M:M),0)</f>
        <v>0</v>
      </c>
    </row>
    <row r="431" spans="1:7" x14ac:dyDescent="0.35">
      <c r="A431" s="81" t="s">
        <v>4247</v>
      </c>
      <c r="B431" s="102" t="s">
        <v>4248</v>
      </c>
      <c r="C431" s="82" t="s">
        <v>4249</v>
      </c>
      <c r="D431" s="71" t="s">
        <v>4000</v>
      </c>
      <c r="E431">
        <f>IFERROR(_xlfn.XLOOKUP($A431,map_headernames!H:H,map_headernames!H:H),0)</f>
        <v>0</v>
      </c>
      <c r="F431">
        <f>IFERROR(_xlfn.XLOOKUP($A431,map_headernames!I:I,map_headernames!I:I),0)</f>
        <v>0</v>
      </c>
      <c r="G431">
        <f>IFERROR(_xlfn.XLOOKUP($A431,map_headernames!M:M,map_headernames!M:M),0)</f>
        <v>0</v>
      </c>
    </row>
    <row r="432" spans="1:7" x14ac:dyDescent="0.35">
      <c r="A432" s="81" t="s">
        <v>4250</v>
      </c>
      <c r="B432" s="81" t="s">
        <v>4251</v>
      </c>
      <c r="C432" s="82" t="s">
        <v>4252</v>
      </c>
      <c r="D432" s="71" t="s">
        <v>4000</v>
      </c>
      <c r="E432">
        <f>IFERROR(_xlfn.XLOOKUP($A432,map_headernames!H:H,map_headernames!H:H),0)</f>
        <v>0</v>
      </c>
      <c r="F432">
        <f>IFERROR(_xlfn.XLOOKUP($A432,map_headernames!I:I,map_headernames!I:I),0)</f>
        <v>0</v>
      </c>
      <c r="G432">
        <f>IFERROR(_xlfn.XLOOKUP($A432,map_headernames!M:M,map_headernames!M:M),0)</f>
        <v>0</v>
      </c>
    </row>
    <row r="433" spans="1:7" x14ac:dyDescent="0.35">
      <c r="A433" s="81" t="s">
        <v>4253</v>
      </c>
      <c r="B433" s="81" t="s">
        <v>4254</v>
      </c>
      <c r="C433" s="82" t="s">
        <v>4255</v>
      </c>
      <c r="D433" s="71" t="s">
        <v>4000</v>
      </c>
      <c r="E433">
        <f>IFERROR(_xlfn.XLOOKUP($A433,map_headernames!H:H,map_headernames!H:H),0)</f>
        <v>0</v>
      </c>
      <c r="F433">
        <f>IFERROR(_xlfn.XLOOKUP($A433,map_headernames!I:I,map_headernames!I:I),0)</f>
        <v>0</v>
      </c>
      <c r="G433">
        <f>IFERROR(_xlfn.XLOOKUP($A433,map_headernames!M:M,map_headernames!M:M),0)</f>
        <v>0</v>
      </c>
    </row>
    <row r="434" spans="1:7" x14ac:dyDescent="0.35">
      <c r="A434" s="81" t="s">
        <v>4256</v>
      </c>
      <c r="B434" s="81" t="s">
        <v>4257</v>
      </c>
      <c r="C434" s="82" t="s">
        <v>4258</v>
      </c>
      <c r="D434" s="71" t="s">
        <v>4000</v>
      </c>
      <c r="E434">
        <f>IFERROR(_xlfn.XLOOKUP($A434,map_headernames!H:H,map_headernames!H:H),0)</f>
        <v>0</v>
      </c>
      <c r="F434">
        <f>IFERROR(_xlfn.XLOOKUP($A434,map_headernames!I:I,map_headernames!I:I),0)</f>
        <v>0</v>
      </c>
      <c r="G434">
        <f>IFERROR(_xlfn.XLOOKUP($A434,map_headernames!M:M,map_headernames!M:M),0)</f>
        <v>0</v>
      </c>
    </row>
    <row r="435" spans="1:7" x14ac:dyDescent="0.35">
      <c r="A435" s="81" t="s">
        <v>4259</v>
      </c>
      <c r="B435" s="81" t="s">
        <v>4260</v>
      </c>
      <c r="C435" s="82" t="s">
        <v>4261</v>
      </c>
      <c r="D435" s="71" t="s">
        <v>4000</v>
      </c>
      <c r="E435">
        <f>IFERROR(_xlfn.XLOOKUP($A435,map_headernames!H:H,map_headernames!H:H),0)</f>
        <v>0</v>
      </c>
      <c r="F435">
        <f>IFERROR(_xlfn.XLOOKUP($A435,map_headernames!I:I,map_headernames!I:I),0)</f>
        <v>0</v>
      </c>
      <c r="G435">
        <f>IFERROR(_xlfn.XLOOKUP($A435,map_headernames!M:M,map_headernames!M:M),0)</f>
        <v>0</v>
      </c>
    </row>
    <row r="436" spans="1:7" x14ac:dyDescent="0.35">
      <c r="A436" s="81" t="s">
        <v>4262</v>
      </c>
      <c r="B436" s="81" t="s">
        <v>4263</v>
      </c>
      <c r="C436" s="82" t="s">
        <v>4264</v>
      </c>
      <c r="D436" s="71" t="s">
        <v>4000</v>
      </c>
      <c r="E436">
        <f>IFERROR(_xlfn.XLOOKUP($A436,map_headernames!H:H,map_headernames!H:H),0)</f>
        <v>0</v>
      </c>
      <c r="F436">
        <f>IFERROR(_xlfn.XLOOKUP($A436,map_headernames!I:I,map_headernames!I:I),0)</f>
        <v>0</v>
      </c>
      <c r="G436">
        <f>IFERROR(_xlfn.XLOOKUP($A436,map_headernames!M:M,map_headernames!M:M),0)</f>
        <v>0</v>
      </c>
    </row>
    <row r="437" spans="1:7" x14ac:dyDescent="0.35">
      <c r="A437" s="81" t="s">
        <v>4265</v>
      </c>
      <c r="B437" s="81" t="s">
        <v>4266</v>
      </c>
      <c r="C437" s="82" t="s">
        <v>4267</v>
      </c>
      <c r="D437" s="71" t="s">
        <v>4000</v>
      </c>
      <c r="E437">
        <f>IFERROR(_xlfn.XLOOKUP($A437,map_headernames!H:H,map_headernames!H:H),0)</f>
        <v>0</v>
      </c>
      <c r="F437">
        <f>IFERROR(_xlfn.XLOOKUP($A437,map_headernames!I:I,map_headernames!I:I),0)</f>
        <v>0</v>
      </c>
      <c r="G437">
        <f>IFERROR(_xlfn.XLOOKUP($A437,map_headernames!M:M,map_headernames!M:M),0)</f>
        <v>0</v>
      </c>
    </row>
    <row r="438" spans="1:7" x14ac:dyDescent="0.35">
      <c r="A438" s="81" t="s">
        <v>4268</v>
      </c>
      <c r="B438" s="81" t="s">
        <v>4269</v>
      </c>
      <c r="C438" s="82" t="s">
        <v>4270</v>
      </c>
      <c r="D438" s="71" t="s">
        <v>4000</v>
      </c>
      <c r="E438">
        <f>IFERROR(_xlfn.XLOOKUP($A438,map_headernames!H:H,map_headernames!H:H),0)</f>
        <v>0</v>
      </c>
      <c r="F438">
        <f>IFERROR(_xlfn.XLOOKUP($A438,map_headernames!I:I,map_headernames!I:I),0)</f>
        <v>0</v>
      </c>
      <c r="G438">
        <f>IFERROR(_xlfn.XLOOKUP($A438,map_headernames!M:M,map_headernames!M:M),0)</f>
        <v>0</v>
      </c>
    </row>
    <row r="439" spans="1:7" x14ac:dyDescent="0.35">
      <c r="A439" s="81" t="s">
        <v>4271</v>
      </c>
      <c r="B439" s="81" t="s">
        <v>4272</v>
      </c>
      <c r="C439" s="82" t="s">
        <v>4273</v>
      </c>
      <c r="D439" s="71" t="s">
        <v>4000</v>
      </c>
      <c r="E439">
        <f>IFERROR(_xlfn.XLOOKUP($A439,map_headernames!H:H,map_headernames!H:H),0)</f>
        <v>0</v>
      </c>
      <c r="F439">
        <f>IFERROR(_xlfn.XLOOKUP($A439,map_headernames!I:I,map_headernames!I:I),0)</f>
        <v>0</v>
      </c>
      <c r="G439">
        <f>IFERROR(_xlfn.XLOOKUP($A439,map_headernames!M:M,map_headernames!M:M),0)</f>
        <v>0</v>
      </c>
    </row>
    <row r="440" spans="1:7" x14ac:dyDescent="0.35">
      <c r="A440" s="81" t="s">
        <v>4274</v>
      </c>
      <c r="B440" s="81" t="s">
        <v>4275</v>
      </c>
      <c r="C440" s="82" t="s">
        <v>4276</v>
      </c>
      <c r="D440" s="71" t="s">
        <v>4000</v>
      </c>
      <c r="E440">
        <f>IFERROR(_xlfn.XLOOKUP($A440,map_headernames!H:H,map_headernames!H:H),0)</f>
        <v>0</v>
      </c>
      <c r="F440">
        <f>IFERROR(_xlfn.XLOOKUP($A440,map_headernames!I:I,map_headernames!I:I),0)</f>
        <v>0</v>
      </c>
      <c r="G440">
        <f>IFERROR(_xlfn.XLOOKUP($A440,map_headernames!M:M,map_headernames!M:M),0)</f>
        <v>0</v>
      </c>
    </row>
    <row r="441" spans="1:7" x14ac:dyDescent="0.35">
      <c r="A441" s="81" t="s">
        <v>4277</v>
      </c>
      <c r="B441" s="81" t="s">
        <v>4278</v>
      </c>
      <c r="C441" s="82" t="s">
        <v>4279</v>
      </c>
      <c r="D441" s="71" t="s">
        <v>4000</v>
      </c>
      <c r="E441">
        <f>IFERROR(_xlfn.XLOOKUP($A441,map_headernames!H:H,map_headernames!H:H),0)</f>
        <v>0</v>
      </c>
      <c r="F441">
        <f>IFERROR(_xlfn.XLOOKUP($A441,map_headernames!I:I,map_headernames!I:I),0)</f>
        <v>0</v>
      </c>
      <c r="G441">
        <f>IFERROR(_xlfn.XLOOKUP($A441,map_headernames!M:M,map_headernames!M:M),0)</f>
        <v>0</v>
      </c>
    </row>
    <row r="442" spans="1:7" x14ac:dyDescent="0.35">
      <c r="A442" s="81" t="s">
        <v>4280</v>
      </c>
      <c r="B442" s="81" t="s">
        <v>4281</v>
      </c>
      <c r="C442" s="82" t="s">
        <v>4282</v>
      </c>
      <c r="D442" s="71" t="s">
        <v>4000</v>
      </c>
      <c r="E442">
        <f>IFERROR(_xlfn.XLOOKUP($A442,map_headernames!H:H,map_headernames!H:H),0)</f>
        <v>0</v>
      </c>
      <c r="F442">
        <f>IFERROR(_xlfn.XLOOKUP($A442,map_headernames!I:I,map_headernames!I:I),0)</f>
        <v>0</v>
      </c>
      <c r="G442">
        <f>IFERROR(_xlfn.XLOOKUP($A442,map_headernames!M:M,map_headernames!M:M),0)</f>
        <v>0</v>
      </c>
    </row>
    <row r="443" spans="1:7" x14ac:dyDescent="0.35">
      <c r="A443" s="81" t="s">
        <v>4283</v>
      </c>
      <c r="B443" s="81" t="s">
        <v>4284</v>
      </c>
      <c r="C443" s="82" t="s">
        <v>4285</v>
      </c>
      <c r="D443" s="71" t="s">
        <v>4000</v>
      </c>
      <c r="E443">
        <f>IFERROR(_xlfn.XLOOKUP($A443,map_headernames!H:H,map_headernames!H:H),0)</f>
        <v>0</v>
      </c>
      <c r="F443">
        <f>IFERROR(_xlfn.XLOOKUP($A443,map_headernames!I:I,map_headernames!I:I),0)</f>
        <v>0</v>
      </c>
      <c r="G443">
        <f>IFERROR(_xlfn.XLOOKUP($A443,map_headernames!M:M,map_headernames!M:M),0)</f>
        <v>0</v>
      </c>
    </row>
    <row r="444" spans="1:7" x14ac:dyDescent="0.35">
      <c r="A444" s="81" t="s">
        <v>4286</v>
      </c>
      <c r="B444" s="81" t="s">
        <v>4287</v>
      </c>
      <c r="C444" s="82" t="s">
        <v>4288</v>
      </c>
      <c r="D444" s="71" t="s">
        <v>4000</v>
      </c>
      <c r="E444">
        <f>IFERROR(_xlfn.XLOOKUP($A444,map_headernames!H:H,map_headernames!H:H),0)</f>
        <v>0</v>
      </c>
      <c r="F444">
        <f>IFERROR(_xlfn.XLOOKUP($A444,map_headernames!I:I,map_headernames!I:I),0)</f>
        <v>0</v>
      </c>
      <c r="G444">
        <f>IFERROR(_xlfn.XLOOKUP($A444,map_headernames!M:M,map_headernames!M:M),0)</f>
        <v>0</v>
      </c>
    </row>
    <row r="445" spans="1:7" x14ac:dyDescent="0.35">
      <c r="A445" s="81" t="s">
        <v>4289</v>
      </c>
      <c r="B445" s="81" t="s">
        <v>4290</v>
      </c>
      <c r="C445" s="82" t="s">
        <v>4291</v>
      </c>
      <c r="D445" s="71" t="s">
        <v>4000</v>
      </c>
      <c r="E445">
        <f>IFERROR(_xlfn.XLOOKUP($A445,map_headernames!H:H,map_headernames!H:H),0)</f>
        <v>0</v>
      </c>
      <c r="F445">
        <f>IFERROR(_xlfn.XLOOKUP($A445,map_headernames!I:I,map_headernames!I:I),0)</f>
        <v>0</v>
      </c>
      <c r="G445">
        <f>IFERROR(_xlfn.XLOOKUP($A445,map_headernames!M:M,map_headernames!M:M),0)</f>
        <v>0</v>
      </c>
    </row>
    <row r="446" spans="1:7" x14ac:dyDescent="0.35">
      <c r="A446" s="81" t="s">
        <v>4292</v>
      </c>
      <c r="B446" s="81" t="s">
        <v>4293</v>
      </c>
      <c r="C446" s="82" t="s">
        <v>4294</v>
      </c>
      <c r="D446" s="71" t="s">
        <v>4000</v>
      </c>
      <c r="E446">
        <f>IFERROR(_xlfn.XLOOKUP($A446,map_headernames!H:H,map_headernames!H:H),0)</f>
        <v>0</v>
      </c>
      <c r="F446">
        <f>IFERROR(_xlfn.XLOOKUP($A446,map_headernames!I:I,map_headernames!I:I),0)</f>
        <v>0</v>
      </c>
      <c r="G446">
        <f>IFERROR(_xlfn.XLOOKUP($A446,map_headernames!M:M,map_headernames!M:M),0)</f>
        <v>0</v>
      </c>
    </row>
    <row r="447" spans="1:7" x14ac:dyDescent="0.35">
      <c r="A447" s="81" t="s">
        <v>4295</v>
      </c>
      <c r="B447" s="81" t="s">
        <v>4296</v>
      </c>
      <c r="C447" s="82" t="s">
        <v>4297</v>
      </c>
      <c r="D447" s="71" t="s">
        <v>4000</v>
      </c>
      <c r="E447">
        <f>IFERROR(_xlfn.XLOOKUP($A447,map_headernames!H:H,map_headernames!H:H),0)</f>
        <v>0</v>
      </c>
      <c r="F447">
        <f>IFERROR(_xlfn.XLOOKUP($A447,map_headernames!I:I,map_headernames!I:I),0)</f>
        <v>0</v>
      </c>
      <c r="G447">
        <f>IFERROR(_xlfn.XLOOKUP($A447,map_headernames!M:M,map_headernames!M:M),0)</f>
        <v>0</v>
      </c>
    </row>
    <row r="448" spans="1:7" x14ac:dyDescent="0.35">
      <c r="A448" s="81" t="s">
        <v>4298</v>
      </c>
      <c r="B448" s="81" t="s">
        <v>4299</v>
      </c>
      <c r="C448" s="82" t="s">
        <v>4300</v>
      </c>
      <c r="D448" s="71" t="s">
        <v>4000</v>
      </c>
      <c r="E448">
        <f>IFERROR(_xlfn.XLOOKUP($A448,map_headernames!H:H,map_headernames!H:H),0)</f>
        <v>0</v>
      </c>
      <c r="F448">
        <f>IFERROR(_xlfn.XLOOKUP($A448,map_headernames!I:I,map_headernames!I:I),0)</f>
        <v>0</v>
      </c>
      <c r="G448">
        <f>IFERROR(_xlfn.XLOOKUP($A448,map_headernames!M:M,map_headernames!M:M),0)</f>
        <v>0</v>
      </c>
    </row>
    <row r="449" spans="1:7" x14ac:dyDescent="0.35">
      <c r="A449" s="81" t="s">
        <v>4301</v>
      </c>
      <c r="B449" s="81" t="s">
        <v>4302</v>
      </c>
      <c r="C449" s="82" t="s">
        <v>4303</v>
      </c>
      <c r="D449" s="71" t="s">
        <v>4000</v>
      </c>
      <c r="E449">
        <f>IFERROR(_xlfn.XLOOKUP($A449,map_headernames!H:H,map_headernames!H:H),0)</f>
        <v>0</v>
      </c>
      <c r="F449">
        <f>IFERROR(_xlfn.XLOOKUP($A449,map_headernames!I:I,map_headernames!I:I),0)</f>
        <v>0</v>
      </c>
      <c r="G449">
        <f>IFERROR(_xlfn.XLOOKUP($A449,map_headernames!M:M,map_headernames!M:M),0)</f>
        <v>0</v>
      </c>
    </row>
    <row r="450" spans="1:7" x14ac:dyDescent="0.35">
      <c r="A450" s="81" t="s">
        <v>4304</v>
      </c>
      <c r="B450" s="81" t="s">
        <v>4305</v>
      </c>
      <c r="C450" s="82" t="s">
        <v>4306</v>
      </c>
      <c r="D450" s="71" t="s">
        <v>4000</v>
      </c>
      <c r="E450">
        <f>IFERROR(_xlfn.XLOOKUP($A450,map_headernames!H:H,map_headernames!H:H),0)</f>
        <v>0</v>
      </c>
      <c r="F450">
        <f>IFERROR(_xlfn.XLOOKUP($A450,map_headernames!I:I,map_headernames!I:I),0)</f>
        <v>0</v>
      </c>
      <c r="G450">
        <f>IFERROR(_xlfn.XLOOKUP($A450,map_headernames!M:M,map_headernames!M:M),0)</f>
        <v>0</v>
      </c>
    </row>
    <row r="451" spans="1:7" x14ac:dyDescent="0.35">
      <c r="A451" s="81" t="s">
        <v>4307</v>
      </c>
      <c r="B451" s="81" t="s">
        <v>4308</v>
      </c>
      <c r="C451" s="82" t="s">
        <v>4309</v>
      </c>
      <c r="D451" s="71" t="s">
        <v>4000</v>
      </c>
      <c r="E451">
        <f>IFERROR(_xlfn.XLOOKUP($A451,map_headernames!H:H,map_headernames!H:H),0)</f>
        <v>0</v>
      </c>
      <c r="F451">
        <f>IFERROR(_xlfn.XLOOKUP($A451,map_headernames!I:I,map_headernames!I:I),0)</f>
        <v>0</v>
      </c>
      <c r="G451">
        <f>IFERROR(_xlfn.XLOOKUP($A451,map_headernames!M:M,map_headernames!M:M),0)</f>
        <v>0</v>
      </c>
    </row>
    <row r="452" spans="1:7" x14ac:dyDescent="0.35">
      <c r="A452" s="81" t="s">
        <v>4310</v>
      </c>
      <c r="B452" s="81" t="s">
        <v>4311</v>
      </c>
      <c r="C452" s="82" t="s">
        <v>4312</v>
      </c>
      <c r="D452" s="71" t="s">
        <v>4000</v>
      </c>
      <c r="E452">
        <f>IFERROR(_xlfn.XLOOKUP($A452,map_headernames!H:H,map_headernames!H:H),0)</f>
        <v>0</v>
      </c>
      <c r="F452">
        <f>IFERROR(_xlfn.XLOOKUP($A452,map_headernames!I:I,map_headernames!I:I),0)</f>
        <v>0</v>
      </c>
      <c r="G452">
        <f>IFERROR(_xlfn.XLOOKUP($A452,map_headernames!M:M,map_headernames!M:M),0)</f>
        <v>0</v>
      </c>
    </row>
    <row r="453" spans="1:7" x14ac:dyDescent="0.35">
      <c r="A453" s="81" t="s">
        <v>4313</v>
      </c>
      <c r="B453" s="81" t="s">
        <v>4314</v>
      </c>
      <c r="C453" s="82" t="s">
        <v>4315</v>
      </c>
      <c r="D453" s="71" t="s">
        <v>4000</v>
      </c>
      <c r="E453">
        <f>IFERROR(_xlfn.XLOOKUP($A453,map_headernames!H:H,map_headernames!H:H),0)</f>
        <v>0</v>
      </c>
      <c r="F453">
        <f>IFERROR(_xlfn.XLOOKUP($A453,map_headernames!I:I,map_headernames!I:I),0)</f>
        <v>0</v>
      </c>
      <c r="G453">
        <f>IFERROR(_xlfn.XLOOKUP($A453,map_headernames!M:M,map_headernames!M:M),0)</f>
        <v>0</v>
      </c>
    </row>
    <row r="454" spans="1:7" x14ac:dyDescent="0.35">
      <c r="A454" s="81" t="s">
        <v>4316</v>
      </c>
      <c r="B454" s="81" t="s">
        <v>4317</v>
      </c>
      <c r="C454" s="82" t="s">
        <v>4318</v>
      </c>
      <c r="D454" s="71" t="s">
        <v>4000</v>
      </c>
      <c r="E454">
        <f>IFERROR(_xlfn.XLOOKUP($A454,map_headernames!H:H,map_headernames!H:H),0)</f>
        <v>0</v>
      </c>
      <c r="F454">
        <f>IFERROR(_xlfn.XLOOKUP($A454,map_headernames!I:I,map_headernames!I:I),0)</f>
        <v>0</v>
      </c>
      <c r="G454">
        <f>IFERROR(_xlfn.XLOOKUP($A454,map_headernames!M:M,map_headernames!M:M),0)</f>
        <v>0</v>
      </c>
    </row>
    <row r="455" spans="1:7" x14ac:dyDescent="0.35">
      <c r="A455" s="81" t="s">
        <v>4319</v>
      </c>
      <c r="B455" s="81" t="s">
        <v>4320</v>
      </c>
      <c r="C455" s="82" t="s">
        <v>4321</v>
      </c>
      <c r="D455" s="71" t="s">
        <v>4000</v>
      </c>
      <c r="E455">
        <f>IFERROR(_xlfn.XLOOKUP($A455,map_headernames!H:H,map_headernames!H:H),0)</f>
        <v>0</v>
      </c>
      <c r="F455">
        <f>IFERROR(_xlfn.XLOOKUP($A455,map_headernames!I:I,map_headernames!I:I),0)</f>
        <v>0</v>
      </c>
      <c r="G455">
        <f>IFERROR(_xlfn.XLOOKUP($A455,map_headernames!M:M,map_headernames!M:M),0)</f>
        <v>0</v>
      </c>
    </row>
    <row r="456" spans="1:7" x14ac:dyDescent="0.35">
      <c r="A456" s="81" t="s">
        <v>4322</v>
      </c>
      <c r="B456" s="81" t="s">
        <v>4323</v>
      </c>
      <c r="C456" s="82" t="s">
        <v>4324</v>
      </c>
      <c r="D456" s="71" t="s">
        <v>4000</v>
      </c>
      <c r="E456">
        <f>IFERROR(_xlfn.XLOOKUP($A456,map_headernames!H:H,map_headernames!H:H),0)</f>
        <v>0</v>
      </c>
      <c r="F456">
        <f>IFERROR(_xlfn.XLOOKUP($A456,map_headernames!I:I,map_headernames!I:I),0)</f>
        <v>0</v>
      </c>
      <c r="G456">
        <f>IFERROR(_xlfn.XLOOKUP($A456,map_headernames!M:M,map_headernames!M:M),0)</f>
        <v>0</v>
      </c>
    </row>
    <row r="457" spans="1:7" x14ac:dyDescent="0.35">
      <c r="A457" s="81" t="s">
        <v>4325</v>
      </c>
      <c r="B457" s="81" t="s">
        <v>4326</v>
      </c>
      <c r="C457" s="82" t="s">
        <v>4327</v>
      </c>
      <c r="D457" s="71" t="s">
        <v>4000</v>
      </c>
      <c r="E457">
        <f>IFERROR(_xlfn.XLOOKUP($A457,map_headernames!H:H,map_headernames!H:H),0)</f>
        <v>0</v>
      </c>
      <c r="F457">
        <f>IFERROR(_xlfn.XLOOKUP($A457,map_headernames!I:I,map_headernames!I:I),0)</f>
        <v>0</v>
      </c>
      <c r="G457">
        <f>IFERROR(_xlfn.XLOOKUP($A457,map_headernames!M:M,map_headernames!M:M),0)</f>
        <v>0</v>
      </c>
    </row>
    <row r="458" spans="1:7" x14ac:dyDescent="0.35">
      <c r="A458" s="81" t="s">
        <v>4328</v>
      </c>
      <c r="B458" s="81" t="s">
        <v>4329</v>
      </c>
      <c r="C458" s="82" t="s">
        <v>4330</v>
      </c>
      <c r="D458" s="71" t="s">
        <v>4000</v>
      </c>
      <c r="E458">
        <f>IFERROR(_xlfn.XLOOKUP($A458,map_headernames!H:H,map_headernames!H:H),0)</f>
        <v>0</v>
      </c>
      <c r="F458">
        <f>IFERROR(_xlfn.XLOOKUP($A458,map_headernames!I:I,map_headernames!I:I),0)</f>
        <v>0</v>
      </c>
      <c r="G458">
        <f>IFERROR(_xlfn.XLOOKUP($A458,map_headernames!M:M,map_headernames!M:M),0)</f>
        <v>0</v>
      </c>
    </row>
    <row r="459" spans="1:7" x14ac:dyDescent="0.35">
      <c r="A459" s="81" t="s">
        <v>4331</v>
      </c>
      <c r="B459" s="81" t="s">
        <v>4332</v>
      </c>
      <c r="C459" s="82" t="s">
        <v>4333</v>
      </c>
      <c r="D459" s="71" t="s">
        <v>4000</v>
      </c>
      <c r="E459">
        <f>IFERROR(_xlfn.XLOOKUP($A459,map_headernames!H:H,map_headernames!H:H),0)</f>
        <v>0</v>
      </c>
      <c r="F459">
        <f>IFERROR(_xlfn.XLOOKUP($A459,map_headernames!I:I,map_headernames!I:I),0)</f>
        <v>0</v>
      </c>
      <c r="G459">
        <f>IFERROR(_xlfn.XLOOKUP($A459,map_headernames!M:M,map_headernames!M:M),0)</f>
        <v>0</v>
      </c>
    </row>
    <row r="460" spans="1:7" x14ac:dyDescent="0.35">
      <c r="A460" s="81" t="s">
        <v>4334</v>
      </c>
      <c r="B460" s="81" t="s">
        <v>4335</v>
      </c>
      <c r="C460" s="82" t="s">
        <v>4336</v>
      </c>
      <c r="D460" s="71" t="s">
        <v>4000</v>
      </c>
      <c r="E460">
        <f>IFERROR(_xlfn.XLOOKUP($A460,map_headernames!H:H,map_headernames!H:H),0)</f>
        <v>0</v>
      </c>
      <c r="F460">
        <f>IFERROR(_xlfn.XLOOKUP($A460,map_headernames!I:I,map_headernames!I:I),0)</f>
        <v>0</v>
      </c>
      <c r="G460">
        <f>IFERROR(_xlfn.XLOOKUP($A460,map_headernames!M:M,map_headernames!M:M),0)</f>
        <v>0</v>
      </c>
    </row>
    <row r="461" spans="1:7" x14ac:dyDescent="0.35">
      <c r="A461" s="81" t="s">
        <v>4337</v>
      </c>
      <c r="B461" s="81" t="s">
        <v>4338</v>
      </c>
      <c r="C461" s="82" t="s">
        <v>4339</v>
      </c>
      <c r="D461" s="71" t="s">
        <v>4000</v>
      </c>
      <c r="E461">
        <f>IFERROR(_xlfn.XLOOKUP($A461,map_headernames!H:H,map_headernames!H:H),0)</f>
        <v>0</v>
      </c>
      <c r="F461">
        <f>IFERROR(_xlfn.XLOOKUP($A461,map_headernames!I:I,map_headernames!I:I),0)</f>
        <v>0</v>
      </c>
      <c r="G461">
        <f>IFERROR(_xlfn.XLOOKUP($A461,map_headernames!M:M,map_headernames!M:M),0)</f>
        <v>0</v>
      </c>
    </row>
    <row r="462" spans="1:7" x14ac:dyDescent="0.35">
      <c r="A462" s="81" t="s">
        <v>4340</v>
      </c>
      <c r="B462" s="81" t="s">
        <v>4341</v>
      </c>
      <c r="C462" s="82" t="s">
        <v>4342</v>
      </c>
      <c r="D462" s="71" t="s">
        <v>4000</v>
      </c>
      <c r="E462">
        <f>IFERROR(_xlfn.XLOOKUP($A462,map_headernames!H:H,map_headernames!H:H),0)</f>
        <v>0</v>
      </c>
      <c r="F462">
        <f>IFERROR(_xlfn.XLOOKUP($A462,map_headernames!I:I,map_headernames!I:I),0)</f>
        <v>0</v>
      </c>
      <c r="G462">
        <f>IFERROR(_xlfn.XLOOKUP($A462,map_headernames!M:M,map_headernames!M:M),0)</f>
        <v>0</v>
      </c>
    </row>
    <row r="463" spans="1:7" x14ac:dyDescent="0.35">
      <c r="A463" s="81" t="s">
        <v>4343</v>
      </c>
      <c r="B463" s="81" t="s">
        <v>4344</v>
      </c>
      <c r="C463" s="82" t="s">
        <v>4345</v>
      </c>
      <c r="D463" s="71" t="s">
        <v>4000</v>
      </c>
      <c r="E463">
        <f>IFERROR(_xlfn.XLOOKUP($A463,map_headernames!H:H,map_headernames!H:H),0)</f>
        <v>0</v>
      </c>
      <c r="F463">
        <f>IFERROR(_xlfn.XLOOKUP($A463,map_headernames!I:I,map_headernames!I:I),0)</f>
        <v>0</v>
      </c>
      <c r="G463">
        <f>IFERROR(_xlfn.XLOOKUP($A463,map_headernames!M:M,map_headernames!M:M),0)</f>
        <v>0</v>
      </c>
    </row>
    <row r="464" spans="1:7" x14ac:dyDescent="0.35">
      <c r="A464" s="81" t="s">
        <v>4346</v>
      </c>
      <c r="B464" s="81" t="s">
        <v>4347</v>
      </c>
      <c r="C464" s="82" t="s">
        <v>4348</v>
      </c>
      <c r="D464" s="71" t="s">
        <v>4000</v>
      </c>
      <c r="E464">
        <f>IFERROR(_xlfn.XLOOKUP($A464,map_headernames!H:H,map_headernames!H:H),0)</f>
        <v>0</v>
      </c>
      <c r="F464">
        <f>IFERROR(_xlfn.XLOOKUP($A464,map_headernames!I:I,map_headernames!I:I),0)</f>
        <v>0</v>
      </c>
      <c r="G464">
        <f>IFERROR(_xlfn.XLOOKUP($A464,map_headernames!M:M,map_headernames!M:M),0)</f>
        <v>0</v>
      </c>
    </row>
    <row r="465" spans="1:7" x14ac:dyDescent="0.35">
      <c r="A465" s="81" t="s">
        <v>4349</v>
      </c>
      <c r="B465" s="81" t="s">
        <v>4350</v>
      </c>
      <c r="C465" s="82" t="s">
        <v>4351</v>
      </c>
      <c r="D465" s="71" t="s">
        <v>4000</v>
      </c>
      <c r="E465">
        <f>IFERROR(_xlfn.XLOOKUP($A465,map_headernames!H:H,map_headernames!H:H),0)</f>
        <v>0</v>
      </c>
      <c r="F465">
        <f>IFERROR(_xlfn.XLOOKUP($A465,map_headernames!I:I,map_headernames!I:I),0)</f>
        <v>0</v>
      </c>
      <c r="G465">
        <f>IFERROR(_xlfn.XLOOKUP($A465,map_headernames!M:M,map_headernames!M:M),0)</f>
        <v>0</v>
      </c>
    </row>
    <row r="466" spans="1:7" x14ac:dyDescent="0.35">
      <c r="A466" s="81" t="s">
        <v>4352</v>
      </c>
      <c r="B466" s="81" t="s">
        <v>4353</v>
      </c>
      <c r="C466" s="82" t="s">
        <v>4354</v>
      </c>
      <c r="D466" s="71" t="s">
        <v>4000</v>
      </c>
      <c r="E466">
        <f>IFERROR(_xlfn.XLOOKUP($A466,map_headernames!H:H,map_headernames!H:H),0)</f>
        <v>0</v>
      </c>
      <c r="F466">
        <f>IFERROR(_xlfn.XLOOKUP($A466,map_headernames!I:I,map_headernames!I:I),0)</f>
        <v>0</v>
      </c>
      <c r="G466">
        <f>IFERROR(_xlfn.XLOOKUP($A466,map_headernames!M:M,map_headernames!M:M),0)</f>
        <v>0</v>
      </c>
    </row>
    <row r="467" spans="1:7" x14ac:dyDescent="0.35">
      <c r="A467" s="81" t="s">
        <v>4355</v>
      </c>
      <c r="B467" s="81" t="s">
        <v>4356</v>
      </c>
      <c r="C467" s="82" t="s">
        <v>4357</v>
      </c>
      <c r="D467" s="71" t="s">
        <v>4000</v>
      </c>
      <c r="E467">
        <f>IFERROR(_xlfn.XLOOKUP($A467,map_headernames!H:H,map_headernames!H:H),0)</f>
        <v>0</v>
      </c>
      <c r="F467">
        <f>IFERROR(_xlfn.XLOOKUP($A467,map_headernames!I:I,map_headernames!I:I),0)</f>
        <v>0</v>
      </c>
      <c r="G467">
        <f>IFERROR(_xlfn.XLOOKUP($A467,map_headernames!M:M,map_headernames!M:M),0)</f>
        <v>0</v>
      </c>
    </row>
    <row r="468" spans="1:7" x14ac:dyDescent="0.35">
      <c r="A468" s="81" t="s">
        <v>4358</v>
      </c>
      <c r="B468" s="81" t="s">
        <v>4359</v>
      </c>
      <c r="C468" s="82" t="s">
        <v>4360</v>
      </c>
      <c r="D468" s="71" t="s">
        <v>4000</v>
      </c>
      <c r="E468">
        <f>IFERROR(_xlfn.XLOOKUP($A468,map_headernames!H:H,map_headernames!H:H),0)</f>
        <v>0</v>
      </c>
      <c r="F468">
        <f>IFERROR(_xlfn.XLOOKUP($A468,map_headernames!I:I,map_headernames!I:I),0)</f>
        <v>0</v>
      </c>
      <c r="G468">
        <f>IFERROR(_xlfn.XLOOKUP($A468,map_headernames!M:M,map_headernames!M:M),0)</f>
        <v>0</v>
      </c>
    </row>
    <row r="469" spans="1:7" x14ac:dyDescent="0.35">
      <c r="A469" s="81" t="s">
        <v>4361</v>
      </c>
      <c r="B469" s="81" t="s">
        <v>4362</v>
      </c>
      <c r="C469" s="82" t="s">
        <v>4363</v>
      </c>
      <c r="D469" s="71" t="s">
        <v>4000</v>
      </c>
      <c r="E469">
        <f>IFERROR(_xlfn.XLOOKUP($A469,map_headernames!H:H,map_headernames!H:H),0)</f>
        <v>0</v>
      </c>
      <c r="F469">
        <f>IFERROR(_xlfn.XLOOKUP($A469,map_headernames!I:I,map_headernames!I:I),0)</f>
        <v>0</v>
      </c>
      <c r="G469">
        <f>IFERROR(_xlfn.XLOOKUP($A469,map_headernames!M:M,map_headernames!M:M),0)</f>
        <v>0</v>
      </c>
    </row>
    <row r="470" spans="1:7" x14ac:dyDescent="0.35">
      <c r="A470" s="81" t="s">
        <v>4364</v>
      </c>
      <c r="B470" s="81" t="s">
        <v>4365</v>
      </c>
      <c r="C470" s="82" t="s">
        <v>4366</v>
      </c>
      <c r="D470" s="71" t="s">
        <v>4000</v>
      </c>
      <c r="E470">
        <f>IFERROR(_xlfn.XLOOKUP($A470,map_headernames!H:H,map_headernames!H:H),0)</f>
        <v>0</v>
      </c>
      <c r="F470">
        <f>IFERROR(_xlfn.XLOOKUP($A470,map_headernames!I:I,map_headernames!I:I),0)</f>
        <v>0</v>
      </c>
      <c r="G470">
        <f>IFERROR(_xlfn.XLOOKUP($A470,map_headernames!M:M,map_headernames!M:M),0)</f>
        <v>0</v>
      </c>
    </row>
    <row r="471" spans="1:7" x14ac:dyDescent="0.35">
      <c r="A471" s="81" t="s">
        <v>4367</v>
      </c>
      <c r="B471" s="81" t="s">
        <v>4368</v>
      </c>
      <c r="C471" s="82" t="s">
        <v>4369</v>
      </c>
      <c r="D471" s="71" t="s">
        <v>4000</v>
      </c>
      <c r="E471">
        <f>IFERROR(_xlfn.XLOOKUP($A471,map_headernames!H:H,map_headernames!H:H),0)</f>
        <v>0</v>
      </c>
      <c r="F471">
        <f>IFERROR(_xlfn.XLOOKUP($A471,map_headernames!I:I,map_headernames!I:I),0)</f>
        <v>0</v>
      </c>
      <c r="G471">
        <f>IFERROR(_xlfn.XLOOKUP($A471,map_headernames!M:M,map_headernames!M:M),0)</f>
        <v>0</v>
      </c>
    </row>
    <row r="472" spans="1:7" x14ac:dyDescent="0.35">
      <c r="A472" s="81" t="s">
        <v>4370</v>
      </c>
      <c r="B472" s="81" t="s">
        <v>4371</v>
      </c>
      <c r="C472" s="82" t="s">
        <v>4372</v>
      </c>
      <c r="D472" s="71" t="s">
        <v>4000</v>
      </c>
      <c r="E472">
        <f>IFERROR(_xlfn.XLOOKUP($A472,map_headernames!H:H,map_headernames!H:H),0)</f>
        <v>0</v>
      </c>
      <c r="F472">
        <f>IFERROR(_xlfn.XLOOKUP($A472,map_headernames!I:I,map_headernames!I:I),0)</f>
        <v>0</v>
      </c>
      <c r="G472">
        <f>IFERROR(_xlfn.XLOOKUP($A472,map_headernames!M:M,map_headernames!M:M),0)</f>
        <v>0</v>
      </c>
    </row>
    <row r="473" spans="1:7" x14ac:dyDescent="0.35">
      <c r="A473" s="81" t="s">
        <v>4373</v>
      </c>
      <c r="B473" s="81" t="s">
        <v>4374</v>
      </c>
      <c r="C473" s="82" t="s">
        <v>4375</v>
      </c>
      <c r="D473" s="71" t="s">
        <v>4000</v>
      </c>
      <c r="E473">
        <f>IFERROR(_xlfn.XLOOKUP($A473,map_headernames!H:H,map_headernames!H:H),0)</f>
        <v>0</v>
      </c>
      <c r="F473">
        <f>IFERROR(_xlfn.XLOOKUP($A473,map_headernames!I:I,map_headernames!I:I),0)</f>
        <v>0</v>
      </c>
      <c r="G473">
        <f>IFERROR(_xlfn.XLOOKUP($A473,map_headernames!M:M,map_headernames!M:M),0)</f>
        <v>0</v>
      </c>
    </row>
    <row r="474" spans="1:7" x14ac:dyDescent="0.35">
      <c r="A474" s="81" t="s">
        <v>4376</v>
      </c>
      <c r="B474" s="81" t="s">
        <v>4377</v>
      </c>
      <c r="C474" s="82" t="s">
        <v>4378</v>
      </c>
      <c r="D474" s="71" t="s">
        <v>4000</v>
      </c>
      <c r="E474">
        <f>IFERROR(_xlfn.XLOOKUP($A474,map_headernames!H:H,map_headernames!H:H),0)</f>
        <v>0</v>
      </c>
      <c r="F474">
        <f>IFERROR(_xlfn.XLOOKUP($A474,map_headernames!I:I,map_headernames!I:I),0)</f>
        <v>0</v>
      </c>
      <c r="G474">
        <f>IFERROR(_xlfn.XLOOKUP($A474,map_headernames!M:M,map_headernames!M:M),0)</f>
        <v>0</v>
      </c>
    </row>
    <row r="475" spans="1:7" x14ac:dyDescent="0.35">
      <c r="A475" s="81" t="s">
        <v>4379</v>
      </c>
      <c r="B475" s="81" t="s">
        <v>4380</v>
      </c>
      <c r="C475" s="82" t="s">
        <v>4381</v>
      </c>
      <c r="D475" s="71" t="s">
        <v>4000</v>
      </c>
      <c r="E475">
        <f>IFERROR(_xlfn.XLOOKUP($A475,map_headernames!H:H,map_headernames!H:H),0)</f>
        <v>0</v>
      </c>
      <c r="F475">
        <f>IFERROR(_xlfn.XLOOKUP($A475,map_headernames!I:I,map_headernames!I:I),0)</f>
        <v>0</v>
      </c>
      <c r="G475">
        <f>IFERROR(_xlfn.XLOOKUP($A475,map_headernames!M:M,map_headernames!M:M),0)</f>
        <v>0</v>
      </c>
    </row>
    <row r="476" spans="1:7" x14ac:dyDescent="0.35">
      <c r="A476" s="81" t="s">
        <v>4382</v>
      </c>
      <c r="B476" s="81" t="s">
        <v>4383</v>
      </c>
      <c r="C476" s="82" t="s">
        <v>4384</v>
      </c>
      <c r="D476" s="71" t="s">
        <v>4000</v>
      </c>
      <c r="E476">
        <f>IFERROR(_xlfn.XLOOKUP($A476,map_headernames!H:H,map_headernames!H:H),0)</f>
        <v>0</v>
      </c>
      <c r="F476">
        <f>IFERROR(_xlfn.XLOOKUP($A476,map_headernames!I:I,map_headernames!I:I),0)</f>
        <v>0</v>
      </c>
      <c r="G476">
        <f>IFERROR(_xlfn.XLOOKUP($A476,map_headernames!M:M,map_headernames!M:M),0)</f>
        <v>0</v>
      </c>
    </row>
    <row r="477" spans="1:7" x14ac:dyDescent="0.35">
      <c r="A477" s="81" t="s">
        <v>4385</v>
      </c>
      <c r="B477" s="81" t="s">
        <v>4386</v>
      </c>
      <c r="C477" s="82" t="s">
        <v>4387</v>
      </c>
      <c r="D477" s="71" t="s">
        <v>4000</v>
      </c>
      <c r="E477">
        <f>IFERROR(_xlfn.XLOOKUP($A477,map_headernames!H:H,map_headernames!H:H),0)</f>
        <v>0</v>
      </c>
      <c r="F477">
        <f>IFERROR(_xlfn.XLOOKUP($A477,map_headernames!I:I,map_headernames!I:I),0)</f>
        <v>0</v>
      </c>
      <c r="G477">
        <f>IFERROR(_xlfn.XLOOKUP($A477,map_headernames!M:M,map_headernames!M:M),0)</f>
        <v>0</v>
      </c>
    </row>
    <row r="478" spans="1:7" x14ac:dyDescent="0.35">
      <c r="A478" s="81" t="s">
        <v>4388</v>
      </c>
      <c r="B478" s="81" t="s">
        <v>4389</v>
      </c>
      <c r="C478" s="82" t="s">
        <v>4390</v>
      </c>
      <c r="D478" s="71" t="s">
        <v>4000</v>
      </c>
      <c r="E478">
        <f>IFERROR(_xlfn.XLOOKUP($A478,map_headernames!H:H,map_headernames!H:H),0)</f>
        <v>0</v>
      </c>
      <c r="F478">
        <f>IFERROR(_xlfn.XLOOKUP($A478,map_headernames!I:I,map_headernames!I:I),0)</f>
        <v>0</v>
      </c>
      <c r="G478">
        <f>IFERROR(_xlfn.XLOOKUP($A478,map_headernames!M:M,map_headernames!M:M),0)</f>
        <v>0</v>
      </c>
    </row>
    <row r="479" spans="1:7" x14ac:dyDescent="0.35">
      <c r="A479" s="81" t="s">
        <v>4391</v>
      </c>
      <c r="B479" s="81" t="s">
        <v>4392</v>
      </c>
      <c r="C479" s="82" t="s">
        <v>4393</v>
      </c>
      <c r="D479" s="71" t="s">
        <v>4000</v>
      </c>
      <c r="E479">
        <f>IFERROR(_xlfn.XLOOKUP($A479,map_headernames!H:H,map_headernames!H:H),0)</f>
        <v>0</v>
      </c>
      <c r="F479">
        <f>IFERROR(_xlfn.XLOOKUP($A479,map_headernames!I:I,map_headernames!I:I),0)</f>
        <v>0</v>
      </c>
      <c r="G479">
        <f>IFERROR(_xlfn.XLOOKUP($A479,map_headernames!M:M,map_headernames!M:M),0)</f>
        <v>0</v>
      </c>
    </row>
    <row r="480" spans="1:7" x14ac:dyDescent="0.35">
      <c r="A480" s="81" t="s">
        <v>4394</v>
      </c>
      <c r="B480" s="81" t="s">
        <v>4395</v>
      </c>
      <c r="C480" s="82" t="s">
        <v>4395</v>
      </c>
      <c r="D480" s="71" t="s">
        <v>4000</v>
      </c>
      <c r="E480">
        <f>IFERROR(_xlfn.XLOOKUP($A480,map_headernames!H:H,map_headernames!H:H),0)</f>
        <v>0</v>
      </c>
      <c r="F480">
        <f>IFERROR(_xlfn.XLOOKUP($A480,map_headernames!I:I,map_headernames!I:I),0)</f>
        <v>0</v>
      </c>
      <c r="G480">
        <f>IFERROR(_xlfn.XLOOKUP($A480,map_headernames!M:M,map_headernames!M:M),0)</f>
        <v>0</v>
      </c>
    </row>
    <row r="481" spans="1:7" x14ac:dyDescent="0.35">
      <c r="A481" s="81" t="s">
        <v>4396</v>
      </c>
      <c r="B481" s="81" t="s">
        <v>4397</v>
      </c>
      <c r="C481" s="82" t="s">
        <v>4398</v>
      </c>
      <c r="D481" s="71" t="s">
        <v>4000</v>
      </c>
      <c r="E481">
        <f>IFERROR(_xlfn.XLOOKUP($A481,map_headernames!H:H,map_headernames!H:H),0)</f>
        <v>0</v>
      </c>
      <c r="F481">
        <f>IFERROR(_xlfn.XLOOKUP($A481,map_headernames!I:I,map_headernames!I:I),0)</f>
        <v>0</v>
      </c>
      <c r="G481">
        <f>IFERROR(_xlfn.XLOOKUP($A481,map_headernames!M:M,map_headernames!M:M),0)</f>
        <v>0</v>
      </c>
    </row>
    <row r="482" spans="1:7" x14ac:dyDescent="0.35">
      <c r="A482" s="81" t="s">
        <v>4399</v>
      </c>
      <c r="B482" s="81" t="s">
        <v>4400</v>
      </c>
      <c r="C482" s="82" t="s">
        <v>4400</v>
      </c>
      <c r="D482" s="71" t="s">
        <v>4000</v>
      </c>
      <c r="E482">
        <f>IFERROR(_xlfn.XLOOKUP($A482,map_headernames!H:H,map_headernames!H:H),0)</f>
        <v>0</v>
      </c>
      <c r="F482">
        <f>IFERROR(_xlfn.XLOOKUP($A482,map_headernames!I:I,map_headernames!I:I),0)</f>
        <v>0</v>
      </c>
      <c r="G482">
        <f>IFERROR(_xlfn.XLOOKUP($A482,map_headernames!M:M,map_headernames!M:M),0)</f>
        <v>0</v>
      </c>
    </row>
    <row r="483" spans="1:7" x14ac:dyDescent="0.35">
      <c r="A483" s="81" t="s">
        <v>4401</v>
      </c>
      <c r="B483" s="81" t="s">
        <v>4402</v>
      </c>
      <c r="C483" s="82" t="s">
        <v>4403</v>
      </c>
      <c r="D483" s="71" t="s">
        <v>4000</v>
      </c>
      <c r="E483">
        <f>IFERROR(_xlfn.XLOOKUP($A483,map_headernames!H:H,map_headernames!H:H),0)</f>
        <v>0</v>
      </c>
      <c r="F483">
        <f>IFERROR(_xlfn.XLOOKUP($A483,map_headernames!I:I,map_headernames!I:I),0)</f>
        <v>0</v>
      </c>
      <c r="G483">
        <f>IFERROR(_xlfn.XLOOKUP($A483,map_headernames!M:M,map_headernames!M:M),0)</f>
        <v>0</v>
      </c>
    </row>
    <row r="484" spans="1:7" x14ac:dyDescent="0.35">
      <c r="A484" s="81" t="s">
        <v>4404</v>
      </c>
      <c r="B484" s="81" t="s">
        <v>4405</v>
      </c>
      <c r="C484" s="82" t="s">
        <v>4405</v>
      </c>
      <c r="D484" s="71" t="s">
        <v>4000</v>
      </c>
      <c r="E484">
        <f>IFERROR(_xlfn.XLOOKUP($A484,map_headernames!H:H,map_headernames!H:H),0)</f>
        <v>0</v>
      </c>
      <c r="F484">
        <f>IFERROR(_xlfn.XLOOKUP($A484,map_headernames!I:I,map_headernames!I:I),0)</f>
        <v>0</v>
      </c>
      <c r="G484">
        <f>IFERROR(_xlfn.XLOOKUP($A484,map_headernames!M:M,map_headernames!M:M),0)</f>
        <v>0</v>
      </c>
    </row>
    <row r="485" spans="1:7" x14ac:dyDescent="0.35">
      <c r="A485" s="81" t="s">
        <v>4406</v>
      </c>
      <c r="B485" s="81" t="s">
        <v>4407</v>
      </c>
      <c r="C485" s="82" t="s">
        <v>4408</v>
      </c>
      <c r="D485" s="71" t="s">
        <v>4000</v>
      </c>
      <c r="E485">
        <f>IFERROR(_xlfn.XLOOKUP($A485,map_headernames!H:H,map_headernames!H:H),0)</f>
        <v>0</v>
      </c>
      <c r="F485">
        <f>IFERROR(_xlfn.XLOOKUP($A485,map_headernames!I:I,map_headernames!I:I),0)</f>
        <v>0</v>
      </c>
      <c r="G485">
        <f>IFERROR(_xlfn.XLOOKUP($A485,map_headernames!M:M,map_headernames!M:M),0)</f>
        <v>0</v>
      </c>
    </row>
    <row r="486" spans="1:7" x14ac:dyDescent="0.35">
      <c r="A486" s="81" t="s">
        <v>4409</v>
      </c>
      <c r="B486" s="81" t="s">
        <v>4410</v>
      </c>
      <c r="C486" s="82" t="s">
        <v>4410</v>
      </c>
      <c r="D486" s="71" t="s">
        <v>4000</v>
      </c>
      <c r="E486">
        <f>IFERROR(_xlfn.XLOOKUP($A486,map_headernames!H:H,map_headernames!H:H),0)</f>
        <v>0</v>
      </c>
      <c r="F486">
        <f>IFERROR(_xlfn.XLOOKUP($A486,map_headernames!I:I,map_headernames!I:I),0)</f>
        <v>0</v>
      </c>
      <c r="G486">
        <f>IFERROR(_xlfn.XLOOKUP($A486,map_headernames!M:M,map_headernames!M:M),0)</f>
        <v>0</v>
      </c>
    </row>
    <row r="487" spans="1:7" x14ac:dyDescent="0.35">
      <c r="A487" s="81" t="s">
        <v>4411</v>
      </c>
      <c r="B487" s="81" t="s">
        <v>4412</v>
      </c>
      <c r="C487" s="82" t="s">
        <v>4413</v>
      </c>
      <c r="D487" s="71" t="s">
        <v>4000</v>
      </c>
      <c r="E487">
        <f>IFERROR(_xlfn.XLOOKUP($A487,map_headernames!H:H,map_headernames!H:H),0)</f>
        <v>0</v>
      </c>
      <c r="F487">
        <f>IFERROR(_xlfn.XLOOKUP($A487,map_headernames!I:I,map_headernames!I:I),0)</f>
        <v>0</v>
      </c>
      <c r="G487">
        <f>IFERROR(_xlfn.XLOOKUP($A487,map_headernames!M:M,map_headernames!M:M),0)</f>
        <v>0</v>
      </c>
    </row>
    <row r="488" spans="1:7" x14ac:dyDescent="0.35">
      <c r="A488" s="81" t="s">
        <v>4414</v>
      </c>
      <c r="B488" s="81" t="s">
        <v>4415</v>
      </c>
      <c r="C488" s="82" t="s">
        <v>4415</v>
      </c>
      <c r="D488" s="71" t="s">
        <v>4000</v>
      </c>
      <c r="E488">
        <f>IFERROR(_xlfn.XLOOKUP($A488,map_headernames!H:H,map_headernames!H:H),0)</f>
        <v>0</v>
      </c>
      <c r="F488">
        <f>IFERROR(_xlfn.XLOOKUP($A488,map_headernames!I:I,map_headernames!I:I),0)</f>
        <v>0</v>
      </c>
      <c r="G488">
        <f>IFERROR(_xlfn.XLOOKUP($A488,map_headernames!M:M,map_headernames!M:M),0)</f>
        <v>0</v>
      </c>
    </row>
    <row r="489" spans="1:7" x14ac:dyDescent="0.35">
      <c r="A489" s="81" t="s">
        <v>4416</v>
      </c>
      <c r="B489" s="81" t="s">
        <v>4417</v>
      </c>
      <c r="C489" s="82" t="s">
        <v>4418</v>
      </c>
      <c r="D489" s="71" t="s">
        <v>4000</v>
      </c>
      <c r="E489">
        <f>IFERROR(_xlfn.XLOOKUP($A489,map_headernames!H:H,map_headernames!H:H),0)</f>
        <v>0</v>
      </c>
      <c r="F489">
        <f>IFERROR(_xlfn.XLOOKUP($A489,map_headernames!I:I,map_headernames!I:I),0)</f>
        <v>0</v>
      </c>
      <c r="G489">
        <f>IFERROR(_xlfn.XLOOKUP($A489,map_headernames!M:M,map_headernames!M:M),0)</f>
        <v>0</v>
      </c>
    </row>
    <row r="490" spans="1:7" x14ac:dyDescent="0.35">
      <c r="A490" s="81" t="s">
        <v>4419</v>
      </c>
      <c r="B490" s="81" t="s">
        <v>4420</v>
      </c>
      <c r="C490" s="82" t="s">
        <v>4420</v>
      </c>
      <c r="D490" s="71" t="s">
        <v>4000</v>
      </c>
      <c r="E490">
        <f>IFERROR(_xlfn.XLOOKUP($A490,map_headernames!H:H,map_headernames!H:H),0)</f>
        <v>0</v>
      </c>
      <c r="F490">
        <f>IFERROR(_xlfn.XLOOKUP($A490,map_headernames!I:I,map_headernames!I:I),0)</f>
        <v>0</v>
      </c>
      <c r="G490">
        <f>IFERROR(_xlfn.XLOOKUP($A490,map_headernames!M:M,map_headernames!M:M),0)</f>
        <v>0</v>
      </c>
    </row>
    <row r="491" spans="1:7" x14ac:dyDescent="0.35">
      <c r="A491" s="81" t="s">
        <v>4421</v>
      </c>
      <c r="B491" s="81" t="s">
        <v>4422</v>
      </c>
      <c r="C491" s="82" t="s">
        <v>4423</v>
      </c>
      <c r="D491" s="71" t="s">
        <v>4000</v>
      </c>
      <c r="E491">
        <f>IFERROR(_xlfn.XLOOKUP($A491,map_headernames!H:H,map_headernames!H:H),0)</f>
        <v>0</v>
      </c>
      <c r="F491">
        <f>IFERROR(_xlfn.XLOOKUP($A491,map_headernames!I:I,map_headernames!I:I),0)</f>
        <v>0</v>
      </c>
      <c r="G491">
        <f>IFERROR(_xlfn.XLOOKUP($A491,map_headernames!M:M,map_headernames!M:M),0)</f>
        <v>0</v>
      </c>
    </row>
    <row r="492" spans="1:7" x14ac:dyDescent="0.35">
      <c r="A492" s="81" t="s">
        <v>4424</v>
      </c>
      <c r="B492" s="81" t="s">
        <v>4425</v>
      </c>
      <c r="C492" s="82" t="s">
        <v>4425</v>
      </c>
      <c r="D492" s="71" t="s">
        <v>4000</v>
      </c>
      <c r="E492">
        <f>IFERROR(_xlfn.XLOOKUP($A492,map_headernames!H:H,map_headernames!H:H),0)</f>
        <v>0</v>
      </c>
      <c r="F492">
        <f>IFERROR(_xlfn.XLOOKUP($A492,map_headernames!I:I,map_headernames!I:I),0)</f>
        <v>0</v>
      </c>
      <c r="G492">
        <f>IFERROR(_xlfn.XLOOKUP($A492,map_headernames!M:M,map_headernames!M:M),0)</f>
        <v>0</v>
      </c>
    </row>
    <row r="493" spans="1:7" x14ac:dyDescent="0.35">
      <c r="A493" s="81" t="s">
        <v>4426</v>
      </c>
      <c r="B493" s="81" t="s">
        <v>4427</v>
      </c>
      <c r="C493" s="82" t="s">
        <v>4428</v>
      </c>
      <c r="D493" s="71" t="s">
        <v>4000</v>
      </c>
      <c r="E493">
        <f>IFERROR(_xlfn.XLOOKUP($A493,map_headernames!H:H,map_headernames!H:H),0)</f>
        <v>0</v>
      </c>
      <c r="F493">
        <f>IFERROR(_xlfn.XLOOKUP($A493,map_headernames!I:I,map_headernames!I:I),0)</f>
        <v>0</v>
      </c>
      <c r="G493">
        <f>IFERROR(_xlfn.XLOOKUP($A493,map_headernames!M:M,map_headernames!M:M),0)</f>
        <v>0</v>
      </c>
    </row>
    <row r="494" spans="1:7" x14ac:dyDescent="0.35">
      <c r="A494" s="81" t="s">
        <v>4429</v>
      </c>
      <c r="B494" s="81" t="s">
        <v>4430</v>
      </c>
      <c r="C494" s="82" t="s">
        <v>4430</v>
      </c>
      <c r="D494" s="71" t="s">
        <v>4000</v>
      </c>
      <c r="E494">
        <f>IFERROR(_xlfn.XLOOKUP($A494,map_headernames!H:H,map_headernames!H:H),0)</f>
        <v>0</v>
      </c>
      <c r="F494">
        <f>IFERROR(_xlfn.XLOOKUP($A494,map_headernames!I:I,map_headernames!I:I),0)</f>
        <v>0</v>
      </c>
      <c r="G494">
        <f>IFERROR(_xlfn.XLOOKUP($A494,map_headernames!M:M,map_headernames!M:M),0)</f>
        <v>0</v>
      </c>
    </row>
    <row r="495" spans="1:7" x14ac:dyDescent="0.35">
      <c r="A495" s="81" t="s">
        <v>4431</v>
      </c>
      <c r="B495" s="81" t="s">
        <v>4432</v>
      </c>
      <c r="C495" s="82" t="s">
        <v>4433</v>
      </c>
      <c r="D495" s="71" t="s">
        <v>4000</v>
      </c>
      <c r="E495">
        <f>IFERROR(_xlfn.XLOOKUP($A495,map_headernames!H:H,map_headernames!H:H),0)</f>
        <v>0</v>
      </c>
      <c r="F495">
        <f>IFERROR(_xlfn.XLOOKUP($A495,map_headernames!I:I,map_headernames!I:I),0)</f>
        <v>0</v>
      </c>
      <c r="G495">
        <f>IFERROR(_xlfn.XLOOKUP($A495,map_headernames!M:M,map_headernames!M:M),0)</f>
        <v>0</v>
      </c>
    </row>
    <row r="496" spans="1:7" x14ac:dyDescent="0.35">
      <c r="A496" s="81" t="s">
        <v>4434</v>
      </c>
      <c r="B496" s="81" t="s">
        <v>4435</v>
      </c>
      <c r="C496" s="82" t="s">
        <v>4435</v>
      </c>
      <c r="D496" s="71" t="s">
        <v>4000</v>
      </c>
      <c r="E496">
        <f>IFERROR(_xlfn.XLOOKUP($A496,map_headernames!H:H,map_headernames!H:H),0)</f>
        <v>0</v>
      </c>
      <c r="F496">
        <f>IFERROR(_xlfn.XLOOKUP($A496,map_headernames!I:I,map_headernames!I:I),0)</f>
        <v>0</v>
      </c>
      <c r="G496">
        <f>IFERROR(_xlfn.XLOOKUP($A496,map_headernames!M:M,map_headernames!M:M),0)</f>
        <v>0</v>
      </c>
    </row>
    <row r="497" spans="1:7" x14ac:dyDescent="0.35">
      <c r="A497" s="81" t="s">
        <v>4436</v>
      </c>
      <c r="B497" s="81" t="s">
        <v>4437</v>
      </c>
      <c r="C497" s="82" t="s">
        <v>4438</v>
      </c>
      <c r="D497" s="71" t="s">
        <v>4000</v>
      </c>
      <c r="E497">
        <f>IFERROR(_xlfn.XLOOKUP($A497,map_headernames!H:H,map_headernames!H:H),0)</f>
        <v>0</v>
      </c>
      <c r="F497">
        <f>IFERROR(_xlfn.XLOOKUP($A497,map_headernames!I:I,map_headernames!I:I),0)</f>
        <v>0</v>
      </c>
      <c r="G497">
        <f>IFERROR(_xlfn.XLOOKUP($A497,map_headernames!M:M,map_headernames!M:M),0)</f>
        <v>0</v>
      </c>
    </row>
    <row r="498" spans="1:7" x14ac:dyDescent="0.35">
      <c r="A498" s="81" t="s">
        <v>4439</v>
      </c>
      <c r="B498" s="81" t="s">
        <v>4440</v>
      </c>
      <c r="C498" s="82" t="s">
        <v>4440</v>
      </c>
      <c r="D498" s="71" t="s">
        <v>4000</v>
      </c>
      <c r="E498">
        <f>IFERROR(_xlfn.XLOOKUP($A498,map_headernames!H:H,map_headernames!H:H),0)</f>
        <v>0</v>
      </c>
      <c r="F498">
        <f>IFERROR(_xlfn.XLOOKUP($A498,map_headernames!I:I,map_headernames!I:I),0)</f>
        <v>0</v>
      </c>
      <c r="G498">
        <f>IFERROR(_xlfn.XLOOKUP($A498,map_headernames!M:M,map_headernames!M:M),0)</f>
        <v>0</v>
      </c>
    </row>
    <row r="499" spans="1:7" x14ac:dyDescent="0.35">
      <c r="A499" s="81" t="s">
        <v>4441</v>
      </c>
      <c r="B499" s="81" t="s">
        <v>4442</v>
      </c>
      <c r="C499" s="82" t="s">
        <v>4443</v>
      </c>
      <c r="D499" s="71" t="s">
        <v>4000</v>
      </c>
      <c r="E499">
        <f>IFERROR(_xlfn.XLOOKUP($A499,map_headernames!H:H,map_headernames!H:H),0)</f>
        <v>0</v>
      </c>
      <c r="F499">
        <f>IFERROR(_xlfn.XLOOKUP($A499,map_headernames!I:I,map_headernames!I:I),0)</f>
        <v>0</v>
      </c>
      <c r="G499">
        <f>IFERROR(_xlfn.XLOOKUP($A499,map_headernames!M:M,map_headernames!M:M),0)</f>
        <v>0</v>
      </c>
    </row>
    <row r="500" spans="1:7" x14ac:dyDescent="0.35">
      <c r="A500" s="81" t="s">
        <v>4444</v>
      </c>
      <c r="B500" s="81" t="s">
        <v>4445</v>
      </c>
      <c r="C500" s="82" t="s">
        <v>4445</v>
      </c>
      <c r="D500" s="71" t="s">
        <v>4000</v>
      </c>
      <c r="E500">
        <f>IFERROR(_xlfn.XLOOKUP($A500,map_headernames!H:H,map_headernames!H:H),0)</f>
        <v>0</v>
      </c>
      <c r="F500">
        <f>IFERROR(_xlfn.XLOOKUP($A500,map_headernames!I:I,map_headernames!I:I),0)</f>
        <v>0</v>
      </c>
      <c r="G500">
        <f>IFERROR(_xlfn.XLOOKUP($A500,map_headernames!M:M,map_headernames!M:M),0)</f>
        <v>0</v>
      </c>
    </row>
    <row r="501" spans="1:7" x14ac:dyDescent="0.35">
      <c r="A501" s="81" t="s">
        <v>4446</v>
      </c>
      <c r="B501" s="81" t="s">
        <v>4447</v>
      </c>
      <c r="C501" s="82" t="s">
        <v>4448</v>
      </c>
      <c r="D501" s="71" t="s">
        <v>4000</v>
      </c>
      <c r="E501">
        <f>IFERROR(_xlfn.XLOOKUP($A501,map_headernames!H:H,map_headernames!H:H),0)</f>
        <v>0</v>
      </c>
      <c r="F501">
        <f>IFERROR(_xlfn.XLOOKUP($A501,map_headernames!I:I,map_headernames!I:I),0)</f>
        <v>0</v>
      </c>
      <c r="G501">
        <f>IFERROR(_xlfn.XLOOKUP($A501,map_headernames!M:M,map_headernames!M:M),0)</f>
        <v>0</v>
      </c>
    </row>
    <row r="502" spans="1:7" x14ac:dyDescent="0.35">
      <c r="A502" s="81" t="s">
        <v>4449</v>
      </c>
      <c r="B502" s="81" t="s">
        <v>4450</v>
      </c>
      <c r="C502" s="82" t="s">
        <v>4450</v>
      </c>
      <c r="D502" s="71" t="s">
        <v>4000</v>
      </c>
      <c r="E502">
        <f>IFERROR(_xlfn.XLOOKUP($A502,map_headernames!H:H,map_headernames!H:H),0)</f>
        <v>0</v>
      </c>
      <c r="F502">
        <f>IFERROR(_xlfn.XLOOKUP($A502,map_headernames!I:I,map_headernames!I:I),0)</f>
        <v>0</v>
      </c>
      <c r="G502">
        <f>IFERROR(_xlfn.XLOOKUP($A502,map_headernames!M:M,map_headernames!M:M),0)</f>
        <v>0</v>
      </c>
    </row>
    <row r="503" spans="1:7" x14ac:dyDescent="0.35">
      <c r="A503" s="81" t="s">
        <v>4451</v>
      </c>
      <c r="B503" s="81" t="s">
        <v>4452</v>
      </c>
      <c r="C503" s="82" t="s">
        <v>4453</v>
      </c>
      <c r="D503" s="71" t="s">
        <v>4000</v>
      </c>
      <c r="E503">
        <f>IFERROR(_xlfn.XLOOKUP($A503,map_headernames!H:H,map_headernames!H:H),0)</f>
        <v>0</v>
      </c>
      <c r="F503">
        <f>IFERROR(_xlfn.XLOOKUP($A503,map_headernames!I:I,map_headernames!I:I),0)</f>
        <v>0</v>
      </c>
      <c r="G503">
        <f>IFERROR(_xlfn.XLOOKUP($A503,map_headernames!M:M,map_headernames!M:M),0)</f>
        <v>0</v>
      </c>
    </row>
    <row r="504" spans="1:7" x14ac:dyDescent="0.35">
      <c r="A504" s="81" t="s">
        <v>4454</v>
      </c>
      <c r="B504" s="93" t="s">
        <v>4455</v>
      </c>
      <c r="C504" s="82" t="s">
        <v>4455</v>
      </c>
      <c r="D504" s="71" t="s">
        <v>4000</v>
      </c>
      <c r="E504">
        <f>IFERROR(_xlfn.XLOOKUP($A504,map_headernames!H:H,map_headernames!H:H),0)</f>
        <v>0</v>
      </c>
      <c r="F504">
        <f>IFERROR(_xlfn.XLOOKUP($A504,map_headernames!I:I,map_headernames!I:I),0)</f>
        <v>0</v>
      </c>
      <c r="G504">
        <f>IFERROR(_xlfn.XLOOKUP($A504,map_headernames!M:M,map_headernames!M:M),0)</f>
        <v>0</v>
      </c>
    </row>
    <row r="505" spans="1:7" x14ac:dyDescent="0.35">
      <c r="A505" s="81" t="s">
        <v>4456</v>
      </c>
      <c r="B505" s="93" t="s">
        <v>4457</v>
      </c>
      <c r="C505" s="82" t="s">
        <v>4458</v>
      </c>
      <c r="D505" s="71" t="s">
        <v>4000</v>
      </c>
      <c r="E505">
        <f>IFERROR(_xlfn.XLOOKUP($A505,map_headernames!H:H,map_headernames!H:H),0)</f>
        <v>0</v>
      </c>
      <c r="F505">
        <f>IFERROR(_xlfn.XLOOKUP($A505,map_headernames!I:I,map_headernames!I:I),0)</f>
        <v>0</v>
      </c>
      <c r="G505">
        <f>IFERROR(_xlfn.XLOOKUP($A505,map_headernames!M:M,map_headernames!M:M),0)</f>
        <v>0</v>
      </c>
    </row>
    <row r="506" spans="1:7" x14ac:dyDescent="0.35">
      <c r="A506" s="93" t="s">
        <v>4459</v>
      </c>
      <c r="B506" s="93" t="s">
        <v>4460</v>
      </c>
      <c r="C506" s="93" t="s">
        <v>4460</v>
      </c>
      <c r="D506" s="71" t="s">
        <v>4000</v>
      </c>
      <c r="E506">
        <f>IFERROR(_xlfn.XLOOKUP($A506,map_headernames!H:H,map_headernames!H:H),0)</f>
        <v>0</v>
      </c>
      <c r="F506">
        <f>IFERROR(_xlfn.XLOOKUP($A506,map_headernames!I:I,map_headernames!I:I),0)</f>
        <v>0</v>
      </c>
      <c r="G506">
        <f>IFERROR(_xlfn.XLOOKUP($A506,map_headernames!M:M,map_headernames!M:M),0)</f>
        <v>0</v>
      </c>
    </row>
    <row r="507" spans="1:7" x14ac:dyDescent="0.35">
      <c r="A507" s="93" t="s">
        <v>4461</v>
      </c>
      <c r="B507" s="93" t="s">
        <v>4462</v>
      </c>
      <c r="C507" s="93" t="s">
        <v>4463</v>
      </c>
      <c r="D507" s="71" t="s">
        <v>4000</v>
      </c>
      <c r="E507">
        <f>IFERROR(_xlfn.XLOOKUP($A507,map_headernames!H:H,map_headernames!H:H),0)</f>
        <v>0</v>
      </c>
      <c r="F507">
        <f>IFERROR(_xlfn.XLOOKUP($A507,map_headernames!I:I,map_headernames!I:I),0)</f>
        <v>0</v>
      </c>
      <c r="G507">
        <f>IFERROR(_xlfn.XLOOKUP($A507,map_headernames!M:M,map_headernames!M:M),0)</f>
        <v>0</v>
      </c>
    </row>
    <row r="508" spans="1:7" x14ac:dyDescent="0.35">
      <c r="A508" s="93" t="s">
        <v>4464</v>
      </c>
      <c r="B508" s="93" t="s">
        <v>4465</v>
      </c>
      <c r="C508" s="93" t="s">
        <v>4465</v>
      </c>
      <c r="D508" s="71" t="s">
        <v>4000</v>
      </c>
      <c r="E508">
        <f>IFERROR(_xlfn.XLOOKUP($A508,map_headernames!H:H,map_headernames!H:H),0)</f>
        <v>0</v>
      </c>
      <c r="F508">
        <f>IFERROR(_xlfn.XLOOKUP($A508,map_headernames!I:I,map_headernames!I:I),0)</f>
        <v>0</v>
      </c>
      <c r="G508">
        <f>IFERROR(_xlfn.XLOOKUP($A508,map_headernames!M:M,map_headernames!M:M),0)</f>
        <v>0</v>
      </c>
    </row>
    <row r="509" spans="1:7" x14ac:dyDescent="0.35">
      <c r="A509" s="93" t="s">
        <v>4466</v>
      </c>
      <c r="B509" s="93" t="s">
        <v>4467</v>
      </c>
      <c r="C509" s="93" t="s">
        <v>4468</v>
      </c>
      <c r="D509" s="71" t="s">
        <v>4000</v>
      </c>
      <c r="E509">
        <f>IFERROR(_xlfn.XLOOKUP($A509,map_headernames!H:H,map_headernames!H:H),0)</f>
        <v>0</v>
      </c>
      <c r="F509">
        <f>IFERROR(_xlfn.XLOOKUP($A509,map_headernames!I:I,map_headernames!I:I),0)</f>
        <v>0</v>
      </c>
      <c r="G509">
        <f>IFERROR(_xlfn.XLOOKUP($A509,map_headernames!M:M,map_headernames!M:M),0)</f>
        <v>0</v>
      </c>
    </row>
    <row r="510" spans="1:7" x14ac:dyDescent="0.35">
      <c r="A510" s="93" t="s">
        <v>4469</v>
      </c>
      <c r="B510" s="93" t="s">
        <v>4470</v>
      </c>
      <c r="C510" s="93" t="s">
        <v>4470</v>
      </c>
      <c r="D510" s="71" t="s">
        <v>4000</v>
      </c>
      <c r="E510">
        <f>IFERROR(_xlfn.XLOOKUP($A510,map_headernames!H:H,map_headernames!H:H),0)</f>
        <v>0</v>
      </c>
      <c r="F510">
        <f>IFERROR(_xlfn.XLOOKUP($A510,map_headernames!I:I,map_headernames!I:I),0)</f>
        <v>0</v>
      </c>
      <c r="G510">
        <f>IFERROR(_xlfn.XLOOKUP($A510,map_headernames!M:M,map_headernames!M:M),0)</f>
        <v>0</v>
      </c>
    </row>
    <row r="511" spans="1:7" x14ac:dyDescent="0.35">
      <c r="A511" s="93" t="s">
        <v>4471</v>
      </c>
      <c r="B511" s="93" t="s">
        <v>4472</v>
      </c>
      <c r="C511" s="93" t="s">
        <v>4473</v>
      </c>
      <c r="D511" s="71" t="s">
        <v>4000</v>
      </c>
      <c r="E511">
        <f>IFERROR(_xlfn.XLOOKUP($A511,map_headernames!H:H,map_headernames!H:H),0)</f>
        <v>0</v>
      </c>
      <c r="F511">
        <f>IFERROR(_xlfn.XLOOKUP($A511,map_headernames!I:I,map_headernames!I:I),0)</f>
        <v>0</v>
      </c>
      <c r="G511">
        <f>IFERROR(_xlfn.XLOOKUP($A511,map_headernames!M:M,map_headernames!M:M),0)</f>
        <v>0</v>
      </c>
    </row>
    <row r="512" spans="1:7" x14ac:dyDescent="0.35">
      <c r="A512" s="93" t="s">
        <v>4474</v>
      </c>
      <c r="B512" s="93" t="s">
        <v>4475</v>
      </c>
      <c r="C512" s="93" t="s">
        <v>4475</v>
      </c>
      <c r="D512" s="71" t="s">
        <v>4000</v>
      </c>
      <c r="E512">
        <f>IFERROR(_xlfn.XLOOKUP($A512,map_headernames!H:H,map_headernames!H:H),0)</f>
        <v>0</v>
      </c>
      <c r="F512">
        <f>IFERROR(_xlfn.XLOOKUP($A512,map_headernames!I:I,map_headernames!I:I),0)</f>
        <v>0</v>
      </c>
      <c r="G512">
        <f>IFERROR(_xlfn.XLOOKUP($A512,map_headernames!M:M,map_headernames!M:M),0)</f>
        <v>0</v>
      </c>
    </row>
    <row r="513" spans="1:7" x14ac:dyDescent="0.35">
      <c r="A513" s="93" t="s">
        <v>4476</v>
      </c>
      <c r="B513" s="93" t="s">
        <v>4477</v>
      </c>
      <c r="C513" s="93" t="s">
        <v>4478</v>
      </c>
      <c r="D513" s="71" t="s">
        <v>4000</v>
      </c>
      <c r="E513">
        <f>IFERROR(_xlfn.XLOOKUP($A513,map_headernames!H:H,map_headernames!H:H),0)</f>
        <v>0</v>
      </c>
      <c r="F513">
        <f>IFERROR(_xlfn.XLOOKUP($A513,map_headernames!I:I,map_headernames!I:I),0)</f>
        <v>0</v>
      </c>
      <c r="G513">
        <f>IFERROR(_xlfn.XLOOKUP($A513,map_headernames!M:M,map_headernames!M:M),0)</f>
        <v>0</v>
      </c>
    </row>
    <row r="514" spans="1:7" x14ac:dyDescent="0.35">
      <c r="A514" s="93" t="s">
        <v>4479</v>
      </c>
      <c r="B514" s="93" t="s">
        <v>4480</v>
      </c>
      <c r="C514" s="93" t="s">
        <v>4480</v>
      </c>
      <c r="D514" s="71" t="s">
        <v>4000</v>
      </c>
      <c r="E514">
        <f>IFERROR(_xlfn.XLOOKUP($A514,map_headernames!H:H,map_headernames!H:H),0)</f>
        <v>0</v>
      </c>
      <c r="F514">
        <f>IFERROR(_xlfn.XLOOKUP($A514,map_headernames!I:I,map_headernames!I:I),0)</f>
        <v>0</v>
      </c>
      <c r="G514">
        <f>IFERROR(_xlfn.XLOOKUP($A514,map_headernames!M:M,map_headernames!M:M),0)</f>
        <v>0</v>
      </c>
    </row>
    <row r="515" spans="1:7" x14ac:dyDescent="0.35">
      <c r="A515" s="93" t="s">
        <v>4481</v>
      </c>
      <c r="B515" s="93" t="s">
        <v>4482</v>
      </c>
      <c r="C515" s="93" t="s">
        <v>4483</v>
      </c>
      <c r="D515" s="71" t="s">
        <v>4000</v>
      </c>
      <c r="E515">
        <f>IFERROR(_xlfn.XLOOKUP($A515,map_headernames!H:H,map_headernames!H:H),0)</f>
        <v>0</v>
      </c>
      <c r="F515">
        <f>IFERROR(_xlfn.XLOOKUP($A515,map_headernames!I:I,map_headernames!I:I),0)</f>
        <v>0</v>
      </c>
      <c r="G515">
        <f>IFERROR(_xlfn.XLOOKUP($A515,map_headernames!M:M,map_headernames!M:M),0)</f>
        <v>0</v>
      </c>
    </row>
    <row r="516" spans="1:7" x14ac:dyDescent="0.35">
      <c r="A516" s="93" t="s">
        <v>4484</v>
      </c>
      <c r="B516" s="93" t="s">
        <v>4485</v>
      </c>
      <c r="C516" s="93" t="s">
        <v>4485</v>
      </c>
      <c r="D516" s="71" t="s">
        <v>4000</v>
      </c>
      <c r="E516">
        <f>IFERROR(_xlfn.XLOOKUP($A516,map_headernames!H:H,map_headernames!H:H),0)</f>
        <v>0</v>
      </c>
      <c r="F516">
        <f>IFERROR(_xlfn.XLOOKUP($A516,map_headernames!I:I,map_headernames!I:I),0)</f>
        <v>0</v>
      </c>
      <c r="G516">
        <f>IFERROR(_xlfn.XLOOKUP($A516,map_headernames!M:M,map_headernames!M:M),0)</f>
        <v>0</v>
      </c>
    </row>
    <row r="517" spans="1:7" x14ac:dyDescent="0.35">
      <c r="A517" s="93" t="s">
        <v>4486</v>
      </c>
      <c r="B517" s="93" t="s">
        <v>4487</v>
      </c>
      <c r="C517" s="93" t="s">
        <v>4488</v>
      </c>
      <c r="D517" s="71" t="s">
        <v>4000</v>
      </c>
      <c r="E517">
        <f>IFERROR(_xlfn.XLOOKUP($A517,map_headernames!H:H,map_headernames!H:H),0)</f>
        <v>0</v>
      </c>
      <c r="F517">
        <f>IFERROR(_xlfn.XLOOKUP($A517,map_headernames!I:I,map_headernames!I:I),0)</f>
        <v>0</v>
      </c>
      <c r="G517">
        <f>IFERROR(_xlfn.XLOOKUP($A517,map_headernames!M:M,map_headernames!M:M),0)</f>
        <v>0</v>
      </c>
    </row>
    <row r="518" spans="1:7" x14ac:dyDescent="0.35">
      <c r="A518" s="93" t="s">
        <v>4489</v>
      </c>
      <c r="B518" s="93" t="s">
        <v>4490</v>
      </c>
      <c r="C518" s="93" t="s">
        <v>4490</v>
      </c>
      <c r="D518" s="71" t="s">
        <v>4000</v>
      </c>
      <c r="E518">
        <f>IFERROR(_xlfn.XLOOKUP($A518,map_headernames!H:H,map_headernames!H:H),0)</f>
        <v>0</v>
      </c>
      <c r="F518">
        <f>IFERROR(_xlfn.XLOOKUP($A518,map_headernames!I:I,map_headernames!I:I),0)</f>
        <v>0</v>
      </c>
      <c r="G518">
        <f>IFERROR(_xlfn.XLOOKUP($A518,map_headernames!M:M,map_headernames!M:M),0)</f>
        <v>0</v>
      </c>
    </row>
    <row r="519" spans="1:7" x14ac:dyDescent="0.35">
      <c r="A519" s="93" t="s">
        <v>4491</v>
      </c>
      <c r="B519" s="93" t="s">
        <v>4492</v>
      </c>
      <c r="C519" s="93" t="s">
        <v>4493</v>
      </c>
      <c r="D519" s="71" t="s">
        <v>4000</v>
      </c>
      <c r="E519">
        <f>IFERROR(_xlfn.XLOOKUP($A519,map_headernames!H:H,map_headernames!H:H),0)</f>
        <v>0</v>
      </c>
      <c r="F519">
        <f>IFERROR(_xlfn.XLOOKUP($A519,map_headernames!I:I,map_headernames!I:I),0)</f>
        <v>0</v>
      </c>
      <c r="G519">
        <f>IFERROR(_xlfn.XLOOKUP($A519,map_headernames!M:M,map_headernames!M:M),0)</f>
        <v>0</v>
      </c>
    </row>
    <row r="520" spans="1:7" x14ac:dyDescent="0.35">
      <c r="A520" s="93" t="s">
        <v>4494</v>
      </c>
      <c r="B520" s="93" t="s">
        <v>4495</v>
      </c>
      <c r="C520" s="93" t="s">
        <v>4495</v>
      </c>
      <c r="D520" s="71" t="s">
        <v>4000</v>
      </c>
      <c r="E520">
        <f>IFERROR(_xlfn.XLOOKUP($A520,map_headernames!H:H,map_headernames!H:H),0)</f>
        <v>0</v>
      </c>
      <c r="F520">
        <f>IFERROR(_xlfn.XLOOKUP($A520,map_headernames!I:I,map_headernames!I:I),0)</f>
        <v>0</v>
      </c>
      <c r="G520">
        <f>IFERROR(_xlfn.XLOOKUP($A520,map_headernames!M:M,map_headernames!M:M),0)</f>
        <v>0</v>
      </c>
    </row>
    <row r="521" spans="1:7" x14ac:dyDescent="0.35">
      <c r="A521" s="93" t="s">
        <v>4496</v>
      </c>
      <c r="B521" s="93" t="s">
        <v>4497</v>
      </c>
      <c r="C521" s="93" t="s">
        <v>4498</v>
      </c>
      <c r="D521" s="71" t="s">
        <v>4000</v>
      </c>
      <c r="E521">
        <f>IFERROR(_xlfn.XLOOKUP($A521,map_headernames!H:H,map_headernames!H:H),0)</f>
        <v>0</v>
      </c>
      <c r="F521">
        <f>IFERROR(_xlfn.XLOOKUP($A521,map_headernames!I:I,map_headernames!I:I),0)</f>
        <v>0</v>
      </c>
      <c r="G521">
        <f>IFERROR(_xlfn.XLOOKUP($A521,map_headernames!M:M,map_headernames!M:M),0)</f>
        <v>0</v>
      </c>
    </row>
    <row r="522" spans="1:7" x14ac:dyDescent="0.35">
      <c r="A522" s="93" t="s">
        <v>4499</v>
      </c>
      <c r="B522" s="93" t="s">
        <v>4500</v>
      </c>
      <c r="C522" s="93" t="s">
        <v>4500</v>
      </c>
      <c r="D522" s="71" t="s">
        <v>4000</v>
      </c>
      <c r="E522">
        <f>IFERROR(_xlfn.XLOOKUP($A522,map_headernames!H:H,map_headernames!H:H),0)</f>
        <v>0</v>
      </c>
      <c r="F522">
        <f>IFERROR(_xlfn.XLOOKUP($A522,map_headernames!I:I,map_headernames!I:I),0)</f>
        <v>0</v>
      </c>
      <c r="G522">
        <f>IFERROR(_xlfn.XLOOKUP($A522,map_headernames!M:M,map_headernames!M:M),0)</f>
        <v>0</v>
      </c>
    </row>
    <row r="523" spans="1:7" x14ac:dyDescent="0.35">
      <c r="A523" s="93" t="s">
        <v>4501</v>
      </c>
      <c r="B523" s="93" t="s">
        <v>4502</v>
      </c>
      <c r="C523" s="93" t="s">
        <v>4503</v>
      </c>
      <c r="D523" s="71" t="s">
        <v>4000</v>
      </c>
      <c r="E523">
        <f>IFERROR(_xlfn.XLOOKUP($A523,map_headernames!H:H,map_headernames!H:H),0)</f>
        <v>0</v>
      </c>
      <c r="F523">
        <f>IFERROR(_xlfn.XLOOKUP($A523,map_headernames!I:I,map_headernames!I:I),0)</f>
        <v>0</v>
      </c>
      <c r="G523">
        <f>IFERROR(_xlfn.XLOOKUP($A523,map_headernames!M:M,map_headernames!M:M),0)</f>
        <v>0</v>
      </c>
    </row>
    <row r="524" spans="1:7" x14ac:dyDescent="0.35">
      <c r="A524" s="93" t="s">
        <v>4504</v>
      </c>
      <c r="B524" s="93" t="s">
        <v>4505</v>
      </c>
      <c r="C524" s="93" t="s">
        <v>4505</v>
      </c>
      <c r="D524" s="71" t="s">
        <v>4000</v>
      </c>
      <c r="E524">
        <f>IFERROR(_xlfn.XLOOKUP($A524,map_headernames!H:H,map_headernames!H:H),0)</f>
        <v>0</v>
      </c>
      <c r="F524">
        <f>IFERROR(_xlfn.XLOOKUP($A524,map_headernames!I:I,map_headernames!I:I),0)</f>
        <v>0</v>
      </c>
      <c r="G524">
        <f>IFERROR(_xlfn.XLOOKUP($A524,map_headernames!M:M,map_headernames!M:M),0)</f>
        <v>0</v>
      </c>
    </row>
    <row r="525" spans="1:7" x14ac:dyDescent="0.35">
      <c r="A525" s="93" t="s">
        <v>4506</v>
      </c>
      <c r="B525" s="93" t="s">
        <v>4507</v>
      </c>
      <c r="C525" s="93" t="s">
        <v>4508</v>
      </c>
      <c r="D525" s="71" t="s">
        <v>4000</v>
      </c>
      <c r="E525">
        <f>IFERROR(_xlfn.XLOOKUP($A525,map_headernames!H:H,map_headernames!H:H),0)</f>
        <v>0</v>
      </c>
      <c r="F525">
        <f>IFERROR(_xlfn.XLOOKUP($A525,map_headernames!I:I,map_headernames!I:I),0)</f>
        <v>0</v>
      </c>
      <c r="G525">
        <f>IFERROR(_xlfn.XLOOKUP($A525,map_headernames!M:M,map_headernames!M:M),0)</f>
        <v>0</v>
      </c>
    </row>
    <row r="526" spans="1:7" x14ac:dyDescent="0.35">
      <c r="A526" s="93" t="s">
        <v>4509</v>
      </c>
      <c r="B526" s="93" t="s">
        <v>4510</v>
      </c>
      <c r="C526" s="93" t="s">
        <v>4510</v>
      </c>
      <c r="D526" s="71" t="s">
        <v>4000</v>
      </c>
      <c r="E526">
        <f>IFERROR(_xlfn.XLOOKUP($A526,map_headernames!H:H,map_headernames!H:H),0)</f>
        <v>0</v>
      </c>
      <c r="F526">
        <f>IFERROR(_xlfn.XLOOKUP($A526,map_headernames!I:I,map_headernames!I:I),0)</f>
        <v>0</v>
      </c>
      <c r="G526">
        <f>IFERROR(_xlfn.XLOOKUP($A526,map_headernames!M:M,map_headernames!M:M),0)</f>
        <v>0</v>
      </c>
    </row>
    <row r="527" spans="1:7" x14ac:dyDescent="0.35">
      <c r="A527" s="93" t="s">
        <v>4511</v>
      </c>
      <c r="B527" s="93" t="s">
        <v>4512</v>
      </c>
      <c r="C527" s="93" t="s">
        <v>4513</v>
      </c>
      <c r="D527" s="71" t="s">
        <v>4000</v>
      </c>
      <c r="E527">
        <f>IFERROR(_xlfn.XLOOKUP($A527,map_headernames!H:H,map_headernames!H:H),0)</f>
        <v>0</v>
      </c>
      <c r="F527">
        <f>IFERROR(_xlfn.XLOOKUP($A527,map_headernames!I:I,map_headernames!I:I),0)</f>
        <v>0</v>
      </c>
      <c r="G527">
        <f>IFERROR(_xlfn.XLOOKUP($A527,map_headernames!M:M,map_headernames!M:M),0)</f>
        <v>0</v>
      </c>
    </row>
    <row r="528" spans="1:7" x14ac:dyDescent="0.35">
      <c r="A528" s="93" t="s">
        <v>4514</v>
      </c>
      <c r="B528" s="81" t="s">
        <v>4515</v>
      </c>
      <c r="C528" s="93" t="s">
        <v>4515</v>
      </c>
      <c r="D528" s="71" t="s">
        <v>4000</v>
      </c>
      <c r="E528">
        <f>IFERROR(_xlfn.XLOOKUP($A528,map_headernames!H:H,map_headernames!H:H),0)</f>
        <v>0</v>
      </c>
      <c r="F528">
        <f>IFERROR(_xlfn.XLOOKUP($A528,map_headernames!I:I,map_headernames!I:I),0)</f>
        <v>0</v>
      </c>
      <c r="G528">
        <f>IFERROR(_xlfn.XLOOKUP($A528,map_headernames!M:M,map_headernames!M:M),0)</f>
        <v>0</v>
      </c>
    </row>
    <row r="529" spans="1:7" x14ac:dyDescent="0.35">
      <c r="A529" s="93" t="s">
        <v>4516</v>
      </c>
      <c r="B529" s="81" t="s">
        <v>4517</v>
      </c>
      <c r="C529" s="93" t="s">
        <v>4518</v>
      </c>
      <c r="D529" s="71" t="s">
        <v>4000</v>
      </c>
      <c r="E529">
        <f>IFERROR(_xlfn.XLOOKUP($A529,map_headernames!H:H,map_headernames!H:H),0)</f>
        <v>0</v>
      </c>
      <c r="F529">
        <f>IFERROR(_xlfn.XLOOKUP($A529,map_headernames!I:I,map_headernames!I:I),0)</f>
        <v>0</v>
      </c>
      <c r="G529">
        <f>IFERROR(_xlfn.XLOOKUP($A529,map_headernames!M:M,map_headernames!M:M),0)</f>
        <v>0</v>
      </c>
    </row>
    <row r="530" spans="1:7" x14ac:dyDescent="0.35">
      <c r="A530" s="81" t="s">
        <v>4519</v>
      </c>
      <c r="B530" s="81" t="s">
        <v>4520</v>
      </c>
      <c r="C530" s="82" t="s">
        <v>4520</v>
      </c>
      <c r="D530" s="71" t="s">
        <v>4000</v>
      </c>
      <c r="E530">
        <f>IFERROR(_xlfn.XLOOKUP($A530,map_headernames!H:H,map_headernames!H:H),0)</f>
        <v>0</v>
      </c>
      <c r="F530">
        <f>IFERROR(_xlfn.XLOOKUP($A530,map_headernames!I:I,map_headernames!I:I),0)</f>
        <v>0</v>
      </c>
      <c r="G530">
        <f>IFERROR(_xlfn.XLOOKUP($A530,map_headernames!M:M,map_headernames!M:M),0)</f>
        <v>0</v>
      </c>
    </row>
    <row r="531" spans="1:7" x14ac:dyDescent="0.35">
      <c r="A531" s="81" t="s">
        <v>4521</v>
      </c>
      <c r="B531" s="81" t="s">
        <v>4522</v>
      </c>
      <c r="C531" s="82" t="s">
        <v>4523</v>
      </c>
      <c r="D531" s="71" t="s">
        <v>4000</v>
      </c>
      <c r="E531">
        <f>IFERROR(_xlfn.XLOOKUP($A531,map_headernames!H:H,map_headernames!H:H),0)</f>
        <v>0</v>
      </c>
      <c r="F531">
        <f>IFERROR(_xlfn.XLOOKUP($A531,map_headernames!I:I,map_headernames!I:I),0)</f>
        <v>0</v>
      </c>
      <c r="G531">
        <f>IFERROR(_xlfn.XLOOKUP($A531,map_headernames!M:M,map_headernames!M:M),0)</f>
        <v>0</v>
      </c>
    </row>
    <row r="532" spans="1:7" x14ac:dyDescent="0.35">
      <c r="A532" s="81" t="s">
        <v>4524</v>
      </c>
      <c r="B532" s="81" t="s">
        <v>4525</v>
      </c>
      <c r="C532" s="82" t="s">
        <v>4525</v>
      </c>
      <c r="D532" s="71" t="s">
        <v>4000</v>
      </c>
      <c r="E532">
        <f>IFERROR(_xlfn.XLOOKUP($A532,map_headernames!H:H,map_headernames!H:H),0)</f>
        <v>0</v>
      </c>
      <c r="F532">
        <f>IFERROR(_xlfn.XLOOKUP($A532,map_headernames!I:I,map_headernames!I:I),0)</f>
        <v>0</v>
      </c>
      <c r="G532">
        <f>IFERROR(_xlfn.XLOOKUP($A532,map_headernames!M:M,map_headernames!M:M),0)</f>
        <v>0</v>
      </c>
    </row>
    <row r="533" spans="1:7" x14ac:dyDescent="0.35">
      <c r="A533" s="81" t="s">
        <v>4526</v>
      </c>
      <c r="B533" s="81" t="s">
        <v>4527</v>
      </c>
      <c r="C533" s="82" t="s">
        <v>4528</v>
      </c>
      <c r="D533" s="71" t="s">
        <v>4000</v>
      </c>
      <c r="E533">
        <f>IFERROR(_xlfn.XLOOKUP($A533,map_headernames!H:H,map_headernames!H:H),0)</f>
        <v>0</v>
      </c>
      <c r="F533">
        <f>IFERROR(_xlfn.XLOOKUP($A533,map_headernames!I:I,map_headernames!I:I),0)</f>
        <v>0</v>
      </c>
      <c r="G533">
        <f>IFERROR(_xlfn.XLOOKUP($A533,map_headernames!M:M,map_headernames!M:M),0)</f>
        <v>0</v>
      </c>
    </row>
    <row r="534" spans="1:7" x14ac:dyDescent="0.35">
      <c r="A534" s="81" t="s">
        <v>4529</v>
      </c>
      <c r="B534" s="81" t="s">
        <v>4530</v>
      </c>
      <c r="C534" s="82" t="s">
        <v>4530</v>
      </c>
      <c r="D534" s="71" t="s">
        <v>4000</v>
      </c>
      <c r="E534">
        <f>IFERROR(_xlfn.XLOOKUP($A534,map_headernames!H:H,map_headernames!H:H),0)</f>
        <v>0</v>
      </c>
      <c r="F534">
        <f>IFERROR(_xlfn.XLOOKUP($A534,map_headernames!I:I,map_headernames!I:I),0)</f>
        <v>0</v>
      </c>
      <c r="G534">
        <f>IFERROR(_xlfn.XLOOKUP($A534,map_headernames!M:M,map_headernames!M:M),0)</f>
        <v>0</v>
      </c>
    </row>
    <row r="535" spans="1:7" x14ac:dyDescent="0.35">
      <c r="A535" s="81" t="s">
        <v>4531</v>
      </c>
      <c r="B535" s="81" t="s">
        <v>4532</v>
      </c>
      <c r="C535" s="82" t="s">
        <v>4533</v>
      </c>
      <c r="D535" s="71" t="s">
        <v>4000</v>
      </c>
      <c r="E535">
        <f>IFERROR(_xlfn.XLOOKUP($A535,map_headernames!H:H,map_headernames!H:H),0)</f>
        <v>0</v>
      </c>
      <c r="F535">
        <f>IFERROR(_xlfn.XLOOKUP($A535,map_headernames!I:I,map_headernames!I:I),0)</f>
        <v>0</v>
      </c>
      <c r="G535">
        <f>IFERROR(_xlfn.XLOOKUP($A535,map_headernames!M:M,map_headernames!M:M),0)</f>
        <v>0</v>
      </c>
    </row>
    <row r="536" spans="1:7" x14ac:dyDescent="0.35">
      <c r="A536" s="81" t="s">
        <v>4534</v>
      </c>
      <c r="B536" s="81" t="s">
        <v>4535</v>
      </c>
      <c r="C536" s="82" t="s">
        <v>4535</v>
      </c>
      <c r="D536" s="71" t="s">
        <v>4000</v>
      </c>
      <c r="E536">
        <f>IFERROR(_xlfn.XLOOKUP($A536,map_headernames!H:H,map_headernames!H:H),0)</f>
        <v>0</v>
      </c>
      <c r="F536">
        <f>IFERROR(_xlfn.XLOOKUP($A536,map_headernames!I:I,map_headernames!I:I),0)</f>
        <v>0</v>
      </c>
      <c r="G536">
        <f>IFERROR(_xlfn.XLOOKUP($A536,map_headernames!M:M,map_headernames!M:M),0)</f>
        <v>0</v>
      </c>
    </row>
    <row r="537" spans="1:7" x14ac:dyDescent="0.35">
      <c r="A537" s="81" t="s">
        <v>4536</v>
      </c>
      <c r="B537" s="81" t="s">
        <v>4537</v>
      </c>
      <c r="C537" s="82" t="s">
        <v>4538</v>
      </c>
      <c r="D537" s="71" t="s">
        <v>4000</v>
      </c>
      <c r="E537">
        <f>IFERROR(_xlfn.XLOOKUP($A537,map_headernames!H:H,map_headernames!H:H),0)</f>
        <v>0</v>
      </c>
      <c r="F537">
        <f>IFERROR(_xlfn.XLOOKUP($A537,map_headernames!I:I,map_headernames!I:I),0)</f>
        <v>0</v>
      </c>
      <c r="G537">
        <f>IFERROR(_xlfn.XLOOKUP($A537,map_headernames!M:M,map_headernames!M:M),0)</f>
        <v>0</v>
      </c>
    </row>
    <row r="538" spans="1:7" x14ac:dyDescent="0.35">
      <c r="A538" s="81" t="s">
        <v>4539</v>
      </c>
      <c r="B538" s="81" t="s">
        <v>4540</v>
      </c>
      <c r="C538" s="82" t="s">
        <v>4540</v>
      </c>
      <c r="D538" s="71" t="s">
        <v>4000</v>
      </c>
      <c r="E538">
        <f>IFERROR(_xlfn.XLOOKUP($A538,map_headernames!H:H,map_headernames!H:H),0)</f>
        <v>0</v>
      </c>
      <c r="F538">
        <f>IFERROR(_xlfn.XLOOKUP($A538,map_headernames!I:I,map_headernames!I:I),0)</f>
        <v>0</v>
      </c>
      <c r="G538">
        <f>IFERROR(_xlfn.XLOOKUP($A538,map_headernames!M:M,map_headernames!M:M),0)</f>
        <v>0</v>
      </c>
    </row>
    <row r="539" spans="1:7" x14ac:dyDescent="0.35">
      <c r="A539" s="81" t="s">
        <v>4541</v>
      </c>
      <c r="B539" s="81" t="s">
        <v>4542</v>
      </c>
      <c r="C539" s="82" t="s">
        <v>4543</v>
      </c>
      <c r="D539" s="71" t="s">
        <v>4000</v>
      </c>
      <c r="E539">
        <f>IFERROR(_xlfn.XLOOKUP($A539,map_headernames!H:H,map_headernames!H:H),0)</f>
        <v>0</v>
      </c>
      <c r="F539">
        <f>IFERROR(_xlfn.XLOOKUP($A539,map_headernames!I:I,map_headernames!I:I),0)</f>
        <v>0</v>
      </c>
      <c r="G539">
        <f>IFERROR(_xlfn.XLOOKUP($A539,map_headernames!M:M,map_headernames!M:M),0)</f>
        <v>0</v>
      </c>
    </row>
    <row r="540" spans="1:7" x14ac:dyDescent="0.35">
      <c r="A540" s="81" t="s">
        <v>4544</v>
      </c>
      <c r="B540" s="81" t="s">
        <v>4545</v>
      </c>
      <c r="C540" s="82" t="s">
        <v>4545</v>
      </c>
      <c r="D540" s="71" t="s">
        <v>4000</v>
      </c>
      <c r="E540">
        <f>IFERROR(_xlfn.XLOOKUP($A540,map_headernames!H:H,map_headernames!H:H),0)</f>
        <v>0</v>
      </c>
      <c r="F540">
        <f>IFERROR(_xlfn.XLOOKUP($A540,map_headernames!I:I,map_headernames!I:I),0)</f>
        <v>0</v>
      </c>
      <c r="G540">
        <f>IFERROR(_xlfn.XLOOKUP($A540,map_headernames!M:M,map_headernames!M:M),0)</f>
        <v>0</v>
      </c>
    </row>
    <row r="541" spans="1:7" x14ac:dyDescent="0.35">
      <c r="A541" s="81" t="s">
        <v>4546</v>
      </c>
      <c r="B541" s="81" t="s">
        <v>4547</v>
      </c>
      <c r="C541" s="82" t="s">
        <v>4548</v>
      </c>
      <c r="D541" s="71" t="s">
        <v>4000</v>
      </c>
      <c r="E541">
        <f>IFERROR(_xlfn.XLOOKUP($A541,map_headernames!H:H,map_headernames!H:H),0)</f>
        <v>0</v>
      </c>
      <c r="F541">
        <f>IFERROR(_xlfn.XLOOKUP($A541,map_headernames!I:I,map_headernames!I:I),0)</f>
        <v>0</v>
      </c>
      <c r="G541">
        <f>IFERROR(_xlfn.XLOOKUP($A541,map_headernames!M:M,map_headernames!M:M),0)</f>
        <v>0</v>
      </c>
    </row>
    <row r="542" spans="1:7" x14ac:dyDescent="0.35">
      <c r="A542" s="81" t="s">
        <v>4549</v>
      </c>
      <c r="B542" s="81" t="s">
        <v>4550</v>
      </c>
      <c r="C542" s="82" t="s">
        <v>4550</v>
      </c>
      <c r="D542" s="71" t="s">
        <v>4000</v>
      </c>
      <c r="E542">
        <f>IFERROR(_xlfn.XLOOKUP($A542,map_headernames!H:H,map_headernames!H:H),0)</f>
        <v>0</v>
      </c>
      <c r="F542">
        <f>IFERROR(_xlfn.XLOOKUP($A542,map_headernames!I:I,map_headernames!I:I),0)</f>
        <v>0</v>
      </c>
      <c r="G542">
        <f>IFERROR(_xlfn.XLOOKUP($A542,map_headernames!M:M,map_headernames!M:M),0)</f>
        <v>0</v>
      </c>
    </row>
    <row r="543" spans="1:7" x14ac:dyDescent="0.35">
      <c r="A543" s="81" t="s">
        <v>4551</v>
      </c>
      <c r="B543" s="81" t="s">
        <v>4552</v>
      </c>
      <c r="C543" s="82" t="s">
        <v>4553</v>
      </c>
      <c r="D543" s="71" t="s">
        <v>4000</v>
      </c>
      <c r="E543">
        <f>IFERROR(_xlfn.XLOOKUP($A543,map_headernames!H:H,map_headernames!H:H),0)</f>
        <v>0</v>
      </c>
      <c r="F543">
        <f>IFERROR(_xlfn.XLOOKUP($A543,map_headernames!I:I,map_headernames!I:I),0)</f>
        <v>0</v>
      </c>
      <c r="G543">
        <f>IFERROR(_xlfn.XLOOKUP($A543,map_headernames!M:M,map_headernames!M:M),0)</f>
        <v>0</v>
      </c>
    </row>
    <row r="544" spans="1:7" x14ac:dyDescent="0.35">
      <c r="A544" s="81" t="s">
        <v>4554</v>
      </c>
      <c r="B544" s="81" t="s">
        <v>4555</v>
      </c>
      <c r="C544" s="82" t="s">
        <v>4555</v>
      </c>
      <c r="D544" s="71" t="s">
        <v>4000</v>
      </c>
      <c r="E544">
        <f>IFERROR(_xlfn.XLOOKUP($A544,map_headernames!H:H,map_headernames!H:H),0)</f>
        <v>0</v>
      </c>
      <c r="F544">
        <f>IFERROR(_xlfn.XLOOKUP($A544,map_headernames!I:I,map_headernames!I:I),0)</f>
        <v>0</v>
      </c>
      <c r="G544">
        <f>IFERROR(_xlfn.XLOOKUP($A544,map_headernames!M:M,map_headernames!M:M),0)</f>
        <v>0</v>
      </c>
    </row>
    <row r="545" spans="1:7" x14ac:dyDescent="0.35">
      <c r="A545" s="81" t="s">
        <v>4556</v>
      </c>
      <c r="B545" s="81" t="s">
        <v>4557</v>
      </c>
      <c r="C545" s="82" t="s">
        <v>4558</v>
      </c>
      <c r="D545" s="71" t="s">
        <v>4000</v>
      </c>
      <c r="E545">
        <f>IFERROR(_xlfn.XLOOKUP($A545,map_headernames!H:H,map_headernames!H:H),0)</f>
        <v>0</v>
      </c>
      <c r="F545">
        <f>IFERROR(_xlfn.XLOOKUP($A545,map_headernames!I:I,map_headernames!I:I),0)</f>
        <v>0</v>
      </c>
      <c r="G545">
        <f>IFERROR(_xlfn.XLOOKUP($A545,map_headernames!M:M,map_headernames!M:M),0)</f>
        <v>0</v>
      </c>
    </row>
    <row r="546" spans="1:7" x14ac:dyDescent="0.35">
      <c r="A546" s="81" t="s">
        <v>4559</v>
      </c>
      <c r="B546" s="81" t="s">
        <v>4560</v>
      </c>
      <c r="C546" s="82" t="s">
        <v>4560</v>
      </c>
      <c r="D546" s="71" t="s">
        <v>4000</v>
      </c>
      <c r="E546">
        <f>IFERROR(_xlfn.XLOOKUP($A546,map_headernames!H:H,map_headernames!H:H),0)</f>
        <v>0</v>
      </c>
      <c r="F546">
        <f>IFERROR(_xlfn.XLOOKUP($A546,map_headernames!I:I,map_headernames!I:I),0)</f>
        <v>0</v>
      </c>
      <c r="G546">
        <f>IFERROR(_xlfn.XLOOKUP($A546,map_headernames!M:M,map_headernames!M:M),0)</f>
        <v>0</v>
      </c>
    </row>
    <row r="547" spans="1:7" x14ac:dyDescent="0.35">
      <c r="A547" s="81" t="s">
        <v>4561</v>
      </c>
      <c r="B547" s="81" t="s">
        <v>4562</v>
      </c>
      <c r="C547" s="82" t="s">
        <v>4563</v>
      </c>
      <c r="D547" s="71" t="s">
        <v>4000</v>
      </c>
      <c r="E547">
        <f>IFERROR(_xlfn.XLOOKUP($A547,map_headernames!H:H,map_headernames!H:H),0)</f>
        <v>0</v>
      </c>
      <c r="F547">
        <f>IFERROR(_xlfn.XLOOKUP($A547,map_headernames!I:I,map_headernames!I:I),0)</f>
        <v>0</v>
      </c>
      <c r="G547">
        <f>IFERROR(_xlfn.XLOOKUP($A547,map_headernames!M:M,map_headernames!M:M),0)</f>
        <v>0</v>
      </c>
    </row>
    <row r="548" spans="1:7" x14ac:dyDescent="0.35">
      <c r="A548" s="81" t="s">
        <v>4564</v>
      </c>
      <c r="B548" s="81" t="s">
        <v>4565</v>
      </c>
      <c r="C548" s="82" t="s">
        <v>4565</v>
      </c>
      <c r="D548" s="71" t="s">
        <v>4000</v>
      </c>
      <c r="E548">
        <f>IFERROR(_xlfn.XLOOKUP($A548,map_headernames!H:H,map_headernames!H:H),0)</f>
        <v>0</v>
      </c>
      <c r="F548">
        <f>IFERROR(_xlfn.XLOOKUP($A548,map_headernames!I:I,map_headernames!I:I),0)</f>
        <v>0</v>
      </c>
      <c r="G548">
        <f>IFERROR(_xlfn.XLOOKUP($A548,map_headernames!M:M,map_headernames!M:M),0)</f>
        <v>0</v>
      </c>
    </row>
    <row r="549" spans="1:7" x14ac:dyDescent="0.35">
      <c r="A549" s="81" t="s">
        <v>4566</v>
      </c>
      <c r="B549" s="81" t="s">
        <v>4567</v>
      </c>
      <c r="C549" s="82" t="s">
        <v>4568</v>
      </c>
      <c r="D549" s="71" t="s">
        <v>4000</v>
      </c>
      <c r="E549">
        <f>IFERROR(_xlfn.XLOOKUP($A549,map_headernames!H:H,map_headernames!H:H),0)</f>
        <v>0</v>
      </c>
      <c r="F549">
        <f>IFERROR(_xlfn.XLOOKUP($A549,map_headernames!I:I,map_headernames!I:I),0)</f>
        <v>0</v>
      </c>
      <c r="G549">
        <f>IFERROR(_xlfn.XLOOKUP($A549,map_headernames!M:M,map_headernames!M:M),0)</f>
        <v>0</v>
      </c>
    </row>
    <row r="550" spans="1:7" x14ac:dyDescent="0.35">
      <c r="A550" s="81" t="s">
        <v>4569</v>
      </c>
      <c r="B550" s="81" t="s">
        <v>4570</v>
      </c>
      <c r="C550" s="82" t="s">
        <v>4570</v>
      </c>
      <c r="D550" s="71" t="s">
        <v>4000</v>
      </c>
      <c r="E550">
        <f>IFERROR(_xlfn.XLOOKUP($A550,map_headernames!H:H,map_headernames!H:H),0)</f>
        <v>0</v>
      </c>
      <c r="F550">
        <f>IFERROR(_xlfn.XLOOKUP($A550,map_headernames!I:I,map_headernames!I:I),0)</f>
        <v>0</v>
      </c>
      <c r="G550">
        <f>IFERROR(_xlfn.XLOOKUP($A550,map_headernames!M:M,map_headernames!M:M),0)</f>
        <v>0</v>
      </c>
    </row>
    <row r="551" spans="1:7" x14ac:dyDescent="0.35">
      <c r="A551" s="81" t="s">
        <v>4571</v>
      </c>
      <c r="B551" s="81" t="s">
        <v>4572</v>
      </c>
      <c r="C551" s="82" t="s">
        <v>4573</v>
      </c>
      <c r="D551" s="71" t="s">
        <v>4000</v>
      </c>
      <c r="E551">
        <f>IFERROR(_xlfn.XLOOKUP($A551,map_headernames!H:H,map_headernames!H:H),0)</f>
        <v>0</v>
      </c>
      <c r="F551">
        <f>IFERROR(_xlfn.XLOOKUP($A551,map_headernames!I:I,map_headernames!I:I),0)</f>
        <v>0</v>
      </c>
      <c r="G551">
        <f>IFERROR(_xlfn.XLOOKUP($A551,map_headernames!M:M,map_headernames!M:M),0)</f>
        <v>0</v>
      </c>
    </row>
    <row r="552" spans="1:7" x14ac:dyDescent="0.35">
      <c r="A552" s="81" t="s">
        <v>4574</v>
      </c>
      <c r="B552" s="81" t="s">
        <v>4575</v>
      </c>
      <c r="C552" s="82" t="s">
        <v>4575</v>
      </c>
      <c r="D552" s="71" t="s">
        <v>4000</v>
      </c>
      <c r="E552">
        <f>IFERROR(_xlfn.XLOOKUP($A552,map_headernames!H:H,map_headernames!H:H),0)</f>
        <v>0</v>
      </c>
      <c r="F552">
        <f>IFERROR(_xlfn.XLOOKUP($A552,map_headernames!I:I,map_headernames!I:I),0)</f>
        <v>0</v>
      </c>
      <c r="G552">
        <f>IFERROR(_xlfn.XLOOKUP($A552,map_headernames!M:M,map_headernames!M:M),0)</f>
        <v>0</v>
      </c>
    </row>
    <row r="553" spans="1:7" x14ac:dyDescent="0.35">
      <c r="A553" s="81" t="s">
        <v>4576</v>
      </c>
      <c r="B553" s="81" t="s">
        <v>4577</v>
      </c>
      <c r="C553" s="82" t="s">
        <v>4578</v>
      </c>
      <c r="D553" s="71" t="s">
        <v>4000</v>
      </c>
      <c r="E553">
        <f>IFERROR(_xlfn.XLOOKUP($A553,map_headernames!H:H,map_headernames!H:H),0)</f>
        <v>0</v>
      </c>
      <c r="F553">
        <f>IFERROR(_xlfn.XLOOKUP($A553,map_headernames!I:I,map_headernames!I:I),0)</f>
        <v>0</v>
      </c>
      <c r="G553">
        <f>IFERROR(_xlfn.XLOOKUP($A553,map_headernames!M:M,map_headernames!M:M),0)</f>
        <v>0</v>
      </c>
    </row>
    <row r="554" spans="1:7" x14ac:dyDescent="0.35">
      <c r="A554" s="81" t="s">
        <v>4579</v>
      </c>
      <c r="B554" s="81" t="s">
        <v>4580</v>
      </c>
      <c r="C554" s="82" t="s">
        <v>4580</v>
      </c>
      <c r="D554" s="71" t="s">
        <v>4000</v>
      </c>
      <c r="E554">
        <f>IFERROR(_xlfn.XLOOKUP($A554,map_headernames!H:H,map_headernames!H:H),0)</f>
        <v>0</v>
      </c>
      <c r="F554">
        <f>IFERROR(_xlfn.XLOOKUP($A554,map_headernames!I:I,map_headernames!I:I),0)</f>
        <v>0</v>
      </c>
      <c r="G554">
        <f>IFERROR(_xlfn.XLOOKUP($A554,map_headernames!M:M,map_headernames!M:M),0)</f>
        <v>0</v>
      </c>
    </row>
    <row r="555" spans="1:7" x14ac:dyDescent="0.35">
      <c r="A555" s="81" t="s">
        <v>4581</v>
      </c>
      <c r="B555" s="81" t="s">
        <v>4582</v>
      </c>
      <c r="C555" s="82" t="s">
        <v>4583</v>
      </c>
      <c r="D555" s="71" t="s">
        <v>4000</v>
      </c>
      <c r="E555">
        <f>IFERROR(_xlfn.XLOOKUP($A555,map_headernames!H:H,map_headernames!H:H),0)</f>
        <v>0</v>
      </c>
      <c r="F555">
        <f>IFERROR(_xlfn.XLOOKUP($A555,map_headernames!I:I,map_headernames!I:I),0)</f>
        <v>0</v>
      </c>
      <c r="G555">
        <f>IFERROR(_xlfn.XLOOKUP($A555,map_headernames!M:M,map_headernames!M:M),0)</f>
        <v>0</v>
      </c>
    </row>
    <row r="556" spans="1:7" x14ac:dyDescent="0.35">
      <c r="A556" s="81" t="s">
        <v>4584</v>
      </c>
      <c r="B556" s="81" t="s">
        <v>4585</v>
      </c>
      <c r="C556" s="82" t="s">
        <v>4585</v>
      </c>
      <c r="D556" s="71" t="s">
        <v>4000</v>
      </c>
      <c r="E556">
        <f>IFERROR(_xlfn.XLOOKUP($A556,map_headernames!H:H,map_headernames!H:H),0)</f>
        <v>0</v>
      </c>
      <c r="F556">
        <f>IFERROR(_xlfn.XLOOKUP($A556,map_headernames!I:I,map_headernames!I:I),0)</f>
        <v>0</v>
      </c>
      <c r="G556">
        <f>IFERROR(_xlfn.XLOOKUP($A556,map_headernames!M:M,map_headernames!M:M),0)</f>
        <v>0</v>
      </c>
    </row>
    <row r="557" spans="1:7" x14ac:dyDescent="0.35">
      <c r="A557" s="81" t="s">
        <v>4586</v>
      </c>
      <c r="B557" s="81" t="s">
        <v>4587</v>
      </c>
      <c r="C557" s="82" t="s">
        <v>4588</v>
      </c>
      <c r="D557" s="71" t="s">
        <v>4000</v>
      </c>
      <c r="E557">
        <f>IFERROR(_xlfn.XLOOKUP($A557,map_headernames!H:H,map_headernames!H:H),0)</f>
        <v>0</v>
      </c>
      <c r="F557">
        <f>IFERROR(_xlfn.XLOOKUP($A557,map_headernames!I:I,map_headernames!I:I),0)</f>
        <v>0</v>
      </c>
      <c r="G557">
        <f>IFERROR(_xlfn.XLOOKUP($A557,map_headernames!M:M,map_headernames!M:M),0)</f>
        <v>0</v>
      </c>
    </row>
    <row r="558" spans="1:7" x14ac:dyDescent="0.35">
      <c r="A558" s="81" t="s">
        <v>4589</v>
      </c>
      <c r="B558" s="81" t="s">
        <v>4590</v>
      </c>
      <c r="C558" s="82" t="s">
        <v>4590</v>
      </c>
      <c r="D558" s="71" t="s">
        <v>4000</v>
      </c>
      <c r="E558">
        <f>IFERROR(_xlfn.XLOOKUP($A558,map_headernames!H:H,map_headernames!H:H),0)</f>
        <v>0</v>
      </c>
      <c r="F558">
        <f>IFERROR(_xlfn.XLOOKUP($A558,map_headernames!I:I,map_headernames!I:I),0)</f>
        <v>0</v>
      </c>
      <c r="G558">
        <f>IFERROR(_xlfn.XLOOKUP($A558,map_headernames!M:M,map_headernames!M:M),0)</f>
        <v>0</v>
      </c>
    </row>
    <row r="559" spans="1:7" x14ac:dyDescent="0.35">
      <c r="A559" s="81" t="s">
        <v>4591</v>
      </c>
      <c r="B559" s="81" t="s">
        <v>4592</v>
      </c>
      <c r="C559" s="82" t="s">
        <v>4593</v>
      </c>
      <c r="D559" s="71" t="s">
        <v>4000</v>
      </c>
      <c r="E559">
        <f>IFERROR(_xlfn.XLOOKUP($A559,map_headernames!H:H,map_headernames!H:H),0)</f>
        <v>0</v>
      </c>
      <c r="F559">
        <f>IFERROR(_xlfn.XLOOKUP($A559,map_headernames!I:I,map_headernames!I:I),0)</f>
        <v>0</v>
      </c>
      <c r="G559">
        <f>IFERROR(_xlfn.XLOOKUP($A559,map_headernames!M:M,map_headernames!M:M),0)</f>
        <v>0</v>
      </c>
    </row>
    <row r="560" spans="1:7" x14ac:dyDescent="0.35">
      <c r="A560" s="81" t="s">
        <v>4594</v>
      </c>
      <c r="B560" s="81" t="s">
        <v>4595</v>
      </c>
      <c r="C560" s="82" t="s">
        <v>4595</v>
      </c>
      <c r="D560" s="71" t="s">
        <v>4000</v>
      </c>
      <c r="E560">
        <f>IFERROR(_xlfn.XLOOKUP($A560,map_headernames!H:H,map_headernames!H:H),0)</f>
        <v>0</v>
      </c>
      <c r="F560">
        <f>IFERROR(_xlfn.XLOOKUP($A560,map_headernames!I:I,map_headernames!I:I),0)</f>
        <v>0</v>
      </c>
      <c r="G560">
        <f>IFERROR(_xlfn.XLOOKUP($A560,map_headernames!M:M,map_headernames!M:M),0)</f>
        <v>0</v>
      </c>
    </row>
    <row r="561" spans="1:7" x14ac:dyDescent="0.35">
      <c r="A561" s="81" t="s">
        <v>4596</v>
      </c>
      <c r="B561" s="81" t="s">
        <v>4597</v>
      </c>
      <c r="C561" s="82" t="s">
        <v>4598</v>
      </c>
      <c r="D561" s="71" t="s">
        <v>4000</v>
      </c>
      <c r="E561">
        <f>IFERROR(_xlfn.XLOOKUP($A561,map_headernames!H:H,map_headernames!H:H),0)</f>
        <v>0</v>
      </c>
      <c r="F561">
        <f>IFERROR(_xlfn.XLOOKUP($A561,map_headernames!I:I,map_headernames!I:I),0)</f>
        <v>0</v>
      </c>
      <c r="G561">
        <f>IFERROR(_xlfn.XLOOKUP($A561,map_headernames!M:M,map_headernames!M:M),0)</f>
        <v>0</v>
      </c>
    </row>
    <row r="562" spans="1:7" x14ac:dyDescent="0.35">
      <c r="A562" s="81" t="s">
        <v>4599</v>
      </c>
      <c r="B562" s="81" t="s">
        <v>4600</v>
      </c>
      <c r="C562" s="82" t="s">
        <v>4600</v>
      </c>
      <c r="D562" s="71" t="s">
        <v>4000</v>
      </c>
      <c r="E562">
        <f>IFERROR(_xlfn.XLOOKUP($A562,map_headernames!H:H,map_headernames!H:H),0)</f>
        <v>0</v>
      </c>
      <c r="F562">
        <f>IFERROR(_xlfn.XLOOKUP($A562,map_headernames!I:I,map_headernames!I:I),0)</f>
        <v>0</v>
      </c>
      <c r="G562">
        <f>IFERROR(_xlfn.XLOOKUP($A562,map_headernames!M:M,map_headernames!M:M),0)</f>
        <v>0</v>
      </c>
    </row>
    <row r="563" spans="1:7" x14ac:dyDescent="0.35">
      <c r="A563" s="81" t="s">
        <v>4601</v>
      </c>
      <c r="B563" s="81" t="s">
        <v>4602</v>
      </c>
      <c r="C563" s="82" t="s">
        <v>4603</v>
      </c>
      <c r="D563" s="71" t="s">
        <v>4000</v>
      </c>
      <c r="E563">
        <f>IFERROR(_xlfn.XLOOKUP($A563,map_headernames!H:H,map_headernames!H:H),0)</f>
        <v>0</v>
      </c>
      <c r="F563">
        <f>IFERROR(_xlfn.XLOOKUP($A563,map_headernames!I:I,map_headernames!I:I),0)</f>
        <v>0</v>
      </c>
      <c r="G563">
        <f>IFERROR(_xlfn.XLOOKUP($A563,map_headernames!M:M,map_headernames!M:M),0)</f>
        <v>0</v>
      </c>
    </row>
    <row r="564" spans="1:7" x14ac:dyDescent="0.35">
      <c r="A564" s="81" t="s">
        <v>4604</v>
      </c>
      <c r="B564" s="81" t="s">
        <v>4605</v>
      </c>
      <c r="C564" s="82" t="s">
        <v>4605</v>
      </c>
      <c r="D564" s="71" t="s">
        <v>4000</v>
      </c>
      <c r="E564">
        <f>IFERROR(_xlfn.XLOOKUP($A564,map_headernames!H:H,map_headernames!H:H),0)</f>
        <v>0</v>
      </c>
      <c r="F564">
        <f>IFERROR(_xlfn.XLOOKUP($A564,map_headernames!I:I,map_headernames!I:I),0)</f>
        <v>0</v>
      </c>
      <c r="G564">
        <f>IFERROR(_xlfn.XLOOKUP($A564,map_headernames!M:M,map_headernames!M:M),0)</f>
        <v>0</v>
      </c>
    </row>
    <row r="565" spans="1:7" x14ac:dyDescent="0.35">
      <c r="A565" s="81" t="s">
        <v>4606</v>
      </c>
      <c r="B565" s="81" t="s">
        <v>4607</v>
      </c>
      <c r="C565" s="82" t="s">
        <v>4608</v>
      </c>
      <c r="D565" s="71" t="s">
        <v>4000</v>
      </c>
      <c r="E565">
        <f>IFERROR(_xlfn.XLOOKUP($A565,map_headernames!H:H,map_headernames!H:H),0)</f>
        <v>0</v>
      </c>
      <c r="F565">
        <f>IFERROR(_xlfn.XLOOKUP($A565,map_headernames!I:I,map_headernames!I:I),0)</f>
        <v>0</v>
      </c>
      <c r="G565">
        <f>IFERROR(_xlfn.XLOOKUP($A565,map_headernames!M:M,map_headernames!M:M),0)</f>
        <v>0</v>
      </c>
    </row>
    <row r="566" spans="1:7" x14ac:dyDescent="0.35">
      <c r="A566" s="81" t="s">
        <v>4609</v>
      </c>
      <c r="B566" s="81" t="s">
        <v>4610</v>
      </c>
      <c r="C566" s="82" t="s">
        <v>4610</v>
      </c>
      <c r="D566" s="71" t="s">
        <v>4000</v>
      </c>
      <c r="E566">
        <f>IFERROR(_xlfn.XLOOKUP($A566,map_headernames!H:H,map_headernames!H:H),0)</f>
        <v>0</v>
      </c>
      <c r="F566">
        <f>IFERROR(_xlfn.XLOOKUP($A566,map_headernames!I:I,map_headernames!I:I),0)</f>
        <v>0</v>
      </c>
      <c r="G566">
        <f>IFERROR(_xlfn.XLOOKUP($A566,map_headernames!M:M,map_headernames!M:M),0)</f>
        <v>0</v>
      </c>
    </row>
    <row r="567" spans="1:7" x14ac:dyDescent="0.35">
      <c r="A567" s="81" t="s">
        <v>4611</v>
      </c>
      <c r="B567" s="81" t="s">
        <v>4612</v>
      </c>
      <c r="C567" s="82" t="s">
        <v>4613</v>
      </c>
      <c r="D567" s="71" t="s">
        <v>4000</v>
      </c>
      <c r="E567">
        <f>IFERROR(_xlfn.XLOOKUP($A567,map_headernames!H:H,map_headernames!H:H),0)</f>
        <v>0</v>
      </c>
      <c r="F567">
        <f>IFERROR(_xlfn.XLOOKUP($A567,map_headernames!I:I,map_headernames!I:I),0)</f>
        <v>0</v>
      </c>
      <c r="G567">
        <f>IFERROR(_xlfn.XLOOKUP($A567,map_headernames!M:M,map_headernames!M:M),0)</f>
        <v>0</v>
      </c>
    </row>
    <row r="568" spans="1:7" x14ac:dyDescent="0.35">
      <c r="A568" s="81" t="s">
        <v>4614</v>
      </c>
      <c r="B568" s="81" t="s">
        <v>4615</v>
      </c>
      <c r="C568" s="82" t="s">
        <v>4615</v>
      </c>
      <c r="D568" s="71" t="s">
        <v>4000</v>
      </c>
      <c r="E568">
        <f>IFERROR(_xlfn.XLOOKUP($A568,map_headernames!H:H,map_headernames!H:H),0)</f>
        <v>0</v>
      </c>
      <c r="F568">
        <f>IFERROR(_xlfn.XLOOKUP($A568,map_headernames!I:I,map_headernames!I:I),0)</f>
        <v>0</v>
      </c>
      <c r="G568">
        <f>IFERROR(_xlfn.XLOOKUP($A568,map_headernames!M:M,map_headernames!M:M),0)</f>
        <v>0</v>
      </c>
    </row>
    <row r="569" spans="1:7" x14ac:dyDescent="0.35">
      <c r="A569" s="81" t="s">
        <v>4616</v>
      </c>
      <c r="B569" s="81" t="s">
        <v>4617</v>
      </c>
      <c r="C569" s="82" t="s">
        <v>4618</v>
      </c>
      <c r="D569" s="71" t="s">
        <v>4000</v>
      </c>
      <c r="E569">
        <f>IFERROR(_xlfn.XLOOKUP($A569,map_headernames!H:H,map_headernames!H:H),0)</f>
        <v>0</v>
      </c>
      <c r="F569">
        <f>IFERROR(_xlfn.XLOOKUP($A569,map_headernames!I:I,map_headernames!I:I),0)</f>
        <v>0</v>
      </c>
      <c r="G569">
        <f>IFERROR(_xlfn.XLOOKUP($A569,map_headernames!M:M,map_headernames!M:M),0)</f>
        <v>0</v>
      </c>
    </row>
    <row r="570" spans="1:7" x14ac:dyDescent="0.35">
      <c r="A570" s="81" t="s">
        <v>4619</v>
      </c>
      <c r="B570" s="81" t="s">
        <v>4620</v>
      </c>
      <c r="C570" s="82" t="s">
        <v>4620</v>
      </c>
      <c r="D570" s="71" t="s">
        <v>4000</v>
      </c>
      <c r="E570">
        <f>IFERROR(_xlfn.XLOOKUP($A570,map_headernames!H:H,map_headernames!H:H),0)</f>
        <v>0</v>
      </c>
      <c r="F570">
        <f>IFERROR(_xlfn.XLOOKUP($A570,map_headernames!I:I,map_headernames!I:I),0)</f>
        <v>0</v>
      </c>
      <c r="G570">
        <f>IFERROR(_xlfn.XLOOKUP($A570,map_headernames!M:M,map_headernames!M:M),0)</f>
        <v>0</v>
      </c>
    </row>
    <row r="571" spans="1:7" x14ac:dyDescent="0.35">
      <c r="A571" s="81" t="s">
        <v>4621</v>
      </c>
      <c r="B571" s="81" t="s">
        <v>4622</v>
      </c>
      <c r="C571" s="82" t="s">
        <v>4623</v>
      </c>
      <c r="D571" s="71" t="s">
        <v>4000</v>
      </c>
      <c r="E571">
        <f>IFERROR(_xlfn.XLOOKUP($A571,map_headernames!H:H,map_headernames!H:H),0)</f>
        <v>0</v>
      </c>
      <c r="F571">
        <f>IFERROR(_xlfn.XLOOKUP($A571,map_headernames!I:I,map_headernames!I:I),0)</f>
        <v>0</v>
      </c>
      <c r="G571">
        <f>IFERROR(_xlfn.XLOOKUP($A571,map_headernames!M:M,map_headernames!M:M),0)</f>
        <v>0</v>
      </c>
    </row>
    <row r="572" spans="1:7" x14ac:dyDescent="0.35">
      <c r="A572" s="81" t="s">
        <v>4624</v>
      </c>
      <c r="B572" s="81" t="s">
        <v>4625</v>
      </c>
      <c r="C572" s="88" t="s">
        <v>4625</v>
      </c>
      <c r="D572" s="71" t="s">
        <v>4626</v>
      </c>
      <c r="E572">
        <f>IFERROR(_xlfn.XLOOKUP($A572,map_headernames!H:H,map_headernames!H:H),0)</f>
        <v>0</v>
      </c>
      <c r="F572">
        <f>IFERROR(_xlfn.XLOOKUP($A572,map_headernames!I:I,map_headernames!I:I),0)</f>
        <v>0</v>
      </c>
      <c r="G572">
        <f>IFERROR(_xlfn.XLOOKUP($A572,map_headernames!M:M,map_headernames!M:M),0)</f>
        <v>0</v>
      </c>
    </row>
    <row r="573" spans="1:7" x14ac:dyDescent="0.35">
      <c r="A573" s="81" t="s">
        <v>4627</v>
      </c>
      <c r="B573" s="81" t="s">
        <v>4628</v>
      </c>
      <c r="C573" s="88" t="s">
        <v>4628</v>
      </c>
      <c r="D573" s="71" t="s">
        <v>4626</v>
      </c>
      <c r="E573">
        <f>IFERROR(_xlfn.XLOOKUP($A573,map_headernames!H:H,map_headernames!H:H),0)</f>
        <v>0</v>
      </c>
      <c r="F573">
        <f>IFERROR(_xlfn.XLOOKUP($A573,map_headernames!I:I,map_headernames!I:I),0)</f>
        <v>0</v>
      </c>
      <c r="G573">
        <f>IFERROR(_xlfn.XLOOKUP($A573,map_headernames!M:M,map_headernames!M:M),0)</f>
        <v>0</v>
      </c>
    </row>
    <row r="574" spans="1:7" x14ac:dyDescent="0.35">
      <c r="A574" s="81" t="s">
        <v>4629</v>
      </c>
      <c r="B574" s="81" t="s">
        <v>4630</v>
      </c>
      <c r="C574" s="88" t="s">
        <v>4631</v>
      </c>
      <c r="D574" s="71" t="s">
        <v>4626</v>
      </c>
      <c r="E574">
        <f>IFERROR(_xlfn.XLOOKUP($A574,map_headernames!H:H,map_headernames!H:H),0)</f>
        <v>0</v>
      </c>
      <c r="F574">
        <f>IFERROR(_xlfn.XLOOKUP($A574,map_headernames!I:I,map_headernames!I:I),0)</f>
        <v>0</v>
      </c>
      <c r="G574">
        <f>IFERROR(_xlfn.XLOOKUP($A574,map_headernames!M:M,map_headernames!M:M),0)</f>
        <v>0</v>
      </c>
    </row>
    <row r="575" spans="1:7" x14ac:dyDescent="0.35">
      <c r="A575" s="81" t="s">
        <v>4632</v>
      </c>
      <c r="B575" s="81" t="s">
        <v>4633</v>
      </c>
      <c r="C575" s="88" t="s">
        <v>4633</v>
      </c>
      <c r="D575" s="71" t="s">
        <v>4626</v>
      </c>
      <c r="E575">
        <f>IFERROR(_xlfn.XLOOKUP($A575,map_headernames!H:H,map_headernames!H:H),0)</f>
        <v>0</v>
      </c>
      <c r="F575">
        <f>IFERROR(_xlfn.XLOOKUP($A575,map_headernames!I:I,map_headernames!I:I),0)</f>
        <v>0</v>
      </c>
      <c r="G575">
        <f>IFERROR(_xlfn.XLOOKUP($A575,map_headernames!M:M,map_headernames!M:M),0)</f>
        <v>0</v>
      </c>
    </row>
    <row r="576" spans="1:7" x14ac:dyDescent="0.35">
      <c r="A576" s="81" t="s">
        <v>4634</v>
      </c>
      <c r="B576" s="81" t="s">
        <v>4635</v>
      </c>
      <c r="C576" s="88" t="s">
        <v>4636</v>
      </c>
      <c r="D576" s="71" t="s">
        <v>4626</v>
      </c>
      <c r="E576">
        <f>IFERROR(_xlfn.XLOOKUP($A576,map_headernames!H:H,map_headernames!H:H),0)</f>
        <v>0</v>
      </c>
      <c r="F576">
        <f>IFERROR(_xlfn.XLOOKUP($A576,map_headernames!I:I,map_headernames!I:I),0)</f>
        <v>0</v>
      </c>
      <c r="G576">
        <f>IFERROR(_xlfn.XLOOKUP($A576,map_headernames!M:M,map_headernames!M:M),0)</f>
        <v>0</v>
      </c>
    </row>
    <row r="577" spans="1:7" x14ac:dyDescent="0.35">
      <c r="A577" s="81" t="s">
        <v>4637</v>
      </c>
      <c r="B577" s="81" t="s">
        <v>4638</v>
      </c>
      <c r="C577" s="88" t="s">
        <v>4638</v>
      </c>
      <c r="D577" s="71" t="s">
        <v>4626</v>
      </c>
      <c r="E577">
        <f>IFERROR(_xlfn.XLOOKUP($A577,map_headernames!H:H,map_headernames!H:H),0)</f>
        <v>0</v>
      </c>
      <c r="F577">
        <f>IFERROR(_xlfn.XLOOKUP($A577,map_headernames!I:I,map_headernames!I:I),0)</f>
        <v>0</v>
      </c>
      <c r="G577">
        <f>IFERROR(_xlfn.XLOOKUP($A577,map_headernames!M:M,map_headernames!M:M),0)</f>
        <v>0</v>
      </c>
    </row>
    <row r="578" spans="1:7" x14ac:dyDescent="0.35">
      <c r="A578" s="81" t="s">
        <v>4639</v>
      </c>
      <c r="B578" s="81" t="s">
        <v>4640</v>
      </c>
      <c r="C578" s="88" t="s">
        <v>4641</v>
      </c>
      <c r="D578" s="71" t="s">
        <v>4626</v>
      </c>
      <c r="E578">
        <f>IFERROR(_xlfn.XLOOKUP($A578,map_headernames!H:H,map_headernames!H:H),0)</f>
        <v>0</v>
      </c>
      <c r="F578">
        <f>IFERROR(_xlfn.XLOOKUP($A578,map_headernames!I:I,map_headernames!I:I),0)</f>
        <v>0</v>
      </c>
      <c r="G578">
        <f>IFERROR(_xlfn.XLOOKUP($A578,map_headernames!M:M,map_headernames!M:M),0)</f>
        <v>0</v>
      </c>
    </row>
    <row r="579" spans="1:7" x14ac:dyDescent="0.35">
      <c r="A579" s="81" t="s">
        <v>4642</v>
      </c>
      <c r="B579" s="81" t="s">
        <v>4643</v>
      </c>
      <c r="C579" s="88" t="s">
        <v>4643</v>
      </c>
      <c r="D579" s="71" t="s">
        <v>4626</v>
      </c>
      <c r="E579">
        <f>IFERROR(_xlfn.XLOOKUP($A579,map_headernames!H:H,map_headernames!H:H),0)</f>
        <v>0</v>
      </c>
      <c r="F579">
        <f>IFERROR(_xlfn.XLOOKUP($A579,map_headernames!I:I,map_headernames!I:I),0)</f>
        <v>0</v>
      </c>
      <c r="G579">
        <f>IFERROR(_xlfn.XLOOKUP($A579,map_headernames!M:M,map_headernames!M:M),0)</f>
        <v>0</v>
      </c>
    </row>
    <row r="580" spans="1:7" x14ac:dyDescent="0.35">
      <c r="A580" s="81" t="s">
        <v>4644</v>
      </c>
      <c r="B580" s="81" t="s">
        <v>4645</v>
      </c>
      <c r="C580" s="88" t="s">
        <v>4645</v>
      </c>
      <c r="D580" s="71" t="s">
        <v>4626</v>
      </c>
      <c r="E580">
        <f>IFERROR(_xlfn.XLOOKUP($A580,map_headernames!H:H,map_headernames!H:H),0)</f>
        <v>0</v>
      </c>
      <c r="F580">
        <f>IFERROR(_xlfn.XLOOKUP($A580,map_headernames!I:I,map_headernames!I:I),0)</f>
        <v>0</v>
      </c>
      <c r="G580">
        <f>IFERROR(_xlfn.XLOOKUP($A580,map_headernames!M:M,map_headernames!M:M),0)</f>
        <v>0</v>
      </c>
    </row>
    <row r="581" spans="1:7" x14ac:dyDescent="0.35">
      <c r="A581" s="81" t="s">
        <v>4646</v>
      </c>
      <c r="B581" s="81" t="s">
        <v>4647</v>
      </c>
      <c r="C581" s="88" t="s">
        <v>4648</v>
      </c>
      <c r="D581" s="71" t="s">
        <v>4626</v>
      </c>
      <c r="E581">
        <f>IFERROR(_xlfn.XLOOKUP($A581,map_headernames!H:H,map_headernames!H:H),0)</f>
        <v>0</v>
      </c>
      <c r="F581">
        <f>IFERROR(_xlfn.XLOOKUP($A581,map_headernames!I:I,map_headernames!I:I),0)</f>
        <v>0</v>
      </c>
      <c r="G581">
        <f>IFERROR(_xlfn.XLOOKUP($A581,map_headernames!M:M,map_headernames!M:M),0)</f>
        <v>0</v>
      </c>
    </row>
    <row r="582" spans="1:7" x14ac:dyDescent="0.35">
      <c r="A582" s="81" t="s">
        <v>4649</v>
      </c>
      <c r="B582" s="81" t="s">
        <v>4650</v>
      </c>
      <c r="C582" s="88" t="s">
        <v>4650</v>
      </c>
      <c r="D582" s="71" t="s">
        <v>4626</v>
      </c>
      <c r="E582">
        <f>IFERROR(_xlfn.XLOOKUP($A582,map_headernames!H:H,map_headernames!H:H),0)</f>
        <v>0</v>
      </c>
      <c r="F582">
        <f>IFERROR(_xlfn.XLOOKUP($A582,map_headernames!I:I,map_headernames!I:I),0)</f>
        <v>0</v>
      </c>
      <c r="G582">
        <f>IFERROR(_xlfn.XLOOKUP($A582,map_headernames!M:M,map_headernames!M:M),0)</f>
        <v>0</v>
      </c>
    </row>
    <row r="583" spans="1:7" x14ac:dyDescent="0.35">
      <c r="A583" s="81" t="s">
        <v>4651</v>
      </c>
      <c r="B583" s="81" t="s">
        <v>4652</v>
      </c>
      <c r="C583" s="88" t="s">
        <v>4653</v>
      </c>
      <c r="D583" s="71" t="s">
        <v>4626</v>
      </c>
      <c r="E583">
        <f>IFERROR(_xlfn.XLOOKUP($A583,map_headernames!H:H,map_headernames!H:H),0)</f>
        <v>0</v>
      </c>
      <c r="F583">
        <f>IFERROR(_xlfn.XLOOKUP($A583,map_headernames!I:I,map_headernames!I:I),0)</f>
        <v>0</v>
      </c>
      <c r="G583">
        <f>IFERROR(_xlfn.XLOOKUP($A583,map_headernames!M:M,map_headernames!M:M),0)</f>
        <v>0</v>
      </c>
    </row>
    <row r="584" spans="1:7" x14ac:dyDescent="0.35">
      <c r="A584" s="81" t="s">
        <v>4654</v>
      </c>
      <c r="B584" s="81" t="s">
        <v>4655</v>
      </c>
      <c r="C584" s="88" t="s">
        <v>4655</v>
      </c>
      <c r="D584" s="71" t="s">
        <v>4626</v>
      </c>
      <c r="E584">
        <f>IFERROR(_xlfn.XLOOKUP($A584,map_headernames!H:H,map_headernames!H:H),0)</f>
        <v>0</v>
      </c>
      <c r="F584">
        <f>IFERROR(_xlfn.XLOOKUP($A584,map_headernames!I:I,map_headernames!I:I),0)</f>
        <v>0</v>
      </c>
      <c r="G584">
        <f>IFERROR(_xlfn.XLOOKUP($A584,map_headernames!M:M,map_headernames!M:M),0)</f>
        <v>0</v>
      </c>
    </row>
    <row r="585" spans="1:7" x14ac:dyDescent="0.35">
      <c r="A585" s="81" t="s">
        <v>4656</v>
      </c>
      <c r="B585" s="81" t="s">
        <v>4657</v>
      </c>
      <c r="C585" s="88" t="s">
        <v>4658</v>
      </c>
      <c r="D585" s="71" t="s">
        <v>4626</v>
      </c>
      <c r="E585">
        <f>IFERROR(_xlfn.XLOOKUP($A585,map_headernames!H:H,map_headernames!H:H),0)</f>
        <v>0</v>
      </c>
      <c r="F585">
        <f>IFERROR(_xlfn.XLOOKUP($A585,map_headernames!I:I,map_headernames!I:I),0)</f>
        <v>0</v>
      </c>
      <c r="G585">
        <f>IFERROR(_xlfn.XLOOKUP($A585,map_headernames!M:M,map_headernames!M:M),0)</f>
        <v>0</v>
      </c>
    </row>
    <row r="586" spans="1:7" x14ac:dyDescent="0.35">
      <c r="A586" s="81" t="s">
        <v>4659</v>
      </c>
      <c r="B586" s="81" t="s">
        <v>4660</v>
      </c>
      <c r="C586" s="88" t="s">
        <v>4660</v>
      </c>
      <c r="D586" s="71" t="s">
        <v>4626</v>
      </c>
      <c r="E586">
        <f>IFERROR(_xlfn.XLOOKUP($A586,map_headernames!H:H,map_headernames!H:H),0)</f>
        <v>0</v>
      </c>
      <c r="F586">
        <f>IFERROR(_xlfn.XLOOKUP($A586,map_headernames!I:I,map_headernames!I:I),0)</f>
        <v>0</v>
      </c>
      <c r="G586">
        <f>IFERROR(_xlfn.XLOOKUP($A586,map_headernames!M:M,map_headernames!M:M),0)</f>
        <v>0</v>
      </c>
    </row>
    <row r="587" spans="1:7" x14ac:dyDescent="0.35">
      <c r="A587" s="81" t="s">
        <v>4661</v>
      </c>
      <c r="B587" s="81" t="s">
        <v>4662</v>
      </c>
      <c r="C587" s="88" t="s">
        <v>4663</v>
      </c>
      <c r="D587" s="71" t="s">
        <v>4626</v>
      </c>
      <c r="E587">
        <f>IFERROR(_xlfn.XLOOKUP($A587,map_headernames!H:H,map_headernames!H:H),0)</f>
        <v>0</v>
      </c>
      <c r="F587">
        <f>IFERROR(_xlfn.XLOOKUP($A587,map_headernames!I:I,map_headernames!I:I),0)</f>
        <v>0</v>
      </c>
      <c r="G587">
        <f>IFERROR(_xlfn.XLOOKUP($A587,map_headernames!M:M,map_headernames!M:M),0)</f>
        <v>0</v>
      </c>
    </row>
    <row r="588" spans="1:7" x14ac:dyDescent="0.35">
      <c r="A588" s="81" t="s">
        <v>4664</v>
      </c>
      <c r="B588" s="81" t="s">
        <v>4665</v>
      </c>
      <c r="C588" s="88" t="s">
        <v>4665</v>
      </c>
      <c r="D588" s="71" t="s">
        <v>4626</v>
      </c>
      <c r="E588">
        <f>IFERROR(_xlfn.XLOOKUP($A588,map_headernames!H:H,map_headernames!H:H),0)</f>
        <v>0</v>
      </c>
      <c r="F588">
        <f>IFERROR(_xlfn.XLOOKUP($A588,map_headernames!I:I,map_headernames!I:I),0)</f>
        <v>0</v>
      </c>
      <c r="G588">
        <f>IFERROR(_xlfn.XLOOKUP($A588,map_headernames!M:M,map_headernames!M:M),0)</f>
        <v>0</v>
      </c>
    </row>
    <row r="589" spans="1:7" x14ac:dyDescent="0.35">
      <c r="A589" s="81" t="s">
        <v>4666</v>
      </c>
      <c r="B589" s="81" t="s">
        <v>4667</v>
      </c>
      <c r="C589" s="88" t="s">
        <v>4668</v>
      </c>
      <c r="D589" s="71" t="s">
        <v>4626</v>
      </c>
      <c r="E589">
        <f>IFERROR(_xlfn.XLOOKUP($A589,map_headernames!H:H,map_headernames!H:H),0)</f>
        <v>0</v>
      </c>
      <c r="F589">
        <f>IFERROR(_xlfn.XLOOKUP($A589,map_headernames!I:I,map_headernames!I:I),0)</f>
        <v>0</v>
      </c>
      <c r="G589">
        <f>IFERROR(_xlfn.XLOOKUP($A589,map_headernames!M:M,map_headernames!M:M),0)</f>
        <v>0</v>
      </c>
    </row>
    <row r="590" spans="1:7" x14ac:dyDescent="0.35">
      <c r="A590" s="81" t="s">
        <v>4669</v>
      </c>
      <c r="B590" s="81" t="s">
        <v>4670</v>
      </c>
      <c r="C590" s="88" t="s">
        <v>4670</v>
      </c>
      <c r="D590" s="71" t="s">
        <v>4626</v>
      </c>
      <c r="E590">
        <f>IFERROR(_xlfn.XLOOKUP($A590,map_headernames!H:H,map_headernames!H:H),0)</f>
        <v>0</v>
      </c>
      <c r="F590">
        <f>IFERROR(_xlfn.XLOOKUP($A590,map_headernames!I:I,map_headernames!I:I),0)</f>
        <v>0</v>
      </c>
      <c r="G590">
        <f>IFERROR(_xlfn.XLOOKUP($A590,map_headernames!M:M,map_headernames!M:M),0)</f>
        <v>0</v>
      </c>
    </row>
    <row r="591" spans="1:7" x14ac:dyDescent="0.35">
      <c r="A591" s="81" t="s">
        <v>4671</v>
      </c>
      <c r="B591" s="81" t="s">
        <v>4672</v>
      </c>
      <c r="C591" s="88" t="s">
        <v>4673</v>
      </c>
      <c r="D591" s="71" t="s">
        <v>4626</v>
      </c>
      <c r="E591">
        <f>IFERROR(_xlfn.XLOOKUP($A591,map_headernames!H:H,map_headernames!H:H),0)</f>
        <v>0</v>
      </c>
      <c r="F591">
        <f>IFERROR(_xlfn.XLOOKUP($A591,map_headernames!I:I,map_headernames!I:I),0)</f>
        <v>0</v>
      </c>
      <c r="G591">
        <f>IFERROR(_xlfn.XLOOKUP($A591,map_headernames!M:M,map_headernames!M:M),0)</f>
        <v>0</v>
      </c>
    </row>
    <row r="592" spans="1:7" x14ac:dyDescent="0.35">
      <c r="A592" s="81" t="s">
        <v>4674</v>
      </c>
      <c r="B592" s="81" t="s">
        <v>4675</v>
      </c>
      <c r="C592" s="88" t="s">
        <v>4675</v>
      </c>
      <c r="D592" s="71" t="s">
        <v>4626</v>
      </c>
      <c r="E592">
        <f>IFERROR(_xlfn.XLOOKUP($A592,map_headernames!H:H,map_headernames!H:H),0)</f>
        <v>0</v>
      </c>
      <c r="F592">
        <f>IFERROR(_xlfn.XLOOKUP($A592,map_headernames!I:I,map_headernames!I:I),0)</f>
        <v>0</v>
      </c>
      <c r="G592">
        <f>IFERROR(_xlfn.XLOOKUP($A592,map_headernames!M:M,map_headernames!M:M),0)</f>
        <v>0</v>
      </c>
    </row>
    <row r="593" spans="1:12" x14ac:dyDescent="0.35">
      <c r="A593" s="81" t="s">
        <v>4676</v>
      </c>
      <c r="B593" s="81" t="s">
        <v>4677</v>
      </c>
      <c r="C593" s="88" t="s">
        <v>4678</v>
      </c>
      <c r="D593" s="71" t="s">
        <v>4626</v>
      </c>
      <c r="E593">
        <f>IFERROR(_xlfn.XLOOKUP($A593,map_headernames!H:H,map_headernames!H:H),0)</f>
        <v>0</v>
      </c>
      <c r="F593">
        <f>IFERROR(_xlfn.XLOOKUP($A593,map_headernames!I:I,map_headernames!I:I),0)</f>
        <v>0</v>
      </c>
      <c r="G593">
        <f>IFERROR(_xlfn.XLOOKUP($A593,map_headernames!M:M,map_headernames!M:M),0)</f>
        <v>0</v>
      </c>
    </row>
    <row r="594" spans="1:12" x14ac:dyDescent="0.35">
      <c r="A594" s="81" t="s">
        <v>4679</v>
      </c>
      <c r="B594" s="81" t="s">
        <v>4680</v>
      </c>
      <c r="C594" s="88" t="s">
        <v>4680</v>
      </c>
      <c r="D594" s="71" t="s">
        <v>4626</v>
      </c>
      <c r="E594">
        <f>IFERROR(_xlfn.XLOOKUP($A594,map_headernames!H:H,map_headernames!H:H),0)</f>
        <v>0</v>
      </c>
      <c r="F594">
        <f>IFERROR(_xlfn.XLOOKUP($A594,map_headernames!I:I,map_headernames!I:I),0)</f>
        <v>0</v>
      </c>
      <c r="G594">
        <f>IFERROR(_xlfn.XLOOKUP($A594,map_headernames!M:M,map_headernames!M:M),0)</f>
        <v>0</v>
      </c>
    </row>
    <row r="595" spans="1:12" x14ac:dyDescent="0.35">
      <c r="A595" s="81" t="s">
        <v>4681</v>
      </c>
      <c r="B595" s="81" t="s">
        <v>4682</v>
      </c>
      <c r="C595" s="88" t="s">
        <v>4683</v>
      </c>
      <c r="D595" s="71" t="s">
        <v>4626</v>
      </c>
      <c r="E595">
        <f>IFERROR(_xlfn.XLOOKUP($A595,map_headernames!H:H,map_headernames!H:H),0)</f>
        <v>0</v>
      </c>
      <c r="F595">
        <f>IFERROR(_xlfn.XLOOKUP($A595,map_headernames!I:I,map_headernames!I:I),0)</f>
        <v>0</v>
      </c>
      <c r="G595">
        <f>IFERROR(_xlfn.XLOOKUP($A595,map_headernames!M:M,map_headernames!M:M),0)</f>
        <v>0</v>
      </c>
    </row>
    <row r="596" spans="1:12" x14ac:dyDescent="0.35">
      <c r="A596" s="81" t="s">
        <v>4684</v>
      </c>
      <c r="B596" s="81" t="s">
        <v>4685</v>
      </c>
      <c r="C596" s="88" t="s">
        <v>4685</v>
      </c>
      <c r="D596" s="71" t="s">
        <v>4626</v>
      </c>
      <c r="E596">
        <f>IFERROR(_xlfn.XLOOKUP($A596,map_headernames!H:H,map_headernames!H:H),0)</f>
        <v>0</v>
      </c>
      <c r="F596">
        <f>IFERROR(_xlfn.XLOOKUP($A596,map_headernames!I:I,map_headernames!I:I),0)</f>
        <v>0</v>
      </c>
      <c r="G596">
        <f>IFERROR(_xlfn.XLOOKUP($A596,map_headernames!M:M,map_headernames!M:M),0)</f>
        <v>0</v>
      </c>
    </row>
    <row r="597" spans="1:12" x14ac:dyDescent="0.35">
      <c r="A597" s="81" t="s">
        <v>4686</v>
      </c>
      <c r="B597" s="81" t="s">
        <v>4687</v>
      </c>
      <c r="C597" s="88" t="s">
        <v>4688</v>
      </c>
      <c r="D597" s="71" t="s">
        <v>4626</v>
      </c>
      <c r="E597">
        <f>IFERROR(_xlfn.XLOOKUP($A597,map_headernames!H:H,map_headernames!H:H),0)</f>
        <v>0</v>
      </c>
      <c r="F597">
        <f>IFERROR(_xlfn.XLOOKUP($A597,map_headernames!I:I,map_headernames!I:I),0)</f>
        <v>0</v>
      </c>
      <c r="G597">
        <f>IFERROR(_xlfn.XLOOKUP($A597,map_headernames!M:M,map_headernames!M:M),0)</f>
        <v>0</v>
      </c>
    </row>
    <row r="598" spans="1:12" x14ac:dyDescent="0.35">
      <c r="A598" s="81" t="s">
        <v>4689</v>
      </c>
      <c r="B598" s="81" t="s">
        <v>4690</v>
      </c>
      <c r="C598" s="88" t="s">
        <v>4690</v>
      </c>
      <c r="D598" s="71" t="s">
        <v>4626</v>
      </c>
      <c r="E598">
        <f>IFERROR(_xlfn.XLOOKUP($A598,map_headernames!H:H,map_headernames!H:H),0)</f>
        <v>0</v>
      </c>
      <c r="F598">
        <f>IFERROR(_xlfn.XLOOKUP($A598,map_headernames!I:I,map_headernames!I:I),0)</f>
        <v>0</v>
      </c>
      <c r="G598">
        <f>IFERROR(_xlfn.XLOOKUP($A598,map_headernames!M:M,map_headernames!M:M),0)</f>
        <v>0</v>
      </c>
    </row>
    <row r="599" spans="1:12" x14ac:dyDescent="0.35">
      <c r="A599" s="81" t="s">
        <v>4691</v>
      </c>
      <c r="B599" s="81" t="s">
        <v>4692</v>
      </c>
      <c r="C599" s="88" t="s">
        <v>4693</v>
      </c>
      <c r="D599" s="71" t="s">
        <v>4626</v>
      </c>
      <c r="E599">
        <f>IFERROR(_xlfn.XLOOKUP($A599,map_headernames!H:H,map_headernames!H:H),0)</f>
        <v>0</v>
      </c>
      <c r="F599">
        <f>IFERROR(_xlfn.XLOOKUP($A599,map_headernames!I:I,map_headernames!I:I),0)</f>
        <v>0</v>
      </c>
      <c r="G599">
        <f>IFERROR(_xlfn.XLOOKUP($A599,map_headernames!M:M,map_headernames!M:M),0)</f>
        <v>0</v>
      </c>
    </row>
    <row r="600" spans="1:12" x14ac:dyDescent="0.35">
      <c r="A600" s="81" t="s">
        <v>4694</v>
      </c>
      <c r="B600" s="81" t="s">
        <v>4695</v>
      </c>
      <c r="C600" s="88" t="s">
        <v>4695</v>
      </c>
      <c r="D600" s="71" t="s">
        <v>4626</v>
      </c>
      <c r="E600">
        <f>IFERROR(_xlfn.XLOOKUP($A600,map_headernames!H:H,map_headernames!H:H),0)</f>
        <v>0</v>
      </c>
      <c r="F600">
        <f>IFERROR(_xlfn.XLOOKUP($A600,map_headernames!I:I,map_headernames!I:I),0)</f>
        <v>0</v>
      </c>
      <c r="G600">
        <f>IFERROR(_xlfn.XLOOKUP($A600,map_headernames!M:M,map_headernames!M:M),0)</f>
        <v>0</v>
      </c>
    </row>
    <row r="601" spans="1:12" x14ac:dyDescent="0.35">
      <c r="A601" s="81" t="s">
        <v>4696</v>
      </c>
      <c r="B601" s="81" t="s">
        <v>4697</v>
      </c>
      <c r="C601" s="88" t="s">
        <v>4698</v>
      </c>
      <c r="D601" s="71" t="s">
        <v>4626</v>
      </c>
      <c r="E601">
        <f>IFERROR(_xlfn.XLOOKUP($A601,map_headernames!H:H,map_headernames!H:H),0)</f>
        <v>0</v>
      </c>
      <c r="F601">
        <f>IFERROR(_xlfn.XLOOKUP($A601,map_headernames!I:I,map_headernames!I:I),0)</f>
        <v>0</v>
      </c>
      <c r="G601">
        <f>IFERROR(_xlfn.XLOOKUP($A601,map_headernames!M:M,map_headernames!M:M),0)</f>
        <v>0</v>
      </c>
    </row>
    <row r="602" spans="1:12" x14ac:dyDescent="0.35">
      <c r="A602" s="81" t="s">
        <v>4699</v>
      </c>
      <c r="B602" s="81" t="s">
        <v>4700</v>
      </c>
      <c r="C602" s="88" t="s">
        <v>4700</v>
      </c>
      <c r="D602" s="71" t="s">
        <v>4626</v>
      </c>
      <c r="E602">
        <f>IFERROR(_xlfn.XLOOKUP($A602,map_headernames!H:H,map_headernames!H:H),0)</f>
        <v>0</v>
      </c>
      <c r="F602">
        <f>IFERROR(_xlfn.XLOOKUP($A602,map_headernames!I:I,map_headernames!I:I),0)</f>
        <v>0</v>
      </c>
      <c r="G602">
        <f>IFERROR(_xlfn.XLOOKUP($A602,map_headernames!M:M,map_headernames!M:M),0)</f>
        <v>0</v>
      </c>
    </row>
    <row r="603" spans="1:12" x14ac:dyDescent="0.35">
      <c r="A603" s="81" t="s">
        <v>4701</v>
      </c>
      <c r="B603" s="81" t="s">
        <v>4702</v>
      </c>
      <c r="C603" s="88" t="s">
        <v>4703</v>
      </c>
      <c r="D603" s="71" t="s">
        <v>4626</v>
      </c>
      <c r="E603">
        <f>IFERROR(_xlfn.XLOOKUP($A603,map_headernames!H:H,map_headernames!H:H),0)</f>
        <v>0</v>
      </c>
      <c r="F603">
        <f>IFERROR(_xlfn.XLOOKUP($A603,map_headernames!I:I,map_headernames!I:I),0)</f>
        <v>0</v>
      </c>
      <c r="G603">
        <f>IFERROR(_xlfn.XLOOKUP($A603,map_headernames!M:M,map_headernames!M:M),0)</f>
        <v>0</v>
      </c>
    </row>
    <row r="604" spans="1:12" x14ac:dyDescent="0.35">
      <c r="A604" s="81" t="s">
        <v>4704</v>
      </c>
      <c r="B604" s="81" t="s">
        <v>4705</v>
      </c>
      <c r="C604" s="88" t="s">
        <v>4705</v>
      </c>
      <c r="D604" s="71" t="s">
        <v>4626</v>
      </c>
      <c r="E604">
        <f>IFERROR(_xlfn.XLOOKUP($A604,map_headernames!H:H,map_headernames!H:H),0)</f>
        <v>0</v>
      </c>
      <c r="F604">
        <f>IFERROR(_xlfn.XLOOKUP($A604,map_headernames!I:I,map_headernames!I:I),0)</f>
        <v>0</v>
      </c>
      <c r="G604">
        <f>IFERROR(_xlfn.XLOOKUP($A604,map_headernames!M:M,map_headernames!M:M),0)</f>
        <v>0</v>
      </c>
    </row>
    <row r="605" spans="1:12" x14ac:dyDescent="0.35">
      <c r="A605" s="81" t="s">
        <v>4706</v>
      </c>
      <c r="B605" s="81" t="s">
        <v>4707</v>
      </c>
      <c r="C605" s="88" t="s">
        <v>4707</v>
      </c>
      <c r="D605" s="71" t="s">
        <v>4626</v>
      </c>
      <c r="E605">
        <f>IFERROR(_xlfn.XLOOKUP($A605,map_headernames!H:H,map_headernames!H:H),0)</f>
        <v>0</v>
      </c>
      <c r="F605">
        <f>IFERROR(_xlfn.XLOOKUP($A605,map_headernames!I:I,map_headernames!I:I),0)</f>
        <v>0</v>
      </c>
      <c r="G605">
        <f>IFERROR(_xlfn.XLOOKUP($A605,map_headernames!M:M,map_headernames!M:M),0)</f>
        <v>0</v>
      </c>
    </row>
    <row r="606" spans="1:12" x14ac:dyDescent="0.35">
      <c r="A606" s="81" t="s">
        <v>4708</v>
      </c>
      <c r="B606" s="81" t="s">
        <v>4709</v>
      </c>
      <c r="C606" s="88" t="s">
        <v>4710</v>
      </c>
      <c r="D606" s="71" t="s">
        <v>4626</v>
      </c>
      <c r="E606">
        <f>IFERROR(_xlfn.XLOOKUP($A606,map_headernames!H:H,map_headernames!H:H),0)</f>
        <v>0</v>
      </c>
      <c r="F606">
        <f>IFERROR(_xlfn.XLOOKUP($A606,map_headernames!I:I,map_headernames!I:I),0)</f>
        <v>0</v>
      </c>
      <c r="G606">
        <f>IFERROR(_xlfn.XLOOKUP($A606,map_headernames!M:M,map_headernames!M:M),0)</f>
        <v>0</v>
      </c>
    </row>
    <row r="607" spans="1:12" x14ac:dyDescent="0.35">
      <c r="A607" s="87" t="s">
        <v>4711</v>
      </c>
      <c r="B607" s="101" t="s">
        <v>4712</v>
      </c>
      <c r="C607" s="88" t="s">
        <v>4712</v>
      </c>
      <c r="D607" s="71" t="s">
        <v>4626</v>
      </c>
      <c r="E607">
        <f>IFERROR(_xlfn.XLOOKUP($A607,map_headernames!H:H,map_headernames!H:H),0)</f>
        <v>0</v>
      </c>
      <c r="F607">
        <f>IFERROR(_xlfn.XLOOKUP($A607,map_headernames!I:I,map_headernames!I:I),0)</f>
        <v>0</v>
      </c>
      <c r="G607">
        <f>IFERROR(_xlfn.XLOOKUP($A607,map_headernames!M:M,map_headernames!M:M),0)</f>
        <v>0</v>
      </c>
      <c r="I607" t="s">
        <v>1003</v>
      </c>
      <c r="J607" s="65" t="s">
        <v>1002</v>
      </c>
      <c r="K607" s="22">
        <v>0</v>
      </c>
      <c r="L607" s="22">
        <v>0</v>
      </c>
    </row>
    <row r="608" spans="1:12" x14ac:dyDescent="0.35">
      <c r="A608" s="81" t="s">
        <v>4713</v>
      </c>
      <c r="B608" s="81" t="s">
        <v>4714</v>
      </c>
      <c r="C608" s="88" t="s">
        <v>4715</v>
      </c>
      <c r="D608" s="71" t="s">
        <v>4626</v>
      </c>
      <c r="E608">
        <f>IFERROR(_xlfn.XLOOKUP($A608,map_headernames!H:H,map_headernames!H:H),0)</f>
        <v>0</v>
      </c>
      <c r="F608">
        <f>IFERROR(_xlfn.XLOOKUP($A608,map_headernames!I:I,map_headernames!I:I),0)</f>
        <v>0</v>
      </c>
      <c r="G608">
        <f>IFERROR(_xlfn.XLOOKUP($A608,map_headernames!M:M,map_headernames!M:M),0)</f>
        <v>0</v>
      </c>
      <c r="K608" s="24"/>
      <c r="L608" s="24"/>
    </row>
    <row r="609" spans="1:12" x14ac:dyDescent="0.35">
      <c r="A609" s="81" t="s">
        <v>4716</v>
      </c>
      <c r="B609" s="81" t="s">
        <v>4717</v>
      </c>
      <c r="C609" s="88" t="s">
        <v>4717</v>
      </c>
      <c r="D609" s="71" t="s">
        <v>4626</v>
      </c>
      <c r="E609">
        <f>IFERROR(_xlfn.XLOOKUP($A609,map_headernames!H:H,map_headernames!H:H),0)</f>
        <v>0</v>
      </c>
      <c r="F609">
        <f>IFERROR(_xlfn.XLOOKUP($A609,map_headernames!I:I,map_headernames!I:I),0)</f>
        <v>0</v>
      </c>
      <c r="G609">
        <f>IFERROR(_xlfn.XLOOKUP($A609,map_headernames!M:M,map_headernames!M:M),0)</f>
        <v>0</v>
      </c>
      <c r="K609" s="24"/>
      <c r="L609" s="24"/>
    </row>
    <row r="610" spans="1:12" x14ac:dyDescent="0.35">
      <c r="A610" s="81" t="s">
        <v>4718</v>
      </c>
      <c r="B610" s="81" t="s">
        <v>4719</v>
      </c>
      <c r="C610" s="88" t="s">
        <v>4719</v>
      </c>
      <c r="D610" s="71" t="s">
        <v>4626</v>
      </c>
      <c r="E610">
        <f>IFERROR(_xlfn.XLOOKUP($A610,map_headernames!H:H,map_headernames!H:H),0)</f>
        <v>0</v>
      </c>
      <c r="F610">
        <f>IFERROR(_xlfn.XLOOKUP($A610,map_headernames!I:I,map_headernames!I:I),0)</f>
        <v>0</v>
      </c>
      <c r="G610">
        <f>IFERROR(_xlfn.XLOOKUP($A610,map_headernames!M:M,map_headernames!M:M),0)</f>
        <v>0</v>
      </c>
      <c r="K610" s="24"/>
      <c r="L610" s="24"/>
    </row>
    <row r="611" spans="1:12" x14ac:dyDescent="0.35">
      <c r="A611" s="87" t="s">
        <v>4720</v>
      </c>
      <c r="B611" s="101" t="s">
        <v>4721</v>
      </c>
      <c r="C611" s="88" t="s">
        <v>4721</v>
      </c>
      <c r="D611" s="71" t="s">
        <v>4626</v>
      </c>
      <c r="E611">
        <f>IFERROR(_xlfn.XLOOKUP($A611,map_headernames!H:H,map_headernames!H:H),0)</f>
        <v>0</v>
      </c>
      <c r="F611">
        <f>IFERROR(_xlfn.XLOOKUP($A611,map_headernames!I:I,map_headernames!I:I),0)</f>
        <v>0</v>
      </c>
      <c r="G611">
        <f>IFERROR(_xlfn.XLOOKUP($A611,map_headernames!M:M,map_headernames!M:M),0)</f>
        <v>0</v>
      </c>
      <c r="I611" t="s">
        <v>997</v>
      </c>
      <c r="J611" s="77" t="s">
        <v>395</v>
      </c>
      <c r="K611" s="22">
        <v>0</v>
      </c>
      <c r="L611" s="22">
        <v>0</v>
      </c>
    </row>
    <row r="612" spans="1:12" x14ac:dyDescent="0.35">
      <c r="A612" s="87" t="s">
        <v>4722</v>
      </c>
      <c r="B612" s="87" t="s">
        <v>4723</v>
      </c>
      <c r="C612" s="88" t="s">
        <v>4723</v>
      </c>
      <c r="D612" s="71" t="s">
        <v>4626</v>
      </c>
      <c r="E612">
        <f>IFERROR(_xlfn.XLOOKUP($A612,map_headernames!H:H,map_headernames!H:H),0)</f>
        <v>0</v>
      </c>
      <c r="F612">
        <f>IFERROR(_xlfn.XLOOKUP($A612,map_headernames!I:I,map_headernames!I:I),0)</f>
        <v>0</v>
      </c>
      <c r="G612">
        <f>IFERROR(_xlfn.XLOOKUP($A612,map_headernames!M:M,map_headernames!M:M),0)</f>
        <v>0</v>
      </c>
      <c r="I612" t="s">
        <v>1700</v>
      </c>
      <c r="J612" s="77" t="s">
        <v>396</v>
      </c>
      <c r="K612" s="22">
        <v>0</v>
      </c>
      <c r="L612" s="22">
        <v>0</v>
      </c>
    </row>
    <row r="613" spans="1:12" x14ac:dyDescent="0.35">
      <c r="A613" s="81" t="s">
        <v>4724</v>
      </c>
      <c r="B613" s="81" t="s">
        <v>4725</v>
      </c>
      <c r="C613" s="88" t="s">
        <v>4725</v>
      </c>
      <c r="D613" s="71" t="s">
        <v>4626</v>
      </c>
      <c r="E613">
        <f>IFERROR(_xlfn.XLOOKUP($A613,map_headernames!H:H,map_headernames!H:H),0)</f>
        <v>0</v>
      </c>
      <c r="F613">
        <f>IFERROR(_xlfn.XLOOKUP($A613,map_headernames!I:I,map_headernames!I:I),0)</f>
        <v>0</v>
      </c>
      <c r="G613">
        <f>IFERROR(_xlfn.XLOOKUP($A613,map_headernames!M:M,map_headernames!M:M),0)</f>
        <v>0</v>
      </c>
    </row>
    <row r="614" spans="1:12" x14ac:dyDescent="0.35">
      <c r="A614" s="81" t="s">
        <v>4726</v>
      </c>
      <c r="B614" s="81" t="s">
        <v>4727</v>
      </c>
      <c r="C614" s="88" t="s">
        <v>4727</v>
      </c>
      <c r="D614" s="71" t="s">
        <v>4626</v>
      </c>
      <c r="E614">
        <f>IFERROR(_xlfn.XLOOKUP($A614,map_headernames!H:H,map_headernames!H:H),0)</f>
        <v>0</v>
      </c>
      <c r="F614">
        <f>IFERROR(_xlfn.XLOOKUP($A614,map_headernames!I:I,map_headernames!I:I),0)</f>
        <v>0</v>
      </c>
      <c r="G614">
        <f>IFERROR(_xlfn.XLOOKUP($A614,map_headernames!M:M,map_headernames!M:M),0)</f>
        <v>0</v>
      </c>
    </row>
    <row r="615" spans="1:12" x14ac:dyDescent="0.35">
      <c r="A615" s="81" t="s">
        <v>4728</v>
      </c>
      <c r="B615" s="82" t="s">
        <v>4729</v>
      </c>
      <c r="C615" s="88" t="s">
        <v>4729</v>
      </c>
      <c r="D615" s="71" t="s">
        <v>4626</v>
      </c>
      <c r="E615">
        <f>IFERROR(_xlfn.XLOOKUP($A615,map_headernames!H:H,map_headernames!H:H),0)</f>
        <v>0</v>
      </c>
      <c r="F615">
        <f>IFERROR(_xlfn.XLOOKUP($A615,map_headernames!I:I,map_headernames!I:I),0)</f>
        <v>0</v>
      </c>
      <c r="G615">
        <f>IFERROR(_xlfn.XLOOKUP($A615,map_headernames!M:M,map_headernames!M:M),0)</f>
        <v>0</v>
      </c>
    </row>
    <row r="616" spans="1:12" x14ac:dyDescent="0.35">
      <c r="A616" s="81" t="s">
        <v>4730</v>
      </c>
      <c r="B616" s="82" t="s">
        <v>4731</v>
      </c>
      <c r="C616" s="88" t="s">
        <v>4731</v>
      </c>
      <c r="D616" s="71" t="s">
        <v>4626</v>
      </c>
      <c r="E616">
        <f>IFERROR(_xlfn.XLOOKUP($A616,map_headernames!H:H,map_headernames!H:H),0)</f>
        <v>0</v>
      </c>
      <c r="F616">
        <f>IFERROR(_xlfn.XLOOKUP($A616,map_headernames!I:I,map_headernames!I:I),0)</f>
        <v>0</v>
      </c>
      <c r="G616">
        <f>IFERROR(_xlfn.XLOOKUP($A616,map_headernames!M:M,map_headernames!M:M),0)</f>
        <v>0</v>
      </c>
    </row>
    <row r="617" spans="1:12" x14ac:dyDescent="0.35">
      <c r="A617" s="96" t="s">
        <v>4732</v>
      </c>
      <c r="B617" s="96" t="s">
        <v>4733</v>
      </c>
      <c r="C617" s="82" t="s">
        <v>4733</v>
      </c>
      <c r="D617" s="70" t="s">
        <v>4734</v>
      </c>
      <c r="E617">
        <f>IFERROR(_xlfn.XLOOKUP($A617,map_headernames!H:H,map_headernames!H:H),0)</f>
        <v>0</v>
      </c>
      <c r="F617">
        <f>IFERROR(_xlfn.XLOOKUP($A617,map_headernames!I:I,map_headernames!I:I),0)</f>
        <v>0</v>
      </c>
      <c r="G617">
        <f>IFERROR(_xlfn.XLOOKUP($A617,map_headernames!M:M,map_headernames!M:M),0)</f>
        <v>0</v>
      </c>
      <c r="K617">
        <v>0</v>
      </c>
    </row>
    <row r="618" spans="1:12" x14ac:dyDescent="0.35">
      <c r="A618" s="96" t="s">
        <v>4735</v>
      </c>
      <c r="B618" s="96" t="s">
        <v>4736</v>
      </c>
      <c r="C618" s="82" t="s">
        <v>4736</v>
      </c>
      <c r="D618" s="70" t="s">
        <v>4734</v>
      </c>
      <c r="E618">
        <f>IFERROR(_xlfn.XLOOKUP($A618,map_headernames!H:H,map_headernames!H:H),0)</f>
        <v>0</v>
      </c>
      <c r="F618">
        <f>IFERROR(_xlfn.XLOOKUP($A618,map_headernames!I:I,map_headernames!I:I),0)</f>
        <v>0</v>
      </c>
      <c r="G618">
        <f>IFERROR(_xlfn.XLOOKUP($A618,map_headernames!M:M,map_headernames!M:M),0)</f>
        <v>0</v>
      </c>
      <c r="K618">
        <v>0</v>
      </c>
    </row>
    <row r="619" spans="1:12" x14ac:dyDescent="0.35">
      <c r="A619" s="96" t="s">
        <v>4737</v>
      </c>
      <c r="B619" s="96" t="s">
        <v>4738</v>
      </c>
      <c r="C619" s="82" t="s">
        <v>4739</v>
      </c>
      <c r="D619" s="70" t="s">
        <v>4734</v>
      </c>
      <c r="E619">
        <f>IFERROR(_xlfn.XLOOKUP($A619,map_headernames!H:H,map_headernames!H:H),0)</f>
        <v>0</v>
      </c>
      <c r="F619">
        <f>IFERROR(_xlfn.XLOOKUP($A619,map_headernames!I:I,map_headernames!I:I),0)</f>
        <v>0</v>
      </c>
      <c r="G619">
        <f>IFERROR(_xlfn.XLOOKUP($A619,map_headernames!M:M,map_headernames!M:M),0)</f>
        <v>0</v>
      </c>
      <c r="K619">
        <v>0</v>
      </c>
    </row>
    <row r="620" spans="1:12" x14ac:dyDescent="0.35">
      <c r="A620" s="82" t="s">
        <v>4740</v>
      </c>
      <c r="B620" s="82" t="s">
        <v>4741</v>
      </c>
      <c r="C620" s="82" t="s">
        <v>4741</v>
      </c>
      <c r="D620" s="70" t="s">
        <v>4734</v>
      </c>
      <c r="E620">
        <f>IFERROR(_xlfn.XLOOKUP($A620,map_headernames!H:H,map_headernames!H:H),0)</f>
        <v>0</v>
      </c>
      <c r="F620">
        <f>IFERROR(_xlfn.XLOOKUP($A620,map_headernames!I:I,map_headernames!I:I),0)</f>
        <v>0</v>
      </c>
      <c r="G620">
        <f>IFERROR(_xlfn.XLOOKUP($A620,map_headernames!M:M,map_headernames!M:M),0)</f>
        <v>0</v>
      </c>
    </row>
    <row r="621" spans="1:12" x14ac:dyDescent="0.35">
      <c r="A621" s="82" t="s">
        <v>4742</v>
      </c>
      <c r="B621" s="82" t="s">
        <v>4743</v>
      </c>
      <c r="C621" s="82" t="s">
        <v>4744</v>
      </c>
      <c r="D621" s="70" t="s">
        <v>4734</v>
      </c>
      <c r="E621">
        <f>IFERROR(_xlfn.XLOOKUP($A621,map_headernames!H:H,map_headernames!H:H),0)</f>
        <v>0</v>
      </c>
      <c r="F621">
        <f>IFERROR(_xlfn.XLOOKUP($A621,map_headernames!I:I,map_headernames!I:I),0)</f>
        <v>0</v>
      </c>
      <c r="G621">
        <f>IFERROR(_xlfn.XLOOKUP($A621,map_headernames!M:M,map_headernames!M:M),0)</f>
        <v>0</v>
      </c>
    </row>
    <row r="622" spans="1:12" x14ac:dyDescent="0.35">
      <c r="A622" s="82" t="s">
        <v>4745</v>
      </c>
      <c r="B622" s="82" t="s">
        <v>4746</v>
      </c>
      <c r="C622" s="82" t="s">
        <v>4746</v>
      </c>
      <c r="D622" s="70" t="s">
        <v>4734</v>
      </c>
      <c r="E622">
        <f>IFERROR(_xlfn.XLOOKUP($A622,map_headernames!H:H,map_headernames!H:H),0)</f>
        <v>0</v>
      </c>
      <c r="F622">
        <f>IFERROR(_xlfn.XLOOKUP($A622,map_headernames!I:I,map_headernames!I:I),0)</f>
        <v>0</v>
      </c>
      <c r="G622">
        <f>IFERROR(_xlfn.XLOOKUP($A622,map_headernames!M:M,map_headernames!M:M),0)</f>
        <v>0</v>
      </c>
    </row>
    <row r="623" spans="1:12" x14ac:dyDescent="0.35">
      <c r="A623" s="82" t="s">
        <v>4747</v>
      </c>
      <c r="B623" s="82" t="s">
        <v>4748</v>
      </c>
      <c r="C623" s="82" t="s">
        <v>4749</v>
      </c>
      <c r="D623" s="70" t="s">
        <v>4734</v>
      </c>
      <c r="E623">
        <f>IFERROR(_xlfn.XLOOKUP($A623,map_headernames!H:H,map_headernames!H:H),0)</f>
        <v>0</v>
      </c>
      <c r="F623">
        <f>IFERROR(_xlfn.XLOOKUP($A623,map_headernames!I:I,map_headernames!I:I),0)</f>
        <v>0</v>
      </c>
      <c r="G623">
        <f>IFERROR(_xlfn.XLOOKUP($A623,map_headernames!M:M,map_headernames!M:M),0)</f>
        <v>0</v>
      </c>
    </row>
    <row r="624" spans="1:12" x14ac:dyDescent="0.35">
      <c r="A624" s="82" t="s">
        <v>4750</v>
      </c>
      <c r="B624" s="82" t="s">
        <v>4751</v>
      </c>
      <c r="C624" s="82" t="s">
        <v>4751</v>
      </c>
      <c r="D624" s="70" t="s">
        <v>4734</v>
      </c>
      <c r="E624">
        <f>IFERROR(_xlfn.XLOOKUP($A624,map_headernames!H:H,map_headernames!H:H),0)</f>
        <v>0</v>
      </c>
      <c r="F624">
        <f>IFERROR(_xlfn.XLOOKUP($A624,map_headernames!I:I,map_headernames!I:I),0)</f>
        <v>0</v>
      </c>
      <c r="G624">
        <f>IFERROR(_xlfn.XLOOKUP($A624,map_headernames!M:M,map_headernames!M:M),0)</f>
        <v>0</v>
      </c>
    </row>
    <row r="625" spans="1:11" x14ac:dyDescent="0.35">
      <c r="A625" s="82" t="s">
        <v>4752</v>
      </c>
      <c r="B625" s="82" t="s">
        <v>4753</v>
      </c>
      <c r="C625" s="82" t="s">
        <v>4754</v>
      </c>
      <c r="D625" s="70" t="s">
        <v>4734</v>
      </c>
      <c r="E625">
        <f>IFERROR(_xlfn.XLOOKUP($A625,map_headernames!H:H,map_headernames!H:H),0)</f>
        <v>0</v>
      </c>
      <c r="F625">
        <f>IFERROR(_xlfn.XLOOKUP($A625,map_headernames!I:I,map_headernames!I:I),0)</f>
        <v>0</v>
      </c>
      <c r="G625">
        <f>IFERROR(_xlfn.XLOOKUP($A625,map_headernames!M:M,map_headernames!M:M),0)</f>
        <v>0</v>
      </c>
    </row>
    <row r="626" spans="1:11" x14ac:dyDescent="0.35">
      <c r="A626" s="82" t="s">
        <v>4755</v>
      </c>
      <c r="B626" s="82" t="s">
        <v>4756</v>
      </c>
      <c r="C626" s="82" t="s">
        <v>4756</v>
      </c>
      <c r="D626" s="70" t="s">
        <v>4734</v>
      </c>
      <c r="E626">
        <f>IFERROR(_xlfn.XLOOKUP($A626,map_headernames!H:H,map_headernames!H:H),0)</f>
        <v>0</v>
      </c>
      <c r="F626">
        <f>IFERROR(_xlfn.XLOOKUP($A626,map_headernames!I:I,map_headernames!I:I),0)</f>
        <v>0</v>
      </c>
      <c r="G626">
        <f>IFERROR(_xlfn.XLOOKUP($A626,map_headernames!M:M,map_headernames!M:M),0)</f>
        <v>0</v>
      </c>
    </row>
    <row r="627" spans="1:11" x14ac:dyDescent="0.35">
      <c r="A627" s="82" t="s">
        <v>4757</v>
      </c>
      <c r="B627" s="82" t="s">
        <v>4758</v>
      </c>
      <c r="C627" s="82" t="s">
        <v>4759</v>
      </c>
      <c r="D627" s="70" t="s">
        <v>4734</v>
      </c>
      <c r="E627">
        <f>IFERROR(_xlfn.XLOOKUP($A627,map_headernames!H:H,map_headernames!H:H),0)</f>
        <v>0</v>
      </c>
      <c r="F627">
        <f>IFERROR(_xlfn.XLOOKUP($A627,map_headernames!I:I,map_headernames!I:I),0)</f>
        <v>0</v>
      </c>
      <c r="G627">
        <f>IFERROR(_xlfn.XLOOKUP($A627,map_headernames!M:M,map_headernames!M:M),0)</f>
        <v>0</v>
      </c>
    </row>
    <row r="628" spans="1:11" x14ac:dyDescent="0.35">
      <c r="A628" s="82" t="s">
        <v>4760</v>
      </c>
      <c r="B628" s="82" t="s">
        <v>4761</v>
      </c>
      <c r="C628" s="82" t="s">
        <v>4761</v>
      </c>
      <c r="D628" s="70" t="s">
        <v>4734</v>
      </c>
      <c r="E628">
        <f>IFERROR(_xlfn.XLOOKUP($A628,map_headernames!H:H,map_headernames!H:H),0)</f>
        <v>0</v>
      </c>
      <c r="F628">
        <f>IFERROR(_xlfn.XLOOKUP($A628,map_headernames!I:I,map_headernames!I:I),0)</f>
        <v>0</v>
      </c>
      <c r="G628">
        <f>IFERROR(_xlfn.XLOOKUP($A628,map_headernames!M:M,map_headernames!M:M),0)</f>
        <v>0</v>
      </c>
    </row>
    <row r="629" spans="1:11" x14ac:dyDescent="0.35">
      <c r="A629" s="82" t="s">
        <v>4762</v>
      </c>
      <c r="B629" s="82" t="s">
        <v>4763</v>
      </c>
      <c r="C629" s="82" t="s">
        <v>4764</v>
      </c>
      <c r="D629" s="70" t="s">
        <v>4734</v>
      </c>
      <c r="E629">
        <f>IFERROR(_xlfn.XLOOKUP($A629,map_headernames!H:H,map_headernames!H:H),0)</f>
        <v>0</v>
      </c>
      <c r="F629">
        <f>IFERROR(_xlfn.XLOOKUP($A629,map_headernames!I:I,map_headernames!I:I),0)</f>
        <v>0</v>
      </c>
      <c r="G629">
        <f>IFERROR(_xlfn.XLOOKUP($A629,map_headernames!M:M,map_headernames!M:M),0)</f>
        <v>0</v>
      </c>
    </row>
    <row r="630" spans="1:11" x14ac:dyDescent="0.35">
      <c r="A630" s="82" t="s">
        <v>4765</v>
      </c>
      <c r="B630" s="82" t="s">
        <v>4766</v>
      </c>
      <c r="C630" s="82" t="s">
        <v>4766</v>
      </c>
      <c r="D630" s="70" t="s">
        <v>4734</v>
      </c>
      <c r="E630">
        <f>IFERROR(_xlfn.XLOOKUP($A630,map_headernames!H:H,map_headernames!H:H),0)</f>
        <v>0</v>
      </c>
      <c r="F630">
        <f>IFERROR(_xlfn.XLOOKUP($A630,map_headernames!I:I,map_headernames!I:I),0)</f>
        <v>0</v>
      </c>
      <c r="G630">
        <f>IFERROR(_xlfn.XLOOKUP($A630,map_headernames!M:M,map_headernames!M:M),0)</f>
        <v>0</v>
      </c>
    </row>
    <row r="631" spans="1:11" x14ac:dyDescent="0.35">
      <c r="A631" s="82" t="s">
        <v>4767</v>
      </c>
      <c r="B631" s="82" t="s">
        <v>4768</v>
      </c>
      <c r="C631" s="82" t="s">
        <v>4769</v>
      </c>
      <c r="D631" s="70" t="s">
        <v>4734</v>
      </c>
      <c r="E631">
        <f>IFERROR(_xlfn.XLOOKUP($A631,map_headernames!H:H,map_headernames!H:H),0)</f>
        <v>0</v>
      </c>
      <c r="F631">
        <f>IFERROR(_xlfn.XLOOKUP($A631,map_headernames!I:I,map_headernames!I:I),0)</f>
        <v>0</v>
      </c>
      <c r="G631">
        <f>IFERROR(_xlfn.XLOOKUP($A631,map_headernames!M:M,map_headernames!M:M),0)</f>
        <v>0</v>
      </c>
    </row>
    <row r="632" spans="1:11" x14ac:dyDescent="0.35">
      <c r="A632" s="82" t="s">
        <v>4770</v>
      </c>
      <c r="B632" s="82" t="s">
        <v>4771</v>
      </c>
      <c r="C632" s="82" t="s">
        <v>4771</v>
      </c>
      <c r="D632" s="70" t="s">
        <v>4734</v>
      </c>
      <c r="E632">
        <f>IFERROR(_xlfn.XLOOKUP($A632,map_headernames!H:H,map_headernames!H:H),0)</f>
        <v>0</v>
      </c>
      <c r="F632">
        <f>IFERROR(_xlfn.XLOOKUP($A632,map_headernames!I:I,map_headernames!I:I),0)</f>
        <v>0</v>
      </c>
      <c r="G632">
        <f>IFERROR(_xlfn.XLOOKUP($A632,map_headernames!M:M,map_headernames!M:M),0)</f>
        <v>0</v>
      </c>
    </row>
    <row r="633" spans="1:11" x14ac:dyDescent="0.35">
      <c r="A633" s="82" t="s">
        <v>4772</v>
      </c>
      <c r="B633" s="82" t="s">
        <v>4773</v>
      </c>
      <c r="C633" s="82" t="s">
        <v>4774</v>
      </c>
      <c r="D633" s="70" t="s">
        <v>4734</v>
      </c>
      <c r="E633">
        <f>IFERROR(_xlfn.XLOOKUP($A633,map_headernames!H:H,map_headernames!H:H),0)</f>
        <v>0</v>
      </c>
      <c r="F633">
        <f>IFERROR(_xlfn.XLOOKUP($A633,map_headernames!I:I,map_headernames!I:I),0)</f>
        <v>0</v>
      </c>
      <c r="G633">
        <f>IFERROR(_xlfn.XLOOKUP($A633,map_headernames!M:M,map_headernames!M:M),0)</f>
        <v>0</v>
      </c>
    </row>
    <row r="634" spans="1:11" x14ac:dyDescent="0.35">
      <c r="A634" s="82" t="s">
        <v>4775</v>
      </c>
      <c r="B634" s="82" t="s">
        <v>4776</v>
      </c>
      <c r="C634" s="82" t="s">
        <v>4776</v>
      </c>
      <c r="D634" s="70" t="s">
        <v>4734</v>
      </c>
      <c r="E634">
        <f>IFERROR(_xlfn.XLOOKUP($A634,map_headernames!H:H,map_headernames!H:H),0)</f>
        <v>0</v>
      </c>
      <c r="F634">
        <f>IFERROR(_xlfn.XLOOKUP($A634,map_headernames!I:I,map_headernames!I:I),0)</f>
        <v>0</v>
      </c>
      <c r="G634">
        <f>IFERROR(_xlfn.XLOOKUP($A634,map_headernames!M:M,map_headernames!M:M),0)</f>
        <v>0</v>
      </c>
    </row>
    <row r="635" spans="1:11" x14ac:dyDescent="0.35">
      <c r="A635" s="82" t="s">
        <v>4777</v>
      </c>
      <c r="B635" s="82" t="s">
        <v>4778</v>
      </c>
      <c r="C635" s="82" t="s">
        <v>4779</v>
      </c>
      <c r="D635" s="70" t="s">
        <v>4734</v>
      </c>
      <c r="E635">
        <f>IFERROR(_xlfn.XLOOKUP($A635,map_headernames!H:H,map_headernames!H:H),0)</f>
        <v>0</v>
      </c>
      <c r="F635">
        <f>IFERROR(_xlfn.XLOOKUP($A635,map_headernames!I:I,map_headernames!I:I),0)</f>
        <v>0</v>
      </c>
      <c r="G635">
        <f>IFERROR(_xlfn.XLOOKUP($A635,map_headernames!M:M,map_headernames!M:M),0)</f>
        <v>0</v>
      </c>
    </row>
    <row r="636" spans="1:11" x14ac:dyDescent="0.35">
      <c r="A636" s="96" t="s">
        <v>4780</v>
      </c>
      <c r="B636" s="96" t="s">
        <v>4781</v>
      </c>
      <c r="C636" s="82" t="s">
        <v>4781</v>
      </c>
      <c r="D636" s="70" t="s">
        <v>4734</v>
      </c>
      <c r="E636">
        <f>IFERROR(_xlfn.XLOOKUP($A636,map_headernames!H:H,map_headernames!H:H),0)</f>
        <v>0</v>
      </c>
      <c r="F636">
        <f>IFERROR(_xlfn.XLOOKUP($A636,map_headernames!I:I,map_headernames!I:I),0)</f>
        <v>0</v>
      </c>
      <c r="G636">
        <f>IFERROR(_xlfn.XLOOKUP($A636,map_headernames!M:M,map_headernames!M:M),0)</f>
        <v>0</v>
      </c>
      <c r="K636">
        <v>0</v>
      </c>
    </row>
    <row r="637" spans="1:11" x14ac:dyDescent="0.35">
      <c r="A637" s="96" t="s">
        <v>4782</v>
      </c>
      <c r="B637" s="96" t="s">
        <v>4783</v>
      </c>
      <c r="C637" s="82" t="s">
        <v>4783</v>
      </c>
      <c r="D637" s="70" t="s">
        <v>4734</v>
      </c>
      <c r="E637">
        <f>IFERROR(_xlfn.XLOOKUP($A637,map_headernames!H:H,map_headernames!H:H),0)</f>
        <v>0</v>
      </c>
      <c r="F637">
        <f>IFERROR(_xlfn.XLOOKUP($A637,map_headernames!I:I,map_headernames!I:I),0)</f>
        <v>0</v>
      </c>
      <c r="G637">
        <f>IFERROR(_xlfn.XLOOKUP($A637,map_headernames!M:M,map_headernames!M:M),0)</f>
        <v>0</v>
      </c>
      <c r="K637">
        <v>0</v>
      </c>
    </row>
    <row r="638" spans="1:11" x14ac:dyDescent="0.35">
      <c r="A638" s="96" t="s">
        <v>4784</v>
      </c>
      <c r="B638" s="96" t="s">
        <v>4785</v>
      </c>
      <c r="C638" s="82" t="s">
        <v>4786</v>
      </c>
      <c r="D638" s="70" t="s">
        <v>4734</v>
      </c>
      <c r="E638">
        <f>IFERROR(_xlfn.XLOOKUP($A638,map_headernames!H:H,map_headernames!H:H),0)</f>
        <v>0</v>
      </c>
      <c r="F638">
        <f>IFERROR(_xlfn.XLOOKUP($A638,map_headernames!I:I,map_headernames!I:I),0)</f>
        <v>0</v>
      </c>
      <c r="G638">
        <f>IFERROR(_xlfn.XLOOKUP($A638,map_headernames!M:M,map_headernames!M:M),0)</f>
        <v>0</v>
      </c>
      <c r="K638">
        <v>0</v>
      </c>
    </row>
    <row r="639" spans="1:11" x14ac:dyDescent="0.35">
      <c r="A639" s="82" t="s">
        <v>4787</v>
      </c>
      <c r="B639" s="82" t="s">
        <v>4788</v>
      </c>
      <c r="C639" s="82" t="s">
        <v>4788</v>
      </c>
      <c r="D639" s="70" t="s">
        <v>4734</v>
      </c>
      <c r="E639">
        <f>IFERROR(_xlfn.XLOOKUP($A639,map_headernames!H:H,map_headernames!H:H),0)</f>
        <v>0</v>
      </c>
      <c r="F639">
        <f>IFERROR(_xlfn.XLOOKUP($A639,map_headernames!I:I,map_headernames!I:I),0)</f>
        <v>0</v>
      </c>
      <c r="G639">
        <f>IFERROR(_xlfn.XLOOKUP($A639,map_headernames!M:M,map_headernames!M:M),0)</f>
        <v>0</v>
      </c>
    </row>
    <row r="640" spans="1:11" x14ac:dyDescent="0.35">
      <c r="A640" s="82" t="s">
        <v>4789</v>
      </c>
      <c r="B640" s="82" t="s">
        <v>4790</v>
      </c>
      <c r="C640" s="82" t="s">
        <v>4790</v>
      </c>
      <c r="D640" s="70" t="s">
        <v>4734</v>
      </c>
      <c r="E640">
        <f>IFERROR(_xlfn.XLOOKUP($A640,map_headernames!H:H,map_headernames!H:H),0)</f>
        <v>0</v>
      </c>
      <c r="F640">
        <f>IFERROR(_xlfn.XLOOKUP($A640,map_headernames!I:I,map_headernames!I:I),0)</f>
        <v>0</v>
      </c>
      <c r="G640">
        <f>IFERROR(_xlfn.XLOOKUP($A640,map_headernames!M:M,map_headernames!M:M),0)</f>
        <v>0</v>
      </c>
    </row>
    <row r="641" spans="1:11" x14ac:dyDescent="0.35">
      <c r="A641" s="82" t="s">
        <v>4791</v>
      </c>
      <c r="B641" s="82" t="s">
        <v>4792</v>
      </c>
      <c r="C641" s="82" t="s">
        <v>4792</v>
      </c>
      <c r="D641" s="70" t="s">
        <v>4734</v>
      </c>
      <c r="E641">
        <f>IFERROR(_xlfn.XLOOKUP($A641,map_headernames!H:H,map_headernames!H:H),0)</f>
        <v>0</v>
      </c>
      <c r="F641">
        <f>IFERROR(_xlfn.XLOOKUP($A641,map_headernames!I:I,map_headernames!I:I),0)</f>
        <v>0</v>
      </c>
      <c r="G641">
        <f>IFERROR(_xlfn.XLOOKUP($A641,map_headernames!M:M,map_headernames!M:M),0)</f>
        <v>0</v>
      </c>
    </row>
    <row r="642" spans="1:11" x14ac:dyDescent="0.35">
      <c r="A642" s="82" t="s">
        <v>4793</v>
      </c>
      <c r="B642" s="82" t="s">
        <v>4794</v>
      </c>
      <c r="C642" s="82" t="s">
        <v>4795</v>
      </c>
      <c r="D642" s="70" t="s">
        <v>4734</v>
      </c>
      <c r="E642">
        <f>IFERROR(_xlfn.XLOOKUP($A642,map_headernames!H:H,map_headernames!H:H),0)</f>
        <v>0</v>
      </c>
      <c r="F642">
        <f>IFERROR(_xlfn.XLOOKUP($A642,map_headernames!I:I,map_headernames!I:I),0)</f>
        <v>0</v>
      </c>
      <c r="G642">
        <f>IFERROR(_xlfn.XLOOKUP($A642,map_headernames!M:M,map_headernames!M:M),0)</f>
        <v>0</v>
      </c>
    </row>
    <row r="643" spans="1:11" x14ac:dyDescent="0.35">
      <c r="A643" s="96" t="s">
        <v>4796</v>
      </c>
      <c r="B643" s="96" t="s">
        <v>4797</v>
      </c>
      <c r="C643" s="82" t="s">
        <v>4798</v>
      </c>
      <c r="D643" s="70" t="s">
        <v>4734</v>
      </c>
      <c r="E643">
        <f>IFERROR(_xlfn.XLOOKUP($A643,map_headernames!H:H,map_headernames!H:H),0)</f>
        <v>0</v>
      </c>
      <c r="F643">
        <f>IFERROR(_xlfn.XLOOKUP($A643,map_headernames!I:I,map_headernames!I:I),0)</f>
        <v>0</v>
      </c>
      <c r="G643">
        <f>IFERROR(_xlfn.XLOOKUP($A643,map_headernames!M:M,map_headernames!M:M),0)</f>
        <v>0</v>
      </c>
      <c r="K643">
        <v>0</v>
      </c>
    </row>
    <row r="644" spans="1:11" x14ac:dyDescent="0.35">
      <c r="A644" s="96" t="s">
        <v>4799</v>
      </c>
      <c r="B644" s="96" t="s">
        <v>4800</v>
      </c>
      <c r="C644" s="82" t="s">
        <v>4801</v>
      </c>
      <c r="D644" s="70" t="s">
        <v>4734</v>
      </c>
      <c r="E644">
        <f>IFERROR(_xlfn.XLOOKUP($A644,map_headernames!H:H,map_headernames!H:H),0)</f>
        <v>0</v>
      </c>
      <c r="F644">
        <f>IFERROR(_xlfn.XLOOKUP($A644,map_headernames!I:I,map_headernames!I:I),0)</f>
        <v>0</v>
      </c>
      <c r="G644">
        <f>IFERROR(_xlfn.XLOOKUP($A644,map_headernames!M:M,map_headernames!M:M),0)</f>
        <v>0</v>
      </c>
      <c r="K644">
        <v>0</v>
      </c>
    </row>
    <row r="645" spans="1:11" x14ac:dyDescent="0.35">
      <c r="A645" s="82" t="s">
        <v>4802</v>
      </c>
      <c r="B645" s="82" t="s">
        <v>4803</v>
      </c>
      <c r="C645" s="82" t="s">
        <v>4803</v>
      </c>
      <c r="D645" s="70" t="s">
        <v>4734</v>
      </c>
      <c r="E645">
        <f>IFERROR(_xlfn.XLOOKUP($A645,map_headernames!H:H,map_headernames!H:H),0)</f>
        <v>0</v>
      </c>
      <c r="F645">
        <f>IFERROR(_xlfn.XLOOKUP($A645,map_headernames!I:I,map_headernames!I:I),0)</f>
        <v>0</v>
      </c>
      <c r="G645">
        <f>IFERROR(_xlfn.XLOOKUP($A645,map_headernames!M:M,map_headernames!M:M),0)</f>
        <v>0</v>
      </c>
    </row>
    <row r="646" spans="1:11" x14ac:dyDescent="0.35">
      <c r="A646" s="82" t="s">
        <v>4804</v>
      </c>
      <c r="B646" s="82" t="s">
        <v>4805</v>
      </c>
      <c r="C646" s="82" t="s">
        <v>4806</v>
      </c>
      <c r="D646" s="70" t="s">
        <v>4734</v>
      </c>
      <c r="E646">
        <f>IFERROR(_xlfn.XLOOKUP($A646,map_headernames!H:H,map_headernames!H:H),0)</f>
        <v>0</v>
      </c>
      <c r="F646">
        <f>IFERROR(_xlfn.XLOOKUP($A646,map_headernames!I:I,map_headernames!I:I),0)</f>
        <v>0</v>
      </c>
      <c r="G646">
        <f>IFERROR(_xlfn.XLOOKUP($A646,map_headernames!M:M,map_headernames!M:M),0)</f>
        <v>0</v>
      </c>
    </row>
    <row r="647" spans="1:11" x14ac:dyDescent="0.35">
      <c r="A647" s="82" t="s">
        <v>4807</v>
      </c>
      <c r="B647" s="82" t="s">
        <v>4808</v>
      </c>
      <c r="C647" s="82" t="s">
        <v>4808</v>
      </c>
      <c r="D647" s="70" t="s">
        <v>4734</v>
      </c>
      <c r="E647">
        <f>IFERROR(_xlfn.XLOOKUP($A647,map_headernames!H:H,map_headernames!H:H),0)</f>
        <v>0</v>
      </c>
      <c r="F647">
        <f>IFERROR(_xlfn.XLOOKUP($A647,map_headernames!I:I,map_headernames!I:I),0)</f>
        <v>0</v>
      </c>
      <c r="G647">
        <f>IFERROR(_xlfn.XLOOKUP($A647,map_headernames!M:M,map_headernames!M:M),0)</f>
        <v>0</v>
      </c>
    </row>
    <row r="648" spans="1:11" x14ac:dyDescent="0.35">
      <c r="A648" s="82" t="s">
        <v>4809</v>
      </c>
      <c r="B648" s="82" t="s">
        <v>4810</v>
      </c>
      <c r="C648" s="82" t="s">
        <v>4811</v>
      </c>
      <c r="D648" s="70" t="s">
        <v>4734</v>
      </c>
      <c r="E648">
        <f>IFERROR(_xlfn.XLOOKUP($A648,map_headernames!H:H,map_headernames!H:H),0)</f>
        <v>0</v>
      </c>
      <c r="F648">
        <f>IFERROR(_xlfn.XLOOKUP($A648,map_headernames!I:I,map_headernames!I:I),0)</f>
        <v>0</v>
      </c>
      <c r="G648">
        <f>IFERROR(_xlfn.XLOOKUP($A648,map_headernames!M:M,map_headernames!M:M),0)</f>
        <v>0</v>
      </c>
    </row>
    <row r="649" spans="1:11" x14ac:dyDescent="0.35">
      <c r="A649" s="82" t="s">
        <v>4812</v>
      </c>
      <c r="B649" s="82" t="s">
        <v>4813</v>
      </c>
      <c r="C649" s="82" t="s">
        <v>4813</v>
      </c>
      <c r="D649" s="70" t="s">
        <v>4734</v>
      </c>
      <c r="E649">
        <f>IFERROR(_xlfn.XLOOKUP($A649,map_headernames!H:H,map_headernames!H:H),0)</f>
        <v>0</v>
      </c>
      <c r="F649">
        <f>IFERROR(_xlfn.XLOOKUP($A649,map_headernames!I:I,map_headernames!I:I),0)</f>
        <v>0</v>
      </c>
      <c r="G649">
        <f>IFERROR(_xlfn.XLOOKUP($A649,map_headernames!M:M,map_headernames!M:M),0)</f>
        <v>0</v>
      </c>
    </row>
    <row r="650" spans="1:11" x14ac:dyDescent="0.35">
      <c r="A650" s="82" t="s">
        <v>4814</v>
      </c>
      <c r="B650" s="82" t="s">
        <v>4815</v>
      </c>
      <c r="C650" s="82" t="s">
        <v>4816</v>
      </c>
      <c r="D650" s="70" t="s">
        <v>4734</v>
      </c>
      <c r="E650">
        <f>IFERROR(_xlfn.XLOOKUP($A650,map_headernames!H:H,map_headernames!H:H),0)</f>
        <v>0</v>
      </c>
      <c r="F650">
        <f>IFERROR(_xlfn.XLOOKUP($A650,map_headernames!I:I,map_headernames!I:I),0)</f>
        <v>0</v>
      </c>
      <c r="G650">
        <f>IFERROR(_xlfn.XLOOKUP($A650,map_headernames!M:M,map_headernames!M:M),0)</f>
        <v>0</v>
      </c>
    </row>
    <row r="651" spans="1:11" x14ac:dyDescent="0.35">
      <c r="A651" s="82" t="s">
        <v>4817</v>
      </c>
      <c r="B651" s="82" t="s">
        <v>4818</v>
      </c>
      <c r="C651" s="82" t="s">
        <v>4818</v>
      </c>
      <c r="D651" s="70" t="s">
        <v>4734</v>
      </c>
      <c r="E651">
        <f>IFERROR(_xlfn.XLOOKUP($A651,map_headernames!H:H,map_headernames!H:H),0)</f>
        <v>0</v>
      </c>
      <c r="F651">
        <f>IFERROR(_xlfn.XLOOKUP($A651,map_headernames!I:I,map_headernames!I:I),0)</f>
        <v>0</v>
      </c>
      <c r="G651">
        <f>IFERROR(_xlfn.XLOOKUP($A651,map_headernames!M:M,map_headernames!M:M),0)</f>
        <v>0</v>
      </c>
    </row>
    <row r="652" spans="1:11" x14ac:dyDescent="0.35">
      <c r="A652" s="82" t="s">
        <v>4819</v>
      </c>
      <c r="B652" s="82" t="s">
        <v>4820</v>
      </c>
      <c r="C652" s="82" t="s">
        <v>4821</v>
      </c>
      <c r="D652" s="70" t="s">
        <v>4734</v>
      </c>
      <c r="E652">
        <f>IFERROR(_xlfn.XLOOKUP($A652,map_headernames!H:H,map_headernames!H:H),0)</f>
        <v>0</v>
      </c>
      <c r="F652">
        <f>IFERROR(_xlfn.XLOOKUP($A652,map_headernames!I:I,map_headernames!I:I),0)</f>
        <v>0</v>
      </c>
      <c r="G652">
        <f>IFERROR(_xlfn.XLOOKUP($A652,map_headernames!M:M,map_headernames!M:M),0)</f>
        <v>0</v>
      </c>
    </row>
    <row r="653" spans="1:11" x14ac:dyDescent="0.35">
      <c r="A653" s="82" t="s">
        <v>4822</v>
      </c>
      <c r="B653" s="82" t="s">
        <v>4823</v>
      </c>
      <c r="C653" s="82" t="s">
        <v>4823</v>
      </c>
      <c r="D653" s="70" t="s">
        <v>4734</v>
      </c>
      <c r="E653">
        <f>IFERROR(_xlfn.XLOOKUP($A653,map_headernames!H:H,map_headernames!H:H),0)</f>
        <v>0</v>
      </c>
      <c r="F653">
        <f>IFERROR(_xlfn.XLOOKUP($A653,map_headernames!I:I,map_headernames!I:I),0)</f>
        <v>0</v>
      </c>
      <c r="G653">
        <f>IFERROR(_xlfn.XLOOKUP($A653,map_headernames!M:M,map_headernames!M:M),0)</f>
        <v>0</v>
      </c>
    </row>
    <row r="654" spans="1:11" x14ac:dyDescent="0.35">
      <c r="A654" s="82" t="s">
        <v>4824</v>
      </c>
      <c r="B654" s="82" t="s">
        <v>4825</v>
      </c>
      <c r="C654" s="82" t="s">
        <v>4826</v>
      </c>
      <c r="D654" s="70" t="s">
        <v>4734</v>
      </c>
      <c r="E654">
        <f>IFERROR(_xlfn.XLOOKUP($A654,map_headernames!H:H,map_headernames!H:H),0)</f>
        <v>0</v>
      </c>
      <c r="F654">
        <f>IFERROR(_xlfn.XLOOKUP($A654,map_headernames!I:I,map_headernames!I:I),0)</f>
        <v>0</v>
      </c>
      <c r="G654">
        <f>IFERROR(_xlfn.XLOOKUP($A654,map_headernames!M:M,map_headernames!M:M),0)</f>
        <v>0</v>
      </c>
    </row>
    <row r="655" spans="1:11" x14ac:dyDescent="0.35">
      <c r="A655" s="82" t="s">
        <v>4827</v>
      </c>
      <c r="B655" s="82" t="s">
        <v>4828</v>
      </c>
      <c r="C655" s="82" t="s">
        <v>4828</v>
      </c>
      <c r="D655" s="70" t="s">
        <v>4734</v>
      </c>
      <c r="E655">
        <f>IFERROR(_xlfn.XLOOKUP($A655,map_headernames!H:H,map_headernames!H:H),0)</f>
        <v>0</v>
      </c>
      <c r="F655">
        <f>IFERROR(_xlfn.XLOOKUP($A655,map_headernames!I:I,map_headernames!I:I),0)</f>
        <v>0</v>
      </c>
      <c r="G655">
        <f>IFERROR(_xlfn.XLOOKUP($A655,map_headernames!M:M,map_headernames!M:M),0)</f>
        <v>0</v>
      </c>
    </row>
    <row r="656" spans="1:11" x14ac:dyDescent="0.35">
      <c r="A656" s="82" t="s">
        <v>4829</v>
      </c>
      <c r="B656" s="82" t="s">
        <v>4830</v>
      </c>
      <c r="C656" s="82" t="s">
        <v>4831</v>
      </c>
      <c r="D656" s="70" t="s">
        <v>4734</v>
      </c>
      <c r="E656">
        <f>IFERROR(_xlfn.XLOOKUP($A656,map_headernames!H:H,map_headernames!H:H),0)</f>
        <v>0</v>
      </c>
      <c r="F656">
        <f>IFERROR(_xlfn.XLOOKUP($A656,map_headernames!I:I,map_headernames!I:I),0)</f>
        <v>0</v>
      </c>
      <c r="G656">
        <f>IFERROR(_xlfn.XLOOKUP($A656,map_headernames!M:M,map_headernames!M:M),0)</f>
        <v>0</v>
      </c>
    </row>
    <row r="657" spans="1:12" x14ac:dyDescent="0.35">
      <c r="A657" s="82" t="s">
        <v>4832</v>
      </c>
      <c r="B657" s="82" t="s">
        <v>4833</v>
      </c>
      <c r="C657" s="82" t="s">
        <v>4833</v>
      </c>
      <c r="D657" s="70" t="s">
        <v>4734</v>
      </c>
      <c r="E657">
        <f>IFERROR(_xlfn.XLOOKUP($A657,map_headernames!H:H,map_headernames!H:H),0)</f>
        <v>0</v>
      </c>
      <c r="F657">
        <f>IFERROR(_xlfn.XLOOKUP($A657,map_headernames!I:I,map_headernames!I:I),0)</f>
        <v>0</v>
      </c>
      <c r="G657">
        <f>IFERROR(_xlfn.XLOOKUP($A657,map_headernames!M:M,map_headernames!M:M),0)</f>
        <v>0</v>
      </c>
    </row>
    <row r="658" spans="1:12" x14ac:dyDescent="0.35">
      <c r="A658" s="82" t="s">
        <v>4834</v>
      </c>
      <c r="B658" s="82" t="s">
        <v>4835</v>
      </c>
      <c r="C658" s="82" t="s">
        <v>4836</v>
      </c>
      <c r="D658" s="70" t="s">
        <v>4734</v>
      </c>
      <c r="E658">
        <f>IFERROR(_xlfn.XLOOKUP($A658,map_headernames!H:H,map_headernames!H:H),0)</f>
        <v>0</v>
      </c>
      <c r="F658">
        <f>IFERROR(_xlfn.XLOOKUP($A658,map_headernames!I:I,map_headernames!I:I),0)</f>
        <v>0</v>
      </c>
      <c r="G658">
        <f>IFERROR(_xlfn.XLOOKUP($A658,map_headernames!M:M,map_headernames!M:M),0)</f>
        <v>0</v>
      </c>
    </row>
    <row r="659" spans="1:12" x14ac:dyDescent="0.35">
      <c r="A659" s="96" t="s">
        <v>4837</v>
      </c>
      <c r="B659" s="96" t="s">
        <v>4838</v>
      </c>
      <c r="C659" s="82" t="s">
        <v>4838</v>
      </c>
      <c r="D659" s="70" t="s">
        <v>4626</v>
      </c>
      <c r="E659">
        <f>IFERROR(_xlfn.XLOOKUP($A659,map_headernames!H:H,map_headernames!H:H),0)</f>
        <v>0</v>
      </c>
      <c r="F659">
        <f>IFERROR(_xlfn.XLOOKUP($A659,map_headernames!I:I,map_headernames!I:I),0)</f>
        <v>0</v>
      </c>
      <c r="G659">
        <f>IFERROR(_xlfn.XLOOKUP($A659,map_headernames!M:M,map_headernames!M:M),0)</f>
        <v>0</v>
      </c>
      <c r="K659">
        <v>0</v>
      </c>
    </row>
    <row r="660" spans="1:12" x14ac:dyDescent="0.35">
      <c r="A660" s="96" t="s">
        <v>4839</v>
      </c>
      <c r="B660" s="96" t="s">
        <v>4840</v>
      </c>
      <c r="C660" s="82" t="s">
        <v>4840</v>
      </c>
      <c r="D660" s="70" t="s">
        <v>4626</v>
      </c>
      <c r="E660">
        <f>IFERROR(_xlfn.XLOOKUP($A660,map_headernames!H:H,map_headernames!H:H),0)</f>
        <v>0</v>
      </c>
      <c r="F660">
        <f>IFERROR(_xlfn.XLOOKUP($A660,map_headernames!I:I,map_headernames!I:I),0)</f>
        <v>0</v>
      </c>
      <c r="G660">
        <f>IFERROR(_xlfn.XLOOKUP($A660,map_headernames!M:M,map_headernames!M:M),0)</f>
        <v>0</v>
      </c>
      <c r="K660">
        <v>0</v>
      </c>
    </row>
    <row r="661" spans="1:12" x14ac:dyDescent="0.35">
      <c r="A661" s="96" t="s">
        <v>4841</v>
      </c>
      <c r="B661" s="96" t="s">
        <v>4842</v>
      </c>
      <c r="C661" s="82" t="s">
        <v>4843</v>
      </c>
      <c r="D661" s="70" t="s">
        <v>4626</v>
      </c>
      <c r="E661">
        <f>IFERROR(_xlfn.XLOOKUP($A661,map_headernames!H:H,map_headernames!H:H),0)</f>
        <v>0</v>
      </c>
      <c r="F661">
        <f>IFERROR(_xlfn.XLOOKUP($A661,map_headernames!I:I,map_headernames!I:I),0)</f>
        <v>0</v>
      </c>
      <c r="G661">
        <f>IFERROR(_xlfn.XLOOKUP($A661,map_headernames!M:M,map_headernames!M:M),0)</f>
        <v>0</v>
      </c>
      <c r="K661">
        <v>0</v>
      </c>
    </row>
    <row r="662" spans="1:12" x14ac:dyDescent="0.35">
      <c r="A662" s="82" t="s">
        <v>4844</v>
      </c>
      <c r="B662" s="82" t="s">
        <v>4845</v>
      </c>
      <c r="C662" s="82" t="s">
        <v>4845</v>
      </c>
      <c r="D662" s="70" t="s">
        <v>4626</v>
      </c>
      <c r="E662">
        <f>IFERROR(_xlfn.XLOOKUP($A662,map_headernames!H:H,map_headernames!H:H),0)</f>
        <v>0</v>
      </c>
      <c r="F662">
        <f>IFERROR(_xlfn.XLOOKUP($A662,map_headernames!I:I,map_headernames!I:I),0)</f>
        <v>0</v>
      </c>
      <c r="G662">
        <f>IFERROR(_xlfn.XLOOKUP($A662,map_headernames!M:M,map_headernames!M:M),0)</f>
        <v>0</v>
      </c>
    </row>
    <row r="663" spans="1:12" x14ac:dyDescent="0.35">
      <c r="A663" s="82" t="s">
        <v>4846</v>
      </c>
      <c r="B663" s="82" t="s">
        <v>4847</v>
      </c>
      <c r="C663" s="82" t="s">
        <v>4848</v>
      </c>
      <c r="D663" s="70" t="s">
        <v>4626</v>
      </c>
      <c r="E663">
        <f>IFERROR(_xlfn.XLOOKUP($A663,map_headernames!H:H,map_headernames!H:H),0)</f>
        <v>0</v>
      </c>
      <c r="F663">
        <f>IFERROR(_xlfn.XLOOKUP($A663,map_headernames!I:I,map_headernames!I:I),0)</f>
        <v>0</v>
      </c>
      <c r="G663">
        <f>IFERROR(_xlfn.XLOOKUP($A663,map_headernames!M:M,map_headernames!M:M),0)</f>
        <v>0</v>
      </c>
    </row>
    <row r="664" spans="1:12" x14ac:dyDescent="0.35">
      <c r="A664" s="82" t="s">
        <v>4849</v>
      </c>
      <c r="B664" s="80" t="s">
        <v>4850</v>
      </c>
      <c r="C664" s="82" t="s">
        <v>4851</v>
      </c>
      <c r="D664" s="70" t="s">
        <v>4852</v>
      </c>
      <c r="E664">
        <f>IFERROR(_xlfn.XLOOKUP($A664,map_headernames!H:H,map_headernames!H:H),0)</f>
        <v>0</v>
      </c>
      <c r="F664">
        <f>IFERROR(_xlfn.XLOOKUP($A664,map_headernames!I:I,map_headernames!I:I),0)</f>
        <v>0</v>
      </c>
      <c r="G664">
        <f>IFERROR(_xlfn.XLOOKUP($A664,map_headernames!M:M,map_headernames!M:M),0)</f>
        <v>0</v>
      </c>
      <c r="I664" t="s">
        <v>1663</v>
      </c>
      <c r="J664" s="24" t="s">
        <v>1169</v>
      </c>
      <c r="K664">
        <v>0</v>
      </c>
      <c r="L664">
        <v>0</v>
      </c>
    </row>
    <row r="665" spans="1:12" x14ac:dyDescent="0.35">
      <c r="A665" s="82" t="s">
        <v>2584</v>
      </c>
      <c r="B665" s="80" t="s">
        <v>4853</v>
      </c>
      <c r="C665" s="82" t="s">
        <v>4853</v>
      </c>
      <c r="D665" s="70" t="s">
        <v>4852</v>
      </c>
      <c r="E665" s="9" t="str">
        <f>IFERROR(_xlfn.XLOOKUP($A665,map_headernames!H:H,map_headernames!H:H),0)</f>
        <v>LIFEEXP</v>
      </c>
      <c r="F665" s="9" t="str">
        <f>IFERROR(_xlfn.XLOOKUP($A665,map_headernames!I:I,map_headernames!I:I),0)</f>
        <v>LIFEEXP</v>
      </c>
      <c r="G665">
        <f>IFERROR(_xlfn.XLOOKUP($A665,map_headernames!M:M,map_headernames!M:M),0)</f>
        <v>0</v>
      </c>
      <c r="H665"/>
      <c r="I665" s="1"/>
      <c r="J665" s="9" t="s">
        <v>3169</v>
      </c>
      <c r="K665" s="1">
        <v>1</v>
      </c>
      <c r="L665" s="22">
        <v>0</v>
      </c>
    </row>
    <row r="666" spans="1:12" x14ac:dyDescent="0.35">
      <c r="A666" s="82" t="s">
        <v>4854</v>
      </c>
      <c r="B666" s="80" t="s">
        <v>4855</v>
      </c>
      <c r="C666" s="82" t="s">
        <v>4855</v>
      </c>
      <c r="D666" s="70" t="s">
        <v>4852</v>
      </c>
      <c r="E666" t="str">
        <f>IFERROR(_xlfn.XLOOKUP($A666,map_headernames!H:H,map_headernames!H:H),0)</f>
        <v>DISAB_UNIVERSE</v>
      </c>
      <c r="F666">
        <f>IFERROR(_xlfn.XLOOKUP($A666,map_headernames!I:I,map_headernames!I:I),0)</f>
        <v>0</v>
      </c>
      <c r="G666">
        <f>IFERROR(_xlfn.XLOOKUP($A666,map_headernames!M:M,map_headernames!M:M),0)</f>
        <v>0</v>
      </c>
      <c r="I666" s="1"/>
      <c r="K666" s="1">
        <v>1</v>
      </c>
      <c r="L666" s="1">
        <v>1</v>
      </c>
    </row>
    <row r="667" spans="1:12" x14ac:dyDescent="0.35">
      <c r="A667" s="82" t="s">
        <v>4856</v>
      </c>
      <c r="B667" s="80" t="s">
        <v>4857</v>
      </c>
      <c r="C667" s="82" t="s">
        <v>4857</v>
      </c>
      <c r="D667" s="70" t="s">
        <v>4852</v>
      </c>
      <c r="E667" t="str">
        <f>IFERROR(_xlfn.XLOOKUP($A667,map_headernames!H:H,map_headernames!H:H),0)</f>
        <v>DISABILITY</v>
      </c>
      <c r="F667">
        <f>IFERROR(_xlfn.XLOOKUP($A667,map_headernames!I:I,map_headernames!I:I),0)</f>
        <v>0</v>
      </c>
      <c r="G667">
        <f>IFERROR(_xlfn.XLOOKUP($A667,map_headernames!M:M,map_headernames!M:M),0)</f>
        <v>0</v>
      </c>
      <c r="I667" s="1"/>
      <c r="K667" s="1">
        <v>2</v>
      </c>
      <c r="L667" s="1">
        <v>1</v>
      </c>
    </row>
    <row r="668" spans="1:12" x14ac:dyDescent="0.35">
      <c r="A668" s="110" t="s">
        <v>4858</v>
      </c>
      <c r="B668" s="80" t="s">
        <v>4859</v>
      </c>
      <c r="C668" s="82" t="s">
        <v>4860</v>
      </c>
      <c r="D668" s="70" t="s">
        <v>4852</v>
      </c>
      <c r="E668">
        <f>IFERROR(_xlfn.XLOOKUP($A668,map_headernames!H:H,map_headernames!H:H),0)</f>
        <v>0</v>
      </c>
      <c r="F668">
        <f>IFERROR(_xlfn.XLOOKUP($A668,map_headernames!I:I,map_headernames!I:I),0)</f>
        <v>0</v>
      </c>
      <c r="G668">
        <f>IFERROR(_xlfn.XLOOKUP($A668,map_headernames!M:M,map_headernames!M:M),0)</f>
        <v>0</v>
      </c>
      <c r="H668" s="24"/>
      <c r="I668" s="24"/>
      <c r="J668" s="24"/>
      <c r="K668">
        <v>2</v>
      </c>
    </row>
    <row r="669" spans="1:12" x14ac:dyDescent="0.35">
      <c r="A669" s="82" t="s">
        <v>4861</v>
      </c>
      <c r="B669" s="82" t="s">
        <v>4862</v>
      </c>
      <c r="C669" s="82" t="s">
        <v>4862</v>
      </c>
      <c r="D669" s="70" t="s">
        <v>4852</v>
      </c>
      <c r="E669">
        <f>IFERROR(_xlfn.XLOOKUP($A669,map_headernames!H:H,map_headernames!H:H),0)</f>
        <v>0</v>
      </c>
      <c r="F669">
        <f>IFERROR(_xlfn.XLOOKUP($A669,map_headernames!I:I,map_headernames!I:I),0)</f>
        <v>0</v>
      </c>
      <c r="G669">
        <f>IFERROR(_xlfn.XLOOKUP($A669,map_headernames!M:M,map_headernames!M:M),0)</f>
        <v>0</v>
      </c>
      <c r="K669">
        <v>0</v>
      </c>
    </row>
    <row r="670" spans="1:12" x14ac:dyDescent="0.35">
      <c r="A670" s="82" t="s">
        <v>4863</v>
      </c>
      <c r="B670" s="82" t="s">
        <v>4864</v>
      </c>
      <c r="C670" s="82" t="s">
        <v>4864</v>
      </c>
      <c r="D670" s="70" t="s">
        <v>4852</v>
      </c>
      <c r="E670">
        <f>IFERROR(_xlfn.XLOOKUP($A670,map_headernames!H:H,map_headernames!H:H),0)</f>
        <v>0</v>
      </c>
      <c r="F670">
        <f>IFERROR(_xlfn.XLOOKUP($A670,map_headernames!I:I,map_headernames!I:I),0)</f>
        <v>0</v>
      </c>
      <c r="G670">
        <f>IFERROR(_xlfn.XLOOKUP($A670,map_headernames!M:M,map_headernames!M:M),0)</f>
        <v>0</v>
      </c>
    </row>
    <row r="671" spans="1:12" x14ac:dyDescent="0.35">
      <c r="A671" s="82" t="s">
        <v>4865</v>
      </c>
      <c r="B671" s="82" t="s">
        <v>4866</v>
      </c>
      <c r="C671" s="82" t="s">
        <v>4867</v>
      </c>
      <c r="D671" s="70" t="s">
        <v>4852</v>
      </c>
      <c r="E671">
        <f>IFERROR(_xlfn.XLOOKUP($A671,map_headernames!H:H,map_headernames!H:H),0)</f>
        <v>0</v>
      </c>
      <c r="F671">
        <f>IFERROR(_xlfn.XLOOKUP($A671,map_headernames!I:I,map_headernames!I:I),0)</f>
        <v>0</v>
      </c>
      <c r="G671">
        <f>IFERROR(_xlfn.XLOOKUP($A671,map_headernames!M:M,map_headernames!M:M),0)</f>
        <v>0</v>
      </c>
    </row>
    <row r="672" spans="1:12" x14ac:dyDescent="0.35">
      <c r="A672" s="82" t="s">
        <v>4868</v>
      </c>
      <c r="B672" s="82" t="s">
        <v>4869</v>
      </c>
      <c r="C672" s="82" t="s">
        <v>4869</v>
      </c>
      <c r="D672" s="70" t="s">
        <v>4852</v>
      </c>
      <c r="E672">
        <f>IFERROR(_xlfn.XLOOKUP($A672,map_headernames!H:H,map_headernames!H:H),0)</f>
        <v>0</v>
      </c>
      <c r="F672">
        <f>IFERROR(_xlfn.XLOOKUP($A672,map_headernames!I:I,map_headernames!I:I),0)</f>
        <v>0</v>
      </c>
      <c r="G672">
        <f>IFERROR(_xlfn.XLOOKUP($A672,map_headernames!M:M,map_headernames!M:M),0)</f>
        <v>0</v>
      </c>
      <c r="K672">
        <v>0</v>
      </c>
    </row>
    <row r="673" spans="1:11" x14ac:dyDescent="0.35">
      <c r="A673" s="82" t="s">
        <v>4870</v>
      </c>
      <c r="B673" s="82" t="s">
        <v>4871</v>
      </c>
      <c r="C673" s="82" t="s">
        <v>4872</v>
      </c>
      <c r="D673" s="70" t="s">
        <v>4852</v>
      </c>
      <c r="E673">
        <f>IFERROR(_xlfn.XLOOKUP($A673,map_headernames!H:H,map_headernames!H:H),0)</f>
        <v>0</v>
      </c>
      <c r="F673">
        <f>IFERROR(_xlfn.XLOOKUP($A673,map_headernames!I:I,map_headernames!I:I),0)</f>
        <v>0</v>
      </c>
      <c r="G673">
        <f>IFERROR(_xlfn.XLOOKUP($A673,map_headernames!M:M,map_headernames!M:M),0)</f>
        <v>0</v>
      </c>
      <c r="K673">
        <v>0</v>
      </c>
    </row>
  </sheetData>
  <autoFilter ref="A1:M673" xr:uid="{D760AE72-5359-4AC6-B8BE-9AD69D281094}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7BC5-81DF-405F-A4E4-7B615EAFC142}">
  <dimension ref="A2:D31"/>
  <sheetViews>
    <sheetView workbookViewId="0">
      <selection activeCell="D18" sqref="D18:D31"/>
    </sheetView>
  </sheetViews>
  <sheetFormatPr defaultRowHeight="14.5" x14ac:dyDescent="0.35"/>
  <cols>
    <col min="1" max="1" width="105.1796875" customWidth="1"/>
    <col min="2" max="2" width="33.453125" customWidth="1"/>
    <col min="3" max="3" width="70.54296875" customWidth="1"/>
    <col min="4" max="4" width="38.453125" customWidth="1"/>
  </cols>
  <sheetData>
    <row r="2" spans="1:3" x14ac:dyDescent="0.35">
      <c r="A2" t="s">
        <v>5565</v>
      </c>
      <c r="B2" t="s">
        <v>5578</v>
      </c>
    </row>
    <row r="3" spans="1:3" x14ac:dyDescent="0.35">
      <c r="A3" s="134" t="s">
        <v>5562</v>
      </c>
      <c r="B3" s="43" t="s">
        <v>5579</v>
      </c>
    </row>
    <row r="4" spans="1:3" x14ac:dyDescent="0.35">
      <c r="A4" t="s">
        <v>5563</v>
      </c>
      <c r="B4" t="s">
        <v>5580</v>
      </c>
    </row>
    <row r="5" spans="1:3" x14ac:dyDescent="0.35">
      <c r="A5" t="s">
        <v>5564</v>
      </c>
      <c r="B5" s="43" t="s">
        <v>5581</v>
      </c>
    </row>
    <row r="6" spans="1:3" x14ac:dyDescent="0.35">
      <c r="A6" t="s">
        <v>5566</v>
      </c>
      <c r="B6" t="s">
        <v>5582</v>
      </c>
    </row>
    <row r="7" spans="1:3" x14ac:dyDescent="0.35">
      <c r="A7" t="s">
        <v>5567</v>
      </c>
      <c r="B7" t="s">
        <v>5570</v>
      </c>
      <c r="C7" t="s">
        <v>5583</v>
      </c>
    </row>
    <row r="8" spans="1:3" x14ac:dyDescent="0.35">
      <c r="A8" t="s">
        <v>5568</v>
      </c>
      <c r="B8" s="43" t="s">
        <v>5571</v>
      </c>
    </row>
    <row r="9" spans="1:3" x14ac:dyDescent="0.35">
      <c r="A9" t="s">
        <v>5569</v>
      </c>
      <c r="B9" t="s">
        <v>5572</v>
      </c>
    </row>
    <row r="10" spans="1:3" x14ac:dyDescent="0.35">
      <c r="A10" s="24" t="s">
        <v>5575</v>
      </c>
      <c r="B10" s="43" t="s">
        <v>5573</v>
      </c>
    </row>
    <row r="11" spans="1:3" x14ac:dyDescent="0.35">
      <c r="A11" t="s">
        <v>5575</v>
      </c>
      <c r="B11" t="s">
        <v>5574</v>
      </c>
    </row>
    <row r="12" spans="1:3" x14ac:dyDescent="0.35">
      <c r="A12" t="s">
        <v>5577</v>
      </c>
      <c r="B12" t="s">
        <v>5576</v>
      </c>
    </row>
    <row r="14" spans="1:3" x14ac:dyDescent="0.35">
      <c r="A14" s="43" t="s">
        <v>5579</v>
      </c>
    </row>
    <row r="17" spans="2:4" ht="15" x14ac:dyDescent="0.35">
      <c r="B17" s="135" t="s">
        <v>5584</v>
      </c>
      <c r="C17" s="135" t="s">
        <v>5585</v>
      </c>
      <c r="D17" s="135" t="s">
        <v>5586</v>
      </c>
    </row>
    <row r="18" spans="2:4" x14ac:dyDescent="0.35">
      <c r="B18" s="139" t="s">
        <v>2601</v>
      </c>
      <c r="C18" s="139" t="s">
        <v>2603</v>
      </c>
      <c r="D18" s="139" t="s">
        <v>2602</v>
      </c>
    </row>
    <row r="19" spans="2:4" x14ac:dyDescent="0.35">
      <c r="B19" s="139" t="s">
        <v>2604</v>
      </c>
      <c r="C19" s="139" t="s">
        <v>2605</v>
      </c>
      <c r="D19" s="139" t="s">
        <v>2602</v>
      </c>
    </row>
    <row r="20" spans="2:4" x14ac:dyDescent="0.35">
      <c r="B20" s="139" t="s">
        <v>2606</v>
      </c>
      <c r="C20" s="139" t="s">
        <v>2607</v>
      </c>
      <c r="D20" s="139" t="s">
        <v>2602</v>
      </c>
    </row>
    <row r="21" spans="2:4" x14ac:dyDescent="0.35">
      <c r="B21" s="139" t="s">
        <v>2608</v>
      </c>
      <c r="C21" s="139" t="s">
        <v>2609</v>
      </c>
      <c r="D21" s="139" t="s">
        <v>2602</v>
      </c>
    </row>
    <row r="22" spans="2:4" x14ac:dyDescent="0.35">
      <c r="B22" s="136" t="s">
        <v>2610</v>
      </c>
      <c r="C22" s="136" t="s">
        <v>2612</v>
      </c>
      <c r="D22" s="136" t="s">
        <v>2611</v>
      </c>
    </row>
    <row r="23" spans="2:4" x14ac:dyDescent="0.35">
      <c r="B23" s="136" t="s">
        <v>2615</v>
      </c>
      <c r="C23" s="136" t="s">
        <v>2616</v>
      </c>
      <c r="D23" s="136" t="s">
        <v>2611</v>
      </c>
    </row>
    <row r="24" spans="2:4" x14ac:dyDescent="0.35">
      <c r="B24" s="136" t="s">
        <v>2618</v>
      </c>
      <c r="C24" s="136" t="s">
        <v>5549</v>
      </c>
      <c r="D24" s="136" t="s">
        <v>2611</v>
      </c>
    </row>
    <row r="25" spans="2:4" x14ac:dyDescent="0.35">
      <c r="B25" s="136" t="s">
        <v>2619</v>
      </c>
      <c r="C25" s="136" t="s">
        <v>2620</v>
      </c>
      <c r="D25" s="136" t="s">
        <v>2611</v>
      </c>
    </row>
    <row r="26" spans="2:4" x14ac:dyDescent="0.35">
      <c r="B26" s="136" t="s">
        <v>2621</v>
      </c>
      <c r="C26" s="136" t="s">
        <v>2622</v>
      </c>
      <c r="D26" s="136" t="s">
        <v>2611</v>
      </c>
    </row>
    <row r="27" spans="2:4" x14ac:dyDescent="0.35">
      <c r="B27" s="136" t="s">
        <v>2623</v>
      </c>
      <c r="C27" s="136" t="s">
        <v>2624</v>
      </c>
      <c r="D27" s="136" t="s">
        <v>2611</v>
      </c>
    </row>
    <row r="28" spans="2:4" x14ac:dyDescent="0.35">
      <c r="B28" s="136" t="s">
        <v>2626</v>
      </c>
      <c r="C28" s="136" t="s">
        <v>2627</v>
      </c>
      <c r="D28" s="136" t="s">
        <v>2611</v>
      </c>
    </row>
    <row r="29" spans="2:4" x14ac:dyDescent="0.35">
      <c r="B29" s="136" t="s">
        <v>2628</v>
      </c>
      <c r="C29" s="136" t="s">
        <v>2629</v>
      </c>
      <c r="D29" s="136" t="s">
        <v>2611</v>
      </c>
    </row>
    <row r="30" spans="2:4" x14ac:dyDescent="0.35">
      <c r="B30" s="136" t="s">
        <v>2630</v>
      </c>
      <c r="C30" s="136" t="s">
        <v>2631</v>
      </c>
      <c r="D30" s="136" t="s">
        <v>2611</v>
      </c>
    </row>
    <row r="31" spans="2:4" x14ac:dyDescent="0.35">
      <c r="B31" s="136" t="s">
        <v>2632</v>
      </c>
      <c r="C31" s="136" t="s">
        <v>2633</v>
      </c>
      <c r="D31" s="136" t="s">
        <v>2611</v>
      </c>
    </row>
  </sheetData>
  <hyperlinks>
    <hyperlink ref="A3" r:id="rId1" xr:uid="{B3ACCEED-2FBD-4B25-AE1F-61FB8F89C7C5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9F18-DB76-4873-966F-BBE718A987E5}">
  <dimension ref="A1:C74"/>
  <sheetViews>
    <sheetView workbookViewId="0">
      <selection activeCell="E24" sqref="E24"/>
    </sheetView>
  </sheetViews>
  <sheetFormatPr defaultRowHeight="14.5" x14ac:dyDescent="0.35"/>
  <cols>
    <col min="2" max="2" width="16.7265625" bestFit="1" customWidth="1"/>
    <col min="3" max="3" width="15.36328125" customWidth="1"/>
  </cols>
  <sheetData>
    <row r="1" spans="1:3" x14ac:dyDescent="0.35">
      <c r="A1" t="s">
        <v>50</v>
      </c>
      <c r="B1" t="s">
        <v>5700</v>
      </c>
      <c r="C1" t="s">
        <v>5699</v>
      </c>
    </row>
    <row r="2" spans="1:3" x14ac:dyDescent="0.35">
      <c r="A2">
        <v>1</v>
      </c>
      <c r="B2" t="s">
        <v>1169</v>
      </c>
      <c r="C2" t="s">
        <v>2252</v>
      </c>
    </row>
    <row r="3" spans="1:3" x14ac:dyDescent="0.35">
      <c r="A3">
        <v>2</v>
      </c>
      <c r="B3" t="s">
        <v>176</v>
      </c>
      <c r="C3" t="s">
        <v>2252</v>
      </c>
    </row>
    <row r="4" spans="1:3" x14ac:dyDescent="0.35">
      <c r="A4">
        <v>3</v>
      </c>
      <c r="B4" t="s">
        <v>168</v>
      </c>
      <c r="C4" t="s">
        <v>2252</v>
      </c>
    </row>
    <row r="5" spans="1:3" x14ac:dyDescent="0.35">
      <c r="A5">
        <v>4</v>
      </c>
      <c r="B5" t="s">
        <v>164</v>
      </c>
      <c r="C5" t="s">
        <v>2252</v>
      </c>
    </row>
    <row r="6" spans="1:3" x14ac:dyDescent="0.35">
      <c r="A6">
        <v>5</v>
      </c>
      <c r="B6" t="s">
        <v>2318</v>
      </c>
      <c r="C6" t="s">
        <v>2252</v>
      </c>
    </row>
    <row r="7" spans="1:3" x14ac:dyDescent="0.35">
      <c r="A7">
        <v>6</v>
      </c>
      <c r="B7" t="s">
        <v>2928</v>
      </c>
      <c r="C7" t="s">
        <v>2252</v>
      </c>
    </row>
    <row r="8" spans="1:3" x14ac:dyDescent="0.35">
      <c r="A8">
        <v>7</v>
      </c>
      <c r="B8" t="s">
        <v>2929</v>
      </c>
      <c r="C8" t="s">
        <v>2252</v>
      </c>
    </row>
    <row r="9" spans="1:3" x14ac:dyDescent="0.35">
      <c r="A9">
        <v>8</v>
      </c>
      <c r="B9" t="s">
        <v>2930</v>
      </c>
      <c r="C9" t="s">
        <v>2252</v>
      </c>
    </row>
    <row r="10" spans="1:3" x14ac:dyDescent="0.35">
      <c r="A10">
        <v>9</v>
      </c>
      <c r="B10" t="s">
        <v>2931</v>
      </c>
      <c r="C10" t="s">
        <v>2252</v>
      </c>
    </row>
    <row r="11" spans="1:3" x14ac:dyDescent="0.35">
      <c r="A11">
        <v>10</v>
      </c>
      <c r="B11" t="s">
        <v>2932</v>
      </c>
      <c r="C11" t="s">
        <v>2252</v>
      </c>
    </row>
    <row r="12" spans="1:3" x14ac:dyDescent="0.35">
      <c r="A12">
        <v>11</v>
      </c>
      <c r="B12" t="s">
        <v>2933</v>
      </c>
      <c r="C12" t="s">
        <v>2252</v>
      </c>
    </row>
    <row r="13" spans="1:3" x14ac:dyDescent="0.35">
      <c r="A13">
        <v>12</v>
      </c>
      <c r="B13" t="s">
        <v>2934</v>
      </c>
      <c r="C13" t="s">
        <v>2252</v>
      </c>
    </row>
    <row r="14" spans="1:3" x14ac:dyDescent="0.35">
      <c r="A14">
        <v>13</v>
      </c>
      <c r="B14" t="s">
        <v>2318</v>
      </c>
      <c r="C14" t="s">
        <v>2252</v>
      </c>
    </row>
    <row r="15" spans="1:3" x14ac:dyDescent="0.35">
      <c r="A15">
        <v>14</v>
      </c>
      <c r="B15" t="s">
        <v>2308</v>
      </c>
      <c r="C15" t="s">
        <v>2252</v>
      </c>
    </row>
    <row r="16" spans="1:3" x14ac:dyDescent="0.35">
      <c r="A16">
        <v>15</v>
      </c>
      <c r="B16" t="s">
        <v>2313</v>
      </c>
      <c r="C16" t="s">
        <v>2252</v>
      </c>
    </row>
    <row r="17" spans="1:3" x14ac:dyDescent="0.35">
      <c r="A17">
        <v>16</v>
      </c>
      <c r="B17" t="s">
        <v>2323</v>
      </c>
      <c r="C17" t="s">
        <v>2252</v>
      </c>
    </row>
    <row r="18" spans="1:3" x14ac:dyDescent="0.35">
      <c r="A18">
        <v>17</v>
      </c>
      <c r="B18" t="s">
        <v>2328</v>
      </c>
      <c r="C18" t="s">
        <v>2252</v>
      </c>
    </row>
    <row r="19" spans="1:3" x14ac:dyDescent="0.35">
      <c r="A19">
        <v>18</v>
      </c>
      <c r="B19" t="s">
        <v>2333</v>
      </c>
      <c r="C19" t="s">
        <v>2252</v>
      </c>
    </row>
    <row r="20" spans="1:3" x14ac:dyDescent="0.35">
      <c r="A20">
        <v>19</v>
      </c>
      <c r="B20" t="s">
        <v>2338</v>
      </c>
      <c r="C20" t="s">
        <v>2252</v>
      </c>
    </row>
    <row r="21" spans="1:3" x14ac:dyDescent="0.35">
      <c r="A21">
        <v>20</v>
      </c>
      <c r="B21" t="s">
        <v>2301</v>
      </c>
      <c r="C21" t="s">
        <v>2252</v>
      </c>
    </row>
    <row r="22" spans="1:3" x14ac:dyDescent="0.35">
      <c r="A22">
        <v>21</v>
      </c>
      <c r="B22" t="s">
        <v>4897</v>
      </c>
      <c r="C22" t="s">
        <v>2252</v>
      </c>
    </row>
    <row r="23" spans="1:3" x14ac:dyDescent="0.35">
      <c r="A23">
        <v>22</v>
      </c>
      <c r="B23" t="s">
        <v>4890</v>
      </c>
      <c r="C23" t="s">
        <v>2252</v>
      </c>
    </row>
    <row r="24" spans="1:3" x14ac:dyDescent="0.35">
      <c r="A24">
        <v>23</v>
      </c>
      <c r="B24" t="s">
        <v>4898</v>
      </c>
      <c r="C24" t="s">
        <v>2252</v>
      </c>
    </row>
    <row r="25" spans="1:3" x14ac:dyDescent="0.35">
      <c r="A25">
        <v>24</v>
      </c>
      <c r="B25" t="s">
        <v>4899</v>
      </c>
      <c r="C25" t="s">
        <v>2252</v>
      </c>
    </row>
    <row r="26" spans="1:3" x14ac:dyDescent="0.35">
      <c r="A26">
        <v>25</v>
      </c>
      <c r="B26" t="s">
        <v>155</v>
      </c>
      <c r="C26" t="s">
        <v>607</v>
      </c>
    </row>
    <row r="27" spans="1:3" x14ac:dyDescent="0.35">
      <c r="A27">
        <v>26</v>
      </c>
      <c r="B27" t="s">
        <v>51</v>
      </c>
      <c r="C27" t="s">
        <v>41</v>
      </c>
    </row>
    <row r="28" spans="1:3" x14ac:dyDescent="0.35">
      <c r="A28">
        <v>27</v>
      </c>
      <c r="B28" t="s">
        <v>150</v>
      </c>
      <c r="C28" t="s">
        <v>1080</v>
      </c>
    </row>
    <row r="29" spans="1:3" x14ac:dyDescent="0.35">
      <c r="A29">
        <v>28</v>
      </c>
      <c r="B29" t="s">
        <v>80</v>
      </c>
      <c r="C29" t="s">
        <v>405</v>
      </c>
    </row>
    <row r="30" spans="1:3" x14ac:dyDescent="0.35">
      <c r="A30">
        <v>29</v>
      </c>
      <c r="B30" t="s">
        <v>396</v>
      </c>
      <c r="C30" t="s">
        <v>1002</v>
      </c>
    </row>
    <row r="31" spans="1:3" x14ac:dyDescent="0.35">
      <c r="A31">
        <v>30</v>
      </c>
      <c r="B31" t="s">
        <v>4927</v>
      </c>
      <c r="C31" t="s">
        <v>5667</v>
      </c>
    </row>
    <row r="32" spans="1:3" x14ac:dyDescent="0.35">
      <c r="A32">
        <v>31</v>
      </c>
      <c r="B32" t="s">
        <v>5657</v>
      </c>
      <c r="C32" t="s">
        <v>5666</v>
      </c>
    </row>
    <row r="33" spans="1:3" x14ac:dyDescent="0.35">
      <c r="A33">
        <v>32</v>
      </c>
      <c r="B33" t="s">
        <v>4894</v>
      </c>
      <c r="C33" t="s">
        <v>1080</v>
      </c>
    </row>
    <row r="34" spans="1:3" x14ac:dyDescent="0.35">
      <c r="A34">
        <v>33</v>
      </c>
      <c r="B34" s="186" t="s">
        <v>5698</v>
      </c>
      <c r="C34" s="186" t="s">
        <v>5557</v>
      </c>
    </row>
    <row r="35" spans="1:3" x14ac:dyDescent="0.35">
      <c r="A35">
        <v>34</v>
      </c>
      <c r="B35" s="186" t="s">
        <v>5697</v>
      </c>
      <c r="C35" s="186" t="s">
        <v>5557</v>
      </c>
    </row>
    <row r="36" spans="1:3" x14ac:dyDescent="0.35">
      <c r="A36">
        <v>35</v>
      </c>
      <c r="B36" s="186" t="s">
        <v>5696</v>
      </c>
      <c r="C36" s="186" t="s">
        <v>5557</v>
      </c>
    </row>
    <row r="37" spans="1:3" x14ac:dyDescent="0.35">
      <c r="A37">
        <v>36</v>
      </c>
      <c r="B37" s="186" t="s">
        <v>5695</v>
      </c>
      <c r="C37" s="186" t="s">
        <v>5557</v>
      </c>
    </row>
    <row r="38" spans="1:3" x14ac:dyDescent="0.35">
      <c r="A38">
        <v>37</v>
      </c>
      <c r="B38" s="186" t="s">
        <v>5687</v>
      </c>
      <c r="C38" s="186" t="s">
        <v>570</v>
      </c>
    </row>
    <row r="39" spans="1:3" x14ac:dyDescent="0.35">
      <c r="A39">
        <v>38</v>
      </c>
      <c r="B39" s="186" t="s">
        <v>5688</v>
      </c>
      <c r="C39" s="186" t="s">
        <v>570</v>
      </c>
    </row>
    <row r="40" spans="1:3" x14ac:dyDescent="0.35">
      <c r="A40">
        <v>39</v>
      </c>
      <c r="B40" s="186" t="s">
        <v>5689</v>
      </c>
      <c r="C40" s="186" t="s">
        <v>570</v>
      </c>
    </row>
    <row r="41" spans="1:3" x14ac:dyDescent="0.35">
      <c r="A41">
        <v>40</v>
      </c>
      <c r="B41" s="186" t="s">
        <v>5690</v>
      </c>
      <c r="C41" s="186" t="s">
        <v>570</v>
      </c>
    </row>
    <row r="42" spans="1:3" x14ac:dyDescent="0.35">
      <c r="A42">
        <v>41</v>
      </c>
      <c r="B42" t="s">
        <v>189</v>
      </c>
      <c r="C42" t="s">
        <v>2252</v>
      </c>
    </row>
    <row r="43" spans="1:3" x14ac:dyDescent="0.35">
      <c r="A43">
        <v>42</v>
      </c>
      <c r="B43" t="s">
        <v>1121</v>
      </c>
      <c r="C43" t="s">
        <v>2252</v>
      </c>
    </row>
    <row r="44" spans="1:3" x14ac:dyDescent="0.35">
      <c r="A44">
        <v>43</v>
      </c>
      <c r="B44" s="23" t="s">
        <v>181</v>
      </c>
      <c r="C44" t="s">
        <v>2252</v>
      </c>
    </row>
    <row r="45" spans="1:3" x14ac:dyDescent="0.35">
      <c r="A45">
        <v>44</v>
      </c>
      <c r="B45" s="23" t="s">
        <v>144</v>
      </c>
      <c r="C45" t="s">
        <v>2252</v>
      </c>
    </row>
    <row r="46" spans="1:3" x14ac:dyDescent="0.35">
      <c r="A46">
        <v>45</v>
      </c>
      <c r="B46" s="23" t="s">
        <v>185</v>
      </c>
      <c r="C46" t="s">
        <v>2252</v>
      </c>
    </row>
    <row r="47" spans="1:3" x14ac:dyDescent="0.35">
      <c r="A47">
        <v>46</v>
      </c>
      <c r="B47" s="23" t="s">
        <v>108</v>
      </c>
      <c r="C47" t="s">
        <v>2252</v>
      </c>
    </row>
    <row r="48" spans="1:3" x14ac:dyDescent="0.35">
      <c r="A48">
        <v>47</v>
      </c>
      <c r="B48" s="23" t="s">
        <v>196</v>
      </c>
      <c r="C48" t="s">
        <v>2252</v>
      </c>
    </row>
    <row r="49" spans="1:3" x14ac:dyDescent="0.35">
      <c r="A49">
        <v>48</v>
      </c>
      <c r="B49" s="23" t="s">
        <v>307</v>
      </c>
      <c r="C49" t="s">
        <v>2252</v>
      </c>
    </row>
    <row r="50" spans="1:3" x14ac:dyDescent="0.35">
      <c r="A50">
        <v>49</v>
      </c>
      <c r="B50" s="23" t="s">
        <v>255</v>
      </c>
      <c r="C50" t="s">
        <v>2252</v>
      </c>
    </row>
    <row r="51" spans="1:3" x14ac:dyDescent="0.35">
      <c r="A51">
        <v>50</v>
      </c>
      <c r="B51" s="23" t="s">
        <v>265</v>
      </c>
      <c r="C51" t="s">
        <v>2252</v>
      </c>
    </row>
    <row r="52" spans="1:3" x14ac:dyDescent="0.35">
      <c r="A52">
        <v>51</v>
      </c>
      <c r="B52" s="23" t="s">
        <v>95</v>
      </c>
      <c r="C52" t="s">
        <v>2252</v>
      </c>
    </row>
    <row r="53" spans="1:3" x14ac:dyDescent="0.35">
      <c r="A53">
        <v>52</v>
      </c>
      <c r="B53" s="23" t="s">
        <v>244</v>
      </c>
      <c r="C53" t="s">
        <v>2252</v>
      </c>
    </row>
    <row r="54" spans="1:3" x14ac:dyDescent="0.35">
      <c r="A54">
        <v>53</v>
      </c>
      <c r="B54" s="23" t="s">
        <v>134</v>
      </c>
      <c r="C54" t="s">
        <v>2252</v>
      </c>
    </row>
    <row r="55" spans="1:3" x14ac:dyDescent="0.35">
      <c r="A55">
        <v>54</v>
      </c>
      <c r="B55" s="23" t="s">
        <v>1769</v>
      </c>
      <c r="C55" t="s">
        <v>2252</v>
      </c>
    </row>
    <row r="56" spans="1:3" x14ac:dyDescent="0.35">
      <c r="A56">
        <v>55</v>
      </c>
      <c r="B56" s="1" t="s">
        <v>4950</v>
      </c>
      <c r="C56" t="s">
        <v>2252</v>
      </c>
    </row>
    <row r="57" spans="1:3" x14ac:dyDescent="0.35">
      <c r="A57">
        <v>56</v>
      </c>
      <c r="B57" s="1" t="s">
        <v>4951</v>
      </c>
      <c r="C57" t="s">
        <v>2252</v>
      </c>
    </row>
    <row r="58" spans="1:3" x14ac:dyDescent="0.35">
      <c r="A58">
        <v>57</v>
      </c>
      <c r="B58" s="1" t="s">
        <v>4901</v>
      </c>
      <c r="C58" t="s">
        <v>2252</v>
      </c>
    </row>
    <row r="59" spans="1:3" x14ac:dyDescent="0.35">
      <c r="A59">
        <v>58</v>
      </c>
      <c r="B59" s="1" t="s">
        <v>3169</v>
      </c>
      <c r="C59" t="s">
        <v>2252</v>
      </c>
    </row>
    <row r="60" spans="1:3" x14ac:dyDescent="0.35">
      <c r="A60">
        <v>59</v>
      </c>
      <c r="B60" s="1" t="s">
        <v>4900</v>
      </c>
      <c r="C60" t="s">
        <v>2252</v>
      </c>
    </row>
    <row r="61" spans="1:3" x14ac:dyDescent="0.35">
      <c r="A61">
        <v>60</v>
      </c>
      <c r="B61" s="1" t="s">
        <v>4997</v>
      </c>
      <c r="C61" t="s">
        <v>2252</v>
      </c>
    </row>
    <row r="62" spans="1:3" x14ac:dyDescent="0.35">
      <c r="A62">
        <v>61</v>
      </c>
    </row>
    <row r="63" spans="1:3" x14ac:dyDescent="0.35">
      <c r="A63">
        <v>62</v>
      </c>
    </row>
    <row r="64" spans="1:3" x14ac:dyDescent="0.35">
      <c r="A64">
        <v>63</v>
      </c>
    </row>
    <row r="65" spans="1:1" x14ac:dyDescent="0.35">
      <c r="A65">
        <v>64</v>
      </c>
    </row>
    <row r="66" spans="1:1" x14ac:dyDescent="0.35">
      <c r="A66">
        <v>65</v>
      </c>
    </row>
    <row r="67" spans="1:1" x14ac:dyDescent="0.35">
      <c r="A67">
        <v>66</v>
      </c>
    </row>
    <row r="68" spans="1:1" x14ac:dyDescent="0.35">
      <c r="A68">
        <v>67</v>
      </c>
    </row>
    <row r="69" spans="1:1" x14ac:dyDescent="0.35">
      <c r="A69">
        <v>68</v>
      </c>
    </row>
    <row r="70" spans="1:1" x14ac:dyDescent="0.35">
      <c r="A70">
        <v>69</v>
      </c>
    </row>
    <row r="71" spans="1:1" x14ac:dyDescent="0.35">
      <c r="A71">
        <v>70</v>
      </c>
    </row>
    <row r="72" spans="1:1" x14ac:dyDescent="0.35">
      <c r="A72">
        <v>71</v>
      </c>
    </row>
    <row r="73" spans="1:1" x14ac:dyDescent="0.35">
      <c r="A73">
        <v>72</v>
      </c>
    </row>
    <row r="74" spans="1:1" x14ac:dyDescent="0.35">
      <c r="A74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map_headernames</vt:lpstr>
      <vt:lpstr>sortorder</vt:lpstr>
      <vt:lpstr>shortlabelling</vt:lpstr>
      <vt:lpstr>BGsACS</vt:lpstr>
      <vt:lpstr>ejscreen api</vt:lpstr>
      <vt:lpstr>wtd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Corrales, Mark</cp:lastModifiedBy>
  <dcterms:created xsi:type="dcterms:W3CDTF">2023-08-09T05:30:53Z</dcterms:created>
  <dcterms:modified xsi:type="dcterms:W3CDTF">2024-05-01T03:45:53Z</dcterms:modified>
</cp:coreProperties>
</file>