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ate1904="1"/>
  <mc:AlternateContent xmlns:mc="http://schemas.openxmlformats.org/markup-compatibility/2006">
    <mc:Choice Requires="x15">
      <x15ac:absPath xmlns:x15ac="http://schemas.microsoft.com/office/spreadsheetml/2010/11/ac" url="C:\Users\SJenkins\Github\fegs-dashboard\"/>
    </mc:Choice>
  </mc:AlternateContent>
  <bookViews>
    <workbookView xWindow="165" yWindow="0" windowWidth="24495" windowHeight="9585" tabRatio="500" firstSheet="2" activeTab="5"/>
  </bookViews>
  <sheets>
    <sheet name="Prioritization Criteria" sheetId="10" r:id="rId1"/>
    <sheet name="Weighting" sheetId="16" r:id="rId2"/>
    <sheet name="Scoring" sheetId="15" r:id="rId3"/>
    <sheet name="Stakeholders" sheetId="8" r:id="rId4"/>
    <sheet name="Beneficiary definitions" sheetId="12" r:id="rId5"/>
    <sheet name="Beneficiaries" sheetId="9" r:id="rId6"/>
    <sheet name="Attribute definitions" sheetId="13" r:id="rId7"/>
    <sheet name="Attributes" sheetId="11" r:id="rId8"/>
  </sheets>
  <calcPr calcId="171027"/>
</workbook>
</file>

<file path=xl/calcChain.xml><?xml version="1.0" encoding="utf-8"?>
<calcChain xmlns="http://schemas.openxmlformats.org/spreadsheetml/2006/main">
  <c r="J43" i="9" l="1"/>
  <c r="K43" i="9"/>
  <c r="L43" i="9"/>
  <c r="M43" i="9"/>
  <c r="N43" i="9"/>
  <c r="O43" i="9"/>
  <c r="P43" i="9"/>
  <c r="Q43" i="9"/>
  <c r="R43" i="9"/>
  <c r="D10" i="8"/>
  <c r="D5" i="8"/>
  <c r="E5" i="8"/>
  <c r="F5" i="8"/>
  <c r="G5" i="8"/>
  <c r="H5" i="8"/>
  <c r="I5" i="8"/>
  <c r="J5" i="8"/>
  <c r="K5" i="8"/>
  <c r="L5" i="8"/>
  <c r="E10" i="8"/>
  <c r="F10" i="8"/>
  <c r="G10" i="8"/>
  <c r="H10" i="8"/>
  <c r="I10" i="8"/>
  <c r="J10" i="8"/>
  <c r="K10" i="8"/>
  <c r="L10" i="8"/>
  <c r="D8" i="8"/>
  <c r="E8" i="8"/>
  <c r="F8" i="8"/>
  <c r="G8" i="8"/>
  <c r="H8" i="8"/>
  <c r="I8" i="8"/>
  <c r="J8" i="8"/>
  <c r="K8" i="8"/>
  <c r="L8" i="8"/>
  <c r="D12" i="8"/>
  <c r="E12" i="8"/>
  <c r="F12" i="8"/>
  <c r="G12" i="8"/>
  <c r="H12" i="8"/>
  <c r="I12" i="8"/>
  <c r="J12" i="8"/>
  <c r="K12" i="8"/>
  <c r="L12" i="8"/>
  <c r="D14" i="8"/>
  <c r="E14" i="8"/>
  <c r="F14" i="8"/>
  <c r="G14" i="8"/>
  <c r="H14" i="8"/>
  <c r="I14" i="8"/>
  <c r="J14" i="8"/>
  <c r="K14" i="8"/>
  <c r="L14" i="8"/>
  <c r="D16" i="8"/>
  <c r="E16" i="8"/>
  <c r="F16" i="8"/>
  <c r="G16" i="8"/>
  <c r="H16" i="8"/>
  <c r="I16" i="8"/>
  <c r="J16" i="8"/>
  <c r="K16" i="8"/>
  <c r="L16" i="8"/>
  <c r="D18" i="8"/>
  <c r="E18" i="8"/>
  <c r="F18" i="8"/>
  <c r="G18" i="8"/>
  <c r="H18" i="8"/>
  <c r="I18" i="8"/>
  <c r="J18" i="8"/>
  <c r="K18" i="8"/>
  <c r="L18" i="8"/>
  <c r="L36" i="8"/>
  <c r="C5" i="8"/>
  <c r="K36" i="8"/>
  <c r="J36" i="8"/>
  <c r="I36" i="8"/>
  <c r="H36" i="8"/>
  <c r="G36" i="8"/>
  <c r="F36" i="8"/>
  <c r="E36" i="8"/>
  <c r="D36" i="8"/>
  <c r="C8" i="8"/>
  <c r="C10" i="8"/>
  <c r="C12" i="8"/>
  <c r="C14" i="8"/>
  <c r="C16" i="8"/>
  <c r="C18" i="8"/>
  <c r="D20" i="8"/>
  <c r="E20" i="8"/>
  <c r="F20" i="8"/>
  <c r="G20" i="8"/>
  <c r="H20" i="8"/>
  <c r="I20" i="8"/>
  <c r="J20" i="8"/>
  <c r="K20" i="8"/>
  <c r="L20" i="8"/>
  <c r="D22" i="8"/>
  <c r="E22" i="8"/>
  <c r="F22" i="8"/>
  <c r="G22" i="8"/>
  <c r="H22" i="8"/>
  <c r="I22" i="8"/>
  <c r="J22" i="8"/>
  <c r="K22" i="8"/>
  <c r="L22" i="8"/>
  <c r="D24" i="8"/>
  <c r="E24" i="8"/>
  <c r="F24" i="8"/>
  <c r="G24" i="8"/>
  <c r="H24" i="8"/>
  <c r="I24" i="8"/>
  <c r="J24" i="8"/>
  <c r="K24" i="8"/>
  <c r="L24" i="8"/>
  <c r="D26" i="8"/>
  <c r="E26" i="8"/>
  <c r="F26" i="8"/>
  <c r="G26" i="8"/>
  <c r="H26" i="8"/>
  <c r="I26" i="8"/>
  <c r="J26" i="8"/>
  <c r="K26" i="8"/>
  <c r="L26" i="8"/>
  <c r="D28" i="8"/>
  <c r="E28" i="8"/>
  <c r="F28" i="8"/>
  <c r="G28" i="8"/>
  <c r="H28" i="8"/>
  <c r="I28" i="8"/>
  <c r="J28" i="8"/>
  <c r="K28" i="8"/>
  <c r="L28" i="8"/>
  <c r="D30" i="8"/>
  <c r="E30" i="8"/>
  <c r="F30" i="8"/>
  <c r="G30" i="8"/>
  <c r="H30" i="8"/>
  <c r="I30" i="8"/>
  <c r="J30" i="8"/>
  <c r="K30" i="8"/>
  <c r="L30" i="8"/>
  <c r="D32" i="8"/>
  <c r="E32" i="8"/>
  <c r="F32" i="8"/>
  <c r="G32" i="8"/>
  <c r="H32" i="8"/>
  <c r="I32" i="8"/>
  <c r="J32" i="8"/>
  <c r="K32" i="8"/>
  <c r="L32" i="8"/>
  <c r="D34" i="8"/>
  <c r="E34" i="8"/>
  <c r="F34" i="8"/>
  <c r="G34" i="8"/>
  <c r="H34" i="8"/>
  <c r="I34" i="8"/>
  <c r="J34" i="8"/>
  <c r="K34" i="8"/>
  <c r="L34" i="8"/>
  <c r="R4" i="9"/>
  <c r="Q4" i="9"/>
  <c r="P4" i="9"/>
  <c r="O4" i="9"/>
  <c r="N4" i="9"/>
  <c r="M4" i="9"/>
  <c r="L4" i="9"/>
  <c r="K4" i="9"/>
  <c r="J4" i="9"/>
  <c r="I4" i="9"/>
  <c r="B36" i="8"/>
  <c r="B34" i="8"/>
  <c r="B32" i="8"/>
  <c r="B30" i="8"/>
  <c r="B28" i="8"/>
  <c r="B26" i="8"/>
  <c r="B24" i="8"/>
  <c r="B22" i="8"/>
  <c r="B20" i="8"/>
  <c r="B18" i="8"/>
  <c r="I43" i="9"/>
  <c r="AB4" i="9"/>
  <c r="H4" i="9"/>
  <c r="AA4" i="9"/>
  <c r="G4" i="9"/>
  <c r="Z4" i="9"/>
  <c r="F4" i="9"/>
  <c r="Y4" i="9"/>
  <c r="E4" i="9"/>
  <c r="X4" i="9"/>
  <c r="D4" i="9"/>
  <c r="W4" i="9"/>
  <c r="Q12" i="8"/>
  <c r="B16" i="8"/>
  <c r="Q11" i="8"/>
  <c r="B14" i="8"/>
  <c r="Q10" i="8"/>
  <c r="B12" i="8"/>
  <c r="Q9" i="8"/>
  <c r="B10" i="8"/>
  <c r="Q8" i="8"/>
  <c r="B8" i="8"/>
  <c r="Q7" i="8"/>
  <c r="C28" i="11"/>
  <c r="D28" i="11"/>
  <c r="E28" i="11"/>
  <c r="F28" i="11"/>
  <c r="G28" i="11"/>
  <c r="H28" i="11"/>
  <c r="I28" i="11"/>
  <c r="J28" i="11"/>
  <c r="K28" i="11"/>
  <c r="L28" i="11"/>
  <c r="M28" i="11"/>
  <c r="N28" i="11"/>
  <c r="O28" i="11"/>
  <c r="P28" i="11"/>
  <c r="Q28" i="11"/>
  <c r="R28" i="11"/>
  <c r="S28" i="11"/>
  <c r="T28" i="11"/>
  <c r="U28" i="11"/>
  <c r="V28" i="11"/>
  <c r="W28" i="11"/>
  <c r="X28" i="11"/>
  <c r="Y28" i="11"/>
  <c r="Z28" i="11"/>
  <c r="AA28" i="11"/>
  <c r="AB28" i="11"/>
  <c r="AC28" i="11"/>
  <c r="AD28" i="11"/>
  <c r="AE28" i="11"/>
  <c r="AF28" i="11"/>
  <c r="AG28" i="11"/>
  <c r="AH28" i="11"/>
  <c r="AI28" i="11"/>
  <c r="AJ28" i="11"/>
  <c r="AK28" i="11"/>
  <c r="AL28" i="11"/>
  <c r="B28" i="11"/>
  <c r="AE4" i="9"/>
  <c r="AF4" i="9"/>
  <c r="AG4" i="9"/>
  <c r="AH4" i="9"/>
  <c r="AI4" i="9"/>
  <c r="AJ4" i="9"/>
  <c r="AK4" i="9"/>
  <c r="AC4" i="9"/>
  <c r="AD4" i="9"/>
  <c r="D43" i="9"/>
  <c r="U40" i="9"/>
  <c r="U38" i="9"/>
  <c r="V41" i="9"/>
  <c r="V40" i="9"/>
  <c r="V39" i="9"/>
  <c r="V38" i="9"/>
  <c r="U36" i="9"/>
  <c r="V37" i="9"/>
  <c r="V36" i="9"/>
  <c r="U30" i="9"/>
  <c r="V35" i="9"/>
  <c r="V34" i="9"/>
  <c r="V33" i="9"/>
  <c r="V32" i="9"/>
  <c r="V31" i="9"/>
  <c r="V30" i="9"/>
  <c r="U26" i="9"/>
  <c r="V29" i="9"/>
  <c r="V28" i="9"/>
  <c r="V27" i="9"/>
  <c r="V26" i="9"/>
  <c r="U24" i="9"/>
  <c r="U20" i="9"/>
  <c r="U12" i="9"/>
  <c r="V19" i="9"/>
  <c r="V20" i="9"/>
  <c r="V21" i="9"/>
  <c r="V22" i="9"/>
  <c r="V23" i="9"/>
  <c r="V24" i="9"/>
  <c r="V25" i="9"/>
  <c r="V42" i="9"/>
  <c r="AB6" i="8"/>
  <c r="W6" i="8"/>
  <c r="X6" i="8"/>
  <c r="Y6" i="8"/>
  <c r="Z6" i="8"/>
  <c r="AA6" i="8"/>
  <c r="V5" i="9"/>
  <c r="V6" i="9"/>
  <c r="V7" i="9"/>
  <c r="V8" i="9"/>
  <c r="V9" i="9"/>
  <c r="V10" i="9"/>
  <c r="V11" i="9"/>
  <c r="V12" i="9"/>
  <c r="V13" i="9"/>
  <c r="V14" i="9"/>
  <c r="V15" i="9"/>
  <c r="V16" i="9"/>
  <c r="V17" i="9"/>
  <c r="V18" i="9"/>
  <c r="H43" i="9"/>
  <c r="G43" i="9"/>
  <c r="F43" i="9"/>
  <c r="E43" i="9"/>
  <c r="V6" i="8"/>
  <c r="U6" i="8"/>
  <c r="T6" i="8"/>
  <c r="S6" i="8"/>
  <c r="R6" i="8"/>
  <c r="Q21" i="8"/>
  <c r="Q20" i="8"/>
  <c r="Q19" i="8"/>
  <c r="Q18" i="8"/>
  <c r="Q17" i="8"/>
  <c r="Q16" i="8"/>
  <c r="Q15" i="8"/>
  <c r="Q14" i="8"/>
  <c r="Q13" i="8"/>
  <c r="N5" i="8" l="1"/>
  <c r="E19" i="8" s="1"/>
  <c r="T12" i="8" s="1"/>
  <c r="L23" i="8" l="1"/>
  <c r="AA14" i="8" s="1"/>
  <c r="L27" i="8"/>
  <c r="AA16" i="8" s="1"/>
  <c r="L37" i="8"/>
  <c r="AA21" i="8" s="1"/>
  <c r="L15" i="8"/>
  <c r="AA10" i="8" s="1"/>
  <c r="L33" i="8"/>
  <c r="AA19" i="8" s="1"/>
  <c r="J11" i="8"/>
  <c r="Y8" i="8" s="1"/>
  <c r="D13" i="8"/>
  <c r="S9" i="8" s="1"/>
  <c r="I15" i="8"/>
  <c r="X10" i="8" s="1"/>
  <c r="H27" i="8"/>
  <c r="W16" i="8" s="1"/>
  <c r="G37" i="8"/>
  <c r="V21" i="8" s="1"/>
  <c r="H29" i="8"/>
  <c r="W17" i="8" s="1"/>
  <c r="C9" i="8"/>
  <c r="C23" i="8"/>
  <c r="I27" i="8"/>
  <c r="X16" i="8" s="1"/>
  <c r="H37" i="8"/>
  <c r="W21" i="8" s="1"/>
  <c r="J31" i="8"/>
  <c r="Y18" i="8" s="1"/>
  <c r="K11" i="8"/>
  <c r="Z8" i="8" s="1"/>
  <c r="E13" i="8"/>
  <c r="T9" i="8" s="1"/>
  <c r="J15" i="8"/>
  <c r="Y10" i="8" s="1"/>
  <c r="D19" i="8"/>
  <c r="S12" i="8" s="1"/>
  <c r="D23" i="8"/>
  <c r="S14" i="8" s="1"/>
  <c r="J27" i="8"/>
  <c r="Y16" i="8" s="1"/>
  <c r="C33" i="8"/>
  <c r="I37" i="8"/>
  <c r="X21" i="8" s="1"/>
  <c r="C25" i="8"/>
  <c r="D37" i="8"/>
  <c r="S21" i="8" s="1"/>
  <c r="E23" i="8"/>
  <c r="T14" i="8" s="1"/>
  <c r="K27" i="8"/>
  <c r="Z16" i="8" s="1"/>
  <c r="D33" i="8"/>
  <c r="S19" i="8" s="1"/>
  <c r="J37" i="8"/>
  <c r="Y21" i="8" s="1"/>
  <c r="K13" i="8"/>
  <c r="Z9" i="8" s="1"/>
  <c r="K25" i="8"/>
  <c r="Z15" i="8" s="1"/>
  <c r="H31" i="8"/>
  <c r="W18" i="8" s="1"/>
  <c r="D27" i="8"/>
  <c r="S16" i="8" s="1"/>
  <c r="F13" i="8"/>
  <c r="U9" i="8" s="1"/>
  <c r="K15" i="8"/>
  <c r="Z10" i="8" s="1"/>
  <c r="F23" i="8"/>
  <c r="U14" i="8" s="1"/>
  <c r="E33" i="8"/>
  <c r="T19" i="8" s="1"/>
  <c r="K37" i="8"/>
  <c r="Z21" i="8" s="1"/>
  <c r="J19" i="8"/>
  <c r="Y12" i="8" s="1"/>
  <c r="E17" i="8"/>
  <c r="T11" i="8" s="1"/>
  <c r="I21" i="8"/>
  <c r="X13" i="8" s="1"/>
  <c r="G15" i="8"/>
  <c r="V10" i="8" s="1"/>
  <c r="C11" i="8"/>
  <c r="F19" i="8"/>
  <c r="U12" i="8" s="1"/>
  <c r="G23" i="8"/>
  <c r="V14" i="8" s="1"/>
  <c r="M27" i="8"/>
  <c r="AB16" i="8" s="1"/>
  <c r="F33" i="8"/>
  <c r="U19" i="8" s="1"/>
  <c r="G11" i="8"/>
  <c r="V8" i="8" s="1"/>
  <c r="M11" i="8"/>
  <c r="AB8" i="8" s="1"/>
  <c r="G13" i="8"/>
  <c r="V9" i="8" s="1"/>
  <c r="H23" i="8"/>
  <c r="W14" i="8" s="1"/>
  <c r="G33" i="8"/>
  <c r="V19" i="8" s="1"/>
  <c r="M37" i="8"/>
  <c r="AB21" i="8" s="1"/>
  <c r="I31" i="8"/>
  <c r="X18" i="8" s="1"/>
  <c r="C15" i="8"/>
  <c r="G19" i="8"/>
  <c r="V12" i="8" s="1"/>
  <c r="I23" i="8"/>
  <c r="X14" i="8" s="1"/>
  <c r="H33" i="8"/>
  <c r="W19" i="8" s="1"/>
  <c r="H13" i="8"/>
  <c r="W9" i="8" s="1"/>
  <c r="M15" i="8"/>
  <c r="AB10" i="8" s="1"/>
  <c r="J23" i="8"/>
  <c r="Y14" i="8" s="1"/>
  <c r="C29" i="8"/>
  <c r="I33" i="8"/>
  <c r="X19" i="8" s="1"/>
  <c r="F15" i="8"/>
  <c r="U10" i="8" s="1"/>
  <c r="M9" i="8"/>
  <c r="AB7" i="8" s="1"/>
  <c r="H19" i="8"/>
  <c r="W12" i="8" s="1"/>
  <c r="K23" i="8"/>
  <c r="Z14" i="8" s="1"/>
  <c r="D29" i="8"/>
  <c r="S17" i="8" s="1"/>
  <c r="J33" i="8"/>
  <c r="Y19" i="8" s="1"/>
  <c r="F9" i="8"/>
  <c r="U7" i="8" s="1"/>
  <c r="D9" i="8"/>
  <c r="S7" i="8" s="1"/>
  <c r="I13" i="8"/>
  <c r="X9" i="8" s="1"/>
  <c r="E29" i="8"/>
  <c r="T17" i="8" s="1"/>
  <c r="K33" i="8"/>
  <c r="Z19" i="8" s="1"/>
  <c r="I29" i="8"/>
  <c r="X17" i="8" s="1"/>
  <c r="C35" i="8"/>
  <c r="C37" i="8"/>
  <c r="I19" i="8"/>
  <c r="X12" i="8" s="1"/>
  <c r="M23" i="8"/>
  <c r="AB14" i="8" s="1"/>
  <c r="F29" i="8"/>
  <c r="U17" i="8" s="1"/>
  <c r="H11" i="8"/>
  <c r="W8" i="8" s="1"/>
  <c r="E9" i="8"/>
  <c r="T7" i="8" s="1"/>
  <c r="J13" i="8"/>
  <c r="Y9" i="8" s="1"/>
  <c r="D17" i="8"/>
  <c r="S11" i="8" s="1"/>
  <c r="G29" i="8"/>
  <c r="V17" i="8" s="1"/>
  <c r="M33" i="8"/>
  <c r="AB19" i="8" s="1"/>
  <c r="K31" i="8"/>
  <c r="Z18" i="8" s="1"/>
  <c r="K21" i="8"/>
  <c r="Z13" i="8" s="1"/>
  <c r="K19" i="8"/>
  <c r="Z12" i="8" s="1"/>
  <c r="D25" i="8"/>
  <c r="S15" i="8" s="1"/>
  <c r="J29" i="8"/>
  <c r="Y17" i="8" s="1"/>
  <c r="G27" i="8"/>
  <c r="V16" i="8" s="1"/>
  <c r="G9" i="8"/>
  <c r="V7" i="8" s="1"/>
  <c r="L13" i="8"/>
  <c r="AA9" i="8" s="1"/>
  <c r="F17" i="8"/>
  <c r="U11" i="8" s="1"/>
  <c r="E25" i="8"/>
  <c r="T15" i="8" s="1"/>
  <c r="K29" i="8"/>
  <c r="Z17" i="8" s="1"/>
  <c r="D35" i="8"/>
  <c r="S20" i="8" s="1"/>
  <c r="D31" i="8"/>
  <c r="S18" i="8" s="1"/>
  <c r="K17" i="8"/>
  <c r="Z11" i="8" s="1"/>
  <c r="L21" i="8"/>
  <c r="AA13" i="8" s="1"/>
  <c r="C13" i="8"/>
  <c r="L19" i="8"/>
  <c r="AA12" i="8" s="1"/>
  <c r="F25" i="8"/>
  <c r="U15" i="8" s="1"/>
  <c r="L29" i="8"/>
  <c r="AA17" i="8" s="1"/>
  <c r="E35" i="8"/>
  <c r="T20" i="8" s="1"/>
  <c r="J21" i="8"/>
  <c r="Y13" i="8" s="1"/>
  <c r="H9" i="8"/>
  <c r="W7" i="8" s="1"/>
  <c r="M13" i="8"/>
  <c r="AB9" i="8" s="1"/>
  <c r="G17" i="8"/>
  <c r="V11" i="8" s="1"/>
  <c r="C19" i="8"/>
  <c r="G25" i="8"/>
  <c r="V15" i="8" s="1"/>
  <c r="M29" i="8"/>
  <c r="AB17" i="8" s="1"/>
  <c r="F35" i="8"/>
  <c r="U20" i="8" s="1"/>
  <c r="E27" i="8"/>
  <c r="T16" i="8" s="1"/>
  <c r="M19" i="8"/>
  <c r="AB12" i="8" s="1"/>
  <c r="H25" i="8"/>
  <c r="W15" i="8" s="1"/>
  <c r="G35" i="8"/>
  <c r="V20" i="8" s="1"/>
  <c r="J35" i="8"/>
  <c r="Y20" i="8" s="1"/>
  <c r="L9" i="8"/>
  <c r="AA7" i="8" s="1"/>
  <c r="D11" i="8"/>
  <c r="S8" i="8" s="1"/>
  <c r="I9" i="8"/>
  <c r="X7" i="8" s="1"/>
  <c r="H17" i="8"/>
  <c r="W11" i="8" s="1"/>
  <c r="C21" i="8"/>
  <c r="I25" i="8"/>
  <c r="X15" i="8" s="1"/>
  <c r="H35" i="8"/>
  <c r="W20" i="8" s="1"/>
  <c r="D21" i="8"/>
  <c r="S13" i="8" s="1"/>
  <c r="J25" i="8"/>
  <c r="Y15" i="8" s="1"/>
  <c r="C31" i="8"/>
  <c r="I35" i="8"/>
  <c r="X20" i="8" s="1"/>
  <c r="I17" i="8"/>
  <c r="X11" i="8" s="1"/>
  <c r="L17" i="8"/>
  <c r="AA11" i="8" s="1"/>
  <c r="F37" i="8"/>
  <c r="U21" i="8" s="1"/>
  <c r="E11" i="8"/>
  <c r="T8" i="8" s="1"/>
  <c r="J9" i="8"/>
  <c r="Y7" i="8" s="1"/>
  <c r="D15" i="8"/>
  <c r="S10" i="8" s="1"/>
  <c r="E21" i="8"/>
  <c r="T13" i="8" s="1"/>
  <c r="M31" i="8"/>
  <c r="AB18" i="8" s="1"/>
  <c r="F21" i="8"/>
  <c r="U13" i="8" s="1"/>
  <c r="L25" i="8"/>
  <c r="AA15" i="8" s="1"/>
  <c r="E31" i="8"/>
  <c r="T18" i="8" s="1"/>
  <c r="K35" i="8"/>
  <c r="Z20" i="8" s="1"/>
  <c r="C17" i="8"/>
  <c r="F11" i="8"/>
  <c r="U8" i="8" s="1"/>
  <c r="K9" i="8"/>
  <c r="Z7" i="8" s="1"/>
  <c r="E15" i="8"/>
  <c r="T10" i="8" s="1"/>
  <c r="J17" i="8"/>
  <c r="Y11" i="8" s="1"/>
  <c r="G21" i="8"/>
  <c r="V13" i="8" s="1"/>
  <c r="M25" i="8"/>
  <c r="AB15" i="8" s="1"/>
  <c r="F31" i="8"/>
  <c r="U18" i="8" s="1"/>
  <c r="L35" i="8"/>
  <c r="AA20" i="8" s="1"/>
  <c r="C27" i="8"/>
  <c r="H21" i="8"/>
  <c r="W13" i="8" s="1"/>
  <c r="G31" i="8"/>
  <c r="V18" i="8" s="1"/>
  <c r="M35" i="8"/>
  <c r="AB20" i="8" s="1"/>
  <c r="I11" i="8"/>
  <c r="X8" i="8" s="1"/>
  <c r="H15" i="8"/>
  <c r="W10" i="8" s="1"/>
  <c r="M17" i="8"/>
  <c r="AB11" i="8" s="1"/>
  <c r="M21" i="8"/>
  <c r="AB13" i="8" s="1"/>
  <c r="F27" i="8"/>
  <c r="U16" i="8" s="1"/>
  <c r="L31" i="8"/>
  <c r="AA18" i="8" s="1"/>
  <c r="E37" i="8"/>
  <c r="T21" i="8" s="1"/>
  <c r="L11" i="8"/>
  <c r="AA8" i="8" s="1"/>
  <c r="R15" i="8" l="1"/>
  <c r="N24" i="8"/>
  <c r="R20" i="8"/>
  <c r="N34" i="8"/>
  <c r="N22" i="8"/>
  <c r="R14" i="8"/>
  <c r="N32" i="8"/>
  <c r="R19" i="8"/>
  <c r="N10" i="8"/>
  <c r="R8" i="8"/>
  <c r="N8" i="8"/>
  <c r="R7" i="8"/>
  <c r="N16" i="8"/>
  <c r="R11" i="8"/>
  <c r="R13" i="8"/>
  <c r="N20" i="8"/>
  <c r="R21" i="8"/>
  <c r="N36" i="8"/>
  <c r="N30" i="8"/>
  <c r="R18" i="8"/>
  <c r="R17" i="8"/>
  <c r="N28" i="8"/>
  <c r="N14" i="8"/>
  <c r="R10" i="8"/>
  <c r="R12" i="8"/>
  <c r="N18" i="8"/>
  <c r="R9" i="8"/>
  <c r="N12" i="8"/>
  <c r="N26" i="8"/>
  <c r="R16" i="8"/>
  <c r="Z13" i="9" l="1"/>
  <c r="Z10" i="9"/>
  <c r="Z42" i="9"/>
  <c r="Z19" i="9"/>
  <c r="Z29" i="9"/>
  <c r="Z35" i="9"/>
  <c r="Z23" i="9"/>
  <c r="Z33" i="9"/>
  <c r="Z7" i="9"/>
  <c r="Z11" i="9"/>
  <c r="Z41" i="9"/>
  <c r="Z20" i="9"/>
  <c r="Z24" i="9"/>
  <c r="Z18" i="9"/>
  <c r="Z27" i="9"/>
  <c r="Z38" i="9"/>
  <c r="Z22" i="9"/>
  <c r="Z5" i="9"/>
  <c r="Z28" i="9"/>
  <c r="Z9" i="9"/>
  <c r="Z31" i="9"/>
  <c r="Z15" i="9"/>
  <c r="Z39" i="9"/>
  <c r="Z12" i="9"/>
  <c r="Z36" i="9"/>
  <c r="Z26" i="9"/>
  <c r="Z6" i="9"/>
  <c r="Z37" i="9"/>
  <c r="Z8" i="9"/>
  <c r="Z21" i="9"/>
  <c r="Z40" i="9"/>
  <c r="G3" i="9"/>
  <c r="Z34" i="9"/>
  <c r="Z30" i="9"/>
  <c r="Z32" i="9"/>
  <c r="Z17" i="9"/>
  <c r="Z16" i="9"/>
  <c r="Z14" i="9"/>
  <c r="Z25" i="9"/>
  <c r="O14" i="8"/>
  <c r="Y35" i="9"/>
  <c r="Y23" i="9"/>
  <c r="Y24" i="9"/>
  <c r="Y25" i="9"/>
  <c r="Y38" i="9"/>
  <c r="Y7" i="9"/>
  <c r="Y41" i="9"/>
  <c r="Y18" i="9"/>
  <c r="Y30" i="9"/>
  <c r="Y33" i="9"/>
  <c r="Y13" i="9"/>
  <c r="Y22" i="9"/>
  <c r="Y5" i="9"/>
  <c r="Y28" i="9"/>
  <c r="Y42" i="9"/>
  <c r="Y16" i="9"/>
  <c r="Y31" i="9"/>
  <c r="Y15" i="9"/>
  <c r="F3" i="9"/>
  <c r="Y36" i="9"/>
  <c r="Y26" i="9"/>
  <c r="Y12" i="9"/>
  <c r="Y20" i="9"/>
  <c r="Y11" i="9"/>
  <c r="Y14" i="9"/>
  <c r="Y39" i="9"/>
  <c r="Y29" i="9"/>
  <c r="Y8" i="9"/>
  <c r="Y40" i="9"/>
  <c r="Y34" i="9"/>
  <c r="Y19" i="9"/>
  <c r="Y9" i="9"/>
  <c r="Y6" i="9"/>
  <c r="Y32" i="9"/>
  <c r="Y37" i="9"/>
  <c r="Y27" i="9"/>
  <c r="Y17" i="9"/>
  <c r="Y21" i="9"/>
  <c r="Y10" i="9"/>
  <c r="O12" i="8"/>
  <c r="AB9" i="9"/>
  <c r="AB25" i="9"/>
  <c r="AB41" i="9"/>
  <c r="AB32" i="9"/>
  <c r="AB5" i="9"/>
  <c r="AB18" i="9"/>
  <c r="AB13" i="9"/>
  <c r="AB33" i="9"/>
  <c r="AB35" i="9"/>
  <c r="I3" i="9"/>
  <c r="AB14" i="9"/>
  <c r="AB34" i="9"/>
  <c r="O18" i="8"/>
  <c r="AB6" i="9"/>
  <c r="AB28" i="9"/>
  <c r="AB17" i="9"/>
  <c r="AB7" i="9"/>
  <c r="AB19" i="9"/>
  <c r="AB21" i="9"/>
  <c r="AB30" i="9"/>
  <c r="AB23" i="9"/>
  <c r="AB37" i="9"/>
  <c r="AB20" i="9"/>
  <c r="AB38" i="9"/>
  <c r="AB16" i="9"/>
  <c r="AB40" i="9"/>
  <c r="AB31" i="9"/>
  <c r="AB11" i="9"/>
  <c r="AB8" i="9"/>
  <c r="AB26" i="9"/>
  <c r="AB24" i="9"/>
  <c r="AB15" i="9"/>
  <c r="AB29" i="9"/>
  <c r="AB27" i="9"/>
  <c r="AB12" i="9"/>
  <c r="AB39" i="9"/>
  <c r="AB22" i="9"/>
  <c r="AB10" i="9"/>
  <c r="AB36" i="9"/>
  <c r="X24" i="9"/>
  <c r="X35" i="9"/>
  <c r="X23" i="9"/>
  <c r="E3" i="9"/>
  <c r="X17" i="9"/>
  <c r="X25" i="9"/>
  <c r="X7" i="9"/>
  <c r="X8" i="9"/>
  <c r="X41" i="9"/>
  <c r="X18" i="9"/>
  <c r="X42" i="9"/>
  <c r="X33" i="9"/>
  <c r="X27" i="9"/>
  <c r="X22" i="9"/>
  <c r="X5" i="9"/>
  <c r="X28" i="9"/>
  <c r="X9" i="9"/>
  <c r="X26" i="9"/>
  <c r="X12" i="9"/>
  <c r="X31" i="9"/>
  <c r="X15" i="9"/>
  <c r="X11" i="9"/>
  <c r="X39" i="9"/>
  <c r="X14" i="9"/>
  <c r="X36" i="9"/>
  <c r="X20" i="9"/>
  <c r="X37" i="9"/>
  <c r="X10" i="9"/>
  <c r="X13" i="9"/>
  <c r="X40" i="9"/>
  <c r="X34" i="9"/>
  <c r="X19" i="9"/>
  <c r="X6" i="9"/>
  <c r="X29" i="9"/>
  <c r="X21" i="9"/>
  <c r="X30" i="9"/>
  <c r="X16" i="9"/>
  <c r="X32" i="9"/>
  <c r="X38" i="9"/>
  <c r="O10" i="8"/>
  <c r="AI32" i="9"/>
  <c r="AI16" i="9"/>
  <c r="P3" i="9"/>
  <c r="AI17" i="9"/>
  <c r="AI37" i="9"/>
  <c r="AI27" i="9"/>
  <c r="AI28" i="9"/>
  <c r="AI40" i="9"/>
  <c r="AI19" i="9"/>
  <c r="AI21" i="9"/>
  <c r="AI14" i="9"/>
  <c r="AI5" i="9"/>
  <c r="AI38" i="9"/>
  <c r="AI25" i="9"/>
  <c r="AI18" i="9"/>
  <c r="AI33" i="9"/>
  <c r="AI13" i="9"/>
  <c r="AI10" i="9"/>
  <c r="AI35" i="9"/>
  <c r="AI23" i="9"/>
  <c r="AI20" i="9"/>
  <c r="AI41" i="9"/>
  <c r="AI7" i="9"/>
  <c r="AI9" i="9"/>
  <c r="AI11" i="9"/>
  <c r="AI26" i="9"/>
  <c r="AI22" i="9"/>
  <c r="AI31" i="9"/>
  <c r="AI15" i="9"/>
  <c r="AI12" i="9"/>
  <c r="AI36" i="9"/>
  <c r="AI8" i="9"/>
  <c r="AI34" i="9"/>
  <c r="AI39" i="9"/>
  <c r="AI24" i="9"/>
  <c r="AI30" i="9"/>
  <c r="AI6" i="9"/>
  <c r="AI29" i="9"/>
  <c r="O32" i="8"/>
  <c r="AK30" i="9"/>
  <c r="AK6" i="9"/>
  <c r="AK29" i="9"/>
  <c r="AK32" i="9"/>
  <c r="AK16" i="9"/>
  <c r="AK7" i="9"/>
  <c r="AK12" i="9"/>
  <c r="AK17" i="9"/>
  <c r="AK37" i="9"/>
  <c r="AK27" i="9"/>
  <c r="AK21" i="9"/>
  <c r="AK14" i="9"/>
  <c r="AK39" i="9"/>
  <c r="AK9" i="9"/>
  <c r="AK38" i="9"/>
  <c r="AK25" i="9"/>
  <c r="AK24" i="9"/>
  <c r="AK13" i="9"/>
  <c r="AK10" i="9"/>
  <c r="AK41" i="9"/>
  <c r="AK18" i="9"/>
  <c r="AK35" i="9"/>
  <c r="AK23" i="9"/>
  <c r="R3" i="9"/>
  <c r="AK26" i="9"/>
  <c r="AK40" i="9"/>
  <c r="AK33" i="9"/>
  <c r="AK36" i="9"/>
  <c r="AK8" i="9"/>
  <c r="AK22" i="9"/>
  <c r="AK5" i="9"/>
  <c r="AK28" i="9"/>
  <c r="AK15" i="9"/>
  <c r="AK31" i="9"/>
  <c r="AK20" i="9"/>
  <c r="AK11" i="9"/>
  <c r="AK34" i="9"/>
  <c r="AK19" i="9"/>
  <c r="O36" i="8"/>
  <c r="W7" i="9"/>
  <c r="W39" i="9"/>
  <c r="W41" i="9"/>
  <c r="W18" i="9"/>
  <c r="W24" i="9"/>
  <c r="W33" i="9"/>
  <c r="W8" i="9"/>
  <c r="W22" i="9"/>
  <c r="W5" i="9"/>
  <c r="W28" i="9"/>
  <c r="W31" i="9"/>
  <c r="W15" i="9"/>
  <c r="W38" i="9"/>
  <c r="W42" i="9"/>
  <c r="W36" i="9"/>
  <c r="W26" i="9"/>
  <c r="D3" i="9"/>
  <c r="W12" i="9"/>
  <c r="W11" i="9"/>
  <c r="W32" i="9"/>
  <c r="W20" i="9"/>
  <c r="W19" i="9"/>
  <c r="W34" i="9"/>
  <c r="W10" i="9"/>
  <c r="W40" i="9"/>
  <c r="W35" i="9"/>
  <c r="W30" i="9"/>
  <c r="W6" i="9"/>
  <c r="W29" i="9"/>
  <c r="W25" i="9"/>
  <c r="W16" i="9"/>
  <c r="W21" i="9"/>
  <c r="W37" i="9"/>
  <c r="W27" i="9"/>
  <c r="W17" i="9"/>
  <c r="W14" i="9"/>
  <c r="W23" i="9"/>
  <c r="W9" i="9"/>
  <c r="W13" i="9"/>
  <c r="O8" i="8"/>
  <c r="N38" i="8"/>
  <c r="O3" i="9"/>
  <c r="AH9" i="9"/>
  <c r="AH17" i="9"/>
  <c r="AH37" i="9"/>
  <c r="AH27" i="9"/>
  <c r="AH19" i="9"/>
  <c r="AH34" i="9"/>
  <c r="AH21" i="9"/>
  <c r="AH14" i="9"/>
  <c r="AH5" i="9"/>
  <c r="AH33" i="9"/>
  <c r="AH28" i="9"/>
  <c r="AH15" i="9"/>
  <c r="AH38" i="9"/>
  <c r="AH25" i="9"/>
  <c r="AH13" i="9"/>
  <c r="AH10" i="9"/>
  <c r="AH35" i="9"/>
  <c r="AH23" i="9"/>
  <c r="AH18" i="9"/>
  <c r="AH41" i="9"/>
  <c r="AH7" i="9"/>
  <c r="AH22" i="9"/>
  <c r="AH31" i="9"/>
  <c r="AH8" i="9"/>
  <c r="AH16" i="9"/>
  <c r="AH12" i="9"/>
  <c r="AH36" i="9"/>
  <c r="AH26" i="9"/>
  <c r="AH20" i="9"/>
  <c r="AH11" i="9"/>
  <c r="AH6" i="9"/>
  <c r="AH29" i="9"/>
  <c r="AH39" i="9"/>
  <c r="AH24" i="9"/>
  <c r="AH30" i="9"/>
  <c r="AH32" i="9"/>
  <c r="AH40" i="9"/>
  <c r="O30" i="8"/>
  <c r="AD38" i="9"/>
  <c r="AD25" i="9"/>
  <c r="AD12" i="9"/>
  <c r="AD9" i="9"/>
  <c r="AD11" i="9"/>
  <c r="AD13" i="9"/>
  <c r="AD10" i="9"/>
  <c r="AD35" i="9"/>
  <c r="AD23" i="9"/>
  <c r="AD16" i="9"/>
  <c r="AD31" i="9"/>
  <c r="AD26" i="9"/>
  <c r="AD20" i="9"/>
  <c r="AD41" i="9"/>
  <c r="AD7" i="9"/>
  <c r="AD28" i="9"/>
  <c r="AD33" i="9"/>
  <c r="AD18" i="9"/>
  <c r="AD36" i="9"/>
  <c r="AD27" i="9"/>
  <c r="AD22" i="9"/>
  <c r="AD5" i="9"/>
  <c r="AD15" i="9"/>
  <c r="K3" i="9"/>
  <c r="AD17" i="9"/>
  <c r="AD29" i="9"/>
  <c r="AD21" i="9"/>
  <c r="AD6" i="9"/>
  <c r="AD39" i="9"/>
  <c r="AD24" i="9"/>
  <c r="AD37" i="9"/>
  <c r="AD40" i="9"/>
  <c r="AD8" i="9"/>
  <c r="AD32" i="9"/>
  <c r="AD34" i="9"/>
  <c r="AD19" i="9"/>
  <c r="AD14" i="9"/>
  <c r="AD30" i="9"/>
  <c r="O22" i="8"/>
  <c r="AG17" i="9"/>
  <c r="AG37" i="9"/>
  <c r="AG27" i="9"/>
  <c r="N3" i="9"/>
  <c r="AG21" i="9"/>
  <c r="AG14" i="9"/>
  <c r="AG28" i="9"/>
  <c r="AG15" i="9"/>
  <c r="AG38" i="9"/>
  <c r="AG25" i="9"/>
  <c r="AG39" i="9"/>
  <c r="AG13" i="9"/>
  <c r="AG10" i="9"/>
  <c r="AG35" i="9"/>
  <c r="AG23" i="9"/>
  <c r="AG41" i="9"/>
  <c r="AG7" i="9"/>
  <c r="AG33" i="9"/>
  <c r="AG18" i="9"/>
  <c r="AG5" i="9"/>
  <c r="AG22" i="9"/>
  <c r="AG34" i="9"/>
  <c r="AG31" i="9"/>
  <c r="AG29" i="9"/>
  <c r="AG12" i="9"/>
  <c r="AG36" i="9"/>
  <c r="AG26" i="9"/>
  <c r="AG24" i="9"/>
  <c r="AG19" i="9"/>
  <c r="AG6" i="9"/>
  <c r="AG9" i="9"/>
  <c r="AG20" i="9"/>
  <c r="AG11" i="9"/>
  <c r="AG30" i="9"/>
  <c r="AG40" i="9"/>
  <c r="AG8" i="9"/>
  <c r="AG32" i="9"/>
  <c r="AG16" i="9"/>
  <c r="O28" i="8"/>
  <c r="AJ39" i="9"/>
  <c r="AJ29" i="9"/>
  <c r="AJ32" i="9"/>
  <c r="AJ16" i="9"/>
  <c r="AJ23" i="9"/>
  <c r="AJ17" i="9"/>
  <c r="AJ37" i="9"/>
  <c r="AJ27" i="9"/>
  <c r="Q3" i="9"/>
  <c r="AJ41" i="9"/>
  <c r="AJ18" i="9"/>
  <c r="AJ30" i="9"/>
  <c r="AJ21" i="9"/>
  <c r="AJ14" i="9"/>
  <c r="AJ19" i="9"/>
  <c r="AJ38" i="9"/>
  <c r="AJ25" i="9"/>
  <c r="AJ7" i="9"/>
  <c r="AJ33" i="9"/>
  <c r="AJ8" i="9"/>
  <c r="AJ22" i="9"/>
  <c r="AJ13" i="9"/>
  <c r="AJ10" i="9"/>
  <c r="AJ5" i="9"/>
  <c r="AJ35" i="9"/>
  <c r="AJ9" i="9"/>
  <c r="AJ28" i="9"/>
  <c r="AJ31" i="9"/>
  <c r="AJ15" i="9"/>
  <c r="AJ6" i="9"/>
  <c r="AJ12" i="9"/>
  <c r="AJ36" i="9"/>
  <c r="AJ26" i="9"/>
  <c r="AJ34" i="9"/>
  <c r="AJ20" i="9"/>
  <c r="AJ11" i="9"/>
  <c r="AJ24" i="9"/>
  <c r="AJ40" i="9"/>
  <c r="O34" i="8"/>
  <c r="AC9" i="9"/>
  <c r="AC38" i="9"/>
  <c r="AC25" i="9"/>
  <c r="AC34" i="9"/>
  <c r="AC13" i="9"/>
  <c r="AC10" i="9"/>
  <c r="AC35" i="9"/>
  <c r="AC23" i="9"/>
  <c r="AC17" i="9"/>
  <c r="AC41" i="9"/>
  <c r="AC7" i="9"/>
  <c r="AC12" i="9"/>
  <c r="AC11" i="9"/>
  <c r="AC33" i="9"/>
  <c r="AC18" i="9"/>
  <c r="AC22" i="9"/>
  <c r="AC5" i="9"/>
  <c r="AC28" i="9"/>
  <c r="AC36" i="9"/>
  <c r="AC26" i="9"/>
  <c r="AC31" i="9"/>
  <c r="AC15" i="9"/>
  <c r="AC19" i="9"/>
  <c r="AC20" i="9"/>
  <c r="AC37" i="9"/>
  <c r="AC39" i="9"/>
  <c r="AC24" i="9"/>
  <c r="AC40" i="9"/>
  <c r="AC8" i="9"/>
  <c r="AC32" i="9"/>
  <c r="AC30" i="9"/>
  <c r="AC6" i="9"/>
  <c r="AC29" i="9"/>
  <c r="AC16" i="9"/>
  <c r="AC27" i="9"/>
  <c r="AC21" i="9"/>
  <c r="AC14" i="9"/>
  <c r="J3" i="9"/>
  <c r="O20" i="8"/>
  <c r="AA9" i="9"/>
  <c r="AA41" i="9"/>
  <c r="AA13" i="9"/>
  <c r="AA10" i="9"/>
  <c r="AA42" i="9"/>
  <c r="AA39" i="9"/>
  <c r="H3" i="9"/>
  <c r="AA26" i="9"/>
  <c r="AA40" i="9"/>
  <c r="AA25" i="9"/>
  <c r="AA35" i="9"/>
  <c r="AA23" i="9"/>
  <c r="AA27" i="9"/>
  <c r="AA7" i="9"/>
  <c r="AA24" i="9"/>
  <c r="AA33" i="9"/>
  <c r="AA18" i="9"/>
  <c r="AA14" i="9"/>
  <c r="AA20" i="9"/>
  <c r="AA22" i="9"/>
  <c r="AA5" i="9"/>
  <c r="AA28" i="9"/>
  <c r="AA31" i="9"/>
  <c r="AA15" i="9"/>
  <c r="AA11" i="9"/>
  <c r="AA12" i="9"/>
  <c r="AA37" i="9"/>
  <c r="AA36" i="9"/>
  <c r="AA17" i="9"/>
  <c r="AA21" i="9"/>
  <c r="AA38" i="9"/>
  <c r="AA8" i="9"/>
  <c r="AA30" i="9"/>
  <c r="AA34" i="9"/>
  <c r="AA19" i="9"/>
  <c r="AA6" i="9"/>
  <c r="AA29" i="9"/>
  <c r="AA16" i="9"/>
  <c r="AA32" i="9"/>
  <c r="O16" i="8"/>
  <c r="AE21" i="9"/>
  <c r="AE14" i="9"/>
  <c r="AE36" i="9"/>
  <c r="AE29" i="9"/>
  <c r="AE38" i="9"/>
  <c r="AE25" i="9"/>
  <c r="L3" i="9"/>
  <c r="AE13" i="9"/>
  <c r="AE10" i="9"/>
  <c r="AE35" i="9"/>
  <c r="AE23" i="9"/>
  <c r="AE41" i="9"/>
  <c r="AE7" i="9"/>
  <c r="AE31" i="9"/>
  <c r="AE15" i="9"/>
  <c r="AE40" i="9"/>
  <c r="AE24" i="9"/>
  <c r="AE33" i="9"/>
  <c r="AE18" i="9"/>
  <c r="AE30" i="9"/>
  <c r="AE9" i="9"/>
  <c r="AE22" i="9"/>
  <c r="AE5" i="9"/>
  <c r="AE28" i="9"/>
  <c r="AE26" i="9"/>
  <c r="AE16" i="9"/>
  <c r="AE32" i="9"/>
  <c r="AE6" i="9"/>
  <c r="AE12" i="9"/>
  <c r="AE20" i="9"/>
  <c r="AE11" i="9"/>
  <c r="AE39" i="9"/>
  <c r="AE8" i="9"/>
  <c r="AE34" i="9"/>
  <c r="AE19" i="9"/>
  <c r="AE17" i="9"/>
  <c r="AE37" i="9"/>
  <c r="AE27" i="9"/>
  <c r="O24" i="8"/>
  <c r="AF5" i="9"/>
  <c r="M3" i="9"/>
  <c r="AF15" i="9"/>
  <c r="AF36" i="9"/>
  <c r="AF21" i="9"/>
  <c r="AF14" i="9"/>
  <c r="AF22" i="9"/>
  <c r="AF38" i="9"/>
  <c r="AF25" i="9"/>
  <c r="AF16" i="9"/>
  <c r="AF17" i="9"/>
  <c r="AF13" i="9"/>
  <c r="AF10" i="9"/>
  <c r="AF31" i="9"/>
  <c r="AF9" i="9"/>
  <c r="AF35" i="9"/>
  <c r="AF23" i="9"/>
  <c r="AF26" i="9"/>
  <c r="AF28" i="9"/>
  <c r="AF41" i="9"/>
  <c r="AF7" i="9"/>
  <c r="AF18" i="9"/>
  <c r="AF34" i="9"/>
  <c r="AF33" i="9"/>
  <c r="AF27" i="9"/>
  <c r="AF30" i="9"/>
  <c r="AF12" i="9"/>
  <c r="AF19" i="9"/>
  <c r="AF37" i="9"/>
  <c r="AF20" i="9"/>
  <c r="AF11" i="9"/>
  <c r="AF6" i="9"/>
  <c r="AF39" i="9"/>
  <c r="AF24" i="9"/>
  <c r="AF40" i="9"/>
  <c r="AF8" i="9"/>
  <c r="AF29" i="9"/>
  <c r="AF32" i="9"/>
  <c r="O26" i="8"/>
  <c r="AL17" i="9" l="1"/>
  <c r="AM17" i="9" s="1"/>
  <c r="BN26" i="11" s="1"/>
  <c r="AL6" i="9"/>
  <c r="AM6" i="9" s="1"/>
  <c r="AL14" i="9"/>
  <c r="AM14" i="9" s="1"/>
  <c r="BN15" i="11"/>
  <c r="BN12" i="11"/>
  <c r="AL28" i="9"/>
  <c r="AM28" i="9" s="1"/>
  <c r="BK24" i="11"/>
  <c r="BN9" i="11"/>
  <c r="AL35" i="9"/>
  <c r="AM35" i="9" s="1"/>
  <c r="BK19" i="11"/>
  <c r="BK27" i="11"/>
  <c r="BN25" i="11"/>
  <c r="AL33" i="9"/>
  <c r="AM33" i="9" s="1"/>
  <c r="AL42" i="9"/>
  <c r="BK22" i="11"/>
  <c r="BN23" i="11"/>
  <c r="AL36" i="9"/>
  <c r="AM36" i="9" s="1"/>
  <c r="AL13" i="9"/>
  <c r="AM13" i="9" s="1"/>
  <c r="BK8" i="11"/>
  <c r="BN22" i="11"/>
  <c r="AM42" i="9"/>
  <c r="AL10" i="9"/>
  <c r="AM10" i="9" s="1"/>
  <c r="AL18" i="9"/>
  <c r="AM18" i="9" s="1"/>
  <c r="AL22" i="9"/>
  <c r="AM22" i="9" s="1"/>
  <c r="AL5" i="9"/>
  <c r="AM5" i="9" s="1"/>
  <c r="BC17" i="11"/>
  <c r="BK10" i="11"/>
  <c r="BN27" i="11"/>
  <c r="AL39" i="9"/>
  <c r="AM39" i="9" s="1"/>
  <c r="AL32" i="9"/>
  <c r="AM32" i="9" s="1"/>
  <c r="BC7" i="11"/>
  <c r="BK15" i="11"/>
  <c r="AL12" i="9"/>
  <c r="AM12" i="9" s="1"/>
  <c r="AL41" i="9"/>
  <c r="AM41" i="9" s="1"/>
  <c r="BN20" i="11"/>
  <c r="AL27" i="9"/>
  <c r="AM27" i="9" s="1"/>
  <c r="AL25" i="9"/>
  <c r="AM25" i="9" s="1"/>
  <c r="AL29" i="9"/>
  <c r="AM29" i="9" s="1"/>
  <c r="AL9" i="9"/>
  <c r="AM9" i="9" s="1"/>
  <c r="BN7" i="11"/>
  <c r="AL15" i="9"/>
  <c r="AM15" i="9" s="1"/>
  <c r="AL24" i="9"/>
  <c r="AM24" i="9" s="1"/>
  <c r="BC27" i="11"/>
  <c r="AL26" i="9"/>
  <c r="AM26" i="9" s="1"/>
  <c r="BN11" i="11"/>
  <c r="BK17" i="11"/>
  <c r="AL8" i="9"/>
  <c r="AM8" i="9" s="1"/>
  <c r="AL11" i="9"/>
  <c r="AM11" i="9" s="1"/>
  <c r="BK18" i="11"/>
  <c r="AL31" i="9"/>
  <c r="AM31" i="9" s="1"/>
  <c r="BN17" i="11"/>
  <c r="BC20" i="11"/>
  <c r="BC14" i="11"/>
  <c r="BK25" i="11"/>
  <c r="BC16" i="11"/>
  <c r="BK26" i="11"/>
  <c r="AL40" i="9"/>
  <c r="AM40" i="9" s="1"/>
  <c r="C5" i="11"/>
  <c r="BC19" i="11"/>
  <c r="BC13" i="11"/>
  <c r="BN13" i="11"/>
  <c r="AL16" i="9"/>
  <c r="AM16" i="9" s="1"/>
  <c r="BC11" i="11"/>
  <c r="BC25" i="11"/>
  <c r="BC10" i="11"/>
  <c r="N5" i="11"/>
  <c r="AL38" i="9"/>
  <c r="AM38" i="9" s="1"/>
  <c r="BK9" i="11"/>
  <c r="BN19" i="11"/>
  <c r="AL20" i="9"/>
  <c r="AM20" i="9" s="1"/>
  <c r="AL34" i="9"/>
  <c r="AM34" i="9" s="1"/>
  <c r="BK11" i="11"/>
  <c r="BC18" i="11"/>
  <c r="BN16" i="11"/>
  <c r="AL37" i="9"/>
  <c r="AM37" i="9" s="1"/>
  <c r="BC22" i="11"/>
  <c r="BC8" i="11"/>
  <c r="BC26" i="11"/>
  <c r="BN24" i="11"/>
  <c r="AL23" i="9"/>
  <c r="AM23" i="9" s="1"/>
  <c r="BN14" i="11"/>
  <c r="BC15" i="11"/>
  <c r="BN10" i="11"/>
  <c r="AL30" i="9"/>
  <c r="AM30" i="9" s="1"/>
  <c r="BK13" i="11"/>
  <c r="BC12" i="11"/>
  <c r="BN21" i="11"/>
  <c r="AL21" i="9"/>
  <c r="AM21" i="9" s="1"/>
  <c r="BN8" i="11"/>
  <c r="BK12" i="11"/>
  <c r="BK14" i="11"/>
  <c r="BC21" i="11"/>
  <c r="BC24" i="11"/>
  <c r="BN18" i="11"/>
  <c r="AL19" i="9"/>
  <c r="AM19" i="9" s="1"/>
  <c r="BK23" i="11"/>
  <c r="AL7" i="9"/>
  <c r="AM7" i="9" s="1"/>
  <c r="BK20" i="11" l="1"/>
  <c r="BK21" i="11"/>
  <c r="K5" i="11"/>
  <c r="BK7" i="11"/>
  <c r="BK16" i="11"/>
  <c r="BC23" i="11"/>
  <c r="BC9" i="11"/>
  <c r="BD15" i="11"/>
  <c r="BD11" i="11"/>
  <c r="BD7" i="11"/>
  <c r="BD10" i="11"/>
  <c r="BD24" i="11"/>
  <c r="BD9" i="11"/>
  <c r="BD23" i="11"/>
  <c r="BD16" i="11"/>
  <c r="BD8" i="11"/>
  <c r="BD19" i="11"/>
  <c r="BD21" i="11"/>
  <c r="BD22" i="11"/>
  <c r="BD17" i="11"/>
  <c r="BD20" i="11"/>
  <c r="BD13" i="11"/>
  <c r="D5" i="11"/>
  <c r="BD27" i="11"/>
  <c r="BD25" i="11"/>
  <c r="BD14" i="11"/>
  <c r="BD18" i="11"/>
  <c r="BD26" i="11"/>
  <c r="BD12" i="11"/>
  <c r="BI17" i="11"/>
  <c r="BI19" i="11"/>
  <c r="BI25" i="11"/>
  <c r="BI9" i="11"/>
  <c r="BI21" i="11"/>
  <c r="BI10" i="11"/>
  <c r="BI23" i="11"/>
  <c r="BI18" i="11"/>
  <c r="BI13" i="11"/>
  <c r="BI12" i="11"/>
  <c r="BI7" i="11"/>
  <c r="BI15" i="11"/>
  <c r="BI27" i="11"/>
  <c r="BI24" i="11"/>
  <c r="I5" i="11"/>
  <c r="BI14" i="11"/>
  <c r="BI26" i="11"/>
  <c r="BI16" i="11"/>
  <c r="BI11" i="11"/>
  <c r="BI20" i="11"/>
  <c r="BI22" i="11"/>
  <c r="BI8" i="11"/>
  <c r="CJ23" i="11"/>
  <c r="CJ11" i="11"/>
  <c r="CJ14" i="11"/>
  <c r="CJ25" i="11"/>
  <c r="CJ15" i="11"/>
  <c r="CJ22" i="11"/>
  <c r="CJ17" i="11"/>
  <c r="CJ20" i="11"/>
  <c r="CJ26" i="11"/>
  <c r="AJ5" i="11"/>
  <c r="CJ9" i="11"/>
  <c r="CJ10" i="11"/>
  <c r="CJ12" i="11"/>
  <c r="CJ18" i="11"/>
  <c r="CJ21" i="11"/>
  <c r="CJ13" i="11"/>
  <c r="CJ27" i="11"/>
  <c r="CJ16" i="11"/>
  <c r="CJ24" i="11"/>
  <c r="CJ8" i="11"/>
  <c r="CJ7" i="11"/>
  <c r="CJ19" i="11"/>
  <c r="CB26" i="11"/>
  <c r="CB16" i="11"/>
  <c r="CB14" i="11"/>
  <c r="CB21" i="11"/>
  <c r="CB17" i="11"/>
  <c r="CB23" i="11"/>
  <c r="CB25" i="11"/>
  <c r="CB7" i="11"/>
  <c r="CB22" i="11"/>
  <c r="CB8" i="11"/>
  <c r="CB15" i="11"/>
  <c r="AB5" i="11"/>
  <c r="CB12" i="11"/>
  <c r="CB24" i="11"/>
  <c r="CB18" i="11"/>
  <c r="CB10" i="11"/>
  <c r="CB27" i="11"/>
  <c r="CB13" i="11"/>
  <c r="CB19" i="11"/>
  <c r="CB20" i="11"/>
  <c r="CB9" i="11"/>
  <c r="CB11" i="11"/>
  <c r="BH19" i="11"/>
  <c r="BH17" i="11"/>
  <c r="BH16" i="11"/>
  <c r="BH15" i="11"/>
  <c r="BH18" i="11"/>
  <c r="BH14" i="11"/>
  <c r="H5" i="11"/>
  <c r="BH13" i="11"/>
  <c r="BH8" i="11"/>
  <c r="BH10" i="11"/>
  <c r="BH7" i="11"/>
  <c r="BH24" i="11"/>
  <c r="BH12" i="11"/>
  <c r="BH26" i="11"/>
  <c r="BH21" i="11"/>
  <c r="BH22" i="11"/>
  <c r="BH11" i="11"/>
  <c r="BH20" i="11"/>
  <c r="BH9" i="11"/>
  <c r="BH27" i="11"/>
  <c r="BH25" i="11"/>
  <c r="BH23" i="11"/>
  <c r="AD5" i="11"/>
  <c r="CD23" i="11"/>
  <c r="CD12" i="11"/>
  <c r="CD25" i="11"/>
  <c r="CD18" i="11"/>
  <c r="CD17" i="11"/>
  <c r="CD22" i="11"/>
  <c r="CD7" i="11"/>
  <c r="CD10" i="11"/>
  <c r="CD15" i="11"/>
  <c r="CD26" i="11"/>
  <c r="CD21" i="11"/>
  <c r="CD24" i="11"/>
  <c r="CD9" i="11"/>
  <c r="CD13" i="11"/>
  <c r="CD20" i="11"/>
  <c r="CD11" i="11"/>
  <c r="CD16" i="11"/>
  <c r="CD19" i="11"/>
  <c r="CD8" i="11"/>
  <c r="CD27" i="11"/>
  <c r="CD14" i="11"/>
  <c r="CK25" i="11"/>
  <c r="CK17" i="11"/>
  <c r="CK24" i="11"/>
  <c r="CK9" i="11"/>
  <c r="CK23" i="11"/>
  <c r="CK12" i="11"/>
  <c r="CK18" i="11"/>
  <c r="CK19" i="11"/>
  <c r="CK22" i="11"/>
  <c r="CK26" i="11"/>
  <c r="CK14" i="11"/>
  <c r="CK27" i="11"/>
  <c r="CK13" i="11"/>
  <c r="CK21" i="11"/>
  <c r="CK16" i="11"/>
  <c r="CK7" i="11"/>
  <c r="CK10" i="11"/>
  <c r="CK20" i="11"/>
  <c r="CK8" i="11"/>
  <c r="CK15" i="11"/>
  <c r="AK5" i="11"/>
  <c r="CK11" i="11"/>
  <c r="CA18" i="11"/>
  <c r="CA17" i="11"/>
  <c r="CA26" i="11"/>
  <c r="CA24" i="11"/>
  <c r="CA10" i="11"/>
  <c r="CA13" i="11"/>
  <c r="CA16" i="11"/>
  <c r="AA5" i="11"/>
  <c r="CA22" i="11"/>
  <c r="CA19" i="11"/>
  <c r="CA11" i="11"/>
  <c r="CA8" i="11"/>
  <c r="CA14" i="11"/>
  <c r="CA23" i="11"/>
  <c r="CA25" i="11"/>
  <c r="CA21" i="11"/>
  <c r="CA7" i="11"/>
  <c r="CA9" i="11"/>
  <c r="CA27" i="11"/>
  <c r="CA20" i="11"/>
  <c r="CA12" i="11"/>
  <c r="CA15" i="11"/>
  <c r="BW11" i="11"/>
  <c r="BW14" i="11"/>
  <c r="BW17" i="11"/>
  <c r="BW23" i="11"/>
  <c r="BW8" i="11"/>
  <c r="BW20" i="11"/>
  <c r="BW10" i="11"/>
  <c r="BW26" i="11"/>
  <c r="BW18" i="11"/>
  <c r="BW25" i="11"/>
  <c r="BW12" i="11"/>
  <c r="BW15" i="11"/>
  <c r="BW9" i="11"/>
  <c r="BW16" i="11"/>
  <c r="BW22" i="11"/>
  <c r="BW24" i="11"/>
  <c r="BW13" i="11"/>
  <c r="BW21" i="11"/>
  <c r="BW7" i="11"/>
  <c r="BW27" i="11"/>
  <c r="W5" i="11"/>
  <c r="BW19" i="11"/>
  <c r="BR11" i="11"/>
  <c r="BR17" i="11"/>
  <c r="BR20" i="11"/>
  <c r="R5" i="11"/>
  <c r="BR9" i="11"/>
  <c r="BR22" i="11"/>
  <c r="BR23" i="11"/>
  <c r="BR21" i="11"/>
  <c r="BR18" i="11"/>
  <c r="BR19" i="11"/>
  <c r="BR10" i="11"/>
  <c r="BR24" i="11"/>
  <c r="BR16" i="11"/>
  <c r="BR7" i="11"/>
  <c r="BR27" i="11"/>
  <c r="BR14" i="11"/>
  <c r="BR26" i="11"/>
  <c r="BR25" i="11"/>
  <c r="BR15" i="11"/>
  <c r="BR12" i="11"/>
  <c r="BR13" i="11"/>
  <c r="BR8" i="11"/>
  <c r="CH27" i="11"/>
  <c r="CH8" i="11"/>
  <c r="CH25" i="11"/>
  <c r="CH24" i="11"/>
  <c r="CH11" i="11"/>
  <c r="CH14" i="11"/>
  <c r="CH20" i="11"/>
  <c r="CH21" i="11"/>
  <c r="CH22" i="11"/>
  <c r="CH17" i="11"/>
  <c r="CH16" i="11"/>
  <c r="CH10" i="11"/>
  <c r="CH9" i="11"/>
  <c r="CH23" i="11"/>
  <c r="AH5" i="11"/>
  <c r="CH12" i="11"/>
  <c r="CH13" i="11"/>
  <c r="CH15" i="11"/>
  <c r="CH18" i="11"/>
  <c r="CH26" i="11"/>
  <c r="CH7" i="11"/>
  <c r="CH19" i="11"/>
  <c r="BO8" i="11"/>
  <c r="BO19" i="11"/>
  <c r="BO21" i="11"/>
  <c r="BO27" i="11"/>
  <c r="BO22" i="11"/>
  <c r="BO7" i="11"/>
  <c r="BO9" i="11"/>
  <c r="BO25" i="11"/>
  <c r="BO17" i="11"/>
  <c r="BO11" i="11"/>
  <c r="O5" i="11"/>
  <c r="BO14" i="11"/>
  <c r="BO20" i="11"/>
  <c r="BO23" i="11"/>
  <c r="BO12" i="11"/>
  <c r="BO15" i="11"/>
  <c r="BO18" i="11"/>
  <c r="BO10" i="11"/>
  <c r="BO24" i="11"/>
  <c r="BO16" i="11"/>
  <c r="BO26" i="11"/>
  <c r="BO13" i="11"/>
  <c r="CG24" i="11"/>
  <c r="CG21" i="11"/>
  <c r="CG7" i="11"/>
  <c r="CG22" i="11"/>
  <c r="CG19" i="11"/>
  <c r="CG20" i="11"/>
  <c r="CG13" i="11"/>
  <c r="CG23" i="11"/>
  <c r="CG12" i="11"/>
  <c r="CG27" i="11"/>
  <c r="CG15" i="11"/>
  <c r="CG17" i="11"/>
  <c r="CG16" i="11"/>
  <c r="CG8" i="11"/>
  <c r="CG18" i="11"/>
  <c r="CG11" i="11"/>
  <c r="AG5" i="11"/>
  <c r="CG9" i="11"/>
  <c r="CG14" i="11"/>
  <c r="CG26" i="11"/>
  <c r="CG25" i="11"/>
  <c r="CG10" i="11"/>
  <c r="U5" i="11"/>
  <c r="BU24" i="11"/>
  <c r="BU15" i="11"/>
  <c r="BU7" i="11"/>
  <c r="BU21" i="11"/>
  <c r="BU26" i="11"/>
  <c r="BU17" i="11"/>
  <c r="BU25" i="11"/>
  <c r="BU23" i="11"/>
  <c r="BU10" i="11"/>
  <c r="BU13" i="11"/>
  <c r="BU16" i="11"/>
  <c r="BU9" i="11"/>
  <c r="BU19" i="11"/>
  <c r="BU22" i="11"/>
  <c r="BU11" i="11"/>
  <c r="BU14" i="11"/>
  <c r="BU27" i="11"/>
  <c r="BU8" i="11"/>
  <c r="BU12" i="11"/>
  <c r="BU18" i="11"/>
  <c r="BU20" i="11"/>
  <c r="BL17" i="11"/>
  <c r="BL15" i="11"/>
  <c r="BL24" i="11"/>
  <c r="BL20" i="11"/>
  <c r="BL9" i="11"/>
  <c r="BL19" i="11"/>
  <c r="BL23" i="11"/>
  <c r="BL10" i="11"/>
  <c r="BL18" i="11"/>
  <c r="BL12" i="11"/>
  <c r="BL21" i="11"/>
  <c r="BL13" i="11"/>
  <c r="BL27" i="11"/>
  <c r="BL8" i="11"/>
  <c r="BL22" i="11"/>
  <c r="BL16" i="11"/>
  <c r="BL26" i="11"/>
  <c r="BL14" i="11"/>
  <c r="BL7" i="11"/>
  <c r="L5" i="11"/>
  <c r="BL25" i="11"/>
  <c r="BL11" i="11"/>
  <c r="CF20" i="11"/>
  <c r="CF14" i="11"/>
  <c r="CF11" i="11"/>
  <c r="CF17" i="11"/>
  <c r="CF19" i="11"/>
  <c r="CF9" i="11"/>
  <c r="CF7" i="11"/>
  <c r="CF8" i="11"/>
  <c r="CF25" i="11"/>
  <c r="CF12" i="11"/>
  <c r="CF10" i="11"/>
  <c r="CF13" i="11"/>
  <c r="CF27" i="11"/>
  <c r="CF16" i="11"/>
  <c r="CF21" i="11"/>
  <c r="CF24" i="11"/>
  <c r="CF23" i="11"/>
  <c r="CF15" i="11"/>
  <c r="CF18" i="11"/>
  <c r="CF26" i="11"/>
  <c r="AF5" i="11"/>
  <c r="CF22" i="11"/>
  <c r="BP17" i="11"/>
  <c r="BP26" i="11"/>
  <c r="BP12" i="11"/>
  <c r="BP7" i="11"/>
  <c r="BP10" i="11"/>
  <c r="BP20" i="11"/>
  <c r="BP18" i="11"/>
  <c r="P5" i="11"/>
  <c r="BP24" i="11"/>
  <c r="BP22" i="11"/>
  <c r="BP14" i="11"/>
  <c r="BP9" i="11"/>
  <c r="BP23" i="11"/>
  <c r="BP16" i="11"/>
  <c r="BP27" i="11"/>
  <c r="BP8" i="11"/>
  <c r="BP11" i="11"/>
  <c r="BP19" i="11"/>
  <c r="BP15" i="11"/>
  <c r="BP21" i="11"/>
  <c r="BP25" i="11"/>
  <c r="BP13" i="11"/>
  <c r="BM19" i="11"/>
  <c r="BM27" i="11"/>
  <c r="BM10" i="11"/>
  <c r="M5" i="11"/>
  <c r="BM24" i="11"/>
  <c r="BM16" i="11"/>
  <c r="BM7" i="11"/>
  <c r="BM13" i="11"/>
  <c r="BM22" i="11"/>
  <c r="BM11" i="11"/>
  <c r="BM12" i="11"/>
  <c r="BM8" i="11"/>
  <c r="BM15" i="11"/>
  <c r="BM21" i="11"/>
  <c r="BM25" i="11"/>
  <c r="BM14" i="11"/>
  <c r="BM17" i="11"/>
  <c r="BM23" i="11"/>
  <c r="BM20" i="11"/>
  <c r="BM9" i="11"/>
  <c r="BM26" i="11"/>
  <c r="BM18" i="11"/>
  <c r="BG11" i="11"/>
  <c r="BG22" i="11"/>
  <c r="BG17" i="11"/>
  <c r="BG25" i="11"/>
  <c r="BG20" i="11"/>
  <c r="BG9" i="11"/>
  <c r="BG23" i="11"/>
  <c r="BG12" i="11"/>
  <c r="BG15" i="11"/>
  <c r="BG8" i="11"/>
  <c r="BG26" i="11"/>
  <c r="BG16" i="11"/>
  <c r="BG18" i="11"/>
  <c r="BG21" i="11"/>
  <c r="BG13" i="11"/>
  <c r="BG7" i="11"/>
  <c r="BG24" i="11"/>
  <c r="BG14" i="11"/>
  <c r="G5" i="11"/>
  <c r="BG10" i="11"/>
  <c r="BG19" i="11"/>
  <c r="BG27" i="11"/>
  <c r="CE9" i="11"/>
  <c r="AE5" i="11"/>
  <c r="CE18" i="11"/>
  <c r="CE21" i="11"/>
  <c r="CE14" i="11"/>
  <c r="CE23" i="11"/>
  <c r="CE24" i="11"/>
  <c r="CE10" i="11"/>
  <c r="CE12" i="11"/>
  <c r="CE16" i="11"/>
  <c r="CE15" i="11"/>
  <c r="CE27" i="11"/>
  <c r="CE26" i="11"/>
  <c r="CE13" i="11"/>
  <c r="CE8" i="11"/>
  <c r="CE20" i="11"/>
  <c r="CE19" i="11"/>
  <c r="CE22" i="11"/>
  <c r="CE11" i="11"/>
  <c r="CE7" i="11"/>
  <c r="CE25" i="11"/>
  <c r="CE17" i="11"/>
  <c r="BF12" i="11"/>
  <c r="BF10" i="11"/>
  <c r="BF25" i="11"/>
  <c r="BF15" i="11"/>
  <c r="BF26" i="11"/>
  <c r="BF18" i="11"/>
  <c r="BF9" i="11"/>
  <c r="BF21" i="11"/>
  <c r="BF22" i="11"/>
  <c r="BF7" i="11"/>
  <c r="BF13" i="11"/>
  <c r="BF16" i="11"/>
  <c r="BF19" i="11"/>
  <c r="BF14" i="11"/>
  <c r="BF11" i="11"/>
  <c r="BF27" i="11"/>
  <c r="F5" i="11"/>
  <c r="BF17" i="11"/>
  <c r="BF24" i="11"/>
  <c r="BF8" i="11"/>
  <c r="BF20" i="11"/>
  <c r="BF23" i="11"/>
  <c r="CI17" i="11"/>
  <c r="CI26" i="11"/>
  <c r="CI23" i="11"/>
  <c r="CI15" i="11"/>
  <c r="CI11" i="11"/>
  <c r="BI39" i="11" s="1"/>
  <c r="CI18" i="11"/>
  <c r="CI21" i="11"/>
  <c r="CI8" i="11"/>
  <c r="CI12" i="11"/>
  <c r="CI14" i="11"/>
  <c r="BI42" i="11" s="1"/>
  <c r="AI5" i="11"/>
  <c r="CI25" i="11"/>
  <c r="CI9" i="11"/>
  <c r="CI20" i="11"/>
  <c r="CI16" i="11"/>
  <c r="BI44" i="11" s="1"/>
  <c r="CI22" i="11"/>
  <c r="CI7" i="11"/>
  <c r="BI35" i="11" s="1"/>
  <c r="CI24" i="11"/>
  <c r="CI19" i="11"/>
  <c r="BI47" i="11" s="1"/>
  <c r="CI10" i="11"/>
  <c r="CI13" i="11"/>
  <c r="CI27" i="11"/>
  <c r="CC19" i="11"/>
  <c r="CC10" i="11"/>
  <c r="CC23" i="11"/>
  <c r="CC13" i="11"/>
  <c r="CC22" i="11"/>
  <c r="CC7" i="11"/>
  <c r="CC27" i="11"/>
  <c r="AC5" i="11"/>
  <c r="CC8" i="11"/>
  <c r="CC12" i="11"/>
  <c r="CC25" i="11"/>
  <c r="CC16" i="11"/>
  <c r="CC11" i="11"/>
  <c r="CC14" i="11"/>
  <c r="CC9" i="11"/>
  <c r="CC17" i="11"/>
  <c r="CC15" i="11"/>
  <c r="CC20" i="11"/>
  <c r="CC26" i="11"/>
  <c r="CC21" i="11"/>
  <c r="CC24" i="11"/>
  <c r="CC18" i="11"/>
  <c r="BB23" i="11"/>
  <c r="BB7" i="11"/>
  <c r="BB12" i="11"/>
  <c r="BB15" i="11"/>
  <c r="BB18" i="11"/>
  <c r="BB26" i="11"/>
  <c r="BB19" i="11"/>
  <c r="BB21" i="11"/>
  <c r="BB24" i="11"/>
  <c r="BB22" i="11"/>
  <c r="BB10" i="11"/>
  <c r="BB13" i="11"/>
  <c r="BB8" i="11"/>
  <c r="BB11" i="11"/>
  <c r="BB27" i="11"/>
  <c r="BB25" i="11"/>
  <c r="BB14" i="11"/>
  <c r="AM43" i="9"/>
  <c r="BB9" i="11"/>
  <c r="BB17" i="11"/>
  <c r="BB16" i="11"/>
  <c r="BB20" i="11"/>
  <c r="B5" i="11"/>
  <c r="BJ22" i="11"/>
  <c r="BJ19" i="11"/>
  <c r="BJ13" i="11"/>
  <c r="BJ8" i="11"/>
  <c r="BJ27" i="11"/>
  <c r="BJ20" i="11"/>
  <c r="BJ15" i="11"/>
  <c r="BJ26" i="11"/>
  <c r="BJ9" i="11"/>
  <c r="BJ18" i="11"/>
  <c r="BJ14" i="11"/>
  <c r="BJ25" i="11"/>
  <c r="BJ24" i="11"/>
  <c r="BJ11" i="11"/>
  <c r="BJ17" i="11"/>
  <c r="BJ23" i="11"/>
  <c r="BJ21" i="11"/>
  <c r="BJ7" i="11"/>
  <c r="BJ12" i="11"/>
  <c r="BJ10" i="11"/>
  <c r="J5" i="11"/>
  <c r="BJ16" i="11"/>
  <c r="BQ9" i="11"/>
  <c r="BQ13" i="11"/>
  <c r="BQ24" i="11"/>
  <c r="BQ22" i="11"/>
  <c r="BQ12" i="11"/>
  <c r="BQ15" i="11"/>
  <c r="Q5" i="11"/>
  <c r="BQ26" i="11"/>
  <c r="BQ23" i="11"/>
  <c r="BQ11" i="11"/>
  <c r="BQ7" i="11"/>
  <c r="BQ10" i="11"/>
  <c r="BQ16" i="11"/>
  <c r="BQ19" i="11"/>
  <c r="BQ25" i="11"/>
  <c r="BQ18" i="11"/>
  <c r="BQ14" i="11"/>
  <c r="BQ21" i="11"/>
  <c r="BQ8" i="11"/>
  <c r="BQ17" i="11"/>
  <c r="BQ27" i="11"/>
  <c r="BQ20" i="11"/>
  <c r="BZ20" i="11"/>
  <c r="BZ23" i="11"/>
  <c r="BZ17" i="11"/>
  <c r="BZ7" i="11"/>
  <c r="BZ21" i="11"/>
  <c r="BZ11" i="11"/>
  <c r="BZ18" i="11"/>
  <c r="BZ13" i="11"/>
  <c r="BZ15" i="11"/>
  <c r="BZ27" i="11"/>
  <c r="BZ26" i="11"/>
  <c r="BZ12" i="11"/>
  <c r="BZ9" i="11"/>
  <c r="BZ25" i="11"/>
  <c r="BZ14" i="11"/>
  <c r="BZ24" i="11"/>
  <c r="BZ10" i="11"/>
  <c r="BZ16" i="11"/>
  <c r="BZ19" i="11"/>
  <c r="BZ22" i="11"/>
  <c r="BZ8" i="11"/>
  <c r="Z5" i="11"/>
  <c r="BY24" i="11"/>
  <c r="BY10" i="11"/>
  <c r="BY15" i="11"/>
  <c r="BY13" i="11"/>
  <c r="BY21" i="11"/>
  <c r="BY16" i="11"/>
  <c r="BY26" i="11"/>
  <c r="BY19" i="11"/>
  <c r="Y5" i="11"/>
  <c r="BY22" i="11"/>
  <c r="BY8" i="11"/>
  <c r="BY25" i="11"/>
  <c r="BY20" i="11"/>
  <c r="BY9" i="11"/>
  <c r="BY23" i="11"/>
  <c r="BY11" i="11"/>
  <c r="BY14" i="11"/>
  <c r="BY17" i="11"/>
  <c r="BY12" i="11"/>
  <c r="BY27" i="11"/>
  <c r="BY7" i="11"/>
  <c r="BY18" i="11"/>
  <c r="BT23" i="11"/>
  <c r="BT16" i="11"/>
  <c r="BT12" i="11"/>
  <c r="BT10" i="11"/>
  <c r="BT9" i="11"/>
  <c r="BT24" i="11"/>
  <c r="BT13" i="11"/>
  <c r="BT27" i="11"/>
  <c r="T5" i="11"/>
  <c r="BT14" i="11"/>
  <c r="BT26" i="11"/>
  <c r="BT19" i="11"/>
  <c r="BT25" i="11"/>
  <c r="BT22" i="11"/>
  <c r="BT8" i="11"/>
  <c r="BT7" i="11"/>
  <c r="BT18" i="11"/>
  <c r="BT11" i="11"/>
  <c r="BT17" i="11"/>
  <c r="BT20" i="11"/>
  <c r="BT15" i="11"/>
  <c r="BT21" i="11"/>
  <c r="BV9" i="11"/>
  <c r="BV10" i="11"/>
  <c r="BV23" i="11"/>
  <c r="BV18" i="11"/>
  <c r="BV17" i="11"/>
  <c r="BV21" i="11"/>
  <c r="BV14" i="11"/>
  <c r="BV12" i="11"/>
  <c r="BV27" i="11"/>
  <c r="BV15" i="11"/>
  <c r="V5" i="11"/>
  <c r="BV11" i="11"/>
  <c r="BV8" i="11"/>
  <c r="BV26" i="11"/>
  <c r="BV25" i="11"/>
  <c r="BV20" i="11"/>
  <c r="BV24" i="11"/>
  <c r="BV13" i="11"/>
  <c r="BV16" i="11"/>
  <c r="BV22" i="11"/>
  <c r="BV19" i="11"/>
  <c r="BV7" i="11"/>
  <c r="CL7" i="11"/>
  <c r="CL12" i="11"/>
  <c r="CL8" i="11"/>
  <c r="AL5" i="11"/>
  <c r="CL9" i="11"/>
  <c r="CL25" i="11"/>
  <c r="CL20" i="11"/>
  <c r="CL11" i="11"/>
  <c r="CL17" i="11"/>
  <c r="CL14" i="11"/>
  <c r="CL10" i="11"/>
  <c r="CL15" i="11"/>
  <c r="CL18" i="11"/>
  <c r="CL26" i="11"/>
  <c r="CL23" i="11"/>
  <c r="CL21" i="11"/>
  <c r="CL16" i="11"/>
  <c r="CL19" i="11"/>
  <c r="CL22" i="11"/>
  <c r="CL27" i="11"/>
  <c r="CL24" i="11"/>
  <c r="CL13" i="11"/>
  <c r="BS14" i="11"/>
  <c r="BS11" i="11"/>
  <c r="BS23" i="11"/>
  <c r="BS9" i="11"/>
  <c r="BS20" i="11"/>
  <c r="BS18" i="11"/>
  <c r="BS12" i="11"/>
  <c r="BS7" i="11"/>
  <c r="BS27" i="11"/>
  <c r="S5" i="11"/>
  <c r="BS21" i="11"/>
  <c r="BS26" i="11"/>
  <c r="BS25" i="11"/>
  <c r="BS10" i="11"/>
  <c r="BS24" i="11"/>
  <c r="BS13" i="11"/>
  <c r="BS22" i="11"/>
  <c r="BS15" i="11"/>
  <c r="BS19" i="11"/>
  <c r="BS8" i="11"/>
  <c r="BS17" i="11"/>
  <c r="BS16" i="11"/>
  <c r="BE9" i="11"/>
  <c r="BE18" i="11"/>
  <c r="BE23" i="11"/>
  <c r="BE15" i="11"/>
  <c r="BE24" i="11"/>
  <c r="BE10" i="11"/>
  <c r="BE26" i="11"/>
  <c r="BE21" i="11"/>
  <c r="BE19" i="11"/>
  <c r="BE11" i="11"/>
  <c r="BE7" i="11"/>
  <c r="BE12" i="11"/>
  <c r="BE13" i="11"/>
  <c r="BE16" i="11"/>
  <c r="BE22" i="11"/>
  <c r="BE8" i="11"/>
  <c r="BE20" i="11"/>
  <c r="BE25" i="11"/>
  <c r="BE17" i="11"/>
  <c r="BE14" i="11"/>
  <c r="BE27" i="11"/>
  <c r="E5" i="11"/>
  <c r="BX26" i="11"/>
  <c r="BX18" i="11"/>
  <c r="BX21" i="11"/>
  <c r="BX24" i="11"/>
  <c r="BX8" i="11"/>
  <c r="BX22" i="11"/>
  <c r="BX7" i="11"/>
  <c r="X5" i="11"/>
  <c r="BX10" i="11"/>
  <c r="BX19" i="11"/>
  <c r="BX13" i="11"/>
  <c r="BX16" i="11"/>
  <c r="BX27" i="11"/>
  <c r="BX25" i="11"/>
  <c r="BX9" i="11"/>
  <c r="BX11" i="11"/>
  <c r="BX17" i="11"/>
  <c r="BX14" i="11"/>
  <c r="BX20" i="11"/>
  <c r="BX23" i="11"/>
  <c r="BX15" i="11"/>
  <c r="BX12" i="11"/>
  <c r="BJ43" i="11" l="1"/>
  <c r="BJ54" i="11"/>
  <c r="BJ46" i="11"/>
  <c r="BI52" i="11"/>
  <c r="BE46" i="11"/>
  <c r="BI43" i="11"/>
  <c r="BE42" i="11"/>
  <c r="BI51" i="11"/>
  <c r="BE51" i="11"/>
  <c r="BD44" i="11"/>
  <c r="BH51" i="11"/>
  <c r="BI45" i="11"/>
  <c r="BJ44" i="11"/>
  <c r="BE40" i="11"/>
  <c r="BJ49" i="11"/>
  <c r="BF39" i="11"/>
  <c r="BI54" i="11"/>
  <c r="BE55" i="11"/>
  <c r="BH43" i="11"/>
  <c r="BJ50" i="11"/>
  <c r="BC55" i="11"/>
  <c r="BI40" i="11"/>
  <c r="BH47" i="11"/>
  <c r="BF42" i="11"/>
  <c r="BE36" i="11"/>
  <c r="BH35" i="11"/>
  <c r="BJ41" i="11"/>
  <c r="BD51" i="11"/>
  <c r="BJ55" i="11"/>
  <c r="BE39" i="11"/>
  <c r="BE52" i="11"/>
  <c r="BH52" i="11"/>
  <c r="BF52" i="11"/>
  <c r="BG41" i="11"/>
  <c r="BC40" i="11"/>
  <c r="BG38" i="11"/>
  <c r="BC52" i="11"/>
  <c r="BI50" i="11"/>
  <c r="BF44" i="11"/>
  <c r="BG52" i="11"/>
  <c r="BH55" i="11"/>
  <c r="BF37" i="11"/>
  <c r="BD55" i="11"/>
  <c r="BI48" i="11"/>
  <c r="BH54" i="11"/>
  <c r="BF43" i="11"/>
  <c r="BG45" i="11"/>
  <c r="BI37" i="11"/>
  <c r="BF40" i="11"/>
  <c r="BC49" i="11"/>
  <c r="BD46" i="11"/>
  <c r="BI53" i="11"/>
  <c r="BH37" i="11"/>
  <c r="BD40" i="11"/>
  <c r="BC37" i="11"/>
  <c r="BH53" i="11"/>
  <c r="BF50" i="11"/>
  <c r="BC41" i="11"/>
  <c r="BC46" i="11"/>
  <c r="BG54" i="11"/>
  <c r="BC51" i="11"/>
  <c r="BD45" i="11"/>
  <c r="BD43" i="11"/>
  <c r="BF46" i="11"/>
  <c r="BC53" i="11"/>
  <c r="BC42" i="11"/>
  <c r="BD53" i="11"/>
  <c r="BF54" i="11"/>
  <c r="BC47" i="11"/>
  <c r="CM26" i="11"/>
  <c r="BB54" i="11"/>
  <c r="CM18" i="11"/>
  <c r="BB46" i="11"/>
  <c r="BC38" i="11"/>
  <c r="BD54" i="11"/>
  <c r="BF38" i="11"/>
  <c r="BJ36" i="11"/>
  <c r="BC45" i="11"/>
  <c r="BI36" i="11"/>
  <c r="BH36" i="11"/>
  <c r="BD42" i="11"/>
  <c r="BF48" i="11"/>
  <c r="BJ48" i="11"/>
  <c r="BD47" i="11"/>
  <c r="BI49" i="11"/>
  <c r="BF36" i="11"/>
  <c r="BJ38" i="11"/>
  <c r="BI46" i="11"/>
  <c r="BE48" i="11"/>
  <c r="BD35" i="11"/>
  <c r="BF51" i="11"/>
  <c r="BJ35" i="11"/>
  <c r="BF45" i="11"/>
  <c r="BD36" i="11"/>
  <c r="BD52" i="11"/>
  <c r="BD38" i="11"/>
  <c r="BC39" i="11"/>
  <c r="CM20" i="11"/>
  <c r="BB48" i="11"/>
  <c r="BG43" i="11"/>
  <c r="BB51" i="11"/>
  <c r="CM23" i="11"/>
  <c r="BH46" i="11"/>
  <c r="BG40" i="11"/>
  <c r="BJ42" i="11"/>
  <c r="BG48" i="11"/>
  <c r="BB43" i="11"/>
  <c r="CM15" i="11"/>
  <c r="BH41" i="11"/>
  <c r="BB35" i="11"/>
  <c r="CM7" i="11"/>
  <c r="BE47" i="11"/>
  <c r="BH40" i="11"/>
  <c r="BG37" i="11"/>
  <c r="BJ47" i="11"/>
  <c r="BC36" i="11"/>
  <c r="BB40" i="11"/>
  <c r="CM12" i="11"/>
  <c r="BD49" i="11"/>
  <c r="BE37" i="11"/>
  <c r="BG35" i="11"/>
  <c r="BC50" i="11"/>
  <c r="CM9" i="11"/>
  <c r="BB37" i="11"/>
  <c r="BB53" i="11"/>
  <c r="CM25" i="11"/>
  <c r="BE44" i="11"/>
  <c r="BG49" i="11"/>
  <c r="BJ40" i="11"/>
  <c r="BC48" i="11"/>
  <c r="CM16" i="11"/>
  <c r="BB44" i="11"/>
  <c r="BB55" i="11"/>
  <c r="CM27" i="11"/>
  <c r="BE41" i="11"/>
  <c r="BG53" i="11"/>
  <c r="BJ51" i="11"/>
  <c r="BJ39" i="11"/>
  <c r="BE50" i="11"/>
  <c r="BD37" i="11"/>
  <c r="CM11" i="11"/>
  <c r="BB39" i="11"/>
  <c r="BE38" i="11"/>
  <c r="BH38" i="11"/>
  <c r="BG51" i="11"/>
  <c r="BJ37" i="11"/>
  <c r="BC44" i="11"/>
  <c r="BG55" i="11"/>
  <c r="BH44" i="11"/>
  <c r="BD39" i="11"/>
  <c r="BG42" i="11"/>
  <c r="BJ52" i="11"/>
  <c r="BC54" i="11"/>
  <c r="BD48" i="11"/>
  <c r="BB41" i="11"/>
  <c r="CM13" i="11"/>
  <c r="BE53" i="11"/>
  <c r="BH45" i="11"/>
  <c r="BF47" i="11"/>
  <c r="BG36" i="11"/>
  <c r="BJ45" i="11"/>
  <c r="BG46" i="11"/>
  <c r="BD41" i="11"/>
  <c r="BB45" i="11"/>
  <c r="CM17" i="11"/>
  <c r="BB38" i="11"/>
  <c r="CM10" i="11"/>
  <c r="BE45" i="11"/>
  <c r="BH50" i="11"/>
  <c r="BG39" i="11"/>
  <c r="BJ53" i="11"/>
  <c r="BF53" i="11"/>
  <c r="BD50" i="11"/>
  <c r="CM8" i="11"/>
  <c r="BB36" i="11"/>
  <c r="CM22" i="11"/>
  <c r="BB50" i="11"/>
  <c r="BI55" i="11"/>
  <c r="BE54" i="11"/>
  <c r="BH49" i="11"/>
  <c r="BF55" i="11"/>
  <c r="BG47" i="11"/>
  <c r="CM14" i="11"/>
  <c r="BB42" i="11"/>
  <c r="BC35" i="11"/>
  <c r="CM24" i="11"/>
  <c r="BB52" i="11"/>
  <c r="BI41" i="11"/>
  <c r="BE49" i="11"/>
  <c r="BH48" i="11"/>
  <c r="BF35" i="11"/>
  <c r="BG50" i="11"/>
  <c r="CM21" i="11"/>
  <c r="BB49" i="11"/>
  <c r="BI38" i="11"/>
  <c r="BE35" i="11"/>
  <c r="BH42" i="11"/>
  <c r="BF49" i="11"/>
  <c r="BC43" i="11"/>
  <c r="BB47" i="11"/>
  <c r="CM19" i="11"/>
  <c r="BE43" i="11"/>
  <c r="BH39" i="11"/>
  <c r="BF41" i="11"/>
  <c r="BG44" i="11"/>
  <c r="BK50" i="11" l="1"/>
  <c r="BK35" i="11"/>
  <c r="BK40" i="11"/>
  <c r="BK46" i="11"/>
  <c r="BK43" i="11"/>
  <c r="BK39" i="11"/>
  <c r="BK36" i="11"/>
  <c r="BK54" i="11"/>
  <c r="BK44" i="11"/>
  <c r="BK47" i="11"/>
  <c r="BK45" i="11"/>
  <c r="BK49" i="11"/>
  <c r="BK55" i="11"/>
  <c r="BK37" i="11"/>
  <c r="BK51" i="11"/>
  <c r="BK53" i="11"/>
  <c r="BK38" i="11"/>
  <c r="BK41" i="11"/>
  <c r="BK48" i="11"/>
  <c r="BK52" i="11"/>
  <c r="BK42" i="11"/>
</calcChain>
</file>

<file path=xl/sharedStrings.xml><?xml version="1.0" encoding="utf-8"?>
<sst xmlns="http://schemas.openxmlformats.org/spreadsheetml/2006/main" count="522" uniqueCount="234">
  <si>
    <t>Overall Score</t>
  </si>
  <si>
    <t>OPTION PREFERENCE RANK</t>
  </si>
  <si>
    <t>Relative Weight</t>
  </si>
  <si>
    <t xml:space="preserve"> (0 = not important to 100 critically important)</t>
  </si>
  <si>
    <t>#</t>
  </si>
  <si>
    <t>Decision Criteria</t>
  </si>
  <si>
    <t>Stakeholders</t>
  </si>
  <si>
    <t>Total</t>
  </si>
  <si>
    <t>Normalized</t>
  </si>
  <si>
    <t>Level of influence</t>
  </si>
  <si>
    <t>#/Size</t>
  </si>
  <si>
    <t>Proximity</t>
  </si>
  <si>
    <t>Probability of impact</t>
  </si>
  <si>
    <t>Urgency/Temporal immediacy</t>
  </si>
  <si>
    <t>Fairness</t>
  </si>
  <si>
    <t>Rights</t>
  </si>
  <si>
    <t>Level of involvement</t>
  </si>
  <si>
    <t>Level of interest</t>
  </si>
  <si>
    <t>Group 7</t>
  </si>
  <si>
    <t>Group 8</t>
  </si>
  <si>
    <t>Group 9</t>
  </si>
  <si>
    <t>Group 10</t>
  </si>
  <si>
    <t>Group 11</t>
  </si>
  <si>
    <t>Group 12</t>
  </si>
  <si>
    <t>Group 13</t>
  </si>
  <si>
    <t>Group 14</t>
  </si>
  <si>
    <t>Group 15</t>
  </si>
  <si>
    <t>Agricultural</t>
  </si>
  <si>
    <t>Irrigators</t>
  </si>
  <si>
    <t>CAFO Operators</t>
  </si>
  <si>
    <t>Livestock grazers</t>
  </si>
  <si>
    <t>Agricultural processors</t>
  </si>
  <si>
    <t>Aquaculturalists</t>
  </si>
  <si>
    <t>Farmers</t>
  </si>
  <si>
    <t>Foresters</t>
  </si>
  <si>
    <t>Food extractors</t>
  </si>
  <si>
    <t>Industrial processors</t>
  </si>
  <si>
    <t>Timber/Fiber/Ornamental extractors</t>
  </si>
  <si>
    <t>Industrial dischargers</t>
  </si>
  <si>
    <t>Energy generators</t>
  </si>
  <si>
    <t>Resource-dependent businesses</t>
  </si>
  <si>
    <t>Pharmaceutical/Food supplement suppliers</t>
  </si>
  <si>
    <t>Fur/Hide trappers/hunters</t>
  </si>
  <si>
    <t>Municipal drinking water plant operators</t>
  </si>
  <si>
    <t>Wastewater treatment plant operators</t>
  </si>
  <si>
    <t>Residential property owners</t>
  </si>
  <si>
    <t>Military/Coast Guard</t>
  </si>
  <si>
    <t>Commercial/ Industrial</t>
  </si>
  <si>
    <t>Governmental/Municipal/     Residential</t>
  </si>
  <si>
    <t>Transporters of goods</t>
  </si>
  <si>
    <t>Transporters of people</t>
  </si>
  <si>
    <t>Commercial/  Military Transportation</t>
  </si>
  <si>
    <t>Subsistence</t>
  </si>
  <si>
    <t>Water subsisters</t>
  </si>
  <si>
    <t>Food subsisters</t>
  </si>
  <si>
    <t>Timber/Fiber/Fur/Hide subsisters</t>
  </si>
  <si>
    <t>Building material subsisters</t>
  </si>
  <si>
    <t>Recreational</t>
  </si>
  <si>
    <t>Food pickers/gatherers</t>
  </si>
  <si>
    <t>Experiencers/viewers</t>
  </si>
  <si>
    <t>Hunters</t>
  </si>
  <si>
    <t>Anglers</t>
  </si>
  <si>
    <t>Waders/Swimmers/Divers</t>
  </si>
  <si>
    <t>Boaters</t>
  </si>
  <si>
    <t>Inspirational</t>
  </si>
  <si>
    <t>Spiritual and ceremonial participants</t>
  </si>
  <si>
    <t>Artists</t>
  </si>
  <si>
    <t>Learning</t>
  </si>
  <si>
    <t>Students and educators</t>
  </si>
  <si>
    <t>Researchers</t>
  </si>
  <si>
    <t>Non-Use</t>
  </si>
  <si>
    <t>People who care (existence)</t>
  </si>
  <si>
    <t>People who care (option, bequest)</t>
  </si>
  <si>
    <t>Food pickers/ gatherers</t>
  </si>
  <si>
    <t>Timber/Fiber/  Ornamental extractors</t>
  </si>
  <si>
    <t>Pharmaceutical/ Food supplement suppliers</t>
  </si>
  <si>
    <t>Experiencers/   viewers</t>
  </si>
  <si>
    <t>Timber/Fiber/Fur/  Hide subsisters</t>
  </si>
  <si>
    <t>Irrigator, irrigation, watering</t>
  </si>
  <si>
    <t>CAFO; feeding operations or feed lots for livestock (cattle, hogs, or poultry), livestock production</t>
  </si>
  <si>
    <t>Ranches or grazing for livestock (cattle, hogs, or poultry), cattle range</t>
  </si>
  <si>
    <t>Agricultural or farm processors or processing; agricultural or farm production or products (but not seafood)</t>
  </si>
  <si>
    <t xml:space="preserve">Aquaculture or aquafarming; farms or hatcheries for shellfish, fish, oysters, clams, mussels, shrimp, or aquatic plants </t>
  </si>
  <si>
    <t>Farmer, farming, farm (but not aquaculture); plantation, crops, orchards</t>
  </si>
  <si>
    <t>Forester or forestry; tree farm; silviculture</t>
  </si>
  <si>
    <t>Food extraction; hunting or trapping for livelihood, job, or commercial purpose; commercial or artisanal fishing, shrimping, clamming</t>
  </si>
  <si>
    <t>Timber, fiber, wood, or ornament extraction or harvest for commercial or business purposes; logging or logger; oyster harvest, abalone collecting</t>
  </si>
  <si>
    <t xml:space="preserve">Industrial discharge or wastewater </t>
  </si>
  <si>
    <t>Businesses that rely or depend on local resources; marina, tourism, , resort, hotel, shop, restaurant, local business, developed or working waterfronts; outfitter, fishing/hunting guide; fishing charter, tour boats</t>
  </si>
  <si>
    <t xml:space="preserve">Pharmaceuticals, medicines; food supplements, vitamins; </t>
  </si>
  <si>
    <t xml:space="preserve">Hunting or trapping for animal skin, hide, fur </t>
  </si>
  <si>
    <t>Power plant, electric, hydroelectric; solar, wind, hydro, renewable, nuclear power or energy; thermoelectric cooling</t>
  </si>
  <si>
    <t>Drinking water, municipal water supply</t>
  </si>
  <si>
    <t>Wastewater or sewage treatment; treatment plant</t>
  </si>
  <si>
    <t>Homeowners, private land,  or property, landowner; Residential areas, neighborhoods, or development</t>
  </si>
  <si>
    <t>Military, coast guard, navy, army, shipyard</t>
  </si>
  <si>
    <t>Goods transport, shipping, cargo, commercial navigation, port, vessel, barge, freight, bulk commodities, containers</t>
  </si>
  <si>
    <t>People transport, cruise, ferry, ferries, airplane, airport, train, harbor</t>
  </si>
  <si>
    <t>Cistern,  rain garden, rain barrel; water for subsistence, including tribal or traditional use</t>
  </si>
  <si>
    <t>Food for subsistence; hunting, fishing, collecting, or gathering food to cook or eat; digging shellfish or clams; including tribal or traditional use, wild rice</t>
  </si>
  <si>
    <t xml:space="preserve">Collect timber, fiber, fur, or hides for subsistence, including tribal or cultural traditions; firewood </t>
  </si>
  <si>
    <t>Collecting building materials for subsistence, including tribes or cultural traditions</t>
  </si>
  <si>
    <t>Collect or gather berries, mushrooms; dig for shellfish or clams; wild rice</t>
  </si>
  <si>
    <t xml:space="preserve">Snorkeling, SCUBA, swimming, beachgoing, wading, diving, bathing </t>
  </si>
  <si>
    <t>Boat, canoe, kayak, rowing, sailing, jet ski, surfing, watercraft</t>
  </si>
  <si>
    <t>Bird, wildlife, or fauna watching; nature appreciation; hiking, biking, camping, climbing, outings, sunbathing, sightseeing, beach combing; viewing (i.e., observing, enjoying, experiencing, relaxing, outings) nature (e.g., outdoors, wildlife, wildflowers, animals, trails)</t>
  </si>
  <si>
    <t xml:space="preserve">Hunting for recreation or sport </t>
  </si>
  <si>
    <t xml:space="preserve">Anglers, fishing for recreation or sport </t>
  </si>
  <si>
    <t>Festival, observance, religion, ceremony, baptism, wedding, spiritual, worship, prayer</t>
  </si>
  <si>
    <t>Writer, author, poet, painter, artist, sculptor, carver, pottery, photography</t>
  </si>
  <si>
    <t>Educational use, resource, interest, or opportunity; academic, teaching, professor, student; secondary schools (elementary, middle, high); school children; field trips or outdoor laboratories</t>
  </si>
  <si>
    <t>Opportunities or interest for significant scientific research and improving scientific knowledge, investigation, research, questions </t>
  </si>
  <si>
    <t>Caring, concern, conservation, or appreciation by the community (citizens, stakeholders, people, residents, anyone, everyone, children, families); Existence value; History; Culture </t>
  </si>
  <si>
    <t>Bequest, option, legacy, or heritage value; future or next generation (grandchildren)</t>
  </si>
  <si>
    <t>Air</t>
  </si>
  <si>
    <t xml:space="preserve">Clean, safe, healthy air for breathing; Availability of air for industrial discharges or emission, to transport and ameliorate odors (e.g., smells, fumes), or to transport and deposit pollutants (e.g., deposition, rain fall); </t>
  </si>
  <si>
    <t>Atmospheric Phenomena</t>
  </si>
  <si>
    <t xml:space="preserve">Generate or create fog; aesthetic, scenic, or inspirational value of clouds, sunrise, sunsets, morning, or twilight; </t>
  </si>
  <si>
    <t>Depredators and (Pest) Predators</t>
  </si>
  <si>
    <t>Biological control (biocontrol); control of pests, invasives, exotics, or nuisance species by predators; natural control or populations or species</t>
  </si>
  <si>
    <t>Fauna</t>
  </si>
  <si>
    <t xml:space="preserve">Wildlife or animals, including terrestrial and aquatic mammals, birds, reptiles, amphibians, and insects that are unique (e.g., charismatic, endangered, biodiversity, beauty, special), enjoyed as a resource (e.g., observation, watching, collecting, hunting, trapping), or identified for conservation (e.g., protect, restore, preserve) </t>
  </si>
  <si>
    <t>Fiber</t>
  </si>
  <si>
    <t>Fiber (e.g., salt hay, grass, reeds) collected, harvested, or gathered for use, subsistence, or other benefits (e.g., products, milling, industry, pottery)</t>
  </si>
  <si>
    <t>Fish</t>
  </si>
  <si>
    <t>Wild fish or shellfish (e.g., salmon, oyster, pike, crab, mullet, mussel, bass, herring, grouper, snapper, alewife, flounder, abalone, scallop, worm, clam, geoduck) harvested for seafood consumption or other industrial, commercial, recreational uses; Fish that are unique (e.g., charismatic, endangered, biodiversity, beauty, special) or identified for conservation (e.g., protect, restore, preserve)</t>
  </si>
  <si>
    <t>Flora</t>
  </si>
  <si>
    <t>Flora (e.g., grass, kelp, seaweed, vegetation, mangroves, trees, moss, sedge, lichens, berries, cypress, pine, oak, elm, etc.), including plant parts (e.g., flowers, branches, sticks), that are unique (e.g., charismatic, endangered, biodiversity, beauty, special), enjoyed as a resource (e.g., observation, sightseeing, collecting, consumption, cuttings), or identified for conservation (e.g., protect, restore, preserve)</t>
  </si>
  <si>
    <t>Fungi</t>
  </si>
  <si>
    <t>Wild fungi (i.e., mushrooms) that are unique (e.g., charismatic, endangered, biodiversity, beauty, special), enjoyed as a resource (e.g., observation, sightseeing, collecting, consumption), or identified for conservation (e.g., protect, restore, preserve)</t>
  </si>
  <si>
    <t>Land</t>
  </si>
  <si>
    <t>Natural Materials</t>
  </si>
  <si>
    <t>Natural materials that are collected for artistic use (e.g. ornaments or jewelry) or consumption, including rocks, shells, coral skeletons, clay, acorns, honey, maple syrup, sand;</t>
  </si>
  <si>
    <t>Open Space</t>
  </si>
  <si>
    <t>Open space (e.g., greenspace, greenways, parks, nature preserves) that is available to enjoy, appreciate, or other opportunities (e.g., aesthetics, recreation, scenery)</t>
  </si>
  <si>
    <t>Pollinators</t>
  </si>
  <si>
    <t>Bees, butterflies, or other animals (e.g., bats, birds) that distribute pollen for plants (e.g., flowers, flora, crops, farms, agriculture, gardens)</t>
  </si>
  <si>
    <t>Presence of the Environment</t>
  </si>
  <si>
    <t>Soil</t>
  </si>
  <si>
    <t xml:space="preserve">Availability of soil (e.g., dirt, sediment) for farming, gardening, to absorb effluent, as a nutrient source for the estuary (i.e., sediment flux), or for other uses, including soil microorganisms that affect quantity and quality through decomposition or nutrient availability (e.g., nitrogen, carbon) </t>
  </si>
  <si>
    <t>Sounds and Scents</t>
  </si>
  <si>
    <t xml:space="preserve">Natural sounds, noises, scents, and smells (i.e., sensory, olfactory, auditory resources) available to hear and enjoy, including bird songs or calls, croaking, chirping, rustling, splashing, thunder, ocean waves, flowers, plants, berries, the beach </t>
  </si>
  <si>
    <t>Substrate</t>
  </si>
  <si>
    <t>Natural substrate, ground, or surfaces (e.g., clay, chalk, bedrock, limestone, granite, marble, sand, oyster reef, renourished beaches) available for construction, agriculture, aquaculture, or other uses</t>
  </si>
  <si>
    <t>Timber</t>
  </si>
  <si>
    <t>Natural wood available as timber, logs, or lumber for household, commercial, or industrial uses</t>
  </si>
  <si>
    <t>Viewscapes</t>
  </si>
  <si>
    <t>Opportunities for scenic (e.g., beautiful, inspirational, spectacular) views (e.g., viewscape, vista, landscape, overlook)</t>
  </si>
  <si>
    <t>Water</t>
  </si>
  <si>
    <t>Water as a resource for consumption (e.g., drinking); a resource for industry (e.g., cooling, hydroelectricity), households (e.g., rain barrels), or agriculture (e.g., irrigation); as a medium to receive &amp; dilute discharges (e.g., wastewater, ballast) or for transportation (e.g., boat or ship navigation)</t>
  </si>
  <si>
    <t>Weather</t>
  </si>
  <si>
    <t>Wind</t>
  </si>
  <si>
    <t>Wind available to enjoy (e.g., boating, surfing, recreation) or for commercial uses (e.g., energy, electricity, power)</t>
  </si>
  <si>
    <t>TOTAL</t>
  </si>
  <si>
    <t>Magnitude of impact</t>
  </si>
  <si>
    <t>Stakeholder Prioritization Score</t>
  </si>
  <si>
    <t>None</t>
  </si>
  <si>
    <t>Minimal</t>
  </si>
  <si>
    <t>Moderate</t>
  </si>
  <si>
    <t>Significant</t>
  </si>
  <si>
    <t>Low</t>
  </si>
  <si>
    <t>High</t>
  </si>
  <si>
    <t>If changes are made in this decision context what is the likelihood that this stakeholder group will be impacted? What is the potential magnitude of that impact?</t>
  </si>
  <si>
    <t>Magnitude of impact/         Probability of impact</t>
  </si>
  <si>
    <t>If this stakeholder group is not considered in decision-making, would the resulting decision be seen as unfair?</t>
  </si>
  <si>
    <t>100 = Yes</t>
  </si>
  <si>
    <t>0 = No</t>
  </si>
  <si>
    <t xml:space="preserve">Does this stakholder group have any 1) legal right to be involved in this decision making process, 2) property rights associated with the land that will be impacted by the decision, or 3) consumer/user rights associated with the services that will be impacted by the decision? </t>
  </si>
  <si>
    <t>100 = Yes, all 3</t>
  </si>
  <si>
    <t>60 = Yes, 2 of the 3</t>
  </si>
  <si>
    <t>20 = yes, 1 of the 3</t>
  </si>
  <si>
    <t>Very dependent on context</t>
  </si>
  <si>
    <t>Useful?</t>
  </si>
  <si>
    <t>Magnitude/Probability of impact</t>
  </si>
  <si>
    <t>Does this stakeholder group have an economic interest in the outcome of this decision?</t>
  </si>
  <si>
    <t>Economic interest</t>
  </si>
  <si>
    <t>Stakeholder Groups</t>
  </si>
  <si>
    <t>Urgency/ Temporal immediacy</t>
  </si>
  <si>
    <t>Does this stakeholder group want an immediate decision/action on this issue?</t>
  </si>
  <si>
    <t>100 = Yes, even if other actions/decisions must be postponed</t>
  </si>
  <si>
    <t>80 = Yes, as long as it does not delay current commitments</t>
  </si>
  <si>
    <t>60 = They would like to see action/a decision within a relatively short timeframe</t>
  </si>
  <si>
    <t>40 = They would like to see action/a decision within a medium range timeframe</t>
  </si>
  <si>
    <t>20 = They would like to see action/a decision made, but have no timeframe for it</t>
  </si>
  <si>
    <t>0 = They do not care when an action/decision takes place</t>
  </si>
  <si>
    <t>*short/medium/long term should be defined up front</t>
  </si>
  <si>
    <t>What level of involvement does this stakeholder group have in this decision/a decision in this context?</t>
  </si>
  <si>
    <t>Level of involvment</t>
  </si>
  <si>
    <t>How frequently does this stakeholder group come into contact with the area subject to this decision?</t>
  </si>
  <si>
    <t>100 = They are constantly in direct contact with the area</t>
  </si>
  <si>
    <t>0 = They are never in contact with the area</t>
  </si>
  <si>
    <t>75 = They are constantly in contact with areas adjacent to the area OR They are frequently in direct contact with the area</t>
  </si>
  <si>
    <t>50 = They are frequently in contact with areas adjacent to the area OR They are infrequently in direct contact with the area</t>
  </si>
  <si>
    <t>25 = They are infrequently in contact with areas adjacent to the area</t>
  </si>
  <si>
    <t>10 = They interact with this area from a distance</t>
  </si>
  <si>
    <t>0 = No involvement in the decision/action</t>
  </si>
  <si>
    <t>100 = Directly involved in making the decision/carrying out the action</t>
  </si>
  <si>
    <t>20 = No involvement in the decision/action, but direct involvement with groups that are</t>
  </si>
  <si>
    <t>60 = Indirectly involved in making the decision/carrying out the action</t>
  </si>
  <si>
    <t xml:space="preserve">Does this stakeholder group have any formal or informal influence over the decision making process? </t>
  </si>
  <si>
    <t>What is this stakeholder group's level of interest in this decision/action?</t>
  </si>
  <si>
    <t>100 = This group has formal influence over the decision-making process (i.e. can have the project stopped, must be consulted with)</t>
  </si>
  <si>
    <t>50 = This group has informal influence over the decision-making process</t>
  </si>
  <si>
    <t>0 = This group has no influence over the decision-making process</t>
  </si>
  <si>
    <t>100 = High</t>
  </si>
  <si>
    <t>75 = Moderate</t>
  </si>
  <si>
    <t>25 = Low</t>
  </si>
  <si>
    <t>0 = None</t>
  </si>
  <si>
    <t>Weight</t>
  </si>
  <si>
    <t>STEP 1: WEIGHTING</t>
  </si>
  <si>
    <t>Underrepresented/Underserved representation</t>
  </si>
  <si>
    <t>Does this stakeholder group represent underserved or underrepresented groups?</t>
  </si>
  <si>
    <t>Look over the criteria below. Identify the criterion that you value the most. Give that criterion a weight of 100. Weight all other critera relative to that most valued criterion.</t>
  </si>
  <si>
    <t>STEP 2: SCORING STAKEHOLDER GROUPS</t>
  </si>
  <si>
    <t xml:space="preserve">Stakeholder Prioritization </t>
  </si>
  <si>
    <t>Industrial processing or production, ; manufacturing; textile, steel, or industries or production; mills; oil and gas industry (including extraction &amp; processing); mining; food (meat, sugar, grain, vegetable, fruit) processing</t>
  </si>
  <si>
    <t>Weather (e.g., climate, seasons, rain, temperature, snow, ice, summer, spring, winter, autumn) available to enjoy (e.g., for recreation, tourism, sunbathing) or favorable for activities (e.g., agriculture)</t>
  </si>
  <si>
    <t>Opportunities for recreation (e.g., camping, hiking, diving, snorkeling, swimming, sunbathing, sightseeing, walking, biking, outing, trails),  aesthetic enjoyment (e.g., atmosphere, appreciation), or non-use value (e.g., existence, bequest); Provide or generate clean air; Purify, filter, buffer, or clean air pollutants or the atmosphere; Provide or improve air quality; nitrogen fixation; improve respiratory health or reduce asthma; reduce carbon in the atmosphere; Erosion and flood control; Shoreline protection (e.g. dunes, mangroves, reefs); Filtering (e.g. buffering) sediment, nutrients, or water pollutants; Shading by trees (e.g., canopy cover)</t>
  </si>
  <si>
    <t>Availability of land, coast, or wetland for residential or commercial development, including sprawl, or for disposal sites; Land identified for protection (e.g, preserve, restore, conserve, easement, trust); Public lands of unspecified use</t>
  </si>
  <si>
    <t>Commercial/Industrial</t>
  </si>
  <si>
    <t>Governmental/Municipal/Residential</t>
  </si>
  <si>
    <t>Commerical/Military</t>
  </si>
  <si>
    <t>Identify your stakeholder groups in column A. Following the instructons in the following columns. Score each stakeholder group for each of the 9 criteria.</t>
  </si>
  <si>
    <t xml:space="preserve">Identify the types of beneficiaries making up each stakeholder group by percentage. </t>
  </si>
  <si>
    <r>
      <t>STEP 3: SLICING</t>
    </r>
    <r>
      <rPr>
        <b/>
        <sz val="10"/>
        <rFont val="Verdana"/>
      </rPr>
      <t xml:space="preserve"> STAKEHOLDER GROUPS</t>
    </r>
    <r>
      <rPr>
        <b/>
        <sz val="10"/>
        <rFont val="Verdana"/>
      </rPr>
      <t xml:space="preserve"> INTO BENEFICIARY CATEGORIES</t>
    </r>
  </si>
  <si>
    <t>Beneficiary Score</t>
  </si>
  <si>
    <t>STEP 4: IDENTIFYING RELEVANT ATTRIBUTES FOR BENEFICIARIES</t>
  </si>
  <si>
    <t xml:space="preserve">Identify the relevant ecosystem attributes for each beneficiary group by percentage. </t>
  </si>
  <si>
    <t>Group 3</t>
  </si>
  <si>
    <t>Group 4</t>
  </si>
  <si>
    <t>Group 5</t>
  </si>
  <si>
    <t>Group 6</t>
  </si>
  <si>
    <t>qwer</t>
  </si>
  <si>
    <t>rewq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</si>
</sst>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0"/>
      <name val="Verdana"/>
    </font>
    <font>
      <b/>
      <sz val="10"/>
      <name val="Verdana"/>
    </font>
    <font>
      <sz val="10"/>
      <name val="Verdana"/>
    </font>
    <font>
      <b/>
      <sz val="18"/>
      <name val="Arial"/>
      <family val="2"/>
    </font>
    <font>
      <sz val="18"/>
      <name val="Arial"/>
      <family val="2"/>
    </font>
    <font>
      <b/>
      <i/>
      <sz val="10"/>
      <name val="Arial"/>
      <family val="2"/>
    </font>
    <font>
      <sz val="16"/>
      <name val="Arial"/>
      <family val="2"/>
    </font>
    <font>
      <b/>
      <sz val="10"/>
      <name val="Arial"/>
      <family val="2"/>
    </font>
    <font>
      <sz val="14"/>
      <name val="Arial"/>
      <family val="2"/>
    </font>
    <font>
      <i/>
      <sz val="10"/>
      <name val="Arial"/>
      <family val="2"/>
    </font>
    <font>
      <b/>
      <sz val="14"/>
      <name val="Arial"/>
      <family val="2"/>
    </font>
    <font>
      <sz val="10"/>
      <color indexed="22"/>
      <name val="Arial"/>
      <family val="2"/>
    </font>
    <font>
      <b/>
      <sz val="10"/>
      <name val="Verdana"/>
    </font>
    <font>
      <sz val="14"/>
      <name val="Verdana"/>
      <family val="2"/>
    </font>
    <font>
      <i/>
      <sz val="10"/>
      <name val="Verdana"/>
    </font>
    <font>
      <sz val="8"/>
      <name val="Verdana"/>
      <family val="2"/>
    </font>
    <font>
      <b/>
      <sz val="8"/>
      <name val="Verdana"/>
      <family val="2"/>
    </font>
    <font>
      <sz val="10"/>
      <name val="Verdana"/>
      <family val="2"/>
    </font>
  </fonts>
  <fills count="27">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9FDD1"/>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rgb="FFFBFBFB"/>
        <bgColor indexed="64"/>
      </patternFill>
    </fill>
    <fill>
      <patternFill patternType="solid">
        <fgColor rgb="FFFCFEEC"/>
        <bgColor indexed="64"/>
      </patternFill>
    </fill>
    <fill>
      <patternFill patternType="solid">
        <fgColor rgb="FFF3F9FB"/>
        <bgColor indexed="64"/>
      </patternFill>
    </fill>
    <fill>
      <patternFill patternType="solid">
        <fgColor rgb="FFF7F9F1"/>
        <bgColor indexed="64"/>
      </patternFill>
    </fill>
    <fill>
      <patternFill patternType="solid">
        <fgColor rgb="FFFEF6F0"/>
        <bgColor indexed="64"/>
      </patternFill>
    </fill>
    <fill>
      <patternFill patternType="solid">
        <fgColor rgb="FFFAF0F0"/>
        <bgColor indexed="64"/>
      </patternFill>
    </fill>
    <fill>
      <patternFill patternType="solid">
        <fgColor rgb="FFF2F0F6"/>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cellStyleXfs>
  <cellXfs count="166">
    <xf numFmtId="0" fontId="0" fillId="0" borderId="0" xfId="0"/>
    <xf numFmtId="0" fontId="0" fillId="2" borderId="0" xfId="0" applyFill="1"/>
    <xf numFmtId="0" fontId="7" fillId="2" borderId="0" xfId="0" applyFont="1" applyFill="1" applyAlignment="1">
      <alignment horizontal="center"/>
    </xf>
    <xf numFmtId="0" fontId="7" fillId="0" borderId="0" xfId="0" applyFont="1" applyFill="1" applyAlignment="1">
      <alignment horizontal="center" vertical="center" textRotation="90"/>
    </xf>
    <xf numFmtId="0" fontId="7" fillId="2" borderId="0" xfId="0" applyFont="1" applyFill="1" applyAlignment="1">
      <alignment horizontal="center" vertical="center" textRotation="90"/>
    </xf>
    <xf numFmtId="0" fontId="8" fillId="3" borderId="0" xfId="0" applyFont="1" applyFill="1" applyAlignment="1">
      <alignment horizontal="right"/>
    </xf>
    <xf numFmtId="0" fontId="7" fillId="0" borderId="0" xfId="0" applyFont="1" applyAlignment="1">
      <alignment horizontal="center" vertical="center"/>
    </xf>
    <xf numFmtId="0" fontId="9" fillId="3" borderId="0" xfId="0" applyFont="1" applyFill="1" applyAlignment="1">
      <alignment horizontal="right" wrapText="1"/>
    </xf>
    <xf numFmtId="0" fontId="4" fillId="2" borderId="0" xfId="0" applyFont="1" applyFill="1" applyAlignment="1">
      <alignment horizontal="center"/>
    </xf>
    <xf numFmtId="0" fontId="4" fillId="0" borderId="0" xfId="0" applyFont="1" applyAlignment="1">
      <alignment horizontal="center"/>
    </xf>
    <xf numFmtId="0" fontId="9" fillId="0" borderId="0" xfId="0" applyFont="1" applyAlignment="1">
      <alignment wrapText="1"/>
    </xf>
    <xf numFmtId="0" fontId="9" fillId="2" borderId="0" xfId="0" applyFont="1" applyFill="1"/>
    <xf numFmtId="0" fontId="11" fillId="2" borderId="0" xfId="0" applyFont="1" applyFill="1" applyAlignment="1">
      <alignment horizontal="center"/>
    </xf>
    <xf numFmtId="0" fontId="4" fillId="3" borderId="0" xfId="0" applyFont="1" applyFill="1" applyAlignment="1"/>
    <xf numFmtId="0" fontId="7" fillId="3" borderId="0" xfId="0" applyFont="1" applyFill="1" applyAlignment="1">
      <alignment horizontal="center" vertical="center" textRotation="90"/>
    </xf>
    <xf numFmtId="0" fontId="7" fillId="0" borderId="0" xfId="0" applyFont="1" applyFill="1" applyAlignment="1">
      <alignment horizontal="center" vertical="center" textRotation="90" wrapText="1"/>
    </xf>
    <xf numFmtId="0" fontId="6" fillId="2" borderId="0" xfId="0" applyFont="1" applyFill="1" applyAlignment="1">
      <alignment horizontal="center" vertical="center"/>
    </xf>
    <xf numFmtId="164" fontId="0" fillId="0" borderId="0" xfId="0" applyNumberFormat="1"/>
    <xf numFmtId="0" fontId="12" fillId="0" borderId="0" xfId="0" applyFont="1" applyAlignment="1">
      <alignment horizontal="center"/>
    </xf>
    <xf numFmtId="0" fontId="0" fillId="0" borderId="0" xfId="0" applyAlignment="1">
      <alignment wrapText="1"/>
    </xf>
    <xf numFmtId="0" fontId="12" fillId="0" borderId="0" xfId="0" applyFont="1"/>
    <xf numFmtId="0" fontId="12" fillId="0" borderId="0" xfId="0" applyFont="1" applyAlignment="1">
      <alignment horizontal="center" vertical="center"/>
    </xf>
    <xf numFmtId="0" fontId="12" fillId="0" borderId="0" xfId="0" applyFont="1" applyAlignment="1">
      <alignment horizontal="center" vertical="center" wrapText="1"/>
    </xf>
    <xf numFmtId="0" fontId="0" fillId="4" borderId="1" xfId="0" applyFill="1"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7" borderId="1" xfId="0" applyFill="1" applyBorder="1" applyAlignment="1">
      <alignment wrapText="1"/>
    </xf>
    <xf numFmtId="0" fontId="0" fillId="8" borderId="1" xfId="0" applyFill="1" applyBorder="1" applyAlignment="1">
      <alignment wrapText="1"/>
    </xf>
    <xf numFmtId="0" fontId="0" fillId="9" borderId="1" xfId="0" applyFill="1" applyBorder="1" applyAlignment="1">
      <alignment wrapText="1"/>
    </xf>
    <xf numFmtId="0" fontId="0" fillId="10" borderId="1" xfId="0" applyFill="1" applyBorder="1" applyAlignment="1">
      <alignment wrapText="1"/>
    </xf>
    <xf numFmtId="0" fontId="0" fillId="11" borderId="1" xfId="0" applyFill="1" applyBorder="1" applyAlignment="1">
      <alignment wrapText="1"/>
    </xf>
    <xf numFmtId="0" fontId="2" fillId="0" borderId="0" xfId="0" applyFont="1"/>
    <xf numFmtId="0" fontId="0" fillId="4" borderId="1" xfId="0" applyFill="1" applyBorder="1"/>
    <xf numFmtId="0" fontId="2" fillId="4" borderId="1" xfId="0" applyFont="1" applyFill="1" applyBorder="1"/>
    <xf numFmtId="0" fontId="0" fillId="5" borderId="1" xfId="0" applyFill="1" applyBorder="1"/>
    <xf numFmtId="0" fontId="2" fillId="5" borderId="1" xfId="0" applyFont="1" applyFill="1" applyBorder="1"/>
    <xf numFmtId="0" fontId="2" fillId="0" borderId="0" xfId="0" applyFont="1" applyAlignment="1">
      <alignment wrapText="1"/>
    </xf>
    <xf numFmtId="0" fontId="0" fillId="6" borderId="1" xfId="0" applyFill="1" applyBorder="1"/>
    <xf numFmtId="0" fontId="0" fillId="7" borderId="1" xfId="0" applyFill="1" applyBorder="1"/>
    <xf numFmtId="0" fontId="0" fillId="8" borderId="1" xfId="0" applyFill="1" applyBorder="1"/>
    <xf numFmtId="0" fontId="2" fillId="8" borderId="1" xfId="0" applyFont="1" applyFill="1" applyBorder="1"/>
    <xf numFmtId="0" fontId="2" fillId="9" borderId="1" xfId="0" applyFont="1" applyFill="1" applyBorder="1" applyAlignment="1">
      <alignment wrapText="1"/>
    </xf>
    <xf numFmtId="0" fontId="0" fillId="9" borderId="1" xfId="0" applyFill="1" applyBorder="1"/>
    <xf numFmtId="0" fontId="2" fillId="9" borderId="1" xfId="0" applyFont="1" applyFill="1" applyBorder="1"/>
    <xf numFmtId="0" fontId="2" fillId="10" borderId="1" xfId="0" applyFont="1" applyFill="1" applyBorder="1"/>
    <xf numFmtId="0" fontId="2" fillId="11" borderId="1" xfId="0" applyFont="1" applyFill="1" applyBorder="1"/>
    <xf numFmtId="0" fontId="0" fillId="11" borderId="0" xfId="0" applyFill="1"/>
    <xf numFmtId="0" fontId="0" fillId="4" borderId="2" xfId="0" applyFill="1" applyBorder="1" applyAlignment="1">
      <alignment wrapText="1"/>
    </xf>
    <xf numFmtId="0" fontId="0" fillId="5" borderId="2" xfId="0" applyFill="1" applyBorder="1" applyAlignment="1">
      <alignment wrapText="1"/>
    </xf>
    <xf numFmtId="0" fontId="0" fillId="6" borderId="2" xfId="0" applyFill="1" applyBorder="1" applyAlignment="1">
      <alignment wrapText="1"/>
    </xf>
    <xf numFmtId="0" fontId="0" fillId="7" borderId="2" xfId="0" applyFill="1" applyBorder="1" applyAlignment="1">
      <alignment wrapText="1"/>
    </xf>
    <xf numFmtId="0" fontId="0" fillId="8" borderId="2" xfId="0" applyFill="1" applyBorder="1" applyAlignment="1">
      <alignment wrapText="1"/>
    </xf>
    <xf numFmtId="0" fontId="0" fillId="9" borderId="2" xfId="0" applyFill="1" applyBorder="1" applyAlignment="1">
      <alignment wrapText="1"/>
    </xf>
    <xf numFmtId="0" fontId="0" fillId="10" borderId="2" xfId="0" applyFill="1" applyBorder="1" applyAlignment="1">
      <alignment wrapText="1"/>
    </xf>
    <xf numFmtId="0" fontId="0" fillId="11" borderId="2" xfId="0" applyFill="1" applyBorder="1" applyAlignment="1">
      <alignment wrapText="1"/>
    </xf>
    <xf numFmtId="0" fontId="0" fillId="12" borderId="1" xfId="0" applyFill="1" applyBorder="1" applyAlignment="1">
      <alignment wrapText="1"/>
    </xf>
    <xf numFmtId="0" fontId="0" fillId="12" borderId="1" xfId="0" applyFill="1" applyBorder="1"/>
    <xf numFmtId="0" fontId="2" fillId="12" borderId="1" xfId="0" applyFont="1" applyFill="1" applyBorder="1"/>
    <xf numFmtId="0" fontId="0" fillId="12" borderId="2" xfId="0" applyFill="1" applyBorder="1" applyAlignment="1">
      <alignment wrapText="1"/>
    </xf>
    <xf numFmtId="0" fontId="0" fillId="13" borderId="1" xfId="0" applyFill="1" applyBorder="1" applyAlignment="1">
      <alignment wrapText="1"/>
    </xf>
    <xf numFmtId="0" fontId="0" fillId="0" borderId="1" xfId="0" applyBorder="1" applyAlignment="1">
      <alignment wrapText="1"/>
    </xf>
    <xf numFmtId="0" fontId="12" fillId="0" borderId="0" xfId="0" applyFont="1" applyAlignment="1">
      <alignment wrapText="1"/>
    </xf>
    <xf numFmtId="0" fontId="0" fillId="0" borderId="0" xfId="0" applyAlignment="1">
      <alignment horizontal="center" vertical="center"/>
    </xf>
    <xf numFmtId="0" fontId="2" fillId="0" borderId="0" xfId="0" applyFont="1" applyFill="1"/>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14" borderId="1" xfId="0" applyFont="1" applyFill="1" applyBorder="1" applyAlignment="1">
      <alignment horizontal="center" vertical="center"/>
    </xf>
    <xf numFmtId="0" fontId="2" fillId="15" borderId="1" xfId="0" applyFont="1" applyFill="1" applyBorder="1" applyAlignment="1">
      <alignment horizontal="center" vertical="center"/>
    </xf>
    <xf numFmtId="0" fontId="2" fillId="16" borderId="1" xfId="0" applyFont="1" applyFill="1" applyBorder="1" applyAlignment="1">
      <alignment horizontal="center" vertical="center"/>
    </xf>
    <xf numFmtId="0" fontId="2" fillId="17" borderId="1" xfId="0" applyFont="1" applyFill="1" applyBorder="1" applyAlignment="1">
      <alignment horizontal="center" vertical="center"/>
    </xf>
    <xf numFmtId="0" fontId="2" fillId="18" borderId="1" xfId="0" applyFont="1" applyFill="1" applyBorder="1" applyAlignment="1">
      <alignment horizontal="center" vertical="center"/>
    </xf>
    <xf numFmtId="0" fontId="2" fillId="19" borderId="1" xfId="0" applyFont="1" applyFill="1" applyBorder="1" applyAlignment="1">
      <alignment horizontal="center" vertical="center"/>
    </xf>
    <xf numFmtId="0" fontId="2" fillId="20" borderId="1" xfId="0" applyFont="1" applyFill="1" applyBorder="1" applyAlignment="1">
      <alignment horizontal="center" vertical="center"/>
    </xf>
    <xf numFmtId="0" fontId="2" fillId="21" borderId="1" xfId="0" applyFont="1" applyFill="1" applyBorder="1" applyAlignment="1">
      <alignment horizontal="center" vertical="center"/>
    </xf>
    <xf numFmtId="0" fontId="2" fillId="22" borderId="1" xfId="0" applyFont="1" applyFill="1" applyBorder="1" applyAlignment="1">
      <alignment horizontal="center" vertical="center"/>
    </xf>
    <xf numFmtId="0" fontId="15" fillId="0" borderId="0" xfId="0" applyFont="1" applyAlignment="1">
      <alignment wrapText="1"/>
    </xf>
    <xf numFmtId="0" fontId="15" fillId="0" borderId="0" xfId="0" applyFont="1" applyAlignment="1">
      <alignment horizontal="center"/>
    </xf>
    <xf numFmtId="0" fontId="12" fillId="0" borderId="0" xfId="0" applyFont="1" applyAlignment="1">
      <alignment horizontal="center" wrapText="1"/>
    </xf>
    <xf numFmtId="0" fontId="12" fillId="0" borderId="0" xfId="0" applyFont="1" applyAlignment="1">
      <alignment vertical="center" wrapText="1"/>
    </xf>
    <xf numFmtId="0" fontId="12" fillId="0" borderId="0" xfId="0" applyFont="1" applyAlignment="1">
      <alignment vertical="center"/>
    </xf>
    <xf numFmtId="0" fontId="15" fillId="0" borderId="1" xfId="0" applyFont="1" applyBorder="1" applyAlignment="1">
      <alignment wrapText="1"/>
    </xf>
    <xf numFmtId="0" fontId="0" fillId="0" borderId="1" xfId="0" applyBorder="1" applyAlignment="1">
      <alignment horizontal="center" vertical="center" wrapText="1"/>
    </xf>
    <xf numFmtId="0" fontId="0" fillId="23" borderId="1" xfId="0" applyFill="1" applyBorder="1" applyAlignment="1">
      <alignment horizontal="center" vertical="center" wrapText="1"/>
    </xf>
    <xf numFmtId="0" fontId="0" fillId="24" borderId="1" xfId="0" applyFill="1" applyBorder="1" applyAlignment="1">
      <alignment horizontal="center" vertical="center" wrapText="1"/>
    </xf>
    <xf numFmtId="0" fontId="2" fillId="25" borderId="1" xfId="0" applyFont="1" applyFill="1" applyBorder="1" applyAlignment="1">
      <alignment horizontal="center" vertical="center" wrapText="1"/>
    </xf>
    <xf numFmtId="0" fontId="0" fillId="26" borderId="1" xfId="0" applyFill="1" applyBorder="1" applyAlignment="1">
      <alignment horizontal="center" vertical="center" wrapText="1"/>
    </xf>
    <xf numFmtId="0" fontId="0" fillId="24" borderId="1" xfId="0" applyFill="1" applyBorder="1" applyAlignment="1">
      <alignment horizontal="center" vertical="center"/>
    </xf>
    <xf numFmtId="0" fontId="0" fillId="10" borderId="1" xfId="0" applyFill="1" applyBorder="1" applyAlignment="1">
      <alignment horizontal="center" vertical="center" wrapText="1"/>
    </xf>
    <xf numFmtId="0" fontId="12" fillId="0" borderId="0" xfId="0" applyFont="1" applyFill="1" applyAlignment="1">
      <alignment horizontal="center" vertical="center" wrapText="1"/>
    </xf>
    <xf numFmtId="0" fontId="12" fillId="0" borderId="0" xfId="0" applyFont="1" applyFill="1" applyAlignment="1">
      <alignment horizontal="center" vertical="center"/>
    </xf>
    <xf numFmtId="0" fontId="12" fillId="0" borderId="0" xfId="0" applyFont="1" applyFill="1" applyAlignment="1">
      <alignment vertical="center" wrapText="1"/>
    </xf>
    <xf numFmtId="0" fontId="2" fillId="0" borderId="0" xfId="0" applyFont="1" applyFill="1" applyBorder="1" applyAlignment="1">
      <alignment wrapText="1"/>
    </xf>
    <xf numFmtId="0" fontId="2" fillId="0" borderId="0" xfId="0" applyFont="1" applyFill="1" applyBorder="1" applyAlignment="1"/>
    <xf numFmtId="0" fontId="2" fillId="0" borderId="0" xfId="0" applyFont="1" applyBorder="1" applyAlignment="1">
      <alignment wrapText="1"/>
    </xf>
    <xf numFmtId="0" fontId="2" fillId="0" borderId="0" xfId="0" applyFont="1" applyBorder="1" applyAlignment="1">
      <alignment vertical="center" textRotation="90"/>
    </xf>
    <xf numFmtId="0" fontId="2" fillId="0" borderId="0" xfId="0" applyFont="1" applyBorder="1"/>
    <xf numFmtId="0" fontId="2" fillId="0" borderId="0" xfId="0" applyFont="1" applyFill="1" applyBorder="1"/>
    <xf numFmtId="0" fontId="2" fillId="0" borderId="0" xfId="0" applyFont="1" applyBorder="1" applyAlignment="1">
      <alignment vertical="center" wrapText="1"/>
    </xf>
    <xf numFmtId="0" fontId="16" fillId="0" borderId="0" xfId="0" applyFont="1" applyAlignment="1">
      <alignment horizontal="center" vertical="center" wrapText="1"/>
    </xf>
    <xf numFmtId="0" fontId="16" fillId="0" borderId="0" xfId="0" applyFont="1" applyAlignment="1">
      <alignment horizontal="center" vertical="center"/>
    </xf>
    <xf numFmtId="0" fontId="16" fillId="0" borderId="0" xfId="0" applyFont="1"/>
    <xf numFmtId="0" fontId="0" fillId="11" borderId="0" xfId="0" applyFill="1" applyAlignment="1">
      <alignment horizontal="center" vertical="center"/>
    </xf>
    <xf numFmtId="0" fontId="0" fillId="11" borderId="0" xfId="0" applyFill="1" applyAlignment="1">
      <alignment horizontal="center" vertical="center"/>
    </xf>
    <xf numFmtId="0" fontId="0" fillId="0" borderId="0" xfId="0" applyFont="1" applyFill="1"/>
    <xf numFmtId="0" fontId="0" fillId="0" borderId="0" xfId="0" applyFill="1" applyAlignment="1">
      <alignment horizontal="center" vertical="center"/>
    </xf>
    <xf numFmtId="0" fontId="0" fillId="0" borderId="0" xfId="0" applyFill="1"/>
    <xf numFmtId="0" fontId="0" fillId="5" borderId="1" xfId="0" applyFont="1" applyFill="1" applyBorder="1" applyAlignment="1">
      <alignment wrapText="1"/>
    </xf>
    <xf numFmtId="0" fontId="0" fillId="13" borderId="1" xfId="0" applyFont="1" applyFill="1" applyBorder="1" applyAlignment="1">
      <alignment wrapText="1"/>
    </xf>
    <xf numFmtId="0" fontId="0" fillId="0" borderId="1" xfId="0" applyFill="1" applyBorder="1" applyAlignment="1">
      <alignment wrapText="1"/>
    </xf>
    <xf numFmtId="0" fontId="1" fillId="0" borderId="0" xfId="0" applyFont="1" applyAlignment="1">
      <alignment wrapText="1"/>
    </xf>
    <xf numFmtId="0" fontId="1" fillId="0" borderId="0" xfId="0" applyFont="1" applyAlignment="1"/>
    <xf numFmtId="0" fontId="0" fillId="0" borderId="0" xfId="0" applyFont="1" applyAlignment="1">
      <alignment wrapText="1"/>
    </xf>
    <xf numFmtId="0" fontId="0" fillId="0" borderId="0" xfId="0" applyFill="1" applyProtection="1">
      <protection locked="0"/>
    </xf>
    <xf numFmtId="0" fontId="0" fillId="5" borderId="3" xfId="0" applyFill="1" applyBorder="1" applyProtection="1">
      <protection locked="0"/>
    </xf>
    <xf numFmtId="0" fontId="0" fillId="8" borderId="3" xfId="0" applyFill="1" applyBorder="1" applyProtection="1">
      <protection locked="0"/>
    </xf>
    <xf numFmtId="0" fontId="0" fillId="6" borderId="3" xfId="0" applyFill="1" applyBorder="1" applyProtection="1">
      <protection locked="0"/>
    </xf>
    <xf numFmtId="0" fontId="0" fillId="12" borderId="3" xfId="0" applyFill="1" applyBorder="1" applyProtection="1">
      <protection locked="0"/>
    </xf>
    <xf numFmtId="0" fontId="0" fillId="9" borderId="3" xfId="0" applyFill="1" applyBorder="1" applyProtection="1">
      <protection locked="0"/>
    </xf>
    <xf numFmtId="0" fontId="0" fillId="7" borderId="3" xfId="0" applyFill="1" applyBorder="1" applyProtection="1">
      <protection locked="0"/>
    </xf>
    <xf numFmtId="0" fontId="0" fillId="10" borderId="3" xfId="0" applyFill="1" applyBorder="1" applyProtection="1">
      <protection locked="0"/>
    </xf>
    <xf numFmtId="0" fontId="0" fillId="11" borderId="3" xfId="0" applyFill="1" applyBorder="1" applyProtection="1">
      <protection locked="0"/>
    </xf>
    <xf numFmtId="0" fontId="0" fillId="11" borderId="0" xfId="0" applyFill="1" applyAlignment="1" applyProtection="1">
      <alignment horizontal="center" vertical="center"/>
      <protection locked="0"/>
    </xf>
    <xf numFmtId="0" fontId="0" fillId="11" borderId="0" xfId="0" applyFill="1" applyProtection="1">
      <protection locked="0"/>
    </xf>
    <xf numFmtId="0" fontId="0" fillId="0" borderId="0" xfId="0" applyFill="1" applyAlignment="1" applyProtection="1">
      <alignment horizontal="center" vertical="center"/>
      <protection locked="0"/>
    </xf>
    <xf numFmtId="0" fontId="0" fillId="11" borderId="0" xfId="0" applyFill="1" applyAlignment="1" applyProtection="1">
      <alignment horizontal="right"/>
      <protection locked="0"/>
    </xf>
    <xf numFmtId="0" fontId="0" fillId="0" borderId="0" xfId="0" applyProtection="1">
      <protection locked="0"/>
    </xf>
    <xf numFmtId="0" fontId="0" fillId="11" borderId="0" xfId="0" applyFont="1" applyFill="1" applyProtection="1">
      <protection locked="0"/>
    </xf>
    <xf numFmtId="0" fontId="0" fillId="0" borderId="0" xfId="0" applyFont="1" applyProtection="1">
      <protection locked="0"/>
    </xf>
    <xf numFmtId="0" fontId="0" fillId="0" borderId="0" xfId="0" applyFont="1" applyFill="1" applyProtection="1">
      <protection locked="0"/>
    </xf>
    <xf numFmtId="0" fontId="17" fillId="11" borderId="0" xfId="0" applyFont="1" applyFill="1" applyProtection="1">
      <protection locked="0"/>
    </xf>
    <xf numFmtId="0" fontId="0" fillId="4" borderId="3" xfId="0" applyFill="1" applyBorder="1" applyProtection="1">
      <protection locked="0"/>
    </xf>
    <xf numFmtId="0" fontId="0" fillId="11" borderId="0" xfId="0" applyFill="1" applyAlignment="1" applyProtection="1">
      <alignment horizontal="center" vertical="center"/>
      <protection locked="0"/>
    </xf>
    <xf numFmtId="0" fontId="12" fillId="0" borderId="0" xfId="0" applyFont="1" applyAlignment="1">
      <alignment horizontal="center" vertical="center" wrapText="1"/>
    </xf>
    <xf numFmtId="0" fontId="12" fillId="0" borderId="0" xfId="0" applyFont="1" applyAlignment="1">
      <alignment horizontal="center" vertical="center"/>
    </xf>
    <xf numFmtId="0" fontId="15" fillId="0" borderId="1" xfId="0" applyFont="1" applyBorder="1" applyAlignment="1">
      <alignment horizontal="center" vertical="center" textRotation="90" wrapText="1"/>
    </xf>
    <xf numFmtId="0" fontId="15" fillId="0" borderId="1" xfId="0" applyFont="1" applyBorder="1" applyAlignment="1">
      <alignment horizontal="center"/>
    </xf>
    <xf numFmtId="0" fontId="2" fillId="0" borderId="0" xfId="0" applyFont="1" applyAlignment="1">
      <alignment horizontal="left" wrapText="1"/>
    </xf>
    <xf numFmtId="0" fontId="12" fillId="0" borderId="0" xfId="0" applyFont="1" applyAlignment="1">
      <alignment horizontal="left" wrapText="1"/>
    </xf>
    <xf numFmtId="0" fontId="0" fillId="0" borderId="0" xfId="0" applyAlignment="1">
      <alignment horizontal="center" wrapText="1"/>
    </xf>
    <xf numFmtId="0" fontId="0" fillId="0" borderId="0" xfId="0" applyFill="1" applyAlignment="1" applyProtection="1">
      <alignment horizontal="center" vertical="center"/>
      <protection locked="0"/>
    </xf>
    <xf numFmtId="0" fontId="0" fillId="11" borderId="0" xfId="0" applyFill="1" applyAlignment="1" applyProtection="1">
      <alignment horizontal="center" vertical="center"/>
      <protection locked="0"/>
    </xf>
    <xf numFmtId="0" fontId="0" fillId="0" borderId="0" xfId="0" applyAlignment="1">
      <alignment horizontal="center"/>
    </xf>
    <xf numFmtId="0" fontId="3" fillId="3" borderId="0" xfId="0" applyFont="1" applyFill="1" applyAlignment="1"/>
    <xf numFmtId="0" fontId="4" fillId="0" borderId="0" xfId="0" applyFont="1" applyAlignment="1"/>
    <xf numFmtId="0" fontId="0" fillId="0" borderId="0" xfId="0" applyAlignment="1">
      <alignment horizontal="left" wrapText="1"/>
    </xf>
    <xf numFmtId="0" fontId="5" fillId="3" borderId="0" xfId="0" applyFont="1" applyFill="1" applyAlignment="1">
      <alignment horizontal="left" vertical="center" wrapText="1" indent="2"/>
    </xf>
    <xf numFmtId="0" fontId="6" fillId="2" borderId="0" xfId="0" applyFont="1" applyFill="1" applyAlignment="1">
      <alignment horizontal="center" vertical="center"/>
    </xf>
    <xf numFmtId="0" fontId="7" fillId="0" borderId="0" xfId="0" applyFont="1" applyAlignment="1">
      <alignment horizontal="center" vertical="center"/>
    </xf>
    <xf numFmtId="0" fontId="8" fillId="3" borderId="0" xfId="0" applyFont="1" applyFill="1" applyAlignment="1">
      <alignment horizontal="center" vertical="center"/>
    </xf>
    <xf numFmtId="0" fontId="8" fillId="2" borderId="0" xfId="0" applyFont="1" applyFill="1" applyAlignment="1">
      <alignment horizontal="left"/>
    </xf>
    <xf numFmtId="0" fontId="13" fillId="2" borderId="0" xfId="0" applyFont="1" applyFill="1" applyAlignment="1">
      <alignment horizontal="left"/>
    </xf>
    <xf numFmtId="164" fontId="10" fillId="3" borderId="0" xfId="0" applyNumberFormat="1" applyFont="1" applyFill="1" applyAlignment="1">
      <alignment horizontal="center" vertical="center"/>
    </xf>
    <xf numFmtId="0" fontId="10" fillId="2" borderId="0" xfId="0" applyFont="1" applyFill="1" applyAlignment="1">
      <alignment horizontal="center" vertical="center"/>
    </xf>
    <xf numFmtId="0" fontId="14" fillId="10" borderId="1" xfId="0" applyFont="1" applyFill="1" applyBorder="1" applyAlignment="1">
      <alignment horizontal="center" vertical="center"/>
    </xf>
    <xf numFmtId="0" fontId="14" fillId="11" borderId="1" xfId="0" applyFont="1" applyFill="1" applyBorder="1" applyAlignment="1">
      <alignment horizontal="center" vertical="center"/>
    </xf>
    <xf numFmtId="0" fontId="14" fillId="4" borderId="1" xfId="0" applyFont="1" applyFill="1" applyBorder="1" applyAlignment="1">
      <alignment horizontal="center" vertical="center"/>
    </xf>
    <xf numFmtId="0" fontId="14" fillId="5" borderId="1"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14" fillId="12" borderId="1" xfId="0" applyFont="1" applyFill="1" applyBorder="1" applyAlignment="1">
      <alignment horizontal="center" vertical="center"/>
    </xf>
    <xf numFmtId="0" fontId="14" fillId="9" borderId="1" xfId="0" applyFont="1" applyFill="1" applyBorder="1" applyAlignment="1">
      <alignment horizontal="center" vertical="center"/>
    </xf>
    <xf numFmtId="0" fontId="14" fillId="7" borderId="1" xfId="0" applyFont="1" applyFill="1" applyBorder="1" applyAlignment="1">
      <alignment horizontal="center" vertical="center"/>
    </xf>
    <xf numFmtId="0" fontId="14" fillId="0" borderId="0" xfId="0" applyFont="1" applyAlignment="1">
      <alignment horizontal="center" vertical="center" wrapText="1"/>
    </xf>
    <xf numFmtId="0" fontId="1" fillId="0" borderId="0" xfId="0" applyFont="1" applyAlignment="1">
      <alignment horizontal="center" wrapText="1"/>
    </xf>
    <xf numFmtId="0" fontId="0" fillId="0" borderId="0" xfId="0" applyFont="1" applyAlignment="1">
      <alignment horizontal="center" wrapText="1"/>
    </xf>
    <xf numFmtId="0" fontId="14" fillId="0" borderId="0" xfId="0" applyFont="1" applyAlignment="1">
      <alignment horizontal="center" vertical="center"/>
    </xf>
  </cellXfs>
  <cellStyles count="1">
    <cellStyle name="Normal" xfId="0" builtinId="0"/>
  </cellStyles>
  <dxfs count="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0-4DD0-4960-890F-85BDCE516B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4DD0-4960-890F-85BDCE516B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4DD0-4960-890F-85BDCE516B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4DD0-4960-890F-85BDCE516B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4DD0-4960-890F-85BDCE516B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4DD0-4960-890F-85BDCE516BB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6-4DD0-4960-890F-85BDCE516BB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4DD0-4960-890F-85BDCE516BB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8-4DD0-4960-890F-85BDCE516BBE}"/>
              </c:ext>
            </c:extLst>
          </c:dPt>
          <c:cat>
            <c:strRef>
              <c:f>Weighting!$C$5:$K$5</c:f>
              <c:strCache>
                <c:ptCount val="9"/>
                <c:pt idx="0">
                  <c:v>Magnitude/Probability of impact</c:v>
                </c:pt>
                <c:pt idx="1">
                  <c:v>Level of influence</c:v>
                </c:pt>
                <c:pt idx="2">
                  <c:v>Level of interest</c:v>
                </c:pt>
                <c:pt idx="3">
                  <c:v>Urgency/ Temporal immediacy</c:v>
                </c:pt>
                <c:pt idx="4">
                  <c:v>Proximity</c:v>
                </c:pt>
                <c:pt idx="5">
                  <c:v>Economic interest</c:v>
                </c:pt>
                <c:pt idx="6">
                  <c:v>Rights</c:v>
                </c:pt>
                <c:pt idx="7">
                  <c:v>Fairness</c:v>
                </c:pt>
                <c:pt idx="8">
                  <c:v>Underrepresented/Underserved representation</c:v>
                </c:pt>
              </c:strCache>
            </c:strRef>
          </c:cat>
          <c:val>
            <c:numRef>
              <c:f>Weighting!$C$6:$K$6</c:f>
              <c:numCache>
                <c:formatCode>General</c:formatCode>
                <c:ptCount val="9"/>
                <c:pt idx="0">
                  <c:v>100</c:v>
                </c:pt>
                <c:pt idx="1">
                  <c:v>90</c:v>
                </c:pt>
                <c:pt idx="2">
                  <c:v>80</c:v>
                </c:pt>
                <c:pt idx="3">
                  <c:v>70</c:v>
                </c:pt>
                <c:pt idx="4">
                  <c:v>60</c:v>
                </c:pt>
                <c:pt idx="5">
                  <c:v>50</c:v>
                </c:pt>
                <c:pt idx="6">
                  <c:v>40</c:v>
                </c:pt>
                <c:pt idx="7">
                  <c:v>30</c:v>
                </c:pt>
                <c:pt idx="8">
                  <c:v>20</c:v>
                </c:pt>
              </c:numCache>
            </c:numRef>
          </c:val>
          <c:extLst>
            <c:ext xmlns:c16="http://schemas.microsoft.com/office/drawing/2014/chart" uri="{C3380CC4-5D6E-409C-BE32-E72D297353CC}">
              <c16:uniqueId val="{00000009-4DD0-4960-890F-85BDCE516BBE}"/>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2124713741036412"/>
          <c:y val="0.46287128712871289"/>
          <c:w val="0.57043952646796736"/>
          <c:h val="0.49504950495049499"/>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Stakeholder Prioritization</a:t>
            </a:r>
          </a:p>
        </c:rich>
      </c:tx>
      <c:overlay val="0"/>
      <c:spPr>
        <a:noFill/>
        <a:ln w="25400">
          <a:noFill/>
        </a:ln>
      </c:spPr>
    </c:title>
    <c:autoTitleDeleted val="0"/>
    <c:plotArea>
      <c:layout/>
      <c:barChart>
        <c:barDir val="col"/>
        <c:grouping val="stacked"/>
        <c:varyColors val="0"/>
        <c:ser>
          <c:idx val="0"/>
          <c:order val="0"/>
          <c:tx>
            <c:strRef>
              <c:f>Stakeholders!$S$6</c:f>
              <c:strCache>
                <c:ptCount val="1"/>
                <c:pt idx="0">
                  <c:v>Magnitude/Probability of impact</c:v>
                </c:pt>
              </c:strCache>
            </c:strRef>
          </c:tx>
          <c:spPr>
            <a:solidFill>
              <a:srgbClr val="4572A7"/>
            </a:solidFill>
            <a:ln w="25400">
              <a:noFill/>
            </a:ln>
          </c:spPr>
          <c:invertIfNegative val="0"/>
          <c:cat>
            <c:strRef>
              <c:f>Stakeholders!$Q$7:$Q$21</c:f>
              <c:strCache>
                <c:ptCount val="15"/>
                <c:pt idx="0">
                  <c:v>qwer</c:v>
                </c:pt>
                <c:pt idx="1">
                  <c:v>rewq</c:v>
                </c:pt>
                <c:pt idx="2">
                  <c:v>Group 3</c:v>
                </c:pt>
                <c:pt idx="3">
                  <c:v>Group 4</c:v>
                </c:pt>
                <c:pt idx="4">
                  <c:v>Group 5</c:v>
                </c:pt>
                <c:pt idx="5">
                  <c:v>Group 6</c:v>
                </c:pt>
                <c:pt idx="6">
                  <c:v>Group 7</c:v>
                </c:pt>
                <c:pt idx="7">
                  <c:v>Group 8</c:v>
                </c:pt>
                <c:pt idx="8">
                  <c:v>Group 9</c:v>
                </c:pt>
                <c:pt idx="9">
                  <c:v>Group 10</c:v>
                </c:pt>
                <c:pt idx="10">
                  <c:v>Group 11</c:v>
                </c:pt>
                <c:pt idx="11">
                  <c:v>Group 12</c:v>
                </c:pt>
                <c:pt idx="12">
                  <c:v>Group 13</c:v>
                </c:pt>
                <c:pt idx="13">
                  <c:v>Group 14</c:v>
                </c:pt>
                <c:pt idx="14">
                  <c:v>Group 15</c:v>
                </c:pt>
              </c:strCache>
            </c:strRef>
          </c:cat>
          <c:val>
            <c:numRef>
              <c:f>Stakeholders!$S$7:$S$21</c:f>
              <c:numCache>
                <c:formatCode>General</c:formatCode>
                <c:ptCount val="15"/>
                <c:pt idx="0">
                  <c:v>18.518518518518519</c:v>
                </c:pt>
                <c:pt idx="1">
                  <c:v>1.8518518518518519</c:v>
                </c:pt>
                <c:pt idx="2">
                  <c:v>9.2592592592592595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E5B1-4261-8B80-245C7B08BD18}"/>
            </c:ext>
          </c:extLst>
        </c:ser>
        <c:ser>
          <c:idx val="1"/>
          <c:order val="1"/>
          <c:tx>
            <c:strRef>
              <c:f>Stakeholders!$T$6</c:f>
              <c:strCache>
                <c:ptCount val="1"/>
                <c:pt idx="0">
                  <c:v>Level of influence</c:v>
                </c:pt>
              </c:strCache>
            </c:strRef>
          </c:tx>
          <c:spPr>
            <a:solidFill>
              <a:srgbClr val="AA4643"/>
            </a:solidFill>
            <a:ln w="25400">
              <a:noFill/>
            </a:ln>
          </c:spPr>
          <c:invertIfNegative val="0"/>
          <c:cat>
            <c:strRef>
              <c:f>Stakeholders!$Q$7:$Q$21</c:f>
              <c:strCache>
                <c:ptCount val="15"/>
                <c:pt idx="0">
                  <c:v>qwer</c:v>
                </c:pt>
                <c:pt idx="1">
                  <c:v>rewq</c:v>
                </c:pt>
                <c:pt idx="2">
                  <c:v>Group 3</c:v>
                </c:pt>
                <c:pt idx="3">
                  <c:v>Group 4</c:v>
                </c:pt>
                <c:pt idx="4">
                  <c:v>Group 5</c:v>
                </c:pt>
                <c:pt idx="5">
                  <c:v>Group 6</c:v>
                </c:pt>
                <c:pt idx="6">
                  <c:v>Group 7</c:v>
                </c:pt>
                <c:pt idx="7">
                  <c:v>Group 8</c:v>
                </c:pt>
                <c:pt idx="8">
                  <c:v>Group 9</c:v>
                </c:pt>
                <c:pt idx="9">
                  <c:v>Group 10</c:v>
                </c:pt>
                <c:pt idx="10">
                  <c:v>Group 11</c:v>
                </c:pt>
                <c:pt idx="11">
                  <c:v>Group 12</c:v>
                </c:pt>
                <c:pt idx="12">
                  <c:v>Group 13</c:v>
                </c:pt>
                <c:pt idx="13">
                  <c:v>Group 14</c:v>
                </c:pt>
                <c:pt idx="14">
                  <c:v>Group 15</c:v>
                </c:pt>
              </c:strCache>
            </c:strRef>
          </c:cat>
          <c:val>
            <c:numRef>
              <c:f>Stakeholders!$T$7:$T$21</c:f>
              <c:numCache>
                <c:formatCode>General</c:formatCode>
                <c:ptCount val="15"/>
                <c:pt idx="0">
                  <c:v>15</c:v>
                </c:pt>
                <c:pt idx="1">
                  <c:v>3.3333333333333335</c:v>
                </c:pt>
                <c:pt idx="2">
                  <c:v>8.3333333333333339</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E5B1-4261-8B80-245C7B08BD18}"/>
            </c:ext>
          </c:extLst>
        </c:ser>
        <c:ser>
          <c:idx val="2"/>
          <c:order val="2"/>
          <c:tx>
            <c:strRef>
              <c:f>Stakeholders!$U$6</c:f>
              <c:strCache>
                <c:ptCount val="1"/>
                <c:pt idx="0">
                  <c:v>Level of interest</c:v>
                </c:pt>
              </c:strCache>
            </c:strRef>
          </c:tx>
          <c:spPr>
            <a:solidFill>
              <a:srgbClr val="89A54E"/>
            </a:solidFill>
            <a:ln w="25400">
              <a:noFill/>
            </a:ln>
          </c:spPr>
          <c:invertIfNegative val="0"/>
          <c:cat>
            <c:strRef>
              <c:f>Stakeholders!$Q$7:$Q$21</c:f>
              <c:strCache>
                <c:ptCount val="15"/>
                <c:pt idx="0">
                  <c:v>qwer</c:v>
                </c:pt>
                <c:pt idx="1">
                  <c:v>rewq</c:v>
                </c:pt>
                <c:pt idx="2">
                  <c:v>Group 3</c:v>
                </c:pt>
                <c:pt idx="3">
                  <c:v>Group 4</c:v>
                </c:pt>
                <c:pt idx="4">
                  <c:v>Group 5</c:v>
                </c:pt>
                <c:pt idx="5">
                  <c:v>Group 6</c:v>
                </c:pt>
                <c:pt idx="6">
                  <c:v>Group 7</c:v>
                </c:pt>
                <c:pt idx="7">
                  <c:v>Group 8</c:v>
                </c:pt>
                <c:pt idx="8">
                  <c:v>Group 9</c:v>
                </c:pt>
                <c:pt idx="9">
                  <c:v>Group 10</c:v>
                </c:pt>
                <c:pt idx="10">
                  <c:v>Group 11</c:v>
                </c:pt>
                <c:pt idx="11">
                  <c:v>Group 12</c:v>
                </c:pt>
                <c:pt idx="12">
                  <c:v>Group 13</c:v>
                </c:pt>
                <c:pt idx="13">
                  <c:v>Group 14</c:v>
                </c:pt>
                <c:pt idx="14">
                  <c:v>Group 15</c:v>
                </c:pt>
              </c:strCache>
            </c:strRef>
          </c:cat>
          <c:val>
            <c:numRef>
              <c:f>Stakeholders!$U$7:$U$21</c:f>
              <c:numCache>
                <c:formatCode>General</c:formatCode>
                <c:ptCount val="15"/>
                <c:pt idx="0">
                  <c:v>11.851851851851851</c:v>
                </c:pt>
                <c:pt idx="1">
                  <c:v>4.4444444444444446</c:v>
                </c:pt>
                <c:pt idx="2">
                  <c:v>7.4074074074074074</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E5B1-4261-8B80-245C7B08BD18}"/>
            </c:ext>
          </c:extLst>
        </c:ser>
        <c:ser>
          <c:idx val="3"/>
          <c:order val="3"/>
          <c:tx>
            <c:strRef>
              <c:f>Stakeholders!$V$6</c:f>
              <c:strCache>
                <c:ptCount val="1"/>
                <c:pt idx="0">
                  <c:v>Urgency/Temporal immediacy</c:v>
                </c:pt>
              </c:strCache>
            </c:strRef>
          </c:tx>
          <c:spPr>
            <a:solidFill>
              <a:srgbClr val="71588F"/>
            </a:solidFill>
            <a:ln w="25400">
              <a:noFill/>
            </a:ln>
          </c:spPr>
          <c:invertIfNegative val="0"/>
          <c:cat>
            <c:strRef>
              <c:f>Stakeholders!$Q$7:$Q$21</c:f>
              <c:strCache>
                <c:ptCount val="15"/>
                <c:pt idx="0">
                  <c:v>qwer</c:v>
                </c:pt>
                <c:pt idx="1">
                  <c:v>rewq</c:v>
                </c:pt>
                <c:pt idx="2">
                  <c:v>Group 3</c:v>
                </c:pt>
                <c:pt idx="3">
                  <c:v>Group 4</c:v>
                </c:pt>
                <c:pt idx="4">
                  <c:v>Group 5</c:v>
                </c:pt>
                <c:pt idx="5">
                  <c:v>Group 6</c:v>
                </c:pt>
                <c:pt idx="6">
                  <c:v>Group 7</c:v>
                </c:pt>
                <c:pt idx="7">
                  <c:v>Group 8</c:v>
                </c:pt>
                <c:pt idx="8">
                  <c:v>Group 9</c:v>
                </c:pt>
                <c:pt idx="9">
                  <c:v>Group 10</c:v>
                </c:pt>
                <c:pt idx="10">
                  <c:v>Group 11</c:v>
                </c:pt>
                <c:pt idx="11">
                  <c:v>Group 12</c:v>
                </c:pt>
                <c:pt idx="12">
                  <c:v>Group 13</c:v>
                </c:pt>
                <c:pt idx="13">
                  <c:v>Group 14</c:v>
                </c:pt>
                <c:pt idx="14">
                  <c:v>Group 15</c:v>
                </c:pt>
              </c:strCache>
            </c:strRef>
          </c:cat>
          <c:val>
            <c:numRef>
              <c:f>Stakeholders!$V$7:$V$21</c:f>
              <c:numCache>
                <c:formatCode>General</c:formatCode>
                <c:ptCount val="15"/>
                <c:pt idx="0">
                  <c:v>9.0740740740740744</c:v>
                </c:pt>
                <c:pt idx="1">
                  <c:v>5.1851851851851851</c:v>
                </c:pt>
                <c:pt idx="2">
                  <c:v>6.4814814814814818</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E5B1-4261-8B80-245C7B08BD18}"/>
            </c:ext>
          </c:extLst>
        </c:ser>
        <c:ser>
          <c:idx val="4"/>
          <c:order val="4"/>
          <c:tx>
            <c:strRef>
              <c:f>Stakeholders!$W$6</c:f>
              <c:strCache>
                <c:ptCount val="1"/>
                <c:pt idx="0">
                  <c:v>Proximity</c:v>
                </c:pt>
              </c:strCache>
            </c:strRef>
          </c:tx>
          <c:spPr>
            <a:solidFill>
              <a:srgbClr val="4198AF"/>
            </a:solidFill>
            <a:ln w="25400">
              <a:noFill/>
            </a:ln>
          </c:spPr>
          <c:invertIfNegative val="0"/>
          <c:cat>
            <c:strRef>
              <c:f>Stakeholders!$Q$7:$Q$21</c:f>
              <c:strCache>
                <c:ptCount val="15"/>
                <c:pt idx="0">
                  <c:v>qwer</c:v>
                </c:pt>
                <c:pt idx="1">
                  <c:v>rewq</c:v>
                </c:pt>
                <c:pt idx="2">
                  <c:v>Group 3</c:v>
                </c:pt>
                <c:pt idx="3">
                  <c:v>Group 4</c:v>
                </c:pt>
                <c:pt idx="4">
                  <c:v>Group 5</c:v>
                </c:pt>
                <c:pt idx="5">
                  <c:v>Group 6</c:v>
                </c:pt>
                <c:pt idx="6">
                  <c:v>Group 7</c:v>
                </c:pt>
                <c:pt idx="7">
                  <c:v>Group 8</c:v>
                </c:pt>
                <c:pt idx="8">
                  <c:v>Group 9</c:v>
                </c:pt>
                <c:pt idx="9">
                  <c:v>Group 10</c:v>
                </c:pt>
                <c:pt idx="10">
                  <c:v>Group 11</c:v>
                </c:pt>
                <c:pt idx="11">
                  <c:v>Group 12</c:v>
                </c:pt>
                <c:pt idx="12">
                  <c:v>Group 13</c:v>
                </c:pt>
                <c:pt idx="13">
                  <c:v>Group 14</c:v>
                </c:pt>
                <c:pt idx="14">
                  <c:v>Group 15</c:v>
                </c:pt>
              </c:strCache>
            </c:strRef>
          </c:cat>
          <c:val>
            <c:numRef>
              <c:f>Stakeholders!$W$7:$W$21</c:f>
              <c:numCache>
                <c:formatCode>General</c:formatCode>
                <c:ptCount val="15"/>
                <c:pt idx="0">
                  <c:v>6.666666666666667</c:v>
                </c:pt>
                <c:pt idx="1">
                  <c:v>5.5555555555555554</c:v>
                </c:pt>
                <c:pt idx="2">
                  <c:v>5.5555555555555554</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E5B1-4261-8B80-245C7B08BD18}"/>
            </c:ext>
          </c:extLst>
        </c:ser>
        <c:ser>
          <c:idx val="5"/>
          <c:order val="5"/>
          <c:tx>
            <c:strRef>
              <c:f>Stakeholders!$X$6</c:f>
              <c:strCache>
                <c:ptCount val="1"/>
                <c:pt idx="0">
                  <c:v>Economic interest</c:v>
                </c:pt>
              </c:strCache>
            </c:strRef>
          </c:tx>
          <c:spPr>
            <a:solidFill>
              <a:srgbClr val="DB843D"/>
            </a:solidFill>
            <a:ln w="25400">
              <a:noFill/>
            </a:ln>
          </c:spPr>
          <c:invertIfNegative val="0"/>
          <c:cat>
            <c:strRef>
              <c:f>Stakeholders!$Q$7:$Q$21</c:f>
              <c:strCache>
                <c:ptCount val="15"/>
                <c:pt idx="0">
                  <c:v>qwer</c:v>
                </c:pt>
                <c:pt idx="1">
                  <c:v>rewq</c:v>
                </c:pt>
                <c:pt idx="2">
                  <c:v>Group 3</c:v>
                </c:pt>
                <c:pt idx="3">
                  <c:v>Group 4</c:v>
                </c:pt>
                <c:pt idx="4">
                  <c:v>Group 5</c:v>
                </c:pt>
                <c:pt idx="5">
                  <c:v>Group 6</c:v>
                </c:pt>
                <c:pt idx="6">
                  <c:v>Group 7</c:v>
                </c:pt>
                <c:pt idx="7">
                  <c:v>Group 8</c:v>
                </c:pt>
                <c:pt idx="8">
                  <c:v>Group 9</c:v>
                </c:pt>
                <c:pt idx="9">
                  <c:v>Group 10</c:v>
                </c:pt>
                <c:pt idx="10">
                  <c:v>Group 11</c:v>
                </c:pt>
                <c:pt idx="11">
                  <c:v>Group 12</c:v>
                </c:pt>
                <c:pt idx="12">
                  <c:v>Group 13</c:v>
                </c:pt>
                <c:pt idx="13">
                  <c:v>Group 14</c:v>
                </c:pt>
                <c:pt idx="14">
                  <c:v>Group 15</c:v>
                </c:pt>
              </c:strCache>
            </c:strRef>
          </c:cat>
          <c:val>
            <c:numRef>
              <c:f>Stakeholders!$X$7:$X$21</c:f>
              <c:numCache>
                <c:formatCode>General</c:formatCode>
                <c:ptCount val="15"/>
                <c:pt idx="0">
                  <c:v>4.6296296296296298</c:v>
                </c:pt>
                <c:pt idx="1">
                  <c:v>5.5555555555555554</c:v>
                </c:pt>
                <c:pt idx="2">
                  <c:v>4.6296296296296298</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5-E5B1-4261-8B80-245C7B08BD18}"/>
            </c:ext>
          </c:extLst>
        </c:ser>
        <c:ser>
          <c:idx val="6"/>
          <c:order val="6"/>
          <c:tx>
            <c:strRef>
              <c:f>Stakeholders!$Y$6</c:f>
              <c:strCache>
                <c:ptCount val="1"/>
                <c:pt idx="0">
                  <c:v>Rights</c:v>
                </c:pt>
              </c:strCache>
            </c:strRef>
          </c:tx>
          <c:spPr>
            <a:solidFill>
              <a:srgbClr val="93A9CF"/>
            </a:solidFill>
            <a:ln w="25400">
              <a:noFill/>
            </a:ln>
          </c:spPr>
          <c:invertIfNegative val="0"/>
          <c:cat>
            <c:strRef>
              <c:f>Stakeholders!$Q$7:$Q$21</c:f>
              <c:strCache>
                <c:ptCount val="15"/>
                <c:pt idx="0">
                  <c:v>qwer</c:v>
                </c:pt>
                <c:pt idx="1">
                  <c:v>rewq</c:v>
                </c:pt>
                <c:pt idx="2">
                  <c:v>Group 3</c:v>
                </c:pt>
                <c:pt idx="3">
                  <c:v>Group 4</c:v>
                </c:pt>
                <c:pt idx="4">
                  <c:v>Group 5</c:v>
                </c:pt>
                <c:pt idx="5">
                  <c:v>Group 6</c:v>
                </c:pt>
                <c:pt idx="6">
                  <c:v>Group 7</c:v>
                </c:pt>
                <c:pt idx="7">
                  <c:v>Group 8</c:v>
                </c:pt>
                <c:pt idx="8">
                  <c:v>Group 9</c:v>
                </c:pt>
                <c:pt idx="9">
                  <c:v>Group 10</c:v>
                </c:pt>
                <c:pt idx="10">
                  <c:v>Group 11</c:v>
                </c:pt>
                <c:pt idx="11">
                  <c:v>Group 12</c:v>
                </c:pt>
                <c:pt idx="12">
                  <c:v>Group 13</c:v>
                </c:pt>
                <c:pt idx="13">
                  <c:v>Group 14</c:v>
                </c:pt>
                <c:pt idx="14">
                  <c:v>Group 15</c:v>
                </c:pt>
              </c:strCache>
            </c:strRef>
          </c:cat>
          <c:val>
            <c:numRef>
              <c:f>Stakeholders!$Y$7:$Y$21</c:f>
              <c:numCache>
                <c:formatCode>General</c:formatCode>
                <c:ptCount val="15"/>
                <c:pt idx="0">
                  <c:v>2.9629629629629628</c:v>
                </c:pt>
                <c:pt idx="1">
                  <c:v>5.1851851851851851</c:v>
                </c:pt>
                <c:pt idx="2">
                  <c:v>3.7037037037037037</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6-E5B1-4261-8B80-245C7B08BD18}"/>
            </c:ext>
          </c:extLst>
        </c:ser>
        <c:ser>
          <c:idx val="7"/>
          <c:order val="7"/>
          <c:tx>
            <c:strRef>
              <c:f>Stakeholders!$Z$6</c:f>
              <c:strCache>
                <c:ptCount val="1"/>
                <c:pt idx="0">
                  <c:v>Fairness</c:v>
                </c:pt>
              </c:strCache>
            </c:strRef>
          </c:tx>
          <c:spPr>
            <a:solidFill>
              <a:srgbClr val="D19392"/>
            </a:solidFill>
            <a:ln w="25400">
              <a:noFill/>
            </a:ln>
          </c:spPr>
          <c:invertIfNegative val="0"/>
          <c:cat>
            <c:strRef>
              <c:f>Stakeholders!$Q$7:$Q$21</c:f>
              <c:strCache>
                <c:ptCount val="15"/>
                <c:pt idx="0">
                  <c:v>qwer</c:v>
                </c:pt>
                <c:pt idx="1">
                  <c:v>rewq</c:v>
                </c:pt>
                <c:pt idx="2">
                  <c:v>Group 3</c:v>
                </c:pt>
                <c:pt idx="3">
                  <c:v>Group 4</c:v>
                </c:pt>
                <c:pt idx="4">
                  <c:v>Group 5</c:v>
                </c:pt>
                <c:pt idx="5">
                  <c:v>Group 6</c:v>
                </c:pt>
                <c:pt idx="6">
                  <c:v>Group 7</c:v>
                </c:pt>
                <c:pt idx="7">
                  <c:v>Group 8</c:v>
                </c:pt>
                <c:pt idx="8">
                  <c:v>Group 9</c:v>
                </c:pt>
                <c:pt idx="9">
                  <c:v>Group 10</c:v>
                </c:pt>
                <c:pt idx="10">
                  <c:v>Group 11</c:v>
                </c:pt>
                <c:pt idx="11">
                  <c:v>Group 12</c:v>
                </c:pt>
                <c:pt idx="12">
                  <c:v>Group 13</c:v>
                </c:pt>
                <c:pt idx="13">
                  <c:v>Group 14</c:v>
                </c:pt>
                <c:pt idx="14">
                  <c:v>Group 15</c:v>
                </c:pt>
              </c:strCache>
            </c:strRef>
          </c:cat>
          <c:val>
            <c:numRef>
              <c:f>Stakeholders!$Z$7:$Z$21</c:f>
              <c:numCache>
                <c:formatCode>General</c:formatCode>
                <c:ptCount val="15"/>
                <c:pt idx="0">
                  <c:v>1.6666666666666667</c:v>
                </c:pt>
                <c:pt idx="1">
                  <c:v>4.4444444444444446</c:v>
                </c:pt>
                <c:pt idx="2">
                  <c:v>2.7777777777777777</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7-E5B1-4261-8B80-245C7B08BD18}"/>
            </c:ext>
          </c:extLst>
        </c:ser>
        <c:ser>
          <c:idx val="8"/>
          <c:order val="8"/>
          <c:tx>
            <c:strRef>
              <c:f>Stakeholders!$AA$6</c:f>
              <c:strCache>
                <c:ptCount val="1"/>
                <c:pt idx="0">
                  <c:v>Underrepresented/Underserved representation</c:v>
                </c:pt>
              </c:strCache>
            </c:strRef>
          </c:tx>
          <c:spPr>
            <a:solidFill>
              <a:srgbClr val="B9CD96"/>
            </a:solidFill>
            <a:ln w="25400">
              <a:noFill/>
            </a:ln>
          </c:spPr>
          <c:invertIfNegative val="0"/>
          <c:cat>
            <c:strRef>
              <c:f>Stakeholders!$Q$7:$Q$21</c:f>
              <c:strCache>
                <c:ptCount val="15"/>
                <c:pt idx="0">
                  <c:v>qwer</c:v>
                </c:pt>
                <c:pt idx="1">
                  <c:v>rewq</c:v>
                </c:pt>
                <c:pt idx="2">
                  <c:v>Group 3</c:v>
                </c:pt>
                <c:pt idx="3">
                  <c:v>Group 4</c:v>
                </c:pt>
                <c:pt idx="4">
                  <c:v>Group 5</c:v>
                </c:pt>
                <c:pt idx="5">
                  <c:v>Group 6</c:v>
                </c:pt>
                <c:pt idx="6">
                  <c:v>Group 7</c:v>
                </c:pt>
                <c:pt idx="7">
                  <c:v>Group 8</c:v>
                </c:pt>
                <c:pt idx="8">
                  <c:v>Group 9</c:v>
                </c:pt>
                <c:pt idx="9">
                  <c:v>Group 10</c:v>
                </c:pt>
                <c:pt idx="10">
                  <c:v>Group 11</c:v>
                </c:pt>
                <c:pt idx="11">
                  <c:v>Group 12</c:v>
                </c:pt>
                <c:pt idx="12">
                  <c:v>Group 13</c:v>
                </c:pt>
                <c:pt idx="13">
                  <c:v>Group 14</c:v>
                </c:pt>
                <c:pt idx="14">
                  <c:v>Group 15</c:v>
                </c:pt>
              </c:strCache>
            </c:strRef>
          </c:cat>
          <c:val>
            <c:numRef>
              <c:f>Stakeholders!$AA$7:$AA$21</c:f>
              <c:numCache>
                <c:formatCode>General</c:formatCode>
                <c:ptCount val="15"/>
                <c:pt idx="0">
                  <c:v>0.7407407407407407</c:v>
                </c:pt>
                <c:pt idx="1">
                  <c:v>3.3333333333333335</c:v>
                </c:pt>
                <c:pt idx="2">
                  <c:v>1.8518518518518519</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8-E5B1-4261-8B80-245C7B08BD18}"/>
            </c:ext>
          </c:extLst>
        </c:ser>
        <c:dLbls>
          <c:showLegendKey val="0"/>
          <c:showVal val="0"/>
          <c:showCatName val="0"/>
          <c:showSerName val="0"/>
          <c:showPercent val="0"/>
          <c:showBubbleSize val="0"/>
        </c:dLbls>
        <c:gapWidth val="75"/>
        <c:overlap val="100"/>
        <c:axId val="364423784"/>
        <c:axId val="1"/>
      </c:barChart>
      <c:catAx>
        <c:axId val="364423784"/>
        <c:scaling>
          <c:orientation val="minMax"/>
        </c:scaling>
        <c:delete val="0"/>
        <c:axPos val="b"/>
        <c:numFmt formatCode="General" sourceLinked="1"/>
        <c:majorTickMark val="none"/>
        <c:minorTickMark val="none"/>
        <c:tickLblPos val="nextTo"/>
        <c:spPr>
          <a:ln w="3175">
            <a:solidFill>
              <a:srgbClr val="808080"/>
            </a:solidFill>
            <a:prstDash val="solid"/>
          </a:ln>
        </c:sp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General" sourceLinked="1"/>
        <c:majorTickMark val="none"/>
        <c:minorTickMark val="none"/>
        <c:tickLblPos val="nextTo"/>
        <c:spPr>
          <a:ln w="9525">
            <a:noFill/>
          </a:ln>
        </c:spPr>
        <c:crossAx val="364423784"/>
        <c:crosses val="autoZero"/>
        <c:crossBetween val="between"/>
      </c:valAx>
      <c:spPr>
        <a:solidFill>
          <a:srgbClr val="FFFFFF"/>
        </a:solidFill>
        <a:ln w="25400">
          <a:noFill/>
        </a:ln>
      </c:spPr>
    </c:plotArea>
    <c:legend>
      <c:legendPos val="b"/>
      <c:layout>
        <c:manualLayout>
          <c:xMode val="edge"/>
          <c:yMode val="edge"/>
          <c:x val="0.1289099464286162"/>
          <c:y val="0.93189243627504759"/>
          <c:w val="0.77630334890087171"/>
          <c:h val="5.8378442244558681E-2"/>
        </c:manualLayout>
      </c:layout>
      <c:overlay val="0"/>
      <c:spPr>
        <a:noFill/>
        <a:ln w="25400">
          <a:noFill/>
        </a:ln>
      </c:spPr>
    </c:legend>
    <c:plotVisOnly val="1"/>
    <c:dispBlanksAs val="gap"/>
    <c:showDLblsOverMax val="0"/>
  </c:chart>
  <c:spPr>
    <a:solidFill>
      <a:srgbClr val="FFF58C"/>
    </a:solidFill>
    <a:ln w="3175">
      <a:solidFill>
        <a:srgbClr val="808080"/>
      </a:solidFill>
      <a:prstDash val="solid"/>
    </a:ln>
  </c:spPr>
  <c:printSettings>
    <c:headerFooter alignWithMargins="0"/>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400" b="0" i="0" u="none" strike="noStrike" baseline="0">
                <a:solidFill>
                  <a:srgbClr val="333333"/>
                </a:solidFill>
                <a:latin typeface="Calibri"/>
                <a:cs typeface="Calibri"/>
              </a:rPr>
              <a:t>Relative Weights:</a:t>
            </a:r>
          </a:p>
          <a:p>
            <a:pPr>
              <a:defRPr sz="1000" b="0" i="0" u="none" strike="noStrike" baseline="0">
                <a:solidFill>
                  <a:srgbClr val="000000"/>
                </a:solidFill>
                <a:latin typeface="Calibri"/>
                <a:ea typeface="Calibri"/>
                <a:cs typeface="Calibri"/>
              </a:defRPr>
            </a:pPr>
            <a:r>
              <a:rPr lang="en-US" sz="1400" b="0" i="0" u="none" strike="noStrike" baseline="0">
                <a:solidFill>
                  <a:srgbClr val="333333"/>
                </a:solidFill>
                <a:latin typeface="Calibri"/>
                <a:cs typeface="Calibri"/>
              </a:rPr>
              <a:t>Stakeholder Prioritization Criteria</a:t>
            </a:r>
          </a:p>
          <a:p>
            <a:pPr>
              <a:defRPr sz="1000" b="0" i="0" u="none" strike="noStrike" baseline="0">
                <a:solidFill>
                  <a:srgbClr val="000000"/>
                </a:solidFill>
                <a:latin typeface="Calibri"/>
                <a:ea typeface="Calibri"/>
                <a:cs typeface="Calibri"/>
              </a:defRPr>
            </a:pPr>
            <a:endParaRPr lang="en-US" sz="1400" b="0" i="0" u="none" strike="noStrike" baseline="0">
              <a:solidFill>
                <a:srgbClr val="333333"/>
              </a:solidFill>
              <a:latin typeface="Calibri"/>
              <a:cs typeface="Calibri"/>
            </a:endParaRPr>
          </a:p>
        </c:rich>
      </c:tx>
      <c:overlay val="0"/>
      <c:spPr>
        <a:noFill/>
        <a:ln w="25400">
          <a:noFill/>
        </a:ln>
      </c:spPr>
    </c:title>
    <c:autoTitleDeleted val="0"/>
    <c:plotArea>
      <c:layout/>
      <c:pieChart>
        <c:varyColors val="1"/>
        <c:ser>
          <c:idx val="0"/>
          <c:order val="0"/>
          <c:spPr>
            <a:solidFill>
              <a:srgbClr val="4F81BD"/>
            </a:solidFill>
            <a:ln w="25400">
              <a:noFill/>
            </a:ln>
          </c:spPr>
          <c:dPt>
            <c:idx val="0"/>
            <c:bubble3D val="0"/>
            <c:spPr>
              <a:solidFill>
                <a:srgbClr val="4F81BD"/>
              </a:solidFill>
              <a:ln w="12700">
                <a:solidFill>
                  <a:srgbClr val="FFFFFF"/>
                </a:solidFill>
                <a:prstDash val="solid"/>
              </a:ln>
            </c:spPr>
            <c:extLst>
              <c:ext xmlns:c16="http://schemas.microsoft.com/office/drawing/2014/chart" uri="{C3380CC4-5D6E-409C-BE32-E72D297353CC}">
                <c16:uniqueId val="{00000000-5288-4DFD-AAF5-BA3ADF2A6CDF}"/>
              </c:ext>
            </c:extLst>
          </c:dPt>
          <c:dPt>
            <c:idx val="1"/>
            <c:bubble3D val="0"/>
            <c:spPr>
              <a:solidFill>
                <a:srgbClr val="C0504D"/>
              </a:solidFill>
              <a:ln w="12700">
                <a:solidFill>
                  <a:srgbClr val="FFFFFF"/>
                </a:solidFill>
                <a:prstDash val="solid"/>
              </a:ln>
            </c:spPr>
            <c:extLst>
              <c:ext xmlns:c16="http://schemas.microsoft.com/office/drawing/2014/chart" uri="{C3380CC4-5D6E-409C-BE32-E72D297353CC}">
                <c16:uniqueId val="{00000001-5288-4DFD-AAF5-BA3ADF2A6CDF}"/>
              </c:ext>
            </c:extLst>
          </c:dPt>
          <c:dPt>
            <c:idx val="2"/>
            <c:bubble3D val="0"/>
            <c:spPr>
              <a:solidFill>
                <a:srgbClr val="9BBB59"/>
              </a:solidFill>
              <a:ln w="12700">
                <a:solidFill>
                  <a:srgbClr val="FFFFFF"/>
                </a:solidFill>
                <a:prstDash val="solid"/>
              </a:ln>
            </c:spPr>
            <c:extLst>
              <c:ext xmlns:c16="http://schemas.microsoft.com/office/drawing/2014/chart" uri="{C3380CC4-5D6E-409C-BE32-E72D297353CC}">
                <c16:uniqueId val="{00000002-5288-4DFD-AAF5-BA3ADF2A6CDF}"/>
              </c:ext>
            </c:extLst>
          </c:dPt>
          <c:dPt>
            <c:idx val="3"/>
            <c:bubble3D val="0"/>
            <c:spPr>
              <a:solidFill>
                <a:srgbClr val="8064A2"/>
              </a:solidFill>
              <a:ln w="12700">
                <a:solidFill>
                  <a:srgbClr val="FFFFFF"/>
                </a:solidFill>
                <a:prstDash val="solid"/>
              </a:ln>
            </c:spPr>
            <c:extLst>
              <c:ext xmlns:c16="http://schemas.microsoft.com/office/drawing/2014/chart" uri="{C3380CC4-5D6E-409C-BE32-E72D297353CC}">
                <c16:uniqueId val="{00000003-5288-4DFD-AAF5-BA3ADF2A6CDF}"/>
              </c:ext>
            </c:extLst>
          </c:dPt>
          <c:dPt>
            <c:idx val="4"/>
            <c:bubble3D val="0"/>
            <c:spPr>
              <a:solidFill>
                <a:srgbClr val="4BACC6"/>
              </a:solidFill>
              <a:ln w="12700">
                <a:solidFill>
                  <a:srgbClr val="FFFFFF"/>
                </a:solidFill>
                <a:prstDash val="solid"/>
              </a:ln>
            </c:spPr>
            <c:extLst>
              <c:ext xmlns:c16="http://schemas.microsoft.com/office/drawing/2014/chart" uri="{C3380CC4-5D6E-409C-BE32-E72D297353CC}">
                <c16:uniqueId val="{00000004-5288-4DFD-AAF5-BA3ADF2A6CDF}"/>
              </c:ext>
            </c:extLst>
          </c:dPt>
          <c:dPt>
            <c:idx val="5"/>
            <c:bubble3D val="0"/>
            <c:spPr>
              <a:solidFill>
                <a:srgbClr val="F79646"/>
              </a:solidFill>
              <a:ln w="12700">
                <a:solidFill>
                  <a:srgbClr val="FFFFFF"/>
                </a:solidFill>
                <a:prstDash val="solid"/>
              </a:ln>
            </c:spPr>
            <c:extLst>
              <c:ext xmlns:c16="http://schemas.microsoft.com/office/drawing/2014/chart" uri="{C3380CC4-5D6E-409C-BE32-E72D297353CC}">
                <c16:uniqueId val="{00000005-5288-4DFD-AAF5-BA3ADF2A6CDF}"/>
              </c:ext>
            </c:extLst>
          </c:dPt>
          <c:dPt>
            <c:idx val="6"/>
            <c:bubble3D val="0"/>
            <c:spPr>
              <a:solidFill>
                <a:srgbClr val="2C4D75"/>
              </a:solidFill>
              <a:ln w="12700">
                <a:solidFill>
                  <a:srgbClr val="FFFFFF"/>
                </a:solidFill>
                <a:prstDash val="solid"/>
              </a:ln>
            </c:spPr>
            <c:extLst>
              <c:ext xmlns:c16="http://schemas.microsoft.com/office/drawing/2014/chart" uri="{C3380CC4-5D6E-409C-BE32-E72D297353CC}">
                <c16:uniqueId val="{00000006-5288-4DFD-AAF5-BA3ADF2A6CDF}"/>
              </c:ext>
            </c:extLst>
          </c:dPt>
          <c:dPt>
            <c:idx val="7"/>
            <c:bubble3D val="0"/>
            <c:spPr>
              <a:solidFill>
                <a:srgbClr val="772C2A"/>
              </a:solidFill>
              <a:ln w="12700">
                <a:solidFill>
                  <a:srgbClr val="FFFFFF"/>
                </a:solidFill>
                <a:prstDash val="solid"/>
              </a:ln>
            </c:spPr>
            <c:extLst>
              <c:ext xmlns:c16="http://schemas.microsoft.com/office/drawing/2014/chart" uri="{C3380CC4-5D6E-409C-BE32-E72D297353CC}">
                <c16:uniqueId val="{00000007-5288-4DFD-AAF5-BA3ADF2A6CDF}"/>
              </c:ext>
            </c:extLst>
          </c:dPt>
          <c:dPt>
            <c:idx val="8"/>
            <c:bubble3D val="0"/>
            <c:spPr>
              <a:solidFill>
                <a:srgbClr val="B9CD96"/>
              </a:solidFill>
              <a:ln w="25400">
                <a:noFill/>
              </a:ln>
            </c:spPr>
            <c:extLst>
              <c:ext xmlns:c16="http://schemas.microsoft.com/office/drawing/2014/chart" uri="{C3380CC4-5D6E-409C-BE32-E72D297353CC}">
                <c16:uniqueId val="{00000008-5288-4DFD-AAF5-BA3ADF2A6CDF}"/>
              </c:ext>
            </c:extLst>
          </c:dPt>
          <c:cat>
            <c:strRef>
              <c:f>Stakeholders!$C$4:$L$4</c:f>
              <c:strCache>
                <c:ptCount val="9"/>
                <c:pt idx="0">
                  <c:v>Magnitude/Probability of impact</c:v>
                </c:pt>
                <c:pt idx="1">
                  <c:v>Level of influence</c:v>
                </c:pt>
                <c:pt idx="2">
                  <c:v>Level of interest</c:v>
                </c:pt>
                <c:pt idx="3">
                  <c:v>Urgency/Temporal immediacy</c:v>
                </c:pt>
                <c:pt idx="4">
                  <c:v>Proximity</c:v>
                </c:pt>
                <c:pt idx="5">
                  <c:v>Economic interest</c:v>
                </c:pt>
                <c:pt idx="6">
                  <c:v>Rights</c:v>
                </c:pt>
                <c:pt idx="7">
                  <c:v>Fairness</c:v>
                </c:pt>
                <c:pt idx="8">
                  <c:v>Underrepresented/Underserved representation</c:v>
                </c:pt>
              </c:strCache>
            </c:strRef>
          </c:cat>
          <c:val>
            <c:numRef>
              <c:f>Stakeholders!$C$5:$L$5</c:f>
              <c:numCache>
                <c:formatCode>General</c:formatCode>
                <c:ptCount val="9"/>
                <c:pt idx="0">
                  <c:v>100</c:v>
                </c:pt>
                <c:pt idx="1">
                  <c:v>90</c:v>
                </c:pt>
                <c:pt idx="2">
                  <c:v>80</c:v>
                </c:pt>
                <c:pt idx="3">
                  <c:v>70</c:v>
                </c:pt>
                <c:pt idx="4">
                  <c:v>60</c:v>
                </c:pt>
                <c:pt idx="5">
                  <c:v>50</c:v>
                </c:pt>
                <c:pt idx="6">
                  <c:v>40</c:v>
                </c:pt>
                <c:pt idx="7">
                  <c:v>30</c:v>
                </c:pt>
                <c:pt idx="8">
                  <c:v>20</c:v>
                </c:pt>
              </c:numCache>
            </c:numRef>
          </c:val>
          <c:extLst>
            <c:ext xmlns:c16="http://schemas.microsoft.com/office/drawing/2014/chart" uri="{C3380CC4-5D6E-409C-BE32-E72D297353CC}">
              <c16:uniqueId val="{00000009-5288-4DFD-AAF5-BA3ADF2A6CDF}"/>
            </c:ext>
          </c:extLst>
        </c:ser>
        <c:ser>
          <c:idx val="1"/>
          <c:order val="1"/>
          <c:spPr>
            <a:solidFill>
              <a:srgbClr val="C0504D"/>
            </a:solidFill>
            <a:ln w="25400">
              <a:noFill/>
            </a:ln>
          </c:spPr>
          <c:dPt>
            <c:idx val="0"/>
            <c:bubble3D val="0"/>
            <c:spPr>
              <a:solidFill>
                <a:srgbClr val="4F81BD"/>
              </a:solidFill>
              <a:ln w="12700">
                <a:solidFill>
                  <a:srgbClr val="FFFFFF"/>
                </a:solidFill>
                <a:prstDash val="solid"/>
              </a:ln>
            </c:spPr>
            <c:extLst>
              <c:ext xmlns:c16="http://schemas.microsoft.com/office/drawing/2014/chart" uri="{C3380CC4-5D6E-409C-BE32-E72D297353CC}">
                <c16:uniqueId val="{0000000A-5288-4DFD-AAF5-BA3ADF2A6CDF}"/>
              </c:ext>
            </c:extLst>
          </c:dPt>
          <c:dPt>
            <c:idx val="1"/>
            <c:bubble3D val="0"/>
            <c:spPr>
              <a:solidFill>
                <a:srgbClr val="C0504D"/>
              </a:solidFill>
              <a:ln w="12700">
                <a:solidFill>
                  <a:srgbClr val="FFFFFF"/>
                </a:solidFill>
                <a:prstDash val="solid"/>
              </a:ln>
            </c:spPr>
            <c:extLst>
              <c:ext xmlns:c16="http://schemas.microsoft.com/office/drawing/2014/chart" uri="{C3380CC4-5D6E-409C-BE32-E72D297353CC}">
                <c16:uniqueId val="{0000000B-5288-4DFD-AAF5-BA3ADF2A6CDF}"/>
              </c:ext>
            </c:extLst>
          </c:dPt>
          <c:dPt>
            <c:idx val="2"/>
            <c:bubble3D val="0"/>
            <c:spPr>
              <a:solidFill>
                <a:srgbClr val="9BBB59"/>
              </a:solidFill>
              <a:ln w="12700">
                <a:solidFill>
                  <a:srgbClr val="FFFFFF"/>
                </a:solidFill>
                <a:prstDash val="solid"/>
              </a:ln>
            </c:spPr>
            <c:extLst>
              <c:ext xmlns:c16="http://schemas.microsoft.com/office/drawing/2014/chart" uri="{C3380CC4-5D6E-409C-BE32-E72D297353CC}">
                <c16:uniqueId val="{0000000C-5288-4DFD-AAF5-BA3ADF2A6CDF}"/>
              </c:ext>
            </c:extLst>
          </c:dPt>
          <c:dPt>
            <c:idx val="3"/>
            <c:bubble3D val="0"/>
            <c:spPr>
              <a:solidFill>
                <a:srgbClr val="8064A2"/>
              </a:solidFill>
              <a:ln w="12700">
                <a:solidFill>
                  <a:srgbClr val="FFFFFF"/>
                </a:solidFill>
                <a:prstDash val="solid"/>
              </a:ln>
            </c:spPr>
            <c:extLst>
              <c:ext xmlns:c16="http://schemas.microsoft.com/office/drawing/2014/chart" uri="{C3380CC4-5D6E-409C-BE32-E72D297353CC}">
                <c16:uniqueId val="{0000000D-5288-4DFD-AAF5-BA3ADF2A6CDF}"/>
              </c:ext>
            </c:extLst>
          </c:dPt>
          <c:dPt>
            <c:idx val="4"/>
            <c:bubble3D val="0"/>
            <c:spPr>
              <a:solidFill>
                <a:srgbClr val="4BACC6"/>
              </a:solidFill>
              <a:ln w="12700">
                <a:solidFill>
                  <a:srgbClr val="FFFFFF"/>
                </a:solidFill>
                <a:prstDash val="solid"/>
              </a:ln>
            </c:spPr>
            <c:extLst>
              <c:ext xmlns:c16="http://schemas.microsoft.com/office/drawing/2014/chart" uri="{C3380CC4-5D6E-409C-BE32-E72D297353CC}">
                <c16:uniqueId val="{0000000E-5288-4DFD-AAF5-BA3ADF2A6CDF}"/>
              </c:ext>
            </c:extLst>
          </c:dPt>
          <c:dPt>
            <c:idx val="5"/>
            <c:bubble3D val="0"/>
            <c:spPr>
              <a:solidFill>
                <a:srgbClr val="F79646"/>
              </a:solidFill>
              <a:ln w="12700">
                <a:solidFill>
                  <a:srgbClr val="FFFFFF"/>
                </a:solidFill>
                <a:prstDash val="solid"/>
              </a:ln>
            </c:spPr>
            <c:extLst>
              <c:ext xmlns:c16="http://schemas.microsoft.com/office/drawing/2014/chart" uri="{C3380CC4-5D6E-409C-BE32-E72D297353CC}">
                <c16:uniqueId val="{0000000F-5288-4DFD-AAF5-BA3ADF2A6CDF}"/>
              </c:ext>
            </c:extLst>
          </c:dPt>
          <c:dPt>
            <c:idx val="6"/>
            <c:bubble3D val="0"/>
            <c:spPr>
              <a:solidFill>
                <a:srgbClr val="2C4D75"/>
              </a:solidFill>
              <a:ln w="12700">
                <a:solidFill>
                  <a:srgbClr val="FFFFFF"/>
                </a:solidFill>
                <a:prstDash val="solid"/>
              </a:ln>
            </c:spPr>
            <c:extLst>
              <c:ext xmlns:c16="http://schemas.microsoft.com/office/drawing/2014/chart" uri="{C3380CC4-5D6E-409C-BE32-E72D297353CC}">
                <c16:uniqueId val="{00000010-5288-4DFD-AAF5-BA3ADF2A6CDF}"/>
              </c:ext>
            </c:extLst>
          </c:dPt>
          <c:dPt>
            <c:idx val="7"/>
            <c:bubble3D val="0"/>
            <c:spPr>
              <a:solidFill>
                <a:srgbClr val="772C2A"/>
              </a:solidFill>
              <a:ln w="12700">
                <a:solidFill>
                  <a:srgbClr val="FFFFFF"/>
                </a:solidFill>
                <a:prstDash val="solid"/>
              </a:ln>
            </c:spPr>
            <c:extLst>
              <c:ext xmlns:c16="http://schemas.microsoft.com/office/drawing/2014/chart" uri="{C3380CC4-5D6E-409C-BE32-E72D297353CC}">
                <c16:uniqueId val="{00000011-5288-4DFD-AAF5-BA3ADF2A6CDF}"/>
              </c:ext>
            </c:extLst>
          </c:dPt>
          <c:dPt>
            <c:idx val="8"/>
            <c:bubble3D val="0"/>
            <c:spPr>
              <a:solidFill>
                <a:srgbClr val="B9CD96"/>
              </a:solidFill>
              <a:ln w="25400">
                <a:noFill/>
              </a:ln>
            </c:spPr>
            <c:extLst>
              <c:ext xmlns:c16="http://schemas.microsoft.com/office/drawing/2014/chart" uri="{C3380CC4-5D6E-409C-BE32-E72D297353CC}">
                <c16:uniqueId val="{00000012-5288-4DFD-AAF5-BA3ADF2A6CDF}"/>
              </c:ext>
            </c:extLst>
          </c:dPt>
          <c:cat>
            <c:strRef>
              <c:f>Stakeholders!$C$4:$L$4</c:f>
              <c:strCache>
                <c:ptCount val="9"/>
                <c:pt idx="0">
                  <c:v>Magnitude/Probability of impact</c:v>
                </c:pt>
                <c:pt idx="1">
                  <c:v>Level of influence</c:v>
                </c:pt>
                <c:pt idx="2">
                  <c:v>Level of interest</c:v>
                </c:pt>
                <c:pt idx="3">
                  <c:v>Urgency/Temporal immediacy</c:v>
                </c:pt>
                <c:pt idx="4">
                  <c:v>Proximity</c:v>
                </c:pt>
                <c:pt idx="5">
                  <c:v>Economic interest</c:v>
                </c:pt>
                <c:pt idx="6">
                  <c:v>Rights</c:v>
                </c:pt>
                <c:pt idx="7">
                  <c:v>Fairness</c:v>
                </c:pt>
                <c:pt idx="8">
                  <c:v>Underrepresented/Underserved representation</c:v>
                </c:pt>
              </c:strCache>
            </c:strRef>
          </c:cat>
          <c:val>
            <c:numRef>
              <c:f>Stakeholders!$C$6:$L$6</c:f>
              <c:numCache>
                <c:formatCode>General</c:formatCode>
                <c:ptCount val="9"/>
              </c:numCache>
            </c:numRef>
          </c:val>
          <c:extLst>
            <c:ext xmlns:c16="http://schemas.microsoft.com/office/drawing/2014/chart" uri="{C3380CC4-5D6E-409C-BE32-E72D297353CC}">
              <c16:uniqueId val="{00000013-5288-4DFD-AAF5-BA3ADF2A6CDF}"/>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46229044154290838"/>
          <c:y val="0.40418118466898956"/>
          <c:w val="0.51536315344548189"/>
          <c:h val="0.46341463414634143"/>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a:pPr>
      <a:endParaRPr lang="en-US"/>
    </a:p>
  </c:txPr>
  <c:printSettings>
    <c:headerFooter alignWithMargins="0"/>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Beneficiaries!$W$4</c:f>
              <c:strCache>
                <c:ptCount val="1"/>
                <c:pt idx="0">
                  <c:v>qwer</c:v>
                </c:pt>
              </c:strCache>
            </c:strRef>
          </c:tx>
          <c:spPr>
            <a:solidFill>
              <a:srgbClr val="4F81BD"/>
            </a:solidFill>
            <a:ln w="25400">
              <a:noFill/>
            </a:ln>
          </c:spPr>
          <c:invertIfNegative val="0"/>
          <c:cat>
            <c:strRef>
              <c:f>Beneficiaries!$V$5:$V$41</c:f>
              <c:strCache>
                <c:ptCount val="37"/>
                <c:pt idx="0">
                  <c:v>Irrigators</c:v>
                </c:pt>
                <c:pt idx="1">
                  <c:v>CAFO Operators</c:v>
                </c:pt>
                <c:pt idx="2">
                  <c:v>Livestock grazers</c:v>
                </c:pt>
                <c:pt idx="3">
                  <c:v>Agricultural processors</c:v>
                </c:pt>
                <c:pt idx="4">
                  <c:v>Aquaculturalists</c:v>
                </c:pt>
                <c:pt idx="5">
                  <c:v>Farmers</c:v>
                </c:pt>
                <c:pt idx="6">
                  <c:v>Foresters</c:v>
                </c:pt>
                <c:pt idx="7">
                  <c:v>Food extractors</c:v>
                </c:pt>
                <c:pt idx="8">
                  <c:v>Timber/Fiber/Ornamental extractors</c:v>
                </c:pt>
                <c:pt idx="9">
                  <c:v>Industrial processors</c:v>
                </c:pt>
                <c:pt idx="10">
                  <c:v>Industrial dischargers</c:v>
                </c:pt>
                <c:pt idx="11">
                  <c:v>Energy generators</c:v>
                </c:pt>
                <c:pt idx="12">
                  <c:v>Resource-dependent businesses</c:v>
                </c:pt>
                <c:pt idx="13">
                  <c:v>Pharmaceutical/Food supplement suppliers</c:v>
                </c:pt>
                <c:pt idx="14">
                  <c:v>Fur/Hide trappers/hunters</c:v>
                </c:pt>
                <c:pt idx="15">
                  <c:v>Municipal drinking water plant operators</c:v>
                </c:pt>
                <c:pt idx="16">
                  <c:v>Wastewater treatment plant operators</c:v>
                </c:pt>
                <c:pt idx="17">
                  <c:v>Residential property owners</c:v>
                </c:pt>
                <c:pt idx="18">
                  <c:v>Military/Coast Guard</c:v>
                </c:pt>
                <c:pt idx="19">
                  <c:v>Transporters of goods</c:v>
                </c:pt>
                <c:pt idx="20">
                  <c:v>Transporters of people</c:v>
                </c:pt>
                <c:pt idx="21">
                  <c:v>Water subsisters</c:v>
                </c:pt>
                <c:pt idx="22">
                  <c:v>Food subsisters</c:v>
                </c:pt>
                <c:pt idx="23">
                  <c:v>Timber/Fiber/Fur/Hide subsisters</c:v>
                </c:pt>
                <c:pt idx="24">
                  <c:v>Building material subsisters</c:v>
                </c:pt>
                <c:pt idx="25">
                  <c:v>Experiencers/viewers</c:v>
                </c:pt>
                <c:pt idx="26">
                  <c:v>Food pickers/gatherers</c:v>
                </c:pt>
                <c:pt idx="27">
                  <c:v>Hunters</c:v>
                </c:pt>
                <c:pt idx="28">
                  <c:v>Anglers</c:v>
                </c:pt>
                <c:pt idx="29">
                  <c:v>Waders/Swimmers/Divers</c:v>
                </c:pt>
                <c:pt idx="30">
                  <c:v>Boaters</c:v>
                </c:pt>
                <c:pt idx="31">
                  <c:v>Spiritual and ceremonial participants</c:v>
                </c:pt>
                <c:pt idx="32">
                  <c:v>Artists</c:v>
                </c:pt>
                <c:pt idx="33">
                  <c:v>Students and educators</c:v>
                </c:pt>
                <c:pt idx="34">
                  <c:v>Researchers</c:v>
                </c:pt>
                <c:pt idx="35">
                  <c:v>People who care (existence)</c:v>
                </c:pt>
                <c:pt idx="36">
                  <c:v>People who care (option, bequest)</c:v>
                </c:pt>
              </c:strCache>
            </c:strRef>
          </c:cat>
          <c:val>
            <c:numRef>
              <c:f>Beneficiaries!$W$5:$W$41</c:f>
              <c:numCache>
                <c:formatCode>General</c:formatCode>
                <c:ptCount val="37"/>
                <c:pt idx="0">
                  <c:v>0</c:v>
                </c:pt>
                <c:pt idx="1">
                  <c:v>0</c:v>
                </c:pt>
                <c:pt idx="2">
                  <c:v>7111.1111111111113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00-EE3B-4BA2-AA3B-A5FBE7580E23}"/>
            </c:ext>
          </c:extLst>
        </c:ser>
        <c:ser>
          <c:idx val="1"/>
          <c:order val="1"/>
          <c:tx>
            <c:strRef>
              <c:f>Beneficiaries!$X$4</c:f>
              <c:strCache>
                <c:ptCount val="1"/>
                <c:pt idx="0">
                  <c:v>rewq</c:v>
                </c:pt>
              </c:strCache>
            </c:strRef>
          </c:tx>
          <c:spPr>
            <a:solidFill>
              <a:srgbClr val="C0504D"/>
            </a:solidFill>
            <a:ln w="25400">
              <a:noFill/>
            </a:ln>
          </c:spPr>
          <c:invertIfNegative val="0"/>
          <c:cat>
            <c:strRef>
              <c:f>Beneficiaries!$V$5:$V$41</c:f>
              <c:strCache>
                <c:ptCount val="37"/>
                <c:pt idx="0">
                  <c:v>Irrigators</c:v>
                </c:pt>
                <c:pt idx="1">
                  <c:v>CAFO Operators</c:v>
                </c:pt>
                <c:pt idx="2">
                  <c:v>Livestock grazers</c:v>
                </c:pt>
                <c:pt idx="3">
                  <c:v>Agricultural processors</c:v>
                </c:pt>
                <c:pt idx="4">
                  <c:v>Aquaculturalists</c:v>
                </c:pt>
                <c:pt idx="5">
                  <c:v>Farmers</c:v>
                </c:pt>
                <c:pt idx="6">
                  <c:v>Foresters</c:v>
                </c:pt>
                <c:pt idx="7">
                  <c:v>Food extractors</c:v>
                </c:pt>
                <c:pt idx="8">
                  <c:v>Timber/Fiber/Ornamental extractors</c:v>
                </c:pt>
                <c:pt idx="9">
                  <c:v>Industrial processors</c:v>
                </c:pt>
                <c:pt idx="10">
                  <c:v>Industrial dischargers</c:v>
                </c:pt>
                <c:pt idx="11">
                  <c:v>Energy generators</c:v>
                </c:pt>
                <c:pt idx="12">
                  <c:v>Resource-dependent businesses</c:v>
                </c:pt>
                <c:pt idx="13">
                  <c:v>Pharmaceutical/Food supplement suppliers</c:v>
                </c:pt>
                <c:pt idx="14">
                  <c:v>Fur/Hide trappers/hunters</c:v>
                </c:pt>
                <c:pt idx="15">
                  <c:v>Municipal drinking water plant operators</c:v>
                </c:pt>
                <c:pt idx="16">
                  <c:v>Wastewater treatment plant operators</c:v>
                </c:pt>
                <c:pt idx="17">
                  <c:v>Residential property owners</c:v>
                </c:pt>
                <c:pt idx="18">
                  <c:v>Military/Coast Guard</c:v>
                </c:pt>
                <c:pt idx="19">
                  <c:v>Transporters of goods</c:v>
                </c:pt>
                <c:pt idx="20">
                  <c:v>Transporters of people</c:v>
                </c:pt>
                <c:pt idx="21">
                  <c:v>Water subsisters</c:v>
                </c:pt>
                <c:pt idx="22">
                  <c:v>Food subsisters</c:v>
                </c:pt>
                <c:pt idx="23">
                  <c:v>Timber/Fiber/Fur/Hide subsisters</c:v>
                </c:pt>
                <c:pt idx="24">
                  <c:v>Building material subsisters</c:v>
                </c:pt>
                <c:pt idx="25">
                  <c:v>Experiencers/viewers</c:v>
                </c:pt>
                <c:pt idx="26">
                  <c:v>Food pickers/gatherers</c:v>
                </c:pt>
                <c:pt idx="27">
                  <c:v>Hunters</c:v>
                </c:pt>
                <c:pt idx="28">
                  <c:v>Anglers</c:v>
                </c:pt>
                <c:pt idx="29">
                  <c:v>Waders/Swimmers/Divers</c:v>
                </c:pt>
                <c:pt idx="30">
                  <c:v>Boaters</c:v>
                </c:pt>
                <c:pt idx="31">
                  <c:v>Spiritual and ceremonial participants</c:v>
                </c:pt>
                <c:pt idx="32">
                  <c:v>Artists</c:v>
                </c:pt>
                <c:pt idx="33">
                  <c:v>Students and educators</c:v>
                </c:pt>
                <c:pt idx="34">
                  <c:v>Researchers</c:v>
                </c:pt>
                <c:pt idx="35">
                  <c:v>People who care (existence)</c:v>
                </c:pt>
                <c:pt idx="36">
                  <c:v>People who care (option, bequest)</c:v>
                </c:pt>
              </c:strCache>
            </c:strRef>
          </c:cat>
          <c:val>
            <c:numRef>
              <c:f>Beneficiaries!$X$5:$X$41</c:f>
              <c:numCache>
                <c:formatCode>General</c:formatCode>
                <c:ptCount val="37"/>
                <c:pt idx="0">
                  <c:v>0</c:v>
                </c:pt>
                <c:pt idx="1">
                  <c:v>0</c:v>
                </c:pt>
                <c:pt idx="2">
                  <c:v>3888.8888888888887</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01-EE3B-4BA2-AA3B-A5FBE7580E23}"/>
            </c:ext>
          </c:extLst>
        </c:ser>
        <c:ser>
          <c:idx val="2"/>
          <c:order val="2"/>
          <c:tx>
            <c:strRef>
              <c:f>Beneficiaries!$Y$4</c:f>
              <c:strCache>
                <c:ptCount val="1"/>
                <c:pt idx="0">
                  <c:v>Group 3</c:v>
                </c:pt>
              </c:strCache>
            </c:strRef>
          </c:tx>
          <c:spPr>
            <a:solidFill>
              <a:srgbClr val="9BBB59"/>
            </a:solidFill>
            <a:ln w="25400">
              <a:noFill/>
            </a:ln>
          </c:spPr>
          <c:invertIfNegative val="0"/>
          <c:cat>
            <c:strRef>
              <c:f>Beneficiaries!$V$5:$V$41</c:f>
              <c:strCache>
                <c:ptCount val="37"/>
                <c:pt idx="0">
                  <c:v>Irrigators</c:v>
                </c:pt>
                <c:pt idx="1">
                  <c:v>CAFO Operators</c:v>
                </c:pt>
                <c:pt idx="2">
                  <c:v>Livestock grazers</c:v>
                </c:pt>
                <c:pt idx="3">
                  <c:v>Agricultural processors</c:v>
                </c:pt>
                <c:pt idx="4">
                  <c:v>Aquaculturalists</c:v>
                </c:pt>
                <c:pt idx="5">
                  <c:v>Farmers</c:v>
                </c:pt>
                <c:pt idx="6">
                  <c:v>Foresters</c:v>
                </c:pt>
                <c:pt idx="7">
                  <c:v>Food extractors</c:v>
                </c:pt>
                <c:pt idx="8">
                  <c:v>Timber/Fiber/Ornamental extractors</c:v>
                </c:pt>
                <c:pt idx="9">
                  <c:v>Industrial processors</c:v>
                </c:pt>
                <c:pt idx="10">
                  <c:v>Industrial dischargers</c:v>
                </c:pt>
                <c:pt idx="11">
                  <c:v>Energy generators</c:v>
                </c:pt>
                <c:pt idx="12">
                  <c:v>Resource-dependent businesses</c:v>
                </c:pt>
                <c:pt idx="13">
                  <c:v>Pharmaceutical/Food supplement suppliers</c:v>
                </c:pt>
                <c:pt idx="14">
                  <c:v>Fur/Hide trappers/hunters</c:v>
                </c:pt>
                <c:pt idx="15">
                  <c:v>Municipal drinking water plant operators</c:v>
                </c:pt>
                <c:pt idx="16">
                  <c:v>Wastewater treatment plant operators</c:v>
                </c:pt>
                <c:pt idx="17">
                  <c:v>Residential property owners</c:v>
                </c:pt>
                <c:pt idx="18">
                  <c:v>Military/Coast Guard</c:v>
                </c:pt>
                <c:pt idx="19">
                  <c:v>Transporters of goods</c:v>
                </c:pt>
                <c:pt idx="20">
                  <c:v>Transporters of people</c:v>
                </c:pt>
                <c:pt idx="21">
                  <c:v>Water subsisters</c:v>
                </c:pt>
                <c:pt idx="22">
                  <c:v>Food subsisters</c:v>
                </c:pt>
                <c:pt idx="23">
                  <c:v>Timber/Fiber/Fur/Hide subsisters</c:v>
                </c:pt>
                <c:pt idx="24">
                  <c:v>Building material subsisters</c:v>
                </c:pt>
                <c:pt idx="25">
                  <c:v>Experiencers/viewers</c:v>
                </c:pt>
                <c:pt idx="26">
                  <c:v>Food pickers/gatherers</c:v>
                </c:pt>
                <c:pt idx="27">
                  <c:v>Hunters</c:v>
                </c:pt>
                <c:pt idx="28">
                  <c:v>Anglers</c:v>
                </c:pt>
                <c:pt idx="29">
                  <c:v>Waders/Swimmers/Divers</c:v>
                </c:pt>
                <c:pt idx="30">
                  <c:v>Boaters</c:v>
                </c:pt>
                <c:pt idx="31">
                  <c:v>Spiritual and ceremonial participants</c:v>
                </c:pt>
                <c:pt idx="32">
                  <c:v>Artists</c:v>
                </c:pt>
                <c:pt idx="33">
                  <c:v>Students and educators</c:v>
                </c:pt>
                <c:pt idx="34">
                  <c:v>Researchers</c:v>
                </c:pt>
                <c:pt idx="35">
                  <c:v>People who care (existence)</c:v>
                </c:pt>
                <c:pt idx="36">
                  <c:v>People who care (option, bequest)</c:v>
                </c:pt>
              </c:strCache>
            </c:strRef>
          </c:cat>
          <c:val>
            <c:numRef>
              <c:f>Beneficiaries!$Y$5:$Y$41</c:f>
              <c:numCache>
                <c:formatCode>General</c:formatCode>
                <c:ptCount val="37"/>
                <c:pt idx="0">
                  <c:v>0</c:v>
                </c:pt>
                <c:pt idx="1">
                  <c:v>0</c:v>
                </c:pt>
                <c:pt idx="2">
                  <c:v>0</c:v>
                </c:pt>
                <c:pt idx="3">
                  <c:v>0</c:v>
                </c:pt>
                <c:pt idx="4">
                  <c:v>0</c:v>
                </c:pt>
                <c:pt idx="5">
                  <c:v>0</c:v>
                </c:pt>
                <c:pt idx="6">
                  <c:v>0</c:v>
                </c:pt>
                <c:pt idx="7">
                  <c:v>2500.0000000000005</c:v>
                </c:pt>
                <c:pt idx="8">
                  <c:v>2500.0000000000005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02-EE3B-4BA2-AA3B-A5FBE7580E23}"/>
            </c:ext>
          </c:extLst>
        </c:ser>
        <c:ser>
          <c:idx val="3"/>
          <c:order val="3"/>
          <c:tx>
            <c:strRef>
              <c:f>Beneficiaries!$Z$4</c:f>
              <c:strCache>
                <c:ptCount val="1"/>
                <c:pt idx="0">
                  <c:v>Group 4</c:v>
                </c:pt>
              </c:strCache>
            </c:strRef>
          </c:tx>
          <c:spPr>
            <a:solidFill>
              <a:srgbClr val="8064A2"/>
            </a:solidFill>
            <a:ln w="25400">
              <a:noFill/>
            </a:ln>
          </c:spPr>
          <c:invertIfNegative val="0"/>
          <c:cat>
            <c:strRef>
              <c:f>Beneficiaries!$V$5:$V$41</c:f>
              <c:strCache>
                <c:ptCount val="37"/>
                <c:pt idx="0">
                  <c:v>Irrigators</c:v>
                </c:pt>
                <c:pt idx="1">
                  <c:v>CAFO Operators</c:v>
                </c:pt>
                <c:pt idx="2">
                  <c:v>Livestock grazers</c:v>
                </c:pt>
                <c:pt idx="3">
                  <c:v>Agricultural processors</c:v>
                </c:pt>
                <c:pt idx="4">
                  <c:v>Aquaculturalists</c:v>
                </c:pt>
                <c:pt idx="5">
                  <c:v>Farmers</c:v>
                </c:pt>
                <c:pt idx="6">
                  <c:v>Foresters</c:v>
                </c:pt>
                <c:pt idx="7">
                  <c:v>Food extractors</c:v>
                </c:pt>
                <c:pt idx="8">
                  <c:v>Timber/Fiber/Ornamental extractors</c:v>
                </c:pt>
                <c:pt idx="9">
                  <c:v>Industrial processors</c:v>
                </c:pt>
                <c:pt idx="10">
                  <c:v>Industrial dischargers</c:v>
                </c:pt>
                <c:pt idx="11">
                  <c:v>Energy generators</c:v>
                </c:pt>
                <c:pt idx="12">
                  <c:v>Resource-dependent businesses</c:v>
                </c:pt>
                <c:pt idx="13">
                  <c:v>Pharmaceutical/Food supplement suppliers</c:v>
                </c:pt>
                <c:pt idx="14">
                  <c:v>Fur/Hide trappers/hunters</c:v>
                </c:pt>
                <c:pt idx="15">
                  <c:v>Municipal drinking water plant operators</c:v>
                </c:pt>
                <c:pt idx="16">
                  <c:v>Wastewater treatment plant operators</c:v>
                </c:pt>
                <c:pt idx="17">
                  <c:v>Residential property owners</c:v>
                </c:pt>
                <c:pt idx="18">
                  <c:v>Military/Coast Guard</c:v>
                </c:pt>
                <c:pt idx="19">
                  <c:v>Transporters of goods</c:v>
                </c:pt>
                <c:pt idx="20">
                  <c:v>Transporters of people</c:v>
                </c:pt>
                <c:pt idx="21">
                  <c:v>Water subsisters</c:v>
                </c:pt>
                <c:pt idx="22">
                  <c:v>Food subsisters</c:v>
                </c:pt>
                <c:pt idx="23">
                  <c:v>Timber/Fiber/Fur/Hide subsisters</c:v>
                </c:pt>
                <c:pt idx="24">
                  <c:v>Building material subsisters</c:v>
                </c:pt>
                <c:pt idx="25">
                  <c:v>Experiencers/viewers</c:v>
                </c:pt>
                <c:pt idx="26">
                  <c:v>Food pickers/gatherers</c:v>
                </c:pt>
                <c:pt idx="27">
                  <c:v>Hunters</c:v>
                </c:pt>
                <c:pt idx="28">
                  <c:v>Anglers</c:v>
                </c:pt>
                <c:pt idx="29">
                  <c:v>Waders/Swimmers/Divers</c:v>
                </c:pt>
                <c:pt idx="30">
                  <c:v>Boaters</c:v>
                </c:pt>
                <c:pt idx="31">
                  <c:v>Spiritual and ceremonial participants</c:v>
                </c:pt>
                <c:pt idx="32">
                  <c:v>Artists</c:v>
                </c:pt>
                <c:pt idx="33">
                  <c:v>Students and educators</c:v>
                </c:pt>
                <c:pt idx="34">
                  <c:v>Researchers</c:v>
                </c:pt>
                <c:pt idx="35">
                  <c:v>People who care (existence)</c:v>
                </c:pt>
                <c:pt idx="36">
                  <c:v>People who care (option, bequest)</c:v>
                </c:pt>
              </c:strCache>
            </c:strRef>
          </c:cat>
          <c:val>
            <c:numRef>
              <c:f>Beneficiaries!$Z$5:$Z$41</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03-EE3B-4BA2-AA3B-A5FBE7580E23}"/>
            </c:ext>
          </c:extLst>
        </c:ser>
        <c:ser>
          <c:idx val="4"/>
          <c:order val="4"/>
          <c:tx>
            <c:strRef>
              <c:f>Beneficiaries!$AA$4</c:f>
              <c:strCache>
                <c:ptCount val="1"/>
                <c:pt idx="0">
                  <c:v>Group 5</c:v>
                </c:pt>
              </c:strCache>
            </c:strRef>
          </c:tx>
          <c:spPr>
            <a:solidFill>
              <a:srgbClr val="4BACC6"/>
            </a:solidFill>
            <a:ln w="25400">
              <a:noFill/>
            </a:ln>
          </c:spPr>
          <c:invertIfNegative val="0"/>
          <c:cat>
            <c:strRef>
              <c:f>Beneficiaries!$V$5:$V$41</c:f>
              <c:strCache>
                <c:ptCount val="37"/>
                <c:pt idx="0">
                  <c:v>Irrigators</c:v>
                </c:pt>
                <c:pt idx="1">
                  <c:v>CAFO Operators</c:v>
                </c:pt>
                <c:pt idx="2">
                  <c:v>Livestock grazers</c:v>
                </c:pt>
                <c:pt idx="3">
                  <c:v>Agricultural processors</c:v>
                </c:pt>
                <c:pt idx="4">
                  <c:v>Aquaculturalists</c:v>
                </c:pt>
                <c:pt idx="5">
                  <c:v>Farmers</c:v>
                </c:pt>
                <c:pt idx="6">
                  <c:v>Foresters</c:v>
                </c:pt>
                <c:pt idx="7">
                  <c:v>Food extractors</c:v>
                </c:pt>
                <c:pt idx="8">
                  <c:v>Timber/Fiber/Ornamental extractors</c:v>
                </c:pt>
                <c:pt idx="9">
                  <c:v>Industrial processors</c:v>
                </c:pt>
                <c:pt idx="10">
                  <c:v>Industrial dischargers</c:v>
                </c:pt>
                <c:pt idx="11">
                  <c:v>Energy generators</c:v>
                </c:pt>
                <c:pt idx="12">
                  <c:v>Resource-dependent businesses</c:v>
                </c:pt>
                <c:pt idx="13">
                  <c:v>Pharmaceutical/Food supplement suppliers</c:v>
                </c:pt>
                <c:pt idx="14">
                  <c:v>Fur/Hide trappers/hunters</c:v>
                </c:pt>
                <c:pt idx="15">
                  <c:v>Municipal drinking water plant operators</c:v>
                </c:pt>
                <c:pt idx="16">
                  <c:v>Wastewater treatment plant operators</c:v>
                </c:pt>
                <c:pt idx="17">
                  <c:v>Residential property owners</c:v>
                </c:pt>
                <c:pt idx="18">
                  <c:v>Military/Coast Guard</c:v>
                </c:pt>
                <c:pt idx="19">
                  <c:v>Transporters of goods</c:v>
                </c:pt>
                <c:pt idx="20">
                  <c:v>Transporters of people</c:v>
                </c:pt>
                <c:pt idx="21">
                  <c:v>Water subsisters</c:v>
                </c:pt>
                <c:pt idx="22">
                  <c:v>Food subsisters</c:v>
                </c:pt>
                <c:pt idx="23">
                  <c:v>Timber/Fiber/Fur/Hide subsisters</c:v>
                </c:pt>
                <c:pt idx="24">
                  <c:v>Building material subsisters</c:v>
                </c:pt>
                <c:pt idx="25">
                  <c:v>Experiencers/viewers</c:v>
                </c:pt>
                <c:pt idx="26">
                  <c:v>Food pickers/gatherers</c:v>
                </c:pt>
                <c:pt idx="27">
                  <c:v>Hunters</c:v>
                </c:pt>
                <c:pt idx="28">
                  <c:v>Anglers</c:v>
                </c:pt>
                <c:pt idx="29">
                  <c:v>Waders/Swimmers/Divers</c:v>
                </c:pt>
                <c:pt idx="30">
                  <c:v>Boaters</c:v>
                </c:pt>
                <c:pt idx="31">
                  <c:v>Spiritual and ceremonial participants</c:v>
                </c:pt>
                <c:pt idx="32">
                  <c:v>Artists</c:v>
                </c:pt>
                <c:pt idx="33">
                  <c:v>Students and educators</c:v>
                </c:pt>
                <c:pt idx="34">
                  <c:v>Researchers</c:v>
                </c:pt>
                <c:pt idx="35">
                  <c:v>People who care (existence)</c:v>
                </c:pt>
                <c:pt idx="36">
                  <c:v>People who care (option, bequest)</c:v>
                </c:pt>
              </c:strCache>
            </c:strRef>
          </c:cat>
          <c:val>
            <c:numRef>
              <c:f>Beneficiaries!$AA$5:$AA$41</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04-EE3B-4BA2-AA3B-A5FBE7580E23}"/>
            </c:ext>
          </c:extLst>
        </c:ser>
        <c:ser>
          <c:idx val="5"/>
          <c:order val="5"/>
          <c:tx>
            <c:strRef>
              <c:f>Beneficiaries!$AB$4</c:f>
              <c:strCache>
                <c:ptCount val="1"/>
                <c:pt idx="0">
                  <c:v>Group 6</c:v>
                </c:pt>
              </c:strCache>
            </c:strRef>
          </c:tx>
          <c:spPr>
            <a:solidFill>
              <a:srgbClr val="CC7B38"/>
            </a:solidFill>
            <a:ln w="25400">
              <a:noFill/>
            </a:ln>
          </c:spPr>
          <c:invertIfNegative val="0"/>
          <c:cat>
            <c:strRef>
              <c:f>Beneficiaries!$V$5:$V$41</c:f>
              <c:strCache>
                <c:ptCount val="37"/>
                <c:pt idx="0">
                  <c:v>Irrigators</c:v>
                </c:pt>
                <c:pt idx="1">
                  <c:v>CAFO Operators</c:v>
                </c:pt>
                <c:pt idx="2">
                  <c:v>Livestock grazers</c:v>
                </c:pt>
                <c:pt idx="3">
                  <c:v>Agricultural processors</c:v>
                </c:pt>
                <c:pt idx="4">
                  <c:v>Aquaculturalists</c:v>
                </c:pt>
                <c:pt idx="5">
                  <c:v>Farmers</c:v>
                </c:pt>
                <c:pt idx="6">
                  <c:v>Foresters</c:v>
                </c:pt>
                <c:pt idx="7">
                  <c:v>Food extractors</c:v>
                </c:pt>
                <c:pt idx="8">
                  <c:v>Timber/Fiber/Ornamental extractors</c:v>
                </c:pt>
                <c:pt idx="9">
                  <c:v>Industrial processors</c:v>
                </c:pt>
                <c:pt idx="10">
                  <c:v>Industrial dischargers</c:v>
                </c:pt>
                <c:pt idx="11">
                  <c:v>Energy generators</c:v>
                </c:pt>
                <c:pt idx="12">
                  <c:v>Resource-dependent businesses</c:v>
                </c:pt>
                <c:pt idx="13">
                  <c:v>Pharmaceutical/Food supplement suppliers</c:v>
                </c:pt>
                <c:pt idx="14">
                  <c:v>Fur/Hide trappers/hunters</c:v>
                </c:pt>
                <c:pt idx="15">
                  <c:v>Municipal drinking water plant operators</c:v>
                </c:pt>
                <c:pt idx="16">
                  <c:v>Wastewater treatment plant operators</c:v>
                </c:pt>
                <c:pt idx="17">
                  <c:v>Residential property owners</c:v>
                </c:pt>
                <c:pt idx="18">
                  <c:v>Military/Coast Guard</c:v>
                </c:pt>
                <c:pt idx="19">
                  <c:v>Transporters of goods</c:v>
                </c:pt>
                <c:pt idx="20">
                  <c:v>Transporters of people</c:v>
                </c:pt>
                <c:pt idx="21">
                  <c:v>Water subsisters</c:v>
                </c:pt>
                <c:pt idx="22">
                  <c:v>Food subsisters</c:v>
                </c:pt>
                <c:pt idx="23">
                  <c:v>Timber/Fiber/Fur/Hide subsisters</c:v>
                </c:pt>
                <c:pt idx="24">
                  <c:v>Building material subsisters</c:v>
                </c:pt>
                <c:pt idx="25">
                  <c:v>Experiencers/viewers</c:v>
                </c:pt>
                <c:pt idx="26">
                  <c:v>Food pickers/gatherers</c:v>
                </c:pt>
                <c:pt idx="27">
                  <c:v>Hunters</c:v>
                </c:pt>
                <c:pt idx="28">
                  <c:v>Anglers</c:v>
                </c:pt>
                <c:pt idx="29">
                  <c:v>Waders/Swimmers/Divers</c:v>
                </c:pt>
                <c:pt idx="30">
                  <c:v>Boaters</c:v>
                </c:pt>
                <c:pt idx="31">
                  <c:v>Spiritual and ceremonial participants</c:v>
                </c:pt>
                <c:pt idx="32">
                  <c:v>Artists</c:v>
                </c:pt>
                <c:pt idx="33">
                  <c:v>Students and educators</c:v>
                </c:pt>
                <c:pt idx="34">
                  <c:v>Researchers</c:v>
                </c:pt>
                <c:pt idx="35">
                  <c:v>People who care (existence)</c:v>
                </c:pt>
                <c:pt idx="36">
                  <c:v>People who care (option, bequest)</c:v>
                </c:pt>
              </c:strCache>
            </c:strRef>
          </c:cat>
          <c:val>
            <c:numRef>
              <c:f>Beneficiaries!$AB$5:$AB$41</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05-EE3B-4BA2-AA3B-A5FBE7580E23}"/>
            </c:ext>
          </c:extLst>
        </c:ser>
        <c:ser>
          <c:idx val="6"/>
          <c:order val="6"/>
          <c:tx>
            <c:strRef>
              <c:f>Beneficiaries!$AC$4</c:f>
              <c:strCache>
                <c:ptCount val="1"/>
                <c:pt idx="0">
                  <c:v>Group 7</c:v>
                </c:pt>
              </c:strCache>
            </c:strRef>
          </c:tx>
          <c:spPr>
            <a:solidFill>
              <a:srgbClr val="4F81BD"/>
            </a:solidFill>
            <a:ln w="25400">
              <a:noFill/>
            </a:ln>
          </c:spPr>
          <c:invertIfNegative val="0"/>
          <c:cat>
            <c:strRef>
              <c:f>Beneficiaries!$V$5:$V$41</c:f>
              <c:strCache>
                <c:ptCount val="37"/>
                <c:pt idx="0">
                  <c:v>Irrigators</c:v>
                </c:pt>
                <c:pt idx="1">
                  <c:v>CAFO Operators</c:v>
                </c:pt>
                <c:pt idx="2">
                  <c:v>Livestock grazers</c:v>
                </c:pt>
                <c:pt idx="3">
                  <c:v>Agricultural processors</c:v>
                </c:pt>
                <c:pt idx="4">
                  <c:v>Aquaculturalists</c:v>
                </c:pt>
                <c:pt idx="5">
                  <c:v>Farmers</c:v>
                </c:pt>
                <c:pt idx="6">
                  <c:v>Foresters</c:v>
                </c:pt>
                <c:pt idx="7">
                  <c:v>Food extractors</c:v>
                </c:pt>
                <c:pt idx="8">
                  <c:v>Timber/Fiber/Ornamental extractors</c:v>
                </c:pt>
                <c:pt idx="9">
                  <c:v>Industrial processors</c:v>
                </c:pt>
                <c:pt idx="10">
                  <c:v>Industrial dischargers</c:v>
                </c:pt>
                <c:pt idx="11">
                  <c:v>Energy generators</c:v>
                </c:pt>
                <c:pt idx="12">
                  <c:v>Resource-dependent businesses</c:v>
                </c:pt>
                <c:pt idx="13">
                  <c:v>Pharmaceutical/Food supplement suppliers</c:v>
                </c:pt>
                <c:pt idx="14">
                  <c:v>Fur/Hide trappers/hunters</c:v>
                </c:pt>
                <c:pt idx="15">
                  <c:v>Municipal drinking water plant operators</c:v>
                </c:pt>
                <c:pt idx="16">
                  <c:v>Wastewater treatment plant operators</c:v>
                </c:pt>
                <c:pt idx="17">
                  <c:v>Residential property owners</c:v>
                </c:pt>
                <c:pt idx="18">
                  <c:v>Military/Coast Guard</c:v>
                </c:pt>
                <c:pt idx="19">
                  <c:v>Transporters of goods</c:v>
                </c:pt>
                <c:pt idx="20">
                  <c:v>Transporters of people</c:v>
                </c:pt>
                <c:pt idx="21">
                  <c:v>Water subsisters</c:v>
                </c:pt>
                <c:pt idx="22">
                  <c:v>Food subsisters</c:v>
                </c:pt>
                <c:pt idx="23">
                  <c:v>Timber/Fiber/Fur/Hide subsisters</c:v>
                </c:pt>
                <c:pt idx="24">
                  <c:v>Building material subsisters</c:v>
                </c:pt>
                <c:pt idx="25">
                  <c:v>Experiencers/viewers</c:v>
                </c:pt>
                <c:pt idx="26">
                  <c:v>Food pickers/gatherers</c:v>
                </c:pt>
                <c:pt idx="27">
                  <c:v>Hunters</c:v>
                </c:pt>
                <c:pt idx="28">
                  <c:v>Anglers</c:v>
                </c:pt>
                <c:pt idx="29">
                  <c:v>Waders/Swimmers/Divers</c:v>
                </c:pt>
                <c:pt idx="30">
                  <c:v>Boaters</c:v>
                </c:pt>
                <c:pt idx="31">
                  <c:v>Spiritual and ceremonial participants</c:v>
                </c:pt>
                <c:pt idx="32">
                  <c:v>Artists</c:v>
                </c:pt>
                <c:pt idx="33">
                  <c:v>Students and educators</c:v>
                </c:pt>
                <c:pt idx="34">
                  <c:v>Researchers</c:v>
                </c:pt>
                <c:pt idx="35">
                  <c:v>People who care (existence)</c:v>
                </c:pt>
                <c:pt idx="36">
                  <c:v>People who care (option, bequest)</c:v>
                </c:pt>
              </c:strCache>
            </c:strRef>
          </c:cat>
          <c:val>
            <c:numRef>
              <c:f>Beneficiaries!$AC$5:$AC$41</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06-EE3B-4BA2-AA3B-A5FBE7580E23}"/>
            </c:ext>
          </c:extLst>
        </c:ser>
        <c:ser>
          <c:idx val="7"/>
          <c:order val="7"/>
          <c:tx>
            <c:strRef>
              <c:f>Beneficiaries!$AD$4</c:f>
              <c:strCache>
                <c:ptCount val="1"/>
                <c:pt idx="0">
                  <c:v>Group 8</c:v>
                </c:pt>
              </c:strCache>
            </c:strRef>
          </c:tx>
          <c:spPr>
            <a:solidFill>
              <a:srgbClr val="C0504D"/>
            </a:solidFill>
            <a:ln w="25400">
              <a:noFill/>
            </a:ln>
          </c:spPr>
          <c:invertIfNegative val="0"/>
          <c:cat>
            <c:strRef>
              <c:f>Beneficiaries!$V$5:$V$41</c:f>
              <c:strCache>
                <c:ptCount val="37"/>
                <c:pt idx="0">
                  <c:v>Irrigators</c:v>
                </c:pt>
                <c:pt idx="1">
                  <c:v>CAFO Operators</c:v>
                </c:pt>
                <c:pt idx="2">
                  <c:v>Livestock grazers</c:v>
                </c:pt>
                <c:pt idx="3">
                  <c:v>Agricultural processors</c:v>
                </c:pt>
                <c:pt idx="4">
                  <c:v>Aquaculturalists</c:v>
                </c:pt>
                <c:pt idx="5">
                  <c:v>Farmers</c:v>
                </c:pt>
                <c:pt idx="6">
                  <c:v>Foresters</c:v>
                </c:pt>
                <c:pt idx="7">
                  <c:v>Food extractors</c:v>
                </c:pt>
                <c:pt idx="8">
                  <c:v>Timber/Fiber/Ornamental extractors</c:v>
                </c:pt>
                <c:pt idx="9">
                  <c:v>Industrial processors</c:v>
                </c:pt>
                <c:pt idx="10">
                  <c:v>Industrial dischargers</c:v>
                </c:pt>
                <c:pt idx="11">
                  <c:v>Energy generators</c:v>
                </c:pt>
                <c:pt idx="12">
                  <c:v>Resource-dependent businesses</c:v>
                </c:pt>
                <c:pt idx="13">
                  <c:v>Pharmaceutical/Food supplement suppliers</c:v>
                </c:pt>
                <c:pt idx="14">
                  <c:v>Fur/Hide trappers/hunters</c:v>
                </c:pt>
                <c:pt idx="15">
                  <c:v>Municipal drinking water plant operators</c:v>
                </c:pt>
                <c:pt idx="16">
                  <c:v>Wastewater treatment plant operators</c:v>
                </c:pt>
                <c:pt idx="17">
                  <c:v>Residential property owners</c:v>
                </c:pt>
                <c:pt idx="18">
                  <c:v>Military/Coast Guard</c:v>
                </c:pt>
                <c:pt idx="19">
                  <c:v>Transporters of goods</c:v>
                </c:pt>
                <c:pt idx="20">
                  <c:v>Transporters of people</c:v>
                </c:pt>
                <c:pt idx="21">
                  <c:v>Water subsisters</c:v>
                </c:pt>
                <c:pt idx="22">
                  <c:v>Food subsisters</c:v>
                </c:pt>
                <c:pt idx="23">
                  <c:v>Timber/Fiber/Fur/Hide subsisters</c:v>
                </c:pt>
                <c:pt idx="24">
                  <c:v>Building material subsisters</c:v>
                </c:pt>
                <c:pt idx="25">
                  <c:v>Experiencers/viewers</c:v>
                </c:pt>
                <c:pt idx="26">
                  <c:v>Food pickers/gatherers</c:v>
                </c:pt>
                <c:pt idx="27">
                  <c:v>Hunters</c:v>
                </c:pt>
                <c:pt idx="28">
                  <c:v>Anglers</c:v>
                </c:pt>
                <c:pt idx="29">
                  <c:v>Waders/Swimmers/Divers</c:v>
                </c:pt>
                <c:pt idx="30">
                  <c:v>Boaters</c:v>
                </c:pt>
                <c:pt idx="31">
                  <c:v>Spiritual and ceremonial participants</c:v>
                </c:pt>
                <c:pt idx="32">
                  <c:v>Artists</c:v>
                </c:pt>
                <c:pt idx="33">
                  <c:v>Students and educators</c:v>
                </c:pt>
                <c:pt idx="34">
                  <c:v>Researchers</c:v>
                </c:pt>
                <c:pt idx="35">
                  <c:v>People who care (existence)</c:v>
                </c:pt>
                <c:pt idx="36">
                  <c:v>People who care (option, bequest)</c:v>
                </c:pt>
              </c:strCache>
            </c:strRef>
          </c:cat>
          <c:val>
            <c:numRef>
              <c:f>Beneficiaries!$AD$5:$AD$41</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07-EE3B-4BA2-AA3B-A5FBE7580E23}"/>
            </c:ext>
          </c:extLst>
        </c:ser>
        <c:ser>
          <c:idx val="8"/>
          <c:order val="8"/>
          <c:tx>
            <c:strRef>
              <c:f>Beneficiaries!$AE$4</c:f>
              <c:strCache>
                <c:ptCount val="1"/>
                <c:pt idx="0">
                  <c:v>Group 9</c:v>
                </c:pt>
              </c:strCache>
            </c:strRef>
          </c:tx>
          <c:spPr>
            <a:solidFill>
              <a:srgbClr val="9BBB59"/>
            </a:solidFill>
            <a:ln w="25400">
              <a:noFill/>
            </a:ln>
          </c:spPr>
          <c:invertIfNegative val="0"/>
          <c:cat>
            <c:strRef>
              <c:f>Beneficiaries!$V$5:$V$41</c:f>
              <c:strCache>
                <c:ptCount val="37"/>
                <c:pt idx="0">
                  <c:v>Irrigators</c:v>
                </c:pt>
                <c:pt idx="1">
                  <c:v>CAFO Operators</c:v>
                </c:pt>
                <c:pt idx="2">
                  <c:v>Livestock grazers</c:v>
                </c:pt>
                <c:pt idx="3">
                  <c:v>Agricultural processors</c:v>
                </c:pt>
                <c:pt idx="4">
                  <c:v>Aquaculturalists</c:v>
                </c:pt>
                <c:pt idx="5">
                  <c:v>Farmers</c:v>
                </c:pt>
                <c:pt idx="6">
                  <c:v>Foresters</c:v>
                </c:pt>
                <c:pt idx="7">
                  <c:v>Food extractors</c:v>
                </c:pt>
                <c:pt idx="8">
                  <c:v>Timber/Fiber/Ornamental extractors</c:v>
                </c:pt>
                <c:pt idx="9">
                  <c:v>Industrial processors</c:v>
                </c:pt>
                <c:pt idx="10">
                  <c:v>Industrial dischargers</c:v>
                </c:pt>
                <c:pt idx="11">
                  <c:v>Energy generators</c:v>
                </c:pt>
                <c:pt idx="12">
                  <c:v>Resource-dependent businesses</c:v>
                </c:pt>
                <c:pt idx="13">
                  <c:v>Pharmaceutical/Food supplement suppliers</c:v>
                </c:pt>
                <c:pt idx="14">
                  <c:v>Fur/Hide trappers/hunters</c:v>
                </c:pt>
                <c:pt idx="15">
                  <c:v>Municipal drinking water plant operators</c:v>
                </c:pt>
                <c:pt idx="16">
                  <c:v>Wastewater treatment plant operators</c:v>
                </c:pt>
                <c:pt idx="17">
                  <c:v>Residential property owners</c:v>
                </c:pt>
                <c:pt idx="18">
                  <c:v>Military/Coast Guard</c:v>
                </c:pt>
                <c:pt idx="19">
                  <c:v>Transporters of goods</c:v>
                </c:pt>
                <c:pt idx="20">
                  <c:v>Transporters of people</c:v>
                </c:pt>
                <c:pt idx="21">
                  <c:v>Water subsisters</c:v>
                </c:pt>
                <c:pt idx="22">
                  <c:v>Food subsisters</c:v>
                </c:pt>
                <c:pt idx="23">
                  <c:v>Timber/Fiber/Fur/Hide subsisters</c:v>
                </c:pt>
                <c:pt idx="24">
                  <c:v>Building material subsisters</c:v>
                </c:pt>
                <c:pt idx="25">
                  <c:v>Experiencers/viewers</c:v>
                </c:pt>
                <c:pt idx="26">
                  <c:v>Food pickers/gatherers</c:v>
                </c:pt>
                <c:pt idx="27">
                  <c:v>Hunters</c:v>
                </c:pt>
                <c:pt idx="28">
                  <c:v>Anglers</c:v>
                </c:pt>
                <c:pt idx="29">
                  <c:v>Waders/Swimmers/Divers</c:v>
                </c:pt>
                <c:pt idx="30">
                  <c:v>Boaters</c:v>
                </c:pt>
                <c:pt idx="31">
                  <c:v>Spiritual and ceremonial participants</c:v>
                </c:pt>
                <c:pt idx="32">
                  <c:v>Artists</c:v>
                </c:pt>
                <c:pt idx="33">
                  <c:v>Students and educators</c:v>
                </c:pt>
                <c:pt idx="34">
                  <c:v>Researchers</c:v>
                </c:pt>
                <c:pt idx="35">
                  <c:v>People who care (existence)</c:v>
                </c:pt>
                <c:pt idx="36">
                  <c:v>People who care (option, bequest)</c:v>
                </c:pt>
              </c:strCache>
            </c:strRef>
          </c:cat>
          <c:val>
            <c:numRef>
              <c:f>Beneficiaries!$AE$5:$AE$41</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08-EE3B-4BA2-AA3B-A5FBE7580E23}"/>
            </c:ext>
          </c:extLst>
        </c:ser>
        <c:ser>
          <c:idx val="9"/>
          <c:order val="9"/>
          <c:tx>
            <c:strRef>
              <c:f>Beneficiaries!$AF$4</c:f>
              <c:strCache>
                <c:ptCount val="1"/>
                <c:pt idx="0">
                  <c:v>Group 10</c:v>
                </c:pt>
              </c:strCache>
            </c:strRef>
          </c:tx>
          <c:spPr>
            <a:solidFill>
              <a:srgbClr val="8064A2"/>
            </a:solidFill>
            <a:ln w="25400">
              <a:noFill/>
            </a:ln>
          </c:spPr>
          <c:invertIfNegative val="0"/>
          <c:cat>
            <c:strRef>
              <c:f>Beneficiaries!$V$5:$V$41</c:f>
              <c:strCache>
                <c:ptCount val="37"/>
                <c:pt idx="0">
                  <c:v>Irrigators</c:v>
                </c:pt>
                <c:pt idx="1">
                  <c:v>CAFO Operators</c:v>
                </c:pt>
                <c:pt idx="2">
                  <c:v>Livestock grazers</c:v>
                </c:pt>
                <c:pt idx="3">
                  <c:v>Agricultural processors</c:v>
                </c:pt>
                <c:pt idx="4">
                  <c:v>Aquaculturalists</c:v>
                </c:pt>
                <c:pt idx="5">
                  <c:v>Farmers</c:v>
                </c:pt>
                <c:pt idx="6">
                  <c:v>Foresters</c:v>
                </c:pt>
                <c:pt idx="7">
                  <c:v>Food extractors</c:v>
                </c:pt>
                <c:pt idx="8">
                  <c:v>Timber/Fiber/Ornamental extractors</c:v>
                </c:pt>
                <c:pt idx="9">
                  <c:v>Industrial processors</c:v>
                </c:pt>
                <c:pt idx="10">
                  <c:v>Industrial dischargers</c:v>
                </c:pt>
                <c:pt idx="11">
                  <c:v>Energy generators</c:v>
                </c:pt>
                <c:pt idx="12">
                  <c:v>Resource-dependent businesses</c:v>
                </c:pt>
                <c:pt idx="13">
                  <c:v>Pharmaceutical/Food supplement suppliers</c:v>
                </c:pt>
                <c:pt idx="14">
                  <c:v>Fur/Hide trappers/hunters</c:v>
                </c:pt>
                <c:pt idx="15">
                  <c:v>Municipal drinking water plant operators</c:v>
                </c:pt>
                <c:pt idx="16">
                  <c:v>Wastewater treatment plant operators</c:v>
                </c:pt>
                <c:pt idx="17">
                  <c:v>Residential property owners</c:v>
                </c:pt>
                <c:pt idx="18">
                  <c:v>Military/Coast Guard</c:v>
                </c:pt>
                <c:pt idx="19">
                  <c:v>Transporters of goods</c:v>
                </c:pt>
                <c:pt idx="20">
                  <c:v>Transporters of people</c:v>
                </c:pt>
                <c:pt idx="21">
                  <c:v>Water subsisters</c:v>
                </c:pt>
                <c:pt idx="22">
                  <c:v>Food subsisters</c:v>
                </c:pt>
                <c:pt idx="23">
                  <c:v>Timber/Fiber/Fur/Hide subsisters</c:v>
                </c:pt>
                <c:pt idx="24">
                  <c:v>Building material subsisters</c:v>
                </c:pt>
                <c:pt idx="25">
                  <c:v>Experiencers/viewers</c:v>
                </c:pt>
                <c:pt idx="26">
                  <c:v>Food pickers/gatherers</c:v>
                </c:pt>
                <c:pt idx="27">
                  <c:v>Hunters</c:v>
                </c:pt>
                <c:pt idx="28">
                  <c:v>Anglers</c:v>
                </c:pt>
                <c:pt idx="29">
                  <c:v>Waders/Swimmers/Divers</c:v>
                </c:pt>
                <c:pt idx="30">
                  <c:v>Boaters</c:v>
                </c:pt>
                <c:pt idx="31">
                  <c:v>Spiritual and ceremonial participants</c:v>
                </c:pt>
                <c:pt idx="32">
                  <c:v>Artists</c:v>
                </c:pt>
                <c:pt idx="33">
                  <c:v>Students and educators</c:v>
                </c:pt>
                <c:pt idx="34">
                  <c:v>Researchers</c:v>
                </c:pt>
                <c:pt idx="35">
                  <c:v>People who care (existence)</c:v>
                </c:pt>
                <c:pt idx="36">
                  <c:v>People who care (option, bequest)</c:v>
                </c:pt>
              </c:strCache>
            </c:strRef>
          </c:cat>
          <c:val>
            <c:numRef>
              <c:f>Beneficiaries!$AF$5:$AF$41</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09-EE3B-4BA2-AA3B-A5FBE7580E23}"/>
            </c:ext>
          </c:extLst>
        </c:ser>
        <c:ser>
          <c:idx val="10"/>
          <c:order val="10"/>
          <c:tx>
            <c:strRef>
              <c:f>Beneficiaries!$AG$4</c:f>
              <c:strCache>
                <c:ptCount val="1"/>
                <c:pt idx="0">
                  <c:v>Group 11</c:v>
                </c:pt>
              </c:strCache>
            </c:strRef>
          </c:tx>
          <c:spPr>
            <a:solidFill>
              <a:srgbClr val="4BACC6"/>
            </a:solidFill>
            <a:ln w="25400">
              <a:noFill/>
            </a:ln>
          </c:spPr>
          <c:invertIfNegative val="0"/>
          <c:cat>
            <c:strRef>
              <c:f>Beneficiaries!$V$5:$V$41</c:f>
              <c:strCache>
                <c:ptCount val="37"/>
                <c:pt idx="0">
                  <c:v>Irrigators</c:v>
                </c:pt>
                <c:pt idx="1">
                  <c:v>CAFO Operators</c:v>
                </c:pt>
                <c:pt idx="2">
                  <c:v>Livestock grazers</c:v>
                </c:pt>
                <c:pt idx="3">
                  <c:v>Agricultural processors</c:v>
                </c:pt>
                <c:pt idx="4">
                  <c:v>Aquaculturalists</c:v>
                </c:pt>
                <c:pt idx="5">
                  <c:v>Farmers</c:v>
                </c:pt>
                <c:pt idx="6">
                  <c:v>Foresters</c:v>
                </c:pt>
                <c:pt idx="7">
                  <c:v>Food extractors</c:v>
                </c:pt>
                <c:pt idx="8">
                  <c:v>Timber/Fiber/Ornamental extractors</c:v>
                </c:pt>
                <c:pt idx="9">
                  <c:v>Industrial processors</c:v>
                </c:pt>
                <c:pt idx="10">
                  <c:v>Industrial dischargers</c:v>
                </c:pt>
                <c:pt idx="11">
                  <c:v>Energy generators</c:v>
                </c:pt>
                <c:pt idx="12">
                  <c:v>Resource-dependent businesses</c:v>
                </c:pt>
                <c:pt idx="13">
                  <c:v>Pharmaceutical/Food supplement suppliers</c:v>
                </c:pt>
                <c:pt idx="14">
                  <c:v>Fur/Hide trappers/hunters</c:v>
                </c:pt>
                <c:pt idx="15">
                  <c:v>Municipal drinking water plant operators</c:v>
                </c:pt>
                <c:pt idx="16">
                  <c:v>Wastewater treatment plant operators</c:v>
                </c:pt>
                <c:pt idx="17">
                  <c:v>Residential property owners</c:v>
                </c:pt>
                <c:pt idx="18">
                  <c:v>Military/Coast Guard</c:v>
                </c:pt>
                <c:pt idx="19">
                  <c:v>Transporters of goods</c:v>
                </c:pt>
                <c:pt idx="20">
                  <c:v>Transporters of people</c:v>
                </c:pt>
                <c:pt idx="21">
                  <c:v>Water subsisters</c:v>
                </c:pt>
                <c:pt idx="22">
                  <c:v>Food subsisters</c:v>
                </c:pt>
                <c:pt idx="23">
                  <c:v>Timber/Fiber/Fur/Hide subsisters</c:v>
                </c:pt>
                <c:pt idx="24">
                  <c:v>Building material subsisters</c:v>
                </c:pt>
                <c:pt idx="25">
                  <c:v>Experiencers/viewers</c:v>
                </c:pt>
                <c:pt idx="26">
                  <c:v>Food pickers/gatherers</c:v>
                </c:pt>
                <c:pt idx="27">
                  <c:v>Hunters</c:v>
                </c:pt>
                <c:pt idx="28">
                  <c:v>Anglers</c:v>
                </c:pt>
                <c:pt idx="29">
                  <c:v>Waders/Swimmers/Divers</c:v>
                </c:pt>
                <c:pt idx="30">
                  <c:v>Boaters</c:v>
                </c:pt>
                <c:pt idx="31">
                  <c:v>Spiritual and ceremonial participants</c:v>
                </c:pt>
                <c:pt idx="32">
                  <c:v>Artists</c:v>
                </c:pt>
                <c:pt idx="33">
                  <c:v>Students and educators</c:v>
                </c:pt>
                <c:pt idx="34">
                  <c:v>Researchers</c:v>
                </c:pt>
                <c:pt idx="35">
                  <c:v>People who care (existence)</c:v>
                </c:pt>
                <c:pt idx="36">
                  <c:v>People who care (option, bequest)</c:v>
                </c:pt>
              </c:strCache>
            </c:strRef>
          </c:cat>
          <c:val>
            <c:numRef>
              <c:f>Beneficiaries!$AG$5:$AG$41</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0A-EE3B-4BA2-AA3B-A5FBE7580E23}"/>
            </c:ext>
          </c:extLst>
        </c:ser>
        <c:ser>
          <c:idx val="11"/>
          <c:order val="11"/>
          <c:tx>
            <c:strRef>
              <c:f>Beneficiaries!$AH$4</c:f>
              <c:strCache>
                <c:ptCount val="1"/>
                <c:pt idx="0">
                  <c:v>Group 12</c:v>
                </c:pt>
              </c:strCache>
            </c:strRef>
          </c:tx>
          <c:spPr>
            <a:solidFill>
              <a:srgbClr val="F79646"/>
            </a:solidFill>
            <a:ln w="25400">
              <a:noFill/>
            </a:ln>
          </c:spPr>
          <c:invertIfNegative val="0"/>
          <c:cat>
            <c:strRef>
              <c:f>Beneficiaries!$V$5:$V$41</c:f>
              <c:strCache>
                <c:ptCount val="37"/>
                <c:pt idx="0">
                  <c:v>Irrigators</c:v>
                </c:pt>
                <c:pt idx="1">
                  <c:v>CAFO Operators</c:v>
                </c:pt>
                <c:pt idx="2">
                  <c:v>Livestock grazers</c:v>
                </c:pt>
                <c:pt idx="3">
                  <c:v>Agricultural processors</c:v>
                </c:pt>
                <c:pt idx="4">
                  <c:v>Aquaculturalists</c:v>
                </c:pt>
                <c:pt idx="5">
                  <c:v>Farmers</c:v>
                </c:pt>
                <c:pt idx="6">
                  <c:v>Foresters</c:v>
                </c:pt>
                <c:pt idx="7">
                  <c:v>Food extractors</c:v>
                </c:pt>
                <c:pt idx="8">
                  <c:v>Timber/Fiber/Ornamental extractors</c:v>
                </c:pt>
                <c:pt idx="9">
                  <c:v>Industrial processors</c:v>
                </c:pt>
                <c:pt idx="10">
                  <c:v>Industrial dischargers</c:v>
                </c:pt>
                <c:pt idx="11">
                  <c:v>Energy generators</c:v>
                </c:pt>
                <c:pt idx="12">
                  <c:v>Resource-dependent businesses</c:v>
                </c:pt>
                <c:pt idx="13">
                  <c:v>Pharmaceutical/Food supplement suppliers</c:v>
                </c:pt>
                <c:pt idx="14">
                  <c:v>Fur/Hide trappers/hunters</c:v>
                </c:pt>
                <c:pt idx="15">
                  <c:v>Municipal drinking water plant operators</c:v>
                </c:pt>
                <c:pt idx="16">
                  <c:v>Wastewater treatment plant operators</c:v>
                </c:pt>
                <c:pt idx="17">
                  <c:v>Residential property owners</c:v>
                </c:pt>
                <c:pt idx="18">
                  <c:v>Military/Coast Guard</c:v>
                </c:pt>
                <c:pt idx="19">
                  <c:v>Transporters of goods</c:v>
                </c:pt>
                <c:pt idx="20">
                  <c:v>Transporters of people</c:v>
                </c:pt>
                <c:pt idx="21">
                  <c:v>Water subsisters</c:v>
                </c:pt>
                <c:pt idx="22">
                  <c:v>Food subsisters</c:v>
                </c:pt>
                <c:pt idx="23">
                  <c:v>Timber/Fiber/Fur/Hide subsisters</c:v>
                </c:pt>
                <c:pt idx="24">
                  <c:v>Building material subsisters</c:v>
                </c:pt>
                <c:pt idx="25">
                  <c:v>Experiencers/viewers</c:v>
                </c:pt>
                <c:pt idx="26">
                  <c:v>Food pickers/gatherers</c:v>
                </c:pt>
                <c:pt idx="27">
                  <c:v>Hunters</c:v>
                </c:pt>
                <c:pt idx="28">
                  <c:v>Anglers</c:v>
                </c:pt>
                <c:pt idx="29">
                  <c:v>Waders/Swimmers/Divers</c:v>
                </c:pt>
                <c:pt idx="30">
                  <c:v>Boaters</c:v>
                </c:pt>
                <c:pt idx="31">
                  <c:v>Spiritual and ceremonial participants</c:v>
                </c:pt>
                <c:pt idx="32">
                  <c:v>Artists</c:v>
                </c:pt>
                <c:pt idx="33">
                  <c:v>Students and educators</c:v>
                </c:pt>
                <c:pt idx="34">
                  <c:v>Researchers</c:v>
                </c:pt>
                <c:pt idx="35">
                  <c:v>People who care (existence)</c:v>
                </c:pt>
                <c:pt idx="36">
                  <c:v>People who care (option, bequest)</c:v>
                </c:pt>
              </c:strCache>
            </c:strRef>
          </c:cat>
          <c:val>
            <c:numRef>
              <c:f>Beneficiaries!$AH$5:$AH$41</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0B-EE3B-4BA2-AA3B-A5FBE7580E23}"/>
            </c:ext>
          </c:extLst>
        </c:ser>
        <c:ser>
          <c:idx val="12"/>
          <c:order val="12"/>
          <c:tx>
            <c:strRef>
              <c:f>Beneficiaries!$AI$4</c:f>
              <c:strCache>
                <c:ptCount val="1"/>
                <c:pt idx="0">
                  <c:v>Group 13</c:v>
                </c:pt>
              </c:strCache>
            </c:strRef>
          </c:tx>
          <c:spPr>
            <a:solidFill>
              <a:srgbClr val="AABAD7"/>
            </a:solidFill>
            <a:ln w="25400">
              <a:noFill/>
            </a:ln>
          </c:spPr>
          <c:invertIfNegative val="0"/>
          <c:cat>
            <c:strRef>
              <c:f>Beneficiaries!$V$5:$V$41</c:f>
              <c:strCache>
                <c:ptCount val="37"/>
                <c:pt idx="0">
                  <c:v>Irrigators</c:v>
                </c:pt>
                <c:pt idx="1">
                  <c:v>CAFO Operators</c:v>
                </c:pt>
                <c:pt idx="2">
                  <c:v>Livestock grazers</c:v>
                </c:pt>
                <c:pt idx="3">
                  <c:v>Agricultural processors</c:v>
                </c:pt>
                <c:pt idx="4">
                  <c:v>Aquaculturalists</c:v>
                </c:pt>
                <c:pt idx="5">
                  <c:v>Farmers</c:v>
                </c:pt>
                <c:pt idx="6">
                  <c:v>Foresters</c:v>
                </c:pt>
                <c:pt idx="7">
                  <c:v>Food extractors</c:v>
                </c:pt>
                <c:pt idx="8">
                  <c:v>Timber/Fiber/Ornamental extractors</c:v>
                </c:pt>
                <c:pt idx="9">
                  <c:v>Industrial processors</c:v>
                </c:pt>
                <c:pt idx="10">
                  <c:v>Industrial dischargers</c:v>
                </c:pt>
                <c:pt idx="11">
                  <c:v>Energy generators</c:v>
                </c:pt>
                <c:pt idx="12">
                  <c:v>Resource-dependent businesses</c:v>
                </c:pt>
                <c:pt idx="13">
                  <c:v>Pharmaceutical/Food supplement suppliers</c:v>
                </c:pt>
                <c:pt idx="14">
                  <c:v>Fur/Hide trappers/hunters</c:v>
                </c:pt>
                <c:pt idx="15">
                  <c:v>Municipal drinking water plant operators</c:v>
                </c:pt>
                <c:pt idx="16">
                  <c:v>Wastewater treatment plant operators</c:v>
                </c:pt>
                <c:pt idx="17">
                  <c:v>Residential property owners</c:v>
                </c:pt>
                <c:pt idx="18">
                  <c:v>Military/Coast Guard</c:v>
                </c:pt>
                <c:pt idx="19">
                  <c:v>Transporters of goods</c:v>
                </c:pt>
                <c:pt idx="20">
                  <c:v>Transporters of people</c:v>
                </c:pt>
                <c:pt idx="21">
                  <c:v>Water subsisters</c:v>
                </c:pt>
                <c:pt idx="22">
                  <c:v>Food subsisters</c:v>
                </c:pt>
                <c:pt idx="23">
                  <c:v>Timber/Fiber/Fur/Hide subsisters</c:v>
                </c:pt>
                <c:pt idx="24">
                  <c:v>Building material subsisters</c:v>
                </c:pt>
                <c:pt idx="25">
                  <c:v>Experiencers/viewers</c:v>
                </c:pt>
                <c:pt idx="26">
                  <c:v>Food pickers/gatherers</c:v>
                </c:pt>
                <c:pt idx="27">
                  <c:v>Hunters</c:v>
                </c:pt>
                <c:pt idx="28">
                  <c:v>Anglers</c:v>
                </c:pt>
                <c:pt idx="29">
                  <c:v>Waders/Swimmers/Divers</c:v>
                </c:pt>
                <c:pt idx="30">
                  <c:v>Boaters</c:v>
                </c:pt>
                <c:pt idx="31">
                  <c:v>Spiritual and ceremonial participants</c:v>
                </c:pt>
                <c:pt idx="32">
                  <c:v>Artists</c:v>
                </c:pt>
                <c:pt idx="33">
                  <c:v>Students and educators</c:v>
                </c:pt>
                <c:pt idx="34">
                  <c:v>Researchers</c:v>
                </c:pt>
                <c:pt idx="35">
                  <c:v>People who care (existence)</c:v>
                </c:pt>
                <c:pt idx="36">
                  <c:v>People who care (option, bequest)</c:v>
                </c:pt>
              </c:strCache>
            </c:strRef>
          </c:cat>
          <c:val>
            <c:numRef>
              <c:f>Beneficiaries!$AI$5:$AI$41</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0C-EE3B-4BA2-AA3B-A5FBE7580E23}"/>
            </c:ext>
          </c:extLst>
        </c:ser>
        <c:ser>
          <c:idx val="13"/>
          <c:order val="13"/>
          <c:tx>
            <c:strRef>
              <c:f>Beneficiaries!$AJ$4</c:f>
              <c:strCache>
                <c:ptCount val="1"/>
                <c:pt idx="0">
                  <c:v>Group 14</c:v>
                </c:pt>
              </c:strCache>
            </c:strRef>
          </c:tx>
          <c:spPr>
            <a:solidFill>
              <a:srgbClr val="D9AAA9"/>
            </a:solidFill>
            <a:ln w="25400">
              <a:noFill/>
            </a:ln>
          </c:spPr>
          <c:invertIfNegative val="0"/>
          <c:cat>
            <c:strRef>
              <c:f>Beneficiaries!$V$5:$V$41</c:f>
              <c:strCache>
                <c:ptCount val="37"/>
                <c:pt idx="0">
                  <c:v>Irrigators</c:v>
                </c:pt>
                <c:pt idx="1">
                  <c:v>CAFO Operators</c:v>
                </c:pt>
                <c:pt idx="2">
                  <c:v>Livestock grazers</c:v>
                </c:pt>
                <c:pt idx="3">
                  <c:v>Agricultural processors</c:v>
                </c:pt>
                <c:pt idx="4">
                  <c:v>Aquaculturalists</c:v>
                </c:pt>
                <c:pt idx="5">
                  <c:v>Farmers</c:v>
                </c:pt>
                <c:pt idx="6">
                  <c:v>Foresters</c:v>
                </c:pt>
                <c:pt idx="7">
                  <c:v>Food extractors</c:v>
                </c:pt>
                <c:pt idx="8">
                  <c:v>Timber/Fiber/Ornamental extractors</c:v>
                </c:pt>
                <c:pt idx="9">
                  <c:v>Industrial processors</c:v>
                </c:pt>
                <c:pt idx="10">
                  <c:v>Industrial dischargers</c:v>
                </c:pt>
                <c:pt idx="11">
                  <c:v>Energy generators</c:v>
                </c:pt>
                <c:pt idx="12">
                  <c:v>Resource-dependent businesses</c:v>
                </c:pt>
                <c:pt idx="13">
                  <c:v>Pharmaceutical/Food supplement suppliers</c:v>
                </c:pt>
                <c:pt idx="14">
                  <c:v>Fur/Hide trappers/hunters</c:v>
                </c:pt>
                <c:pt idx="15">
                  <c:v>Municipal drinking water plant operators</c:v>
                </c:pt>
                <c:pt idx="16">
                  <c:v>Wastewater treatment plant operators</c:v>
                </c:pt>
                <c:pt idx="17">
                  <c:v>Residential property owners</c:v>
                </c:pt>
                <c:pt idx="18">
                  <c:v>Military/Coast Guard</c:v>
                </c:pt>
                <c:pt idx="19">
                  <c:v>Transporters of goods</c:v>
                </c:pt>
                <c:pt idx="20">
                  <c:v>Transporters of people</c:v>
                </c:pt>
                <c:pt idx="21">
                  <c:v>Water subsisters</c:v>
                </c:pt>
                <c:pt idx="22">
                  <c:v>Food subsisters</c:v>
                </c:pt>
                <c:pt idx="23">
                  <c:v>Timber/Fiber/Fur/Hide subsisters</c:v>
                </c:pt>
                <c:pt idx="24">
                  <c:v>Building material subsisters</c:v>
                </c:pt>
                <c:pt idx="25">
                  <c:v>Experiencers/viewers</c:v>
                </c:pt>
                <c:pt idx="26">
                  <c:v>Food pickers/gatherers</c:v>
                </c:pt>
                <c:pt idx="27">
                  <c:v>Hunters</c:v>
                </c:pt>
                <c:pt idx="28">
                  <c:v>Anglers</c:v>
                </c:pt>
                <c:pt idx="29">
                  <c:v>Waders/Swimmers/Divers</c:v>
                </c:pt>
                <c:pt idx="30">
                  <c:v>Boaters</c:v>
                </c:pt>
                <c:pt idx="31">
                  <c:v>Spiritual and ceremonial participants</c:v>
                </c:pt>
                <c:pt idx="32">
                  <c:v>Artists</c:v>
                </c:pt>
                <c:pt idx="33">
                  <c:v>Students and educators</c:v>
                </c:pt>
                <c:pt idx="34">
                  <c:v>Researchers</c:v>
                </c:pt>
                <c:pt idx="35">
                  <c:v>People who care (existence)</c:v>
                </c:pt>
                <c:pt idx="36">
                  <c:v>People who care (option, bequest)</c:v>
                </c:pt>
              </c:strCache>
            </c:strRef>
          </c:cat>
          <c:val>
            <c:numRef>
              <c:f>Beneficiaries!$AJ$5:$AJ$41</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0D-EE3B-4BA2-AA3B-A5FBE7580E23}"/>
            </c:ext>
          </c:extLst>
        </c:ser>
        <c:ser>
          <c:idx val="14"/>
          <c:order val="14"/>
          <c:tx>
            <c:strRef>
              <c:f>Beneficiaries!$AK$4</c:f>
              <c:strCache>
                <c:ptCount val="1"/>
                <c:pt idx="0">
                  <c:v>Group 15</c:v>
                </c:pt>
              </c:strCache>
            </c:strRef>
          </c:tx>
          <c:spPr>
            <a:solidFill>
              <a:srgbClr val="C6D6AC"/>
            </a:solidFill>
            <a:ln w="25400">
              <a:noFill/>
            </a:ln>
          </c:spPr>
          <c:invertIfNegative val="0"/>
          <c:cat>
            <c:strRef>
              <c:f>Beneficiaries!$V$5:$V$41</c:f>
              <c:strCache>
                <c:ptCount val="37"/>
                <c:pt idx="0">
                  <c:v>Irrigators</c:v>
                </c:pt>
                <c:pt idx="1">
                  <c:v>CAFO Operators</c:v>
                </c:pt>
                <c:pt idx="2">
                  <c:v>Livestock grazers</c:v>
                </c:pt>
                <c:pt idx="3">
                  <c:v>Agricultural processors</c:v>
                </c:pt>
                <c:pt idx="4">
                  <c:v>Aquaculturalists</c:v>
                </c:pt>
                <c:pt idx="5">
                  <c:v>Farmers</c:v>
                </c:pt>
                <c:pt idx="6">
                  <c:v>Foresters</c:v>
                </c:pt>
                <c:pt idx="7">
                  <c:v>Food extractors</c:v>
                </c:pt>
                <c:pt idx="8">
                  <c:v>Timber/Fiber/Ornamental extractors</c:v>
                </c:pt>
                <c:pt idx="9">
                  <c:v>Industrial processors</c:v>
                </c:pt>
                <c:pt idx="10">
                  <c:v>Industrial dischargers</c:v>
                </c:pt>
                <c:pt idx="11">
                  <c:v>Energy generators</c:v>
                </c:pt>
                <c:pt idx="12">
                  <c:v>Resource-dependent businesses</c:v>
                </c:pt>
                <c:pt idx="13">
                  <c:v>Pharmaceutical/Food supplement suppliers</c:v>
                </c:pt>
                <c:pt idx="14">
                  <c:v>Fur/Hide trappers/hunters</c:v>
                </c:pt>
                <c:pt idx="15">
                  <c:v>Municipal drinking water plant operators</c:v>
                </c:pt>
                <c:pt idx="16">
                  <c:v>Wastewater treatment plant operators</c:v>
                </c:pt>
                <c:pt idx="17">
                  <c:v>Residential property owners</c:v>
                </c:pt>
                <c:pt idx="18">
                  <c:v>Military/Coast Guard</c:v>
                </c:pt>
                <c:pt idx="19">
                  <c:v>Transporters of goods</c:v>
                </c:pt>
                <c:pt idx="20">
                  <c:v>Transporters of people</c:v>
                </c:pt>
                <c:pt idx="21">
                  <c:v>Water subsisters</c:v>
                </c:pt>
                <c:pt idx="22">
                  <c:v>Food subsisters</c:v>
                </c:pt>
                <c:pt idx="23">
                  <c:v>Timber/Fiber/Fur/Hide subsisters</c:v>
                </c:pt>
                <c:pt idx="24">
                  <c:v>Building material subsisters</c:v>
                </c:pt>
                <c:pt idx="25">
                  <c:v>Experiencers/viewers</c:v>
                </c:pt>
                <c:pt idx="26">
                  <c:v>Food pickers/gatherers</c:v>
                </c:pt>
                <c:pt idx="27">
                  <c:v>Hunters</c:v>
                </c:pt>
                <c:pt idx="28">
                  <c:v>Anglers</c:v>
                </c:pt>
                <c:pt idx="29">
                  <c:v>Waders/Swimmers/Divers</c:v>
                </c:pt>
                <c:pt idx="30">
                  <c:v>Boaters</c:v>
                </c:pt>
                <c:pt idx="31">
                  <c:v>Spiritual and ceremonial participants</c:v>
                </c:pt>
                <c:pt idx="32">
                  <c:v>Artists</c:v>
                </c:pt>
                <c:pt idx="33">
                  <c:v>Students and educators</c:v>
                </c:pt>
                <c:pt idx="34">
                  <c:v>Researchers</c:v>
                </c:pt>
                <c:pt idx="35">
                  <c:v>People who care (existence)</c:v>
                </c:pt>
                <c:pt idx="36">
                  <c:v>People who care (option, bequest)</c:v>
                </c:pt>
              </c:strCache>
            </c:strRef>
          </c:cat>
          <c:val>
            <c:numRef>
              <c:f>Beneficiaries!$AK$5:$AK$41</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0E-EE3B-4BA2-AA3B-A5FBE7580E23}"/>
            </c:ext>
          </c:extLst>
        </c:ser>
        <c:dLbls>
          <c:showLegendKey val="0"/>
          <c:showVal val="0"/>
          <c:showCatName val="0"/>
          <c:showSerName val="0"/>
          <c:showPercent val="0"/>
          <c:showBubbleSize val="0"/>
        </c:dLbls>
        <c:gapWidth val="150"/>
        <c:overlap val="100"/>
        <c:axId val="315711616"/>
        <c:axId val="1"/>
      </c:barChart>
      <c:catAx>
        <c:axId val="315711616"/>
        <c:scaling>
          <c:orientation val="minMax"/>
        </c:scaling>
        <c:delete val="0"/>
        <c:axPos val="b"/>
        <c:numFmt formatCode="General" sourceLinked="1"/>
        <c:majorTickMark val="none"/>
        <c:minorTickMark val="none"/>
        <c:tickLblPos val="nextTo"/>
        <c:spPr>
          <a:ln w="3175">
            <a:solidFill>
              <a:srgbClr val="C0C0C0"/>
            </a:solidFill>
            <a:prstDash val="solid"/>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3175">
              <a:solidFill>
                <a:srgbClr val="C0C0C0"/>
              </a:solidFill>
              <a:prstDash val="solid"/>
            </a:ln>
          </c:spPr>
        </c:majorGridlines>
        <c:numFmt formatCode="General"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711616"/>
        <c:crosses val="autoZero"/>
        <c:crossBetween val="between"/>
      </c:valAx>
      <c:spPr>
        <a:noFill/>
        <a:ln w="25400">
          <a:noFill/>
        </a:ln>
      </c:spPr>
    </c:plotArea>
    <c:legend>
      <c:legendPos val="b"/>
      <c:layout>
        <c:manualLayout>
          <c:xMode val="edge"/>
          <c:yMode val="edge"/>
          <c:x val="0.19469024381283598"/>
          <c:y val="0.91768370351555517"/>
          <c:w val="0.60973455300980073"/>
          <c:h val="6.6057065447464258E-2"/>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a:pPr>
      <a:endParaRPr lang="en-US"/>
    </a:p>
  </c:txPr>
  <c:printSettings>
    <c:headerFooter alignWithMargins="0"/>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595959595959595"/>
          <c:y val="3.1605311712273598E-2"/>
          <c:w val="0.67185110952040084"/>
          <c:h val="0.54878927262805022"/>
        </c:manualLayout>
      </c:layout>
      <c:pieChart>
        <c:varyColors val="1"/>
        <c:ser>
          <c:idx val="0"/>
          <c:order val="0"/>
          <c:spPr>
            <a:solidFill>
              <a:srgbClr val="4F81BD"/>
            </a:solidFill>
            <a:ln w="25400">
              <a:noFill/>
            </a:ln>
          </c:spPr>
          <c:dPt>
            <c:idx val="0"/>
            <c:bubble3D val="0"/>
            <c:spPr>
              <a:solidFill>
                <a:srgbClr val="DDD9C3"/>
              </a:solidFill>
              <a:ln w="12700">
                <a:solidFill>
                  <a:srgbClr val="FFFFFF"/>
                </a:solidFill>
                <a:prstDash val="solid"/>
              </a:ln>
            </c:spPr>
            <c:extLst>
              <c:ext xmlns:c16="http://schemas.microsoft.com/office/drawing/2014/chart" uri="{C3380CC4-5D6E-409C-BE32-E72D297353CC}">
                <c16:uniqueId val="{00000000-226A-44DA-881F-3FE5EE1F5880}"/>
              </c:ext>
            </c:extLst>
          </c:dPt>
          <c:dPt>
            <c:idx val="1"/>
            <c:bubble3D val="0"/>
            <c:spPr>
              <a:solidFill>
                <a:srgbClr val="C4BD97"/>
              </a:solidFill>
              <a:ln w="12700">
                <a:solidFill>
                  <a:srgbClr val="FFFFFF"/>
                </a:solidFill>
                <a:prstDash val="solid"/>
              </a:ln>
            </c:spPr>
            <c:extLst>
              <c:ext xmlns:c16="http://schemas.microsoft.com/office/drawing/2014/chart" uri="{C3380CC4-5D6E-409C-BE32-E72D297353CC}">
                <c16:uniqueId val="{00000001-226A-44DA-881F-3FE5EE1F5880}"/>
              </c:ext>
            </c:extLst>
          </c:dPt>
          <c:dPt>
            <c:idx val="2"/>
            <c:bubble3D val="0"/>
            <c:spPr>
              <a:solidFill>
                <a:srgbClr val="948A54"/>
              </a:solidFill>
              <a:ln w="12700">
                <a:solidFill>
                  <a:srgbClr val="FFFFFF"/>
                </a:solidFill>
                <a:prstDash val="solid"/>
              </a:ln>
            </c:spPr>
            <c:extLst>
              <c:ext xmlns:c16="http://schemas.microsoft.com/office/drawing/2014/chart" uri="{C3380CC4-5D6E-409C-BE32-E72D297353CC}">
                <c16:uniqueId val="{00000002-226A-44DA-881F-3FE5EE1F5880}"/>
              </c:ext>
            </c:extLst>
          </c:dPt>
          <c:dPt>
            <c:idx val="3"/>
            <c:bubble3D val="0"/>
            <c:spPr>
              <a:solidFill>
                <a:srgbClr val="948A54"/>
              </a:solidFill>
              <a:ln w="12700">
                <a:solidFill>
                  <a:srgbClr val="FFFFFF"/>
                </a:solidFill>
                <a:prstDash val="solid"/>
              </a:ln>
            </c:spPr>
            <c:extLst>
              <c:ext xmlns:c16="http://schemas.microsoft.com/office/drawing/2014/chart" uri="{C3380CC4-5D6E-409C-BE32-E72D297353CC}">
                <c16:uniqueId val="{00000003-226A-44DA-881F-3FE5EE1F5880}"/>
              </c:ext>
            </c:extLst>
          </c:dPt>
          <c:dPt>
            <c:idx val="4"/>
            <c:bubble3D val="0"/>
            <c:spPr>
              <a:solidFill>
                <a:srgbClr val="4A452A"/>
              </a:solidFill>
              <a:ln w="12700">
                <a:solidFill>
                  <a:srgbClr val="FFFFFF"/>
                </a:solidFill>
                <a:prstDash val="solid"/>
              </a:ln>
            </c:spPr>
            <c:extLst>
              <c:ext xmlns:c16="http://schemas.microsoft.com/office/drawing/2014/chart" uri="{C3380CC4-5D6E-409C-BE32-E72D297353CC}">
                <c16:uniqueId val="{00000004-226A-44DA-881F-3FE5EE1F5880}"/>
              </c:ext>
            </c:extLst>
          </c:dPt>
          <c:dPt>
            <c:idx val="5"/>
            <c:bubble3D val="0"/>
            <c:spPr>
              <a:solidFill>
                <a:srgbClr val="1E1C11"/>
              </a:solidFill>
              <a:ln w="12700">
                <a:solidFill>
                  <a:srgbClr val="FFFFFF"/>
                </a:solidFill>
                <a:prstDash val="solid"/>
              </a:ln>
            </c:spPr>
            <c:extLst>
              <c:ext xmlns:c16="http://schemas.microsoft.com/office/drawing/2014/chart" uri="{C3380CC4-5D6E-409C-BE32-E72D297353CC}">
                <c16:uniqueId val="{00000005-226A-44DA-881F-3FE5EE1F5880}"/>
              </c:ext>
            </c:extLst>
          </c:dPt>
          <c:dPt>
            <c:idx val="6"/>
            <c:bubble3D val="0"/>
            <c:spPr>
              <a:solidFill>
                <a:srgbClr val="050503"/>
              </a:solidFill>
              <a:ln w="12700">
                <a:solidFill>
                  <a:srgbClr val="FFFFFF"/>
                </a:solidFill>
                <a:prstDash val="solid"/>
              </a:ln>
            </c:spPr>
            <c:extLst>
              <c:ext xmlns:c16="http://schemas.microsoft.com/office/drawing/2014/chart" uri="{C3380CC4-5D6E-409C-BE32-E72D297353CC}">
                <c16:uniqueId val="{00000006-226A-44DA-881F-3FE5EE1F5880}"/>
              </c:ext>
            </c:extLst>
          </c:dPt>
          <c:dPt>
            <c:idx val="7"/>
            <c:bubble3D val="0"/>
            <c:spPr>
              <a:solidFill>
                <a:srgbClr val="DCE6F2"/>
              </a:solidFill>
              <a:ln w="12700">
                <a:solidFill>
                  <a:srgbClr val="FFFFFF"/>
                </a:solidFill>
                <a:prstDash val="solid"/>
              </a:ln>
            </c:spPr>
            <c:extLst>
              <c:ext xmlns:c16="http://schemas.microsoft.com/office/drawing/2014/chart" uri="{C3380CC4-5D6E-409C-BE32-E72D297353CC}">
                <c16:uniqueId val="{00000007-226A-44DA-881F-3FE5EE1F5880}"/>
              </c:ext>
            </c:extLst>
          </c:dPt>
          <c:dPt>
            <c:idx val="8"/>
            <c:bubble3D val="0"/>
            <c:spPr>
              <a:solidFill>
                <a:srgbClr val="C6D9F1"/>
              </a:solidFill>
              <a:ln w="12700">
                <a:solidFill>
                  <a:srgbClr val="FFFFFF"/>
                </a:solidFill>
                <a:prstDash val="solid"/>
              </a:ln>
            </c:spPr>
            <c:extLst>
              <c:ext xmlns:c16="http://schemas.microsoft.com/office/drawing/2014/chart" uri="{C3380CC4-5D6E-409C-BE32-E72D297353CC}">
                <c16:uniqueId val="{00000008-226A-44DA-881F-3FE5EE1F5880}"/>
              </c:ext>
            </c:extLst>
          </c:dPt>
          <c:dPt>
            <c:idx val="9"/>
            <c:bubble3D val="0"/>
            <c:spPr>
              <a:solidFill>
                <a:srgbClr val="8EB4E3"/>
              </a:solidFill>
              <a:ln w="12700">
                <a:solidFill>
                  <a:srgbClr val="FFFFFF"/>
                </a:solidFill>
                <a:prstDash val="solid"/>
              </a:ln>
            </c:spPr>
            <c:extLst>
              <c:ext xmlns:c16="http://schemas.microsoft.com/office/drawing/2014/chart" uri="{C3380CC4-5D6E-409C-BE32-E72D297353CC}">
                <c16:uniqueId val="{00000009-226A-44DA-881F-3FE5EE1F5880}"/>
              </c:ext>
            </c:extLst>
          </c:dPt>
          <c:dPt>
            <c:idx val="10"/>
            <c:bubble3D val="0"/>
            <c:spPr>
              <a:solidFill>
                <a:srgbClr val="558ED5"/>
              </a:solidFill>
              <a:ln w="12700">
                <a:solidFill>
                  <a:srgbClr val="FFFFFF"/>
                </a:solidFill>
                <a:prstDash val="solid"/>
              </a:ln>
            </c:spPr>
            <c:extLst>
              <c:ext xmlns:c16="http://schemas.microsoft.com/office/drawing/2014/chart" uri="{C3380CC4-5D6E-409C-BE32-E72D297353CC}">
                <c16:uniqueId val="{0000000A-226A-44DA-881F-3FE5EE1F5880}"/>
              </c:ext>
            </c:extLst>
          </c:dPt>
          <c:dPt>
            <c:idx val="11"/>
            <c:bubble3D val="0"/>
            <c:spPr>
              <a:solidFill>
                <a:srgbClr val="376092"/>
              </a:solidFill>
              <a:ln w="12700">
                <a:solidFill>
                  <a:srgbClr val="FFFFFF"/>
                </a:solidFill>
                <a:prstDash val="solid"/>
              </a:ln>
            </c:spPr>
            <c:extLst>
              <c:ext xmlns:c16="http://schemas.microsoft.com/office/drawing/2014/chart" uri="{C3380CC4-5D6E-409C-BE32-E72D297353CC}">
                <c16:uniqueId val="{0000000B-226A-44DA-881F-3FE5EE1F5880}"/>
              </c:ext>
            </c:extLst>
          </c:dPt>
          <c:dPt>
            <c:idx val="12"/>
            <c:bubble3D val="0"/>
            <c:spPr>
              <a:solidFill>
                <a:srgbClr val="1F497D"/>
              </a:solidFill>
              <a:ln w="12700">
                <a:solidFill>
                  <a:srgbClr val="FFFFFF"/>
                </a:solidFill>
                <a:prstDash val="solid"/>
              </a:ln>
            </c:spPr>
            <c:extLst>
              <c:ext xmlns:c16="http://schemas.microsoft.com/office/drawing/2014/chart" uri="{C3380CC4-5D6E-409C-BE32-E72D297353CC}">
                <c16:uniqueId val="{0000000C-226A-44DA-881F-3FE5EE1F5880}"/>
              </c:ext>
            </c:extLst>
          </c:dPt>
          <c:dPt>
            <c:idx val="13"/>
            <c:bubble3D val="0"/>
            <c:spPr>
              <a:solidFill>
                <a:srgbClr val="254061"/>
              </a:solidFill>
              <a:ln w="12700">
                <a:solidFill>
                  <a:srgbClr val="FFFFFF"/>
                </a:solidFill>
                <a:prstDash val="solid"/>
              </a:ln>
            </c:spPr>
            <c:extLst>
              <c:ext xmlns:c16="http://schemas.microsoft.com/office/drawing/2014/chart" uri="{C3380CC4-5D6E-409C-BE32-E72D297353CC}">
                <c16:uniqueId val="{0000000D-226A-44DA-881F-3FE5EE1F5880}"/>
              </c:ext>
            </c:extLst>
          </c:dPt>
          <c:dPt>
            <c:idx val="14"/>
            <c:bubble3D val="0"/>
            <c:spPr>
              <a:solidFill>
                <a:srgbClr val="10253F"/>
              </a:solidFill>
              <a:ln w="12700">
                <a:solidFill>
                  <a:srgbClr val="FFFFFF"/>
                </a:solidFill>
                <a:prstDash val="solid"/>
              </a:ln>
            </c:spPr>
            <c:extLst>
              <c:ext xmlns:c16="http://schemas.microsoft.com/office/drawing/2014/chart" uri="{C3380CC4-5D6E-409C-BE32-E72D297353CC}">
                <c16:uniqueId val="{0000000E-226A-44DA-881F-3FE5EE1F5880}"/>
              </c:ext>
            </c:extLst>
          </c:dPt>
          <c:dPt>
            <c:idx val="15"/>
            <c:bubble3D val="0"/>
            <c:spPr>
              <a:solidFill>
                <a:srgbClr val="CCC1DA"/>
              </a:solidFill>
              <a:ln w="12700">
                <a:solidFill>
                  <a:srgbClr val="FFFFFF"/>
                </a:solidFill>
                <a:prstDash val="solid"/>
              </a:ln>
            </c:spPr>
            <c:extLst>
              <c:ext xmlns:c16="http://schemas.microsoft.com/office/drawing/2014/chart" uri="{C3380CC4-5D6E-409C-BE32-E72D297353CC}">
                <c16:uniqueId val="{0000000F-226A-44DA-881F-3FE5EE1F5880}"/>
              </c:ext>
            </c:extLst>
          </c:dPt>
          <c:dPt>
            <c:idx val="16"/>
            <c:bubble3D val="0"/>
            <c:spPr>
              <a:solidFill>
                <a:srgbClr val="B3A2C7"/>
              </a:solidFill>
              <a:ln w="12700">
                <a:solidFill>
                  <a:srgbClr val="FFFFFF"/>
                </a:solidFill>
                <a:prstDash val="solid"/>
              </a:ln>
            </c:spPr>
            <c:extLst>
              <c:ext xmlns:c16="http://schemas.microsoft.com/office/drawing/2014/chart" uri="{C3380CC4-5D6E-409C-BE32-E72D297353CC}">
                <c16:uniqueId val="{00000010-226A-44DA-881F-3FE5EE1F5880}"/>
              </c:ext>
            </c:extLst>
          </c:dPt>
          <c:dPt>
            <c:idx val="17"/>
            <c:bubble3D val="0"/>
            <c:spPr>
              <a:solidFill>
                <a:srgbClr val="604A7B"/>
              </a:solidFill>
              <a:ln w="12700">
                <a:solidFill>
                  <a:srgbClr val="FFFFFF"/>
                </a:solidFill>
                <a:prstDash val="solid"/>
              </a:ln>
            </c:spPr>
            <c:extLst>
              <c:ext xmlns:c16="http://schemas.microsoft.com/office/drawing/2014/chart" uri="{C3380CC4-5D6E-409C-BE32-E72D297353CC}">
                <c16:uniqueId val="{00000011-226A-44DA-881F-3FE5EE1F5880}"/>
              </c:ext>
            </c:extLst>
          </c:dPt>
          <c:dPt>
            <c:idx val="18"/>
            <c:bubble3D val="0"/>
            <c:spPr>
              <a:solidFill>
                <a:srgbClr val="403152"/>
              </a:solidFill>
              <a:ln w="12700">
                <a:solidFill>
                  <a:srgbClr val="FFFFFF"/>
                </a:solidFill>
                <a:prstDash val="solid"/>
              </a:ln>
            </c:spPr>
            <c:extLst>
              <c:ext xmlns:c16="http://schemas.microsoft.com/office/drawing/2014/chart" uri="{C3380CC4-5D6E-409C-BE32-E72D297353CC}">
                <c16:uniqueId val="{00000012-226A-44DA-881F-3FE5EE1F5880}"/>
              </c:ext>
            </c:extLst>
          </c:dPt>
          <c:dPt>
            <c:idx val="19"/>
            <c:bubble3D val="0"/>
            <c:spPr>
              <a:solidFill>
                <a:srgbClr val="D99694"/>
              </a:solidFill>
              <a:ln w="12700">
                <a:solidFill>
                  <a:srgbClr val="FFFFFF"/>
                </a:solidFill>
                <a:prstDash val="solid"/>
              </a:ln>
            </c:spPr>
            <c:extLst>
              <c:ext xmlns:c16="http://schemas.microsoft.com/office/drawing/2014/chart" uri="{C3380CC4-5D6E-409C-BE32-E72D297353CC}">
                <c16:uniqueId val="{00000013-226A-44DA-881F-3FE5EE1F5880}"/>
              </c:ext>
            </c:extLst>
          </c:dPt>
          <c:dPt>
            <c:idx val="20"/>
            <c:bubble3D val="0"/>
            <c:spPr>
              <a:solidFill>
                <a:srgbClr val="953735"/>
              </a:solidFill>
              <a:ln w="12700">
                <a:solidFill>
                  <a:srgbClr val="FFFFFF"/>
                </a:solidFill>
                <a:prstDash val="solid"/>
              </a:ln>
            </c:spPr>
            <c:extLst>
              <c:ext xmlns:c16="http://schemas.microsoft.com/office/drawing/2014/chart" uri="{C3380CC4-5D6E-409C-BE32-E72D297353CC}">
                <c16:uniqueId val="{00000014-226A-44DA-881F-3FE5EE1F5880}"/>
              </c:ext>
            </c:extLst>
          </c:dPt>
          <c:dPt>
            <c:idx val="21"/>
            <c:bubble3D val="0"/>
            <c:spPr>
              <a:solidFill>
                <a:srgbClr val="F9FDD1"/>
              </a:solidFill>
              <a:ln w="12700">
                <a:solidFill>
                  <a:srgbClr val="FFFFFF"/>
                </a:solidFill>
                <a:prstDash val="solid"/>
              </a:ln>
            </c:spPr>
            <c:extLst>
              <c:ext xmlns:c16="http://schemas.microsoft.com/office/drawing/2014/chart" uri="{C3380CC4-5D6E-409C-BE32-E72D297353CC}">
                <c16:uniqueId val="{00000015-226A-44DA-881F-3FE5EE1F5880}"/>
              </c:ext>
            </c:extLst>
          </c:dPt>
          <c:dPt>
            <c:idx val="22"/>
            <c:bubble3D val="0"/>
            <c:spPr>
              <a:solidFill>
                <a:srgbClr val="F9F383"/>
              </a:solidFill>
              <a:ln w="12700">
                <a:solidFill>
                  <a:srgbClr val="FFFFFF"/>
                </a:solidFill>
                <a:prstDash val="solid"/>
              </a:ln>
            </c:spPr>
            <c:extLst>
              <c:ext xmlns:c16="http://schemas.microsoft.com/office/drawing/2014/chart" uri="{C3380CC4-5D6E-409C-BE32-E72D297353CC}">
                <c16:uniqueId val="{00000016-226A-44DA-881F-3FE5EE1F5880}"/>
              </c:ext>
            </c:extLst>
          </c:dPt>
          <c:dPt>
            <c:idx val="23"/>
            <c:bubble3D val="0"/>
            <c:spPr>
              <a:solidFill>
                <a:srgbClr val="F5F018"/>
              </a:solidFill>
              <a:ln w="12700">
                <a:solidFill>
                  <a:srgbClr val="FFFFFF"/>
                </a:solidFill>
                <a:prstDash val="solid"/>
              </a:ln>
            </c:spPr>
            <c:extLst>
              <c:ext xmlns:c16="http://schemas.microsoft.com/office/drawing/2014/chart" uri="{C3380CC4-5D6E-409C-BE32-E72D297353CC}">
                <c16:uniqueId val="{00000017-226A-44DA-881F-3FE5EE1F5880}"/>
              </c:ext>
            </c:extLst>
          </c:dPt>
          <c:dPt>
            <c:idx val="24"/>
            <c:bubble3D val="0"/>
            <c:spPr>
              <a:solidFill>
                <a:srgbClr val="FFFF00"/>
              </a:solidFill>
              <a:ln w="12700">
                <a:solidFill>
                  <a:srgbClr val="FFFFFF"/>
                </a:solidFill>
                <a:prstDash val="solid"/>
              </a:ln>
            </c:spPr>
            <c:extLst>
              <c:ext xmlns:c16="http://schemas.microsoft.com/office/drawing/2014/chart" uri="{C3380CC4-5D6E-409C-BE32-E72D297353CC}">
                <c16:uniqueId val="{00000018-226A-44DA-881F-3FE5EE1F5880}"/>
              </c:ext>
            </c:extLst>
          </c:dPt>
          <c:dPt>
            <c:idx val="25"/>
            <c:bubble3D val="0"/>
            <c:spPr>
              <a:solidFill>
                <a:srgbClr val="DBEEF4"/>
              </a:solidFill>
              <a:ln w="12700">
                <a:solidFill>
                  <a:srgbClr val="FFFFFF"/>
                </a:solidFill>
                <a:prstDash val="solid"/>
              </a:ln>
            </c:spPr>
            <c:extLst>
              <c:ext xmlns:c16="http://schemas.microsoft.com/office/drawing/2014/chart" uri="{C3380CC4-5D6E-409C-BE32-E72D297353CC}">
                <c16:uniqueId val="{00000019-226A-44DA-881F-3FE5EE1F5880}"/>
              </c:ext>
            </c:extLst>
          </c:dPt>
          <c:dPt>
            <c:idx val="26"/>
            <c:bubble3D val="0"/>
            <c:spPr>
              <a:solidFill>
                <a:srgbClr val="B7DEE8"/>
              </a:solidFill>
              <a:ln w="12700">
                <a:solidFill>
                  <a:srgbClr val="FFFFFF"/>
                </a:solidFill>
                <a:prstDash val="solid"/>
              </a:ln>
            </c:spPr>
            <c:extLst>
              <c:ext xmlns:c16="http://schemas.microsoft.com/office/drawing/2014/chart" uri="{C3380CC4-5D6E-409C-BE32-E72D297353CC}">
                <c16:uniqueId val="{0000001A-226A-44DA-881F-3FE5EE1F5880}"/>
              </c:ext>
            </c:extLst>
          </c:dPt>
          <c:dPt>
            <c:idx val="27"/>
            <c:bubble3D val="0"/>
            <c:spPr>
              <a:solidFill>
                <a:srgbClr val="93CDDD"/>
              </a:solidFill>
              <a:ln w="12700">
                <a:solidFill>
                  <a:srgbClr val="FFFFFF"/>
                </a:solidFill>
                <a:prstDash val="solid"/>
              </a:ln>
            </c:spPr>
            <c:extLst>
              <c:ext xmlns:c16="http://schemas.microsoft.com/office/drawing/2014/chart" uri="{C3380CC4-5D6E-409C-BE32-E72D297353CC}">
                <c16:uniqueId val="{0000001B-226A-44DA-881F-3FE5EE1F5880}"/>
              </c:ext>
            </c:extLst>
          </c:dPt>
          <c:dPt>
            <c:idx val="28"/>
            <c:bubble3D val="0"/>
            <c:spPr>
              <a:solidFill>
                <a:srgbClr val="4BACC6"/>
              </a:solidFill>
              <a:ln w="12700">
                <a:solidFill>
                  <a:srgbClr val="FFFFFF"/>
                </a:solidFill>
                <a:prstDash val="solid"/>
              </a:ln>
            </c:spPr>
            <c:extLst>
              <c:ext xmlns:c16="http://schemas.microsoft.com/office/drawing/2014/chart" uri="{C3380CC4-5D6E-409C-BE32-E72D297353CC}">
                <c16:uniqueId val="{0000001C-226A-44DA-881F-3FE5EE1F5880}"/>
              </c:ext>
            </c:extLst>
          </c:dPt>
          <c:dPt>
            <c:idx val="29"/>
            <c:bubble3D val="0"/>
            <c:spPr>
              <a:solidFill>
                <a:srgbClr val="31859C"/>
              </a:solidFill>
              <a:ln w="12700">
                <a:solidFill>
                  <a:srgbClr val="FFFFFF"/>
                </a:solidFill>
                <a:prstDash val="solid"/>
              </a:ln>
            </c:spPr>
            <c:extLst>
              <c:ext xmlns:c16="http://schemas.microsoft.com/office/drawing/2014/chart" uri="{C3380CC4-5D6E-409C-BE32-E72D297353CC}">
                <c16:uniqueId val="{0000001D-226A-44DA-881F-3FE5EE1F5880}"/>
              </c:ext>
            </c:extLst>
          </c:dPt>
          <c:dPt>
            <c:idx val="30"/>
            <c:bubble3D val="0"/>
            <c:spPr>
              <a:solidFill>
                <a:srgbClr val="215968"/>
              </a:solidFill>
              <a:ln w="12700">
                <a:solidFill>
                  <a:srgbClr val="FFFFFF"/>
                </a:solidFill>
                <a:prstDash val="solid"/>
              </a:ln>
            </c:spPr>
            <c:extLst>
              <c:ext xmlns:c16="http://schemas.microsoft.com/office/drawing/2014/chart" uri="{C3380CC4-5D6E-409C-BE32-E72D297353CC}">
                <c16:uniqueId val="{0000001E-226A-44DA-881F-3FE5EE1F5880}"/>
              </c:ext>
            </c:extLst>
          </c:dPt>
          <c:dPt>
            <c:idx val="31"/>
            <c:bubble3D val="0"/>
            <c:spPr>
              <a:solidFill>
                <a:srgbClr val="C3D69B"/>
              </a:solidFill>
              <a:ln w="12700">
                <a:solidFill>
                  <a:srgbClr val="FFFFFF"/>
                </a:solidFill>
                <a:prstDash val="solid"/>
              </a:ln>
            </c:spPr>
            <c:extLst>
              <c:ext xmlns:c16="http://schemas.microsoft.com/office/drawing/2014/chart" uri="{C3380CC4-5D6E-409C-BE32-E72D297353CC}">
                <c16:uniqueId val="{0000001F-226A-44DA-881F-3FE5EE1F5880}"/>
              </c:ext>
            </c:extLst>
          </c:dPt>
          <c:dPt>
            <c:idx val="32"/>
            <c:bubble3D val="0"/>
            <c:spPr>
              <a:solidFill>
                <a:srgbClr val="77933C"/>
              </a:solidFill>
              <a:ln w="12700">
                <a:solidFill>
                  <a:srgbClr val="FFFFFF"/>
                </a:solidFill>
                <a:prstDash val="solid"/>
              </a:ln>
            </c:spPr>
            <c:extLst>
              <c:ext xmlns:c16="http://schemas.microsoft.com/office/drawing/2014/chart" uri="{C3380CC4-5D6E-409C-BE32-E72D297353CC}">
                <c16:uniqueId val="{00000020-226A-44DA-881F-3FE5EE1F5880}"/>
              </c:ext>
            </c:extLst>
          </c:dPt>
          <c:dPt>
            <c:idx val="33"/>
            <c:bubble3D val="0"/>
            <c:spPr>
              <a:solidFill>
                <a:srgbClr val="FAC090"/>
              </a:solidFill>
              <a:ln w="12700">
                <a:solidFill>
                  <a:srgbClr val="FFFFFF"/>
                </a:solidFill>
                <a:prstDash val="solid"/>
              </a:ln>
            </c:spPr>
            <c:extLst>
              <c:ext xmlns:c16="http://schemas.microsoft.com/office/drawing/2014/chart" uri="{C3380CC4-5D6E-409C-BE32-E72D297353CC}">
                <c16:uniqueId val="{00000021-226A-44DA-881F-3FE5EE1F5880}"/>
              </c:ext>
            </c:extLst>
          </c:dPt>
          <c:dPt>
            <c:idx val="34"/>
            <c:bubble3D val="0"/>
            <c:spPr>
              <a:solidFill>
                <a:srgbClr val="E46C0A"/>
              </a:solidFill>
              <a:ln w="12700">
                <a:solidFill>
                  <a:srgbClr val="FFFFFF"/>
                </a:solidFill>
                <a:prstDash val="solid"/>
              </a:ln>
            </c:spPr>
            <c:extLst>
              <c:ext xmlns:c16="http://schemas.microsoft.com/office/drawing/2014/chart" uri="{C3380CC4-5D6E-409C-BE32-E72D297353CC}">
                <c16:uniqueId val="{00000022-226A-44DA-881F-3FE5EE1F5880}"/>
              </c:ext>
            </c:extLst>
          </c:dPt>
          <c:dPt>
            <c:idx val="35"/>
            <c:bubble3D val="0"/>
            <c:spPr>
              <a:solidFill>
                <a:srgbClr val="D9D9D9"/>
              </a:solidFill>
              <a:ln w="12700">
                <a:solidFill>
                  <a:srgbClr val="FFFFFF"/>
                </a:solidFill>
                <a:prstDash val="solid"/>
              </a:ln>
            </c:spPr>
            <c:extLst>
              <c:ext xmlns:c16="http://schemas.microsoft.com/office/drawing/2014/chart" uri="{C3380CC4-5D6E-409C-BE32-E72D297353CC}">
                <c16:uniqueId val="{00000023-226A-44DA-881F-3FE5EE1F5880}"/>
              </c:ext>
            </c:extLst>
          </c:dPt>
          <c:dPt>
            <c:idx val="36"/>
            <c:bubble3D val="0"/>
            <c:spPr>
              <a:solidFill>
                <a:srgbClr val="A6A6A6"/>
              </a:solidFill>
              <a:ln w="12700">
                <a:solidFill>
                  <a:srgbClr val="FFFFFF"/>
                </a:solidFill>
                <a:prstDash val="solid"/>
              </a:ln>
            </c:spPr>
            <c:extLst>
              <c:ext xmlns:c16="http://schemas.microsoft.com/office/drawing/2014/chart" uri="{C3380CC4-5D6E-409C-BE32-E72D297353CC}">
                <c16:uniqueId val="{00000024-226A-44DA-881F-3FE5EE1F5880}"/>
              </c:ext>
            </c:extLst>
          </c:dPt>
          <c:cat>
            <c:strRef>
              <c:f>Beneficiaries!$V$5:$V$41</c:f>
              <c:strCache>
                <c:ptCount val="37"/>
                <c:pt idx="0">
                  <c:v>Irrigators</c:v>
                </c:pt>
                <c:pt idx="1">
                  <c:v>CAFO Operators</c:v>
                </c:pt>
                <c:pt idx="2">
                  <c:v>Livestock grazers</c:v>
                </c:pt>
                <c:pt idx="3">
                  <c:v>Agricultural processors</c:v>
                </c:pt>
                <c:pt idx="4">
                  <c:v>Aquaculturalists</c:v>
                </c:pt>
                <c:pt idx="5">
                  <c:v>Farmers</c:v>
                </c:pt>
                <c:pt idx="6">
                  <c:v>Foresters</c:v>
                </c:pt>
                <c:pt idx="7">
                  <c:v>Food extractors</c:v>
                </c:pt>
                <c:pt idx="8">
                  <c:v>Timber/Fiber/Ornamental extractors</c:v>
                </c:pt>
                <c:pt idx="9">
                  <c:v>Industrial processors</c:v>
                </c:pt>
                <c:pt idx="10">
                  <c:v>Industrial dischargers</c:v>
                </c:pt>
                <c:pt idx="11">
                  <c:v>Energy generators</c:v>
                </c:pt>
                <c:pt idx="12">
                  <c:v>Resource-dependent businesses</c:v>
                </c:pt>
                <c:pt idx="13">
                  <c:v>Pharmaceutical/Food supplement suppliers</c:v>
                </c:pt>
                <c:pt idx="14">
                  <c:v>Fur/Hide trappers/hunters</c:v>
                </c:pt>
                <c:pt idx="15">
                  <c:v>Municipal drinking water plant operators</c:v>
                </c:pt>
                <c:pt idx="16">
                  <c:v>Wastewater treatment plant operators</c:v>
                </c:pt>
                <c:pt idx="17">
                  <c:v>Residential property owners</c:v>
                </c:pt>
                <c:pt idx="18">
                  <c:v>Military/Coast Guard</c:v>
                </c:pt>
                <c:pt idx="19">
                  <c:v>Transporters of goods</c:v>
                </c:pt>
                <c:pt idx="20">
                  <c:v>Transporters of people</c:v>
                </c:pt>
                <c:pt idx="21">
                  <c:v>Water subsisters</c:v>
                </c:pt>
                <c:pt idx="22">
                  <c:v>Food subsisters</c:v>
                </c:pt>
                <c:pt idx="23">
                  <c:v>Timber/Fiber/Fur/Hide subsisters</c:v>
                </c:pt>
                <c:pt idx="24">
                  <c:v>Building material subsisters</c:v>
                </c:pt>
                <c:pt idx="25">
                  <c:v>Experiencers/viewers</c:v>
                </c:pt>
                <c:pt idx="26">
                  <c:v>Food pickers/gatherers</c:v>
                </c:pt>
                <c:pt idx="27">
                  <c:v>Hunters</c:v>
                </c:pt>
                <c:pt idx="28">
                  <c:v>Anglers</c:v>
                </c:pt>
                <c:pt idx="29">
                  <c:v>Waders/Swimmers/Divers</c:v>
                </c:pt>
                <c:pt idx="30">
                  <c:v>Boaters</c:v>
                </c:pt>
                <c:pt idx="31">
                  <c:v>Spiritual and ceremonial participants</c:v>
                </c:pt>
                <c:pt idx="32">
                  <c:v>Artists</c:v>
                </c:pt>
                <c:pt idx="33">
                  <c:v>Students and educators</c:v>
                </c:pt>
                <c:pt idx="34">
                  <c:v>Researchers</c:v>
                </c:pt>
                <c:pt idx="35">
                  <c:v>People who care (existence)</c:v>
                </c:pt>
                <c:pt idx="36">
                  <c:v>People who care (option, bequest)</c:v>
                </c:pt>
              </c:strCache>
            </c:strRef>
          </c:cat>
          <c:val>
            <c:numRef>
              <c:f>Beneficiaries!$AM$5:$AM$41</c:f>
              <c:numCache>
                <c:formatCode>General</c:formatCode>
                <c:ptCount val="37"/>
                <c:pt idx="0">
                  <c:v>0</c:v>
                </c:pt>
                <c:pt idx="1">
                  <c:v>0</c:v>
                </c:pt>
                <c:pt idx="2">
                  <c:v>68.75</c:v>
                </c:pt>
                <c:pt idx="3">
                  <c:v>0</c:v>
                </c:pt>
                <c:pt idx="4">
                  <c:v>0</c:v>
                </c:pt>
                <c:pt idx="5">
                  <c:v>0</c:v>
                </c:pt>
                <c:pt idx="6">
                  <c:v>0</c:v>
                </c:pt>
                <c:pt idx="7">
                  <c:v>15.625000000000004</c:v>
                </c:pt>
                <c:pt idx="8">
                  <c:v>15.625000000000004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25-226A-44DA-881F-3FE5EE1F5880}"/>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9.7708157505046855E-2"/>
          <c:y val="0.64154824396950383"/>
          <c:w val="0.81544073775230386"/>
          <c:h val="0.29938913885764273"/>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a:pPr>
      <a:endParaRPr lang="en-US"/>
    </a:p>
  </c:txPr>
  <c:printSettings>
    <c:headerFooter alignWithMargins="0"/>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400" b="0" i="0" u="none" strike="noStrike" baseline="0">
                <a:solidFill>
                  <a:srgbClr val="333333"/>
                </a:solidFill>
                <a:latin typeface="Calibri"/>
                <a:cs typeface="Calibri"/>
              </a:rPr>
              <a:t>Relative Weights:</a:t>
            </a:r>
          </a:p>
          <a:p>
            <a:pPr>
              <a:defRPr sz="1000" b="0" i="0" u="none" strike="noStrike" baseline="0">
                <a:solidFill>
                  <a:srgbClr val="000000"/>
                </a:solidFill>
                <a:latin typeface="Calibri"/>
                <a:ea typeface="Calibri"/>
                <a:cs typeface="Calibri"/>
              </a:defRPr>
            </a:pPr>
            <a:r>
              <a:rPr lang="en-US" sz="1400" b="0" i="0" u="none" strike="noStrike" baseline="0">
                <a:solidFill>
                  <a:srgbClr val="333333"/>
                </a:solidFill>
                <a:latin typeface="Calibri"/>
                <a:cs typeface="Calibri"/>
              </a:rPr>
              <a:t>Stakeholder Prioritization Criteria</a:t>
            </a:r>
          </a:p>
          <a:p>
            <a:pPr>
              <a:defRPr sz="1000" b="0" i="0" u="none" strike="noStrike" baseline="0">
                <a:solidFill>
                  <a:srgbClr val="000000"/>
                </a:solidFill>
                <a:latin typeface="Calibri"/>
                <a:ea typeface="Calibri"/>
                <a:cs typeface="Calibri"/>
              </a:defRPr>
            </a:pPr>
            <a:endParaRPr lang="en-US" sz="1400" b="0" i="0" u="none" strike="noStrike" baseline="0">
              <a:solidFill>
                <a:srgbClr val="333333"/>
              </a:solidFill>
              <a:latin typeface="Calibri"/>
              <a:cs typeface="Calibri"/>
            </a:endParaRPr>
          </a:p>
        </c:rich>
      </c:tx>
      <c:overlay val="0"/>
      <c:spPr>
        <a:noFill/>
        <a:ln w="25400">
          <a:noFill/>
        </a:ln>
      </c:spPr>
    </c:title>
    <c:autoTitleDeleted val="0"/>
    <c:plotArea>
      <c:layout/>
      <c:pieChart>
        <c:varyColors val="1"/>
        <c:ser>
          <c:idx val="0"/>
          <c:order val="0"/>
          <c:spPr>
            <a:solidFill>
              <a:srgbClr val="4F81BD"/>
            </a:solidFill>
            <a:ln w="25400">
              <a:noFill/>
            </a:ln>
          </c:spPr>
          <c:dPt>
            <c:idx val="0"/>
            <c:bubble3D val="0"/>
            <c:spPr>
              <a:solidFill>
                <a:srgbClr val="4F81BD"/>
              </a:solidFill>
              <a:ln w="12700">
                <a:solidFill>
                  <a:srgbClr val="FFFFFF"/>
                </a:solidFill>
                <a:prstDash val="solid"/>
              </a:ln>
            </c:spPr>
            <c:extLst>
              <c:ext xmlns:c16="http://schemas.microsoft.com/office/drawing/2014/chart" uri="{C3380CC4-5D6E-409C-BE32-E72D297353CC}">
                <c16:uniqueId val="{00000000-AA64-41E5-80E5-1AE2EB856122}"/>
              </c:ext>
            </c:extLst>
          </c:dPt>
          <c:dPt>
            <c:idx val="1"/>
            <c:bubble3D val="0"/>
            <c:spPr>
              <a:solidFill>
                <a:srgbClr val="C0504D"/>
              </a:solidFill>
              <a:ln w="12700">
                <a:solidFill>
                  <a:srgbClr val="FFFFFF"/>
                </a:solidFill>
                <a:prstDash val="solid"/>
              </a:ln>
            </c:spPr>
            <c:extLst>
              <c:ext xmlns:c16="http://schemas.microsoft.com/office/drawing/2014/chart" uri="{C3380CC4-5D6E-409C-BE32-E72D297353CC}">
                <c16:uniqueId val="{00000001-AA64-41E5-80E5-1AE2EB856122}"/>
              </c:ext>
            </c:extLst>
          </c:dPt>
          <c:dPt>
            <c:idx val="2"/>
            <c:bubble3D val="0"/>
            <c:spPr>
              <a:solidFill>
                <a:srgbClr val="9BBB59"/>
              </a:solidFill>
              <a:ln w="12700">
                <a:solidFill>
                  <a:srgbClr val="FFFFFF"/>
                </a:solidFill>
                <a:prstDash val="solid"/>
              </a:ln>
            </c:spPr>
            <c:extLst>
              <c:ext xmlns:c16="http://schemas.microsoft.com/office/drawing/2014/chart" uri="{C3380CC4-5D6E-409C-BE32-E72D297353CC}">
                <c16:uniqueId val="{00000002-AA64-41E5-80E5-1AE2EB856122}"/>
              </c:ext>
            </c:extLst>
          </c:dPt>
          <c:dPt>
            <c:idx val="3"/>
            <c:bubble3D val="0"/>
            <c:spPr>
              <a:solidFill>
                <a:srgbClr val="8064A2"/>
              </a:solidFill>
              <a:ln w="12700">
                <a:solidFill>
                  <a:srgbClr val="FFFFFF"/>
                </a:solidFill>
                <a:prstDash val="solid"/>
              </a:ln>
            </c:spPr>
            <c:extLst>
              <c:ext xmlns:c16="http://schemas.microsoft.com/office/drawing/2014/chart" uri="{C3380CC4-5D6E-409C-BE32-E72D297353CC}">
                <c16:uniqueId val="{00000003-AA64-41E5-80E5-1AE2EB856122}"/>
              </c:ext>
            </c:extLst>
          </c:dPt>
          <c:dPt>
            <c:idx val="4"/>
            <c:bubble3D val="0"/>
            <c:spPr>
              <a:solidFill>
                <a:srgbClr val="4BACC6"/>
              </a:solidFill>
              <a:ln w="12700">
                <a:solidFill>
                  <a:srgbClr val="FFFFFF"/>
                </a:solidFill>
                <a:prstDash val="solid"/>
              </a:ln>
            </c:spPr>
            <c:extLst>
              <c:ext xmlns:c16="http://schemas.microsoft.com/office/drawing/2014/chart" uri="{C3380CC4-5D6E-409C-BE32-E72D297353CC}">
                <c16:uniqueId val="{00000004-AA64-41E5-80E5-1AE2EB856122}"/>
              </c:ext>
            </c:extLst>
          </c:dPt>
          <c:dPt>
            <c:idx val="5"/>
            <c:bubble3D val="0"/>
            <c:spPr>
              <a:solidFill>
                <a:srgbClr val="F79646"/>
              </a:solidFill>
              <a:ln w="12700">
                <a:solidFill>
                  <a:srgbClr val="FFFFFF"/>
                </a:solidFill>
                <a:prstDash val="solid"/>
              </a:ln>
            </c:spPr>
            <c:extLst>
              <c:ext xmlns:c16="http://schemas.microsoft.com/office/drawing/2014/chart" uri="{C3380CC4-5D6E-409C-BE32-E72D297353CC}">
                <c16:uniqueId val="{00000005-AA64-41E5-80E5-1AE2EB856122}"/>
              </c:ext>
            </c:extLst>
          </c:dPt>
          <c:dPt>
            <c:idx val="6"/>
            <c:bubble3D val="0"/>
            <c:spPr>
              <a:solidFill>
                <a:srgbClr val="2C4D75"/>
              </a:solidFill>
              <a:ln w="12700">
                <a:solidFill>
                  <a:srgbClr val="FFFFFF"/>
                </a:solidFill>
                <a:prstDash val="solid"/>
              </a:ln>
            </c:spPr>
            <c:extLst>
              <c:ext xmlns:c16="http://schemas.microsoft.com/office/drawing/2014/chart" uri="{C3380CC4-5D6E-409C-BE32-E72D297353CC}">
                <c16:uniqueId val="{00000006-AA64-41E5-80E5-1AE2EB856122}"/>
              </c:ext>
            </c:extLst>
          </c:dPt>
          <c:dPt>
            <c:idx val="7"/>
            <c:bubble3D val="0"/>
            <c:spPr>
              <a:solidFill>
                <a:srgbClr val="772C2A"/>
              </a:solidFill>
              <a:ln w="12700">
                <a:solidFill>
                  <a:srgbClr val="FFFFFF"/>
                </a:solidFill>
                <a:prstDash val="solid"/>
              </a:ln>
            </c:spPr>
            <c:extLst>
              <c:ext xmlns:c16="http://schemas.microsoft.com/office/drawing/2014/chart" uri="{C3380CC4-5D6E-409C-BE32-E72D297353CC}">
                <c16:uniqueId val="{00000007-AA64-41E5-80E5-1AE2EB856122}"/>
              </c:ext>
            </c:extLst>
          </c:dPt>
          <c:dPt>
            <c:idx val="8"/>
            <c:bubble3D val="0"/>
            <c:spPr>
              <a:solidFill>
                <a:srgbClr val="B9CD96"/>
              </a:solidFill>
              <a:ln w="25400">
                <a:noFill/>
              </a:ln>
            </c:spPr>
            <c:extLst>
              <c:ext xmlns:c16="http://schemas.microsoft.com/office/drawing/2014/chart" uri="{C3380CC4-5D6E-409C-BE32-E72D297353CC}">
                <c16:uniqueId val="{00000008-AA64-41E5-80E5-1AE2EB856122}"/>
              </c:ext>
            </c:extLst>
          </c:dPt>
          <c:cat>
            <c:strRef>
              <c:f>Stakeholders!$C$4:$L$4</c:f>
              <c:strCache>
                <c:ptCount val="9"/>
                <c:pt idx="0">
                  <c:v>Magnitude/Probability of impact</c:v>
                </c:pt>
                <c:pt idx="1">
                  <c:v>Level of influence</c:v>
                </c:pt>
                <c:pt idx="2">
                  <c:v>Level of interest</c:v>
                </c:pt>
                <c:pt idx="3">
                  <c:v>Urgency/Temporal immediacy</c:v>
                </c:pt>
                <c:pt idx="4">
                  <c:v>Proximity</c:v>
                </c:pt>
                <c:pt idx="5">
                  <c:v>Economic interest</c:v>
                </c:pt>
                <c:pt idx="6">
                  <c:v>Rights</c:v>
                </c:pt>
                <c:pt idx="7">
                  <c:v>Fairness</c:v>
                </c:pt>
                <c:pt idx="8">
                  <c:v>Underrepresented/Underserved representation</c:v>
                </c:pt>
              </c:strCache>
            </c:strRef>
          </c:cat>
          <c:val>
            <c:numRef>
              <c:f>Stakeholders!$C$5:$L$5</c:f>
              <c:numCache>
                <c:formatCode>General</c:formatCode>
                <c:ptCount val="9"/>
                <c:pt idx="0">
                  <c:v>100</c:v>
                </c:pt>
                <c:pt idx="1">
                  <c:v>90</c:v>
                </c:pt>
                <c:pt idx="2">
                  <c:v>80</c:v>
                </c:pt>
                <c:pt idx="3">
                  <c:v>70</c:v>
                </c:pt>
                <c:pt idx="4">
                  <c:v>60</c:v>
                </c:pt>
                <c:pt idx="5">
                  <c:v>50</c:v>
                </c:pt>
                <c:pt idx="6">
                  <c:v>40</c:v>
                </c:pt>
                <c:pt idx="7">
                  <c:v>30</c:v>
                </c:pt>
                <c:pt idx="8">
                  <c:v>20</c:v>
                </c:pt>
              </c:numCache>
            </c:numRef>
          </c:val>
          <c:extLst>
            <c:ext xmlns:c16="http://schemas.microsoft.com/office/drawing/2014/chart" uri="{C3380CC4-5D6E-409C-BE32-E72D297353CC}">
              <c16:uniqueId val="{00000009-AA64-41E5-80E5-1AE2EB856122}"/>
            </c:ext>
          </c:extLst>
        </c:ser>
        <c:ser>
          <c:idx val="1"/>
          <c:order val="1"/>
          <c:spPr>
            <a:solidFill>
              <a:srgbClr val="C0504D"/>
            </a:solidFill>
            <a:ln w="25400">
              <a:noFill/>
            </a:ln>
          </c:spPr>
          <c:dPt>
            <c:idx val="0"/>
            <c:bubble3D val="0"/>
            <c:spPr>
              <a:solidFill>
                <a:srgbClr val="4F81BD"/>
              </a:solidFill>
              <a:ln w="12700">
                <a:solidFill>
                  <a:srgbClr val="FFFFFF"/>
                </a:solidFill>
                <a:prstDash val="solid"/>
              </a:ln>
            </c:spPr>
            <c:extLst>
              <c:ext xmlns:c16="http://schemas.microsoft.com/office/drawing/2014/chart" uri="{C3380CC4-5D6E-409C-BE32-E72D297353CC}">
                <c16:uniqueId val="{0000000A-AA64-41E5-80E5-1AE2EB856122}"/>
              </c:ext>
            </c:extLst>
          </c:dPt>
          <c:dPt>
            <c:idx val="1"/>
            <c:bubble3D val="0"/>
            <c:spPr>
              <a:solidFill>
                <a:srgbClr val="C0504D"/>
              </a:solidFill>
              <a:ln w="12700">
                <a:solidFill>
                  <a:srgbClr val="FFFFFF"/>
                </a:solidFill>
                <a:prstDash val="solid"/>
              </a:ln>
            </c:spPr>
            <c:extLst>
              <c:ext xmlns:c16="http://schemas.microsoft.com/office/drawing/2014/chart" uri="{C3380CC4-5D6E-409C-BE32-E72D297353CC}">
                <c16:uniqueId val="{0000000B-AA64-41E5-80E5-1AE2EB856122}"/>
              </c:ext>
            </c:extLst>
          </c:dPt>
          <c:dPt>
            <c:idx val="2"/>
            <c:bubble3D val="0"/>
            <c:spPr>
              <a:solidFill>
                <a:srgbClr val="9BBB59"/>
              </a:solidFill>
              <a:ln w="12700">
                <a:solidFill>
                  <a:srgbClr val="FFFFFF"/>
                </a:solidFill>
                <a:prstDash val="solid"/>
              </a:ln>
            </c:spPr>
            <c:extLst>
              <c:ext xmlns:c16="http://schemas.microsoft.com/office/drawing/2014/chart" uri="{C3380CC4-5D6E-409C-BE32-E72D297353CC}">
                <c16:uniqueId val="{0000000C-AA64-41E5-80E5-1AE2EB856122}"/>
              </c:ext>
            </c:extLst>
          </c:dPt>
          <c:dPt>
            <c:idx val="3"/>
            <c:bubble3D val="0"/>
            <c:spPr>
              <a:solidFill>
                <a:srgbClr val="8064A2"/>
              </a:solidFill>
              <a:ln w="12700">
                <a:solidFill>
                  <a:srgbClr val="FFFFFF"/>
                </a:solidFill>
                <a:prstDash val="solid"/>
              </a:ln>
            </c:spPr>
            <c:extLst>
              <c:ext xmlns:c16="http://schemas.microsoft.com/office/drawing/2014/chart" uri="{C3380CC4-5D6E-409C-BE32-E72D297353CC}">
                <c16:uniqueId val="{0000000D-AA64-41E5-80E5-1AE2EB856122}"/>
              </c:ext>
            </c:extLst>
          </c:dPt>
          <c:dPt>
            <c:idx val="4"/>
            <c:bubble3D val="0"/>
            <c:spPr>
              <a:solidFill>
                <a:srgbClr val="4BACC6"/>
              </a:solidFill>
              <a:ln w="12700">
                <a:solidFill>
                  <a:srgbClr val="FFFFFF"/>
                </a:solidFill>
                <a:prstDash val="solid"/>
              </a:ln>
            </c:spPr>
            <c:extLst>
              <c:ext xmlns:c16="http://schemas.microsoft.com/office/drawing/2014/chart" uri="{C3380CC4-5D6E-409C-BE32-E72D297353CC}">
                <c16:uniqueId val="{0000000E-AA64-41E5-80E5-1AE2EB856122}"/>
              </c:ext>
            </c:extLst>
          </c:dPt>
          <c:dPt>
            <c:idx val="5"/>
            <c:bubble3D val="0"/>
            <c:spPr>
              <a:solidFill>
                <a:srgbClr val="F79646"/>
              </a:solidFill>
              <a:ln w="12700">
                <a:solidFill>
                  <a:srgbClr val="FFFFFF"/>
                </a:solidFill>
                <a:prstDash val="solid"/>
              </a:ln>
            </c:spPr>
            <c:extLst>
              <c:ext xmlns:c16="http://schemas.microsoft.com/office/drawing/2014/chart" uri="{C3380CC4-5D6E-409C-BE32-E72D297353CC}">
                <c16:uniqueId val="{0000000F-AA64-41E5-80E5-1AE2EB856122}"/>
              </c:ext>
            </c:extLst>
          </c:dPt>
          <c:dPt>
            <c:idx val="6"/>
            <c:bubble3D val="0"/>
            <c:spPr>
              <a:solidFill>
                <a:srgbClr val="2C4D75"/>
              </a:solidFill>
              <a:ln w="12700">
                <a:solidFill>
                  <a:srgbClr val="FFFFFF"/>
                </a:solidFill>
                <a:prstDash val="solid"/>
              </a:ln>
            </c:spPr>
            <c:extLst>
              <c:ext xmlns:c16="http://schemas.microsoft.com/office/drawing/2014/chart" uri="{C3380CC4-5D6E-409C-BE32-E72D297353CC}">
                <c16:uniqueId val="{00000010-AA64-41E5-80E5-1AE2EB856122}"/>
              </c:ext>
            </c:extLst>
          </c:dPt>
          <c:dPt>
            <c:idx val="7"/>
            <c:bubble3D val="0"/>
            <c:spPr>
              <a:solidFill>
                <a:srgbClr val="772C2A"/>
              </a:solidFill>
              <a:ln w="12700">
                <a:solidFill>
                  <a:srgbClr val="FFFFFF"/>
                </a:solidFill>
                <a:prstDash val="solid"/>
              </a:ln>
            </c:spPr>
            <c:extLst>
              <c:ext xmlns:c16="http://schemas.microsoft.com/office/drawing/2014/chart" uri="{C3380CC4-5D6E-409C-BE32-E72D297353CC}">
                <c16:uniqueId val="{00000011-AA64-41E5-80E5-1AE2EB856122}"/>
              </c:ext>
            </c:extLst>
          </c:dPt>
          <c:dPt>
            <c:idx val="8"/>
            <c:bubble3D val="0"/>
            <c:spPr>
              <a:solidFill>
                <a:srgbClr val="B9CD96"/>
              </a:solidFill>
              <a:ln w="25400">
                <a:noFill/>
              </a:ln>
            </c:spPr>
            <c:extLst>
              <c:ext xmlns:c16="http://schemas.microsoft.com/office/drawing/2014/chart" uri="{C3380CC4-5D6E-409C-BE32-E72D297353CC}">
                <c16:uniqueId val="{00000012-AA64-41E5-80E5-1AE2EB856122}"/>
              </c:ext>
            </c:extLst>
          </c:dPt>
          <c:cat>
            <c:strRef>
              <c:f>Stakeholders!$C$4:$L$4</c:f>
              <c:strCache>
                <c:ptCount val="9"/>
                <c:pt idx="0">
                  <c:v>Magnitude/Probability of impact</c:v>
                </c:pt>
                <c:pt idx="1">
                  <c:v>Level of influence</c:v>
                </c:pt>
                <c:pt idx="2">
                  <c:v>Level of interest</c:v>
                </c:pt>
                <c:pt idx="3">
                  <c:v>Urgency/Temporal immediacy</c:v>
                </c:pt>
                <c:pt idx="4">
                  <c:v>Proximity</c:v>
                </c:pt>
                <c:pt idx="5">
                  <c:v>Economic interest</c:v>
                </c:pt>
                <c:pt idx="6">
                  <c:v>Rights</c:v>
                </c:pt>
                <c:pt idx="7">
                  <c:v>Fairness</c:v>
                </c:pt>
                <c:pt idx="8">
                  <c:v>Underrepresented/Underserved representation</c:v>
                </c:pt>
              </c:strCache>
            </c:strRef>
          </c:cat>
          <c:val>
            <c:numRef>
              <c:f>Stakeholders!$C$6:$L$6</c:f>
              <c:numCache>
                <c:formatCode>General</c:formatCode>
                <c:ptCount val="9"/>
              </c:numCache>
            </c:numRef>
          </c:val>
          <c:extLst>
            <c:ext xmlns:c16="http://schemas.microsoft.com/office/drawing/2014/chart" uri="{C3380CC4-5D6E-409C-BE32-E72D297353CC}">
              <c16:uniqueId val="{00000013-AA64-41E5-80E5-1AE2EB85612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45885695538057741"/>
          <c:y val="0.39568374605348244"/>
          <c:w val="0.51743452901720621"/>
          <c:h val="0.47482026703183844"/>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a:pPr>
      <a:endParaRPr lang="en-US"/>
    </a:p>
  </c:txPr>
  <c:printSettings>
    <c:headerFooter alignWithMargins="0"/>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stacked"/>
        <c:varyColors val="0"/>
        <c:ser>
          <c:idx val="0"/>
          <c:order val="0"/>
          <c:tx>
            <c:strRef>
              <c:f>Attributes!$BB$34</c:f>
              <c:strCache>
                <c:ptCount val="1"/>
                <c:pt idx="0">
                  <c:v>Agricultural</c:v>
                </c:pt>
              </c:strCache>
            </c:strRef>
          </c:tx>
          <c:spPr>
            <a:solidFill>
              <a:srgbClr val="C4BD97"/>
            </a:solidFill>
            <a:ln w="25400">
              <a:noFill/>
            </a:ln>
            <a:effectLst>
              <a:outerShdw dist="35921" dir="2700000" algn="br">
                <a:srgbClr val="000000"/>
              </a:outerShdw>
            </a:effectLst>
          </c:spPr>
          <c:invertIfNegative val="0"/>
          <c:cat>
            <c:strRef>
              <c:f>Attributes!$BA$35:$BA$55</c:f>
              <c:strCache>
                <c:ptCount val="21"/>
                <c:pt idx="0">
                  <c:v>Weather</c:v>
                </c:pt>
                <c:pt idx="1">
                  <c:v>Air</c:v>
                </c:pt>
                <c:pt idx="2">
                  <c:v>Wind</c:v>
                </c:pt>
                <c:pt idx="3">
                  <c:v>Atmospheric Phenomena</c:v>
                </c:pt>
                <c:pt idx="4">
                  <c:v>Sounds and Scents</c:v>
                </c:pt>
                <c:pt idx="5">
                  <c:v>Viewscapes</c:v>
                </c:pt>
                <c:pt idx="6">
                  <c:v>Open Space</c:v>
                </c:pt>
                <c:pt idx="7">
                  <c:v>Presence of the Environment</c:v>
                </c:pt>
                <c:pt idx="8">
                  <c:v>Land</c:v>
                </c:pt>
                <c:pt idx="9">
                  <c:v>Water</c:v>
                </c:pt>
                <c:pt idx="10">
                  <c:v>Soil</c:v>
                </c:pt>
                <c:pt idx="11">
                  <c:v>Substrate</c:v>
                </c:pt>
                <c:pt idx="12">
                  <c:v>Timber</c:v>
                </c:pt>
                <c:pt idx="13">
                  <c:v>Fiber</c:v>
                </c:pt>
                <c:pt idx="14">
                  <c:v>Natural Materials</c:v>
                </c:pt>
                <c:pt idx="15">
                  <c:v>Fauna</c:v>
                </c:pt>
                <c:pt idx="16">
                  <c:v>Fish</c:v>
                </c:pt>
                <c:pt idx="17">
                  <c:v>Flora</c:v>
                </c:pt>
                <c:pt idx="18">
                  <c:v>Fungi</c:v>
                </c:pt>
                <c:pt idx="19">
                  <c:v>Pollinators</c:v>
                </c:pt>
                <c:pt idx="20">
                  <c:v>Depredators and (Pest) Predators</c:v>
                </c:pt>
              </c:strCache>
            </c:strRef>
          </c:cat>
          <c:val>
            <c:numRef>
              <c:f>Attributes!$BB$35:$BB$55</c:f>
              <c:numCache>
                <c:formatCode>General</c:formatCode>
                <c:ptCount val="21"/>
                <c:pt idx="0">
                  <c:v>3437.5</c:v>
                </c:pt>
                <c:pt idx="1">
                  <c:v>3437.5</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0-89BA-4C41-8558-632BE8FD44F7}"/>
            </c:ext>
          </c:extLst>
        </c:ser>
        <c:ser>
          <c:idx val="1"/>
          <c:order val="1"/>
          <c:tx>
            <c:strRef>
              <c:f>Attributes!$BC$34</c:f>
              <c:strCache>
                <c:ptCount val="1"/>
                <c:pt idx="0">
                  <c:v>Commercial/Industrial</c:v>
                </c:pt>
              </c:strCache>
            </c:strRef>
          </c:tx>
          <c:spPr>
            <a:solidFill>
              <a:srgbClr val="C6D9F1"/>
            </a:solidFill>
            <a:ln w="25400">
              <a:noFill/>
            </a:ln>
            <a:effectLst>
              <a:outerShdw dist="35921" dir="2700000" algn="br">
                <a:srgbClr val="000000"/>
              </a:outerShdw>
            </a:effectLst>
          </c:spPr>
          <c:invertIfNegative val="0"/>
          <c:cat>
            <c:strRef>
              <c:f>Attributes!$BA$35:$BA$55</c:f>
              <c:strCache>
                <c:ptCount val="21"/>
                <c:pt idx="0">
                  <c:v>Weather</c:v>
                </c:pt>
                <c:pt idx="1">
                  <c:v>Air</c:v>
                </c:pt>
                <c:pt idx="2">
                  <c:v>Wind</c:v>
                </c:pt>
                <c:pt idx="3">
                  <c:v>Atmospheric Phenomena</c:v>
                </c:pt>
                <c:pt idx="4">
                  <c:v>Sounds and Scents</c:v>
                </c:pt>
                <c:pt idx="5">
                  <c:v>Viewscapes</c:v>
                </c:pt>
                <c:pt idx="6">
                  <c:v>Open Space</c:v>
                </c:pt>
                <c:pt idx="7">
                  <c:v>Presence of the Environment</c:v>
                </c:pt>
                <c:pt idx="8">
                  <c:v>Land</c:v>
                </c:pt>
                <c:pt idx="9">
                  <c:v>Water</c:v>
                </c:pt>
                <c:pt idx="10">
                  <c:v>Soil</c:v>
                </c:pt>
                <c:pt idx="11">
                  <c:v>Substrate</c:v>
                </c:pt>
                <c:pt idx="12">
                  <c:v>Timber</c:v>
                </c:pt>
                <c:pt idx="13">
                  <c:v>Fiber</c:v>
                </c:pt>
                <c:pt idx="14">
                  <c:v>Natural Materials</c:v>
                </c:pt>
                <c:pt idx="15">
                  <c:v>Fauna</c:v>
                </c:pt>
                <c:pt idx="16">
                  <c:v>Fish</c:v>
                </c:pt>
                <c:pt idx="17">
                  <c:v>Flora</c:v>
                </c:pt>
                <c:pt idx="18">
                  <c:v>Fungi</c:v>
                </c:pt>
                <c:pt idx="19">
                  <c:v>Pollinators</c:v>
                </c:pt>
                <c:pt idx="20">
                  <c:v>Depredators and (Pest) Predators</c:v>
                </c:pt>
              </c:strCache>
            </c:strRef>
          </c:cat>
          <c:val>
            <c:numRef>
              <c:f>Attributes!$BC$35:$BC$55</c:f>
              <c:numCache>
                <c:formatCode>General</c:formatCode>
                <c:ptCount val="21"/>
                <c:pt idx="0">
                  <c:v>0</c:v>
                </c:pt>
                <c:pt idx="1">
                  <c:v>0</c:v>
                </c:pt>
                <c:pt idx="2">
                  <c:v>781.25000000000023</c:v>
                </c:pt>
                <c:pt idx="3">
                  <c:v>781.25000000000023</c:v>
                </c:pt>
                <c:pt idx="4">
                  <c:v>781.25000000000023</c:v>
                </c:pt>
                <c:pt idx="5">
                  <c:v>781.25000000000023</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1-89BA-4C41-8558-632BE8FD44F7}"/>
            </c:ext>
          </c:extLst>
        </c:ser>
        <c:ser>
          <c:idx val="2"/>
          <c:order val="2"/>
          <c:tx>
            <c:strRef>
              <c:f>Attributes!$BD$34</c:f>
              <c:strCache>
                <c:ptCount val="1"/>
                <c:pt idx="0">
                  <c:v>Governmental/Municipal/Residential</c:v>
                </c:pt>
              </c:strCache>
            </c:strRef>
          </c:tx>
          <c:spPr>
            <a:solidFill>
              <a:srgbClr val="B3A2C7"/>
            </a:solidFill>
            <a:ln w="25400">
              <a:noFill/>
            </a:ln>
            <a:effectLst>
              <a:outerShdw dist="35921" dir="2700000" algn="br">
                <a:srgbClr val="000000"/>
              </a:outerShdw>
            </a:effectLst>
          </c:spPr>
          <c:invertIfNegative val="0"/>
          <c:cat>
            <c:strRef>
              <c:f>Attributes!$BA$35:$BA$55</c:f>
              <c:strCache>
                <c:ptCount val="21"/>
                <c:pt idx="0">
                  <c:v>Weather</c:v>
                </c:pt>
                <c:pt idx="1">
                  <c:v>Air</c:v>
                </c:pt>
                <c:pt idx="2">
                  <c:v>Wind</c:v>
                </c:pt>
                <c:pt idx="3">
                  <c:v>Atmospheric Phenomena</c:v>
                </c:pt>
                <c:pt idx="4">
                  <c:v>Sounds and Scents</c:v>
                </c:pt>
                <c:pt idx="5">
                  <c:v>Viewscapes</c:v>
                </c:pt>
                <c:pt idx="6">
                  <c:v>Open Space</c:v>
                </c:pt>
                <c:pt idx="7">
                  <c:v>Presence of the Environment</c:v>
                </c:pt>
                <c:pt idx="8">
                  <c:v>Land</c:v>
                </c:pt>
                <c:pt idx="9">
                  <c:v>Water</c:v>
                </c:pt>
                <c:pt idx="10">
                  <c:v>Soil</c:v>
                </c:pt>
                <c:pt idx="11">
                  <c:v>Substrate</c:v>
                </c:pt>
                <c:pt idx="12">
                  <c:v>Timber</c:v>
                </c:pt>
                <c:pt idx="13">
                  <c:v>Fiber</c:v>
                </c:pt>
                <c:pt idx="14">
                  <c:v>Natural Materials</c:v>
                </c:pt>
                <c:pt idx="15">
                  <c:v>Fauna</c:v>
                </c:pt>
                <c:pt idx="16">
                  <c:v>Fish</c:v>
                </c:pt>
                <c:pt idx="17">
                  <c:v>Flora</c:v>
                </c:pt>
                <c:pt idx="18">
                  <c:v>Fungi</c:v>
                </c:pt>
                <c:pt idx="19">
                  <c:v>Pollinators</c:v>
                </c:pt>
                <c:pt idx="20">
                  <c:v>Depredators and (Pest) Predators</c:v>
                </c:pt>
              </c:strCache>
            </c:strRef>
          </c:cat>
          <c:val>
            <c:numRef>
              <c:f>Attributes!$BD$35:$BD$55</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2-89BA-4C41-8558-632BE8FD44F7}"/>
            </c:ext>
          </c:extLst>
        </c:ser>
        <c:ser>
          <c:idx val="3"/>
          <c:order val="3"/>
          <c:tx>
            <c:strRef>
              <c:f>Attributes!$BE$34</c:f>
              <c:strCache>
                <c:ptCount val="1"/>
                <c:pt idx="0">
                  <c:v>Commerical/Military</c:v>
                </c:pt>
              </c:strCache>
            </c:strRef>
          </c:tx>
          <c:spPr>
            <a:solidFill>
              <a:srgbClr val="D99694"/>
            </a:solidFill>
            <a:ln w="25400">
              <a:noFill/>
            </a:ln>
            <a:effectLst>
              <a:outerShdw dist="35921" dir="2700000" algn="br">
                <a:srgbClr val="000000"/>
              </a:outerShdw>
            </a:effectLst>
          </c:spPr>
          <c:invertIfNegative val="0"/>
          <c:cat>
            <c:strRef>
              <c:f>Attributes!$BA$35:$BA$55</c:f>
              <c:strCache>
                <c:ptCount val="21"/>
                <c:pt idx="0">
                  <c:v>Weather</c:v>
                </c:pt>
                <c:pt idx="1">
                  <c:v>Air</c:v>
                </c:pt>
                <c:pt idx="2">
                  <c:v>Wind</c:v>
                </c:pt>
                <c:pt idx="3">
                  <c:v>Atmospheric Phenomena</c:v>
                </c:pt>
                <c:pt idx="4">
                  <c:v>Sounds and Scents</c:v>
                </c:pt>
                <c:pt idx="5">
                  <c:v>Viewscapes</c:v>
                </c:pt>
                <c:pt idx="6">
                  <c:v>Open Space</c:v>
                </c:pt>
                <c:pt idx="7">
                  <c:v>Presence of the Environment</c:v>
                </c:pt>
                <c:pt idx="8">
                  <c:v>Land</c:v>
                </c:pt>
                <c:pt idx="9">
                  <c:v>Water</c:v>
                </c:pt>
                <c:pt idx="10">
                  <c:v>Soil</c:v>
                </c:pt>
                <c:pt idx="11">
                  <c:v>Substrate</c:v>
                </c:pt>
                <c:pt idx="12">
                  <c:v>Timber</c:v>
                </c:pt>
                <c:pt idx="13">
                  <c:v>Fiber</c:v>
                </c:pt>
                <c:pt idx="14">
                  <c:v>Natural Materials</c:v>
                </c:pt>
                <c:pt idx="15">
                  <c:v>Fauna</c:v>
                </c:pt>
                <c:pt idx="16">
                  <c:v>Fish</c:v>
                </c:pt>
                <c:pt idx="17">
                  <c:v>Flora</c:v>
                </c:pt>
                <c:pt idx="18">
                  <c:v>Fungi</c:v>
                </c:pt>
                <c:pt idx="19">
                  <c:v>Pollinators</c:v>
                </c:pt>
                <c:pt idx="20">
                  <c:v>Depredators and (Pest) Predators</c:v>
                </c:pt>
              </c:strCache>
            </c:strRef>
          </c:cat>
          <c:val>
            <c:numRef>
              <c:f>Attributes!$BE$35:$BE$55</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3-89BA-4C41-8558-632BE8FD44F7}"/>
            </c:ext>
          </c:extLst>
        </c:ser>
        <c:ser>
          <c:idx val="4"/>
          <c:order val="4"/>
          <c:tx>
            <c:strRef>
              <c:f>Attributes!$BF$34</c:f>
              <c:strCache>
                <c:ptCount val="1"/>
                <c:pt idx="0">
                  <c:v>Subsistence</c:v>
                </c:pt>
              </c:strCache>
            </c:strRef>
          </c:tx>
          <c:spPr>
            <a:solidFill>
              <a:srgbClr val="FFFF00"/>
            </a:solidFill>
            <a:ln w="25400">
              <a:noFill/>
            </a:ln>
            <a:effectLst>
              <a:outerShdw dist="35921" dir="2700000" algn="br">
                <a:srgbClr val="000000"/>
              </a:outerShdw>
            </a:effectLst>
          </c:spPr>
          <c:invertIfNegative val="0"/>
          <c:cat>
            <c:strRef>
              <c:f>Attributes!$BA$35:$BA$55</c:f>
              <c:strCache>
                <c:ptCount val="21"/>
                <c:pt idx="0">
                  <c:v>Weather</c:v>
                </c:pt>
                <c:pt idx="1">
                  <c:v>Air</c:v>
                </c:pt>
                <c:pt idx="2">
                  <c:v>Wind</c:v>
                </c:pt>
                <c:pt idx="3">
                  <c:v>Atmospheric Phenomena</c:v>
                </c:pt>
                <c:pt idx="4">
                  <c:v>Sounds and Scents</c:v>
                </c:pt>
                <c:pt idx="5">
                  <c:v>Viewscapes</c:v>
                </c:pt>
                <c:pt idx="6">
                  <c:v>Open Space</c:v>
                </c:pt>
                <c:pt idx="7">
                  <c:v>Presence of the Environment</c:v>
                </c:pt>
                <c:pt idx="8">
                  <c:v>Land</c:v>
                </c:pt>
                <c:pt idx="9">
                  <c:v>Water</c:v>
                </c:pt>
                <c:pt idx="10">
                  <c:v>Soil</c:v>
                </c:pt>
                <c:pt idx="11">
                  <c:v>Substrate</c:v>
                </c:pt>
                <c:pt idx="12">
                  <c:v>Timber</c:v>
                </c:pt>
                <c:pt idx="13">
                  <c:v>Fiber</c:v>
                </c:pt>
                <c:pt idx="14">
                  <c:v>Natural Materials</c:v>
                </c:pt>
                <c:pt idx="15">
                  <c:v>Fauna</c:v>
                </c:pt>
                <c:pt idx="16">
                  <c:v>Fish</c:v>
                </c:pt>
                <c:pt idx="17">
                  <c:v>Flora</c:v>
                </c:pt>
                <c:pt idx="18">
                  <c:v>Fungi</c:v>
                </c:pt>
                <c:pt idx="19">
                  <c:v>Pollinators</c:v>
                </c:pt>
                <c:pt idx="20">
                  <c:v>Depredators and (Pest) Predators</c:v>
                </c:pt>
              </c:strCache>
            </c:strRef>
          </c:cat>
          <c:val>
            <c:numRef>
              <c:f>Attributes!$BF$35:$BF$55</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4-89BA-4C41-8558-632BE8FD44F7}"/>
            </c:ext>
          </c:extLst>
        </c:ser>
        <c:ser>
          <c:idx val="5"/>
          <c:order val="5"/>
          <c:tx>
            <c:strRef>
              <c:f>Attributes!$BG$34</c:f>
              <c:strCache>
                <c:ptCount val="1"/>
                <c:pt idx="0">
                  <c:v>Recreational</c:v>
                </c:pt>
              </c:strCache>
            </c:strRef>
          </c:tx>
          <c:spPr>
            <a:solidFill>
              <a:srgbClr val="4BACC6"/>
            </a:solidFill>
            <a:ln w="25400">
              <a:noFill/>
            </a:ln>
            <a:effectLst>
              <a:outerShdw dist="35921" dir="2700000" algn="br">
                <a:srgbClr val="000000"/>
              </a:outerShdw>
            </a:effectLst>
          </c:spPr>
          <c:invertIfNegative val="0"/>
          <c:cat>
            <c:strRef>
              <c:f>Attributes!$BA$35:$BA$55</c:f>
              <c:strCache>
                <c:ptCount val="21"/>
                <c:pt idx="0">
                  <c:v>Weather</c:v>
                </c:pt>
                <c:pt idx="1">
                  <c:v>Air</c:v>
                </c:pt>
                <c:pt idx="2">
                  <c:v>Wind</c:v>
                </c:pt>
                <c:pt idx="3">
                  <c:v>Atmospheric Phenomena</c:v>
                </c:pt>
                <c:pt idx="4">
                  <c:v>Sounds and Scents</c:v>
                </c:pt>
                <c:pt idx="5">
                  <c:v>Viewscapes</c:v>
                </c:pt>
                <c:pt idx="6">
                  <c:v>Open Space</c:v>
                </c:pt>
                <c:pt idx="7">
                  <c:v>Presence of the Environment</c:v>
                </c:pt>
                <c:pt idx="8">
                  <c:v>Land</c:v>
                </c:pt>
                <c:pt idx="9">
                  <c:v>Water</c:v>
                </c:pt>
                <c:pt idx="10">
                  <c:v>Soil</c:v>
                </c:pt>
                <c:pt idx="11">
                  <c:v>Substrate</c:v>
                </c:pt>
                <c:pt idx="12">
                  <c:v>Timber</c:v>
                </c:pt>
                <c:pt idx="13">
                  <c:v>Fiber</c:v>
                </c:pt>
                <c:pt idx="14">
                  <c:v>Natural Materials</c:v>
                </c:pt>
                <c:pt idx="15">
                  <c:v>Fauna</c:v>
                </c:pt>
                <c:pt idx="16">
                  <c:v>Fish</c:v>
                </c:pt>
                <c:pt idx="17">
                  <c:v>Flora</c:v>
                </c:pt>
                <c:pt idx="18">
                  <c:v>Fungi</c:v>
                </c:pt>
                <c:pt idx="19">
                  <c:v>Pollinators</c:v>
                </c:pt>
                <c:pt idx="20">
                  <c:v>Depredators and (Pest) Predators</c:v>
                </c:pt>
              </c:strCache>
            </c:strRef>
          </c:cat>
          <c:val>
            <c:numRef>
              <c:f>Attributes!$BG$35:$BG$55</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5-89BA-4C41-8558-632BE8FD44F7}"/>
            </c:ext>
          </c:extLst>
        </c:ser>
        <c:ser>
          <c:idx val="6"/>
          <c:order val="6"/>
          <c:tx>
            <c:strRef>
              <c:f>Attributes!$BH$34</c:f>
              <c:strCache>
                <c:ptCount val="1"/>
                <c:pt idx="0">
                  <c:v>Inspirational</c:v>
                </c:pt>
              </c:strCache>
            </c:strRef>
          </c:tx>
          <c:spPr>
            <a:solidFill>
              <a:srgbClr val="C3D69B"/>
            </a:solidFill>
            <a:ln w="25400">
              <a:noFill/>
            </a:ln>
            <a:effectLst>
              <a:outerShdw dist="35921" dir="2700000" algn="br">
                <a:srgbClr val="000000"/>
              </a:outerShdw>
            </a:effectLst>
          </c:spPr>
          <c:invertIfNegative val="0"/>
          <c:cat>
            <c:strRef>
              <c:f>Attributes!$BA$35:$BA$55</c:f>
              <c:strCache>
                <c:ptCount val="21"/>
                <c:pt idx="0">
                  <c:v>Weather</c:v>
                </c:pt>
                <c:pt idx="1">
                  <c:v>Air</c:v>
                </c:pt>
                <c:pt idx="2">
                  <c:v>Wind</c:v>
                </c:pt>
                <c:pt idx="3">
                  <c:v>Atmospheric Phenomena</c:v>
                </c:pt>
                <c:pt idx="4">
                  <c:v>Sounds and Scents</c:v>
                </c:pt>
                <c:pt idx="5">
                  <c:v>Viewscapes</c:v>
                </c:pt>
                <c:pt idx="6">
                  <c:v>Open Space</c:v>
                </c:pt>
                <c:pt idx="7">
                  <c:v>Presence of the Environment</c:v>
                </c:pt>
                <c:pt idx="8">
                  <c:v>Land</c:v>
                </c:pt>
                <c:pt idx="9">
                  <c:v>Water</c:v>
                </c:pt>
                <c:pt idx="10">
                  <c:v>Soil</c:v>
                </c:pt>
                <c:pt idx="11">
                  <c:v>Substrate</c:v>
                </c:pt>
                <c:pt idx="12">
                  <c:v>Timber</c:v>
                </c:pt>
                <c:pt idx="13">
                  <c:v>Fiber</c:v>
                </c:pt>
                <c:pt idx="14">
                  <c:v>Natural Materials</c:v>
                </c:pt>
                <c:pt idx="15">
                  <c:v>Fauna</c:v>
                </c:pt>
                <c:pt idx="16">
                  <c:v>Fish</c:v>
                </c:pt>
                <c:pt idx="17">
                  <c:v>Flora</c:v>
                </c:pt>
                <c:pt idx="18">
                  <c:v>Fungi</c:v>
                </c:pt>
                <c:pt idx="19">
                  <c:v>Pollinators</c:v>
                </c:pt>
                <c:pt idx="20">
                  <c:v>Depredators and (Pest) Predators</c:v>
                </c:pt>
              </c:strCache>
            </c:strRef>
          </c:cat>
          <c:val>
            <c:numRef>
              <c:f>Attributes!$BH$35:$BH$55</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6-89BA-4C41-8558-632BE8FD44F7}"/>
            </c:ext>
          </c:extLst>
        </c:ser>
        <c:ser>
          <c:idx val="7"/>
          <c:order val="7"/>
          <c:tx>
            <c:strRef>
              <c:f>Attributes!$BI$34</c:f>
              <c:strCache>
                <c:ptCount val="1"/>
                <c:pt idx="0">
                  <c:v>Learning</c:v>
                </c:pt>
              </c:strCache>
            </c:strRef>
          </c:tx>
          <c:spPr>
            <a:solidFill>
              <a:srgbClr val="FAC090"/>
            </a:solidFill>
            <a:ln w="25400">
              <a:noFill/>
            </a:ln>
            <a:effectLst>
              <a:outerShdw dist="35921" dir="2700000" algn="br">
                <a:srgbClr val="000000"/>
              </a:outerShdw>
            </a:effectLst>
          </c:spPr>
          <c:invertIfNegative val="0"/>
          <c:cat>
            <c:strRef>
              <c:f>Attributes!$BA$35:$BA$55</c:f>
              <c:strCache>
                <c:ptCount val="21"/>
                <c:pt idx="0">
                  <c:v>Weather</c:v>
                </c:pt>
                <c:pt idx="1">
                  <c:v>Air</c:v>
                </c:pt>
                <c:pt idx="2">
                  <c:v>Wind</c:v>
                </c:pt>
                <c:pt idx="3">
                  <c:v>Atmospheric Phenomena</c:v>
                </c:pt>
                <c:pt idx="4">
                  <c:v>Sounds and Scents</c:v>
                </c:pt>
                <c:pt idx="5">
                  <c:v>Viewscapes</c:v>
                </c:pt>
                <c:pt idx="6">
                  <c:v>Open Space</c:v>
                </c:pt>
                <c:pt idx="7">
                  <c:v>Presence of the Environment</c:v>
                </c:pt>
                <c:pt idx="8">
                  <c:v>Land</c:v>
                </c:pt>
                <c:pt idx="9">
                  <c:v>Water</c:v>
                </c:pt>
                <c:pt idx="10">
                  <c:v>Soil</c:v>
                </c:pt>
                <c:pt idx="11">
                  <c:v>Substrate</c:v>
                </c:pt>
                <c:pt idx="12">
                  <c:v>Timber</c:v>
                </c:pt>
                <c:pt idx="13">
                  <c:v>Fiber</c:v>
                </c:pt>
                <c:pt idx="14">
                  <c:v>Natural Materials</c:v>
                </c:pt>
                <c:pt idx="15">
                  <c:v>Fauna</c:v>
                </c:pt>
                <c:pt idx="16">
                  <c:v>Fish</c:v>
                </c:pt>
                <c:pt idx="17">
                  <c:v>Flora</c:v>
                </c:pt>
                <c:pt idx="18">
                  <c:v>Fungi</c:v>
                </c:pt>
                <c:pt idx="19">
                  <c:v>Pollinators</c:v>
                </c:pt>
                <c:pt idx="20">
                  <c:v>Depredators and (Pest) Predators</c:v>
                </c:pt>
              </c:strCache>
            </c:strRef>
          </c:cat>
          <c:val>
            <c:numRef>
              <c:f>Attributes!$BI$35:$BI$55</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7-89BA-4C41-8558-632BE8FD44F7}"/>
            </c:ext>
          </c:extLst>
        </c:ser>
        <c:ser>
          <c:idx val="8"/>
          <c:order val="8"/>
          <c:tx>
            <c:strRef>
              <c:f>Attributes!$BJ$34</c:f>
              <c:strCache>
                <c:ptCount val="1"/>
                <c:pt idx="0">
                  <c:v>Non-Use</c:v>
                </c:pt>
              </c:strCache>
            </c:strRef>
          </c:tx>
          <c:spPr>
            <a:solidFill>
              <a:srgbClr val="A6A6A6"/>
            </a:solidFill>
            <a:ln w="25400">
              <a:noFill/>
            </a:ln>
            <a:effectLst>
              <a:outerShdw dist="35921" dir="2700000" algn="br">
                <a:srgbClr val="000000"/>
              </a:outerShdw>
            </a:effectLst>
          </c:spPr>
          <c:invertIfNegative val="0"/>
          <c:cat>
            <c:strRef>
              <c:f>Attributes!$BA$35:$BA$55</c:f>
              <c:strCache>
                <c:ptCount val="21"/>
                <c:pt idx="0">
                  <c:v>Weather</c:v>
                </c:pt>
                <c:pt idx="1">
                  <c:v>Air</c:v>
                </c:pt>
                <c:pt idx="2">
                  <c:v>Wind</c:v>
                </c:pt>
                <c:pt idx="3">
                  <c:v>Atmospheric Phenomena</c:v>
                </c:pt>
                <c:pt idx="4">
                  <c:v>Sounds and Scents</c:v>
                </c:pt>
                <c:pt idx="5">
                  <c:v>Viewscapes</c:v>
                </c:pt>
                <c:pt idx="6">
                  <c:v>Open Space</c:v>
                </c:pt>
                <c:pt idx="7">
                  <c:v>Presence of the Environment</c:v>
                </c:pt>
                <c:pt idx="8">
                  <c:v>Land</c:v>
                </c:pt>
                <c:pt idx="9">
                  <c:v>Water</c:v>
                </c:pt>
                <c:pt idx="10">
                  <c:v>Soil</c:v>
                </c:pt>
                <c:pt idx="11">
                  <c:v>Substrate</c:v>
                </c:pt>
                <c:pt idx="12">
                  <c:v>Timber</c:v>
                </c:pt>
                <c:pt idx="13">
                  <c:v>Fiber</c:v>
                </c:pt>
                <c:pt idx="14">
                  <c:v>Natural Materials</c:v>
                </c:pt>
                <c:pt idx="15">
                  <c:v>Fauna</c:v>
                </c:pt>
                <c:pt idx="16">
                  <c:v>Fish</c:v>
                </c:pt>
                <c:pt idx="17">
                  <c:v>Flora</c:v>
                </c:pt>
                <c:pt idx="18">
                  <c:v>Fungi</c:v>
                </c:pt>
                <c:pt idx="19">
                  <c:v>Pollinators</c:v>
                </c:pt>
                <c:pt idx="20">
                  <c:v>Depredators and (Pest) Predators</c:v>
                </c:pt>
              </c:strCache>
            </c:strRef>
          </c:cat>
          <c:val>
            <c:numRef>
              <c:f>Attributes!$BJ$35:$BJ$55</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8-89BA-4C41-8558-632BE8FD44F7}"/>
            </c:ext>
          </c:extLst>
        </c:ser>
        <c:dLbls>
          <c:showLegendKey val="0"/>
          <c:showVal val="0"/>
          <c:showCatName val="0"/>
          <c:showSerName val="0"/>
          <c:showPercent val="0"/>
          <c:showBubbleSize val="0"/>
        </c:dLbls>
        <c:gapWidth val="150"/>
        <c:overlap val="100"/>
        <c:axId val="364656408"/>
        <c:axId val="1"/>
      </c:barChart>
      <c:catAx>
        <c:axId val="364656408"/>
        <c:scaling>
          <c:orientation val="minMax"/>
        </c:scaling>
        <c:delete val="0"/>
        <c:axPos val="b"/>
        <c:numFmt formatCode="General" sourceLinked="1"/>
        <c:majorTickMark val="out"/>
        <c:minorTickMark val="none"/>
        <c:tickLblPos val="nextTo"/>
        <c:spPr>
          <a:ln w="3175">
            <a:solidFill>
              <a:srgbClr val="808080"/>
            </a:solidFill>
            <a:prstDash val="solid"/>
          </a:ln>
        </c:sp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364656408"/>
        <c:crosses val="autoZero"/>
        <c:crossBetween val="between"/>
      </c:valAx>
      <c:spPr>
        <a:solidFill>
          <a:srgbClr val="FFFFFF"/>
        </a:solidFill>
        <a:ln w="25400">
          <a:noFill/>
        </a:ln>
      </c:spPr>
    </c:plotArea>
    <c:legend>
      <c:legendPos val="r"/>
      <c:layout>
        <c:manualLayout>
          <c:xMode val="edge"/>
          <c:yMode val="edge"/>
          <c:x val="0.68866743567882049"/>
          <c:y val="0.17439332480134198"/>
          <c:w val="0.29763395021482186"/>
          <c:h val="0.56953760945171117"/>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0-302D-456A-BA6D-A760381B97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302D-456A-BA6D-A760381B97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302D-456A-BA6D-A760381B97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302D-456A-BA6D-A760381B97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302D-456A-BA6D-A760381B976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302D-456A-BA6D-A760381B976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6-302D-456A-BA6D-A760381B976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302D-456A-BA6D-A760381B976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8-302D-456A-BA6D-A760381B976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302D-456A-BA6D-A760381B976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A-302D-456A-BA6D-A760381B976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302D-456A-BA6D-A760381B976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C-302D-456A-BA6D-A760381B976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302D-456A-BA6D-A760381B976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E-302D-456A-BA6D-A760381B976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302D-456A-BA6D-A760381B976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0-302D-456A-BA6D-A760381B976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302D-456A-BA6D-A760381B976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2-302D-456A-BA6D-A760381B976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13-302D-456A-BA6D-A760381B976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4-302D-456A-BA6D-A760381B976A}"/>
              </c:ext>
            </c:extLst>
          </c:dPt>
          <c:cat>
            <c:strRef>
              <c:f>Attributes!$BA$7:$BA$27</c:f>
              <c:strCache>
                <c:ptCount val="21"/>
                <c:pt idx="0">
                  <c:v>Weather</c:v>
                </c:pt>
                <c:pt idx="1">
                  <c:v>Air</c:v>
                </c:pt>
                <c:pt idx="2">
                  <c:v>Wind</c:v>
                </c:pt>
                <c:pt idx="3">
                  <c:v>Atmospheric Phenomena</c:v>
                </c:pt>
                <c:pt idx="4">
                  <c:v>Sounds and Scents</c:v>
                </c:pt>
                <c:pt idx="5">
                  <c:v>Viewscapes</c:v>
                </c:pt>
                <c:pt idx="6">
                  <c:v>Open Space</c:v>
                </c:pt>
                <c:pt idx="7">
                  <c:v>Presence of the Environment</c:v>
                </c:pt>
                <c:pt idx="8">
                  <c:v>Land</c:v>
                </c:pt>
                <c:pt idx="9">
                  <c:v>Water</c:v>
                </c:pt>
                <c:pt idx="10">
                  <c:v>Soil</c:v>
                </c:pt>
                <c:pt idx="11">
                  <c:v>Substrate</c:v>
                </c:pt>
                <c:pt idx="12">
                  <c:v>Timber</c:v>
                </c:pt>
                <c:pt idx="13">
                  <c:v>Fiber</c:v>
                </c:pt>
                <c:pt idx="14">
                  <c:v>Natural Materials</c:v>
                </c:pt>
                <c:pt idx="15">
                  <c:v>Fauna</c:v>
                </c:pt>
                <c:pt idx="16">
                  <c:v>Fish</c:v>
                </c:pt>
                <c:pt idx="17">
                  <c:v>Flora</c:v>
                </c:pt>
                <c:pt idx="18">
                  <c:v>Fungi</c:v>
                </c:pt>
                <c:pt idx="19">
                  <c:v>Pollinators</c:v>
                </c:pt>
                <c:pt idx="20">
                  <c:v>Depredators and (Pest) Predators</c:v>
                </c:pt>
              </c:strCache>
            </c:strRef>
          </c:cat>
          <c:val>
            <c:numRef>
              <c:f>Attributes!$CM$7:$CM$27</c:f>
              <c:numCache>
                <c:formatCode>General</c:formatCode>
                <c:ptCount val="21"/>
                <c:pt idx="0">
                  <c:v>3437.5</c:v>
                </c:pt>
                <c:pt idx="1">
                  <c:v>3437.5</c:v>
                </c:pt>
                <c:pt idx="2">
                  <c:v>781.25000000000023</c:v>
                </c:pt>
                <c:pt idx="3">
                  <c:v>781.25000000000023</c:v>
                </c:pt>
                <c:pt idx="4">
                  <c:v>781.25000000000023</c:v>
                </c:pt>
                <c:pt idx="5">
                  <c:v>781.25000000000023</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15-302D-456A-BA6D-A760381B976A}"/>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17058108242798764"/>
          <c:y val="0.72419154272382613"/>
          <c:w val="0.65636599222565539"/>
          <c:h val="0.24191076115485566"/>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11</xdr:col>
      <xdr:colOff>76200</xdr:colOff>
      <xdr:row>1</xdr:row>
      <xdr:rowOff>47625</xdr:rowOff>
    </xdr:from>
    <xdr:to>
      <xdr:col>17</xdr:col>
      <xdr:colOff>85725</xdr:colOff>
      <xdr:row>21</xdr:row>
      <xdr:rowOff>123825</xdr:rowOff>
    </xdr:to>
    <xdr:graphicFrame macro="">
      <xdr:nvGraphicFramePr>
        <xdr:cNvPr id="604225" name="Chart 1">
          <a:extLst>
            <a:ext uri="{FF2B5EF4-FFF2-40B4-BE49-F238E27FC236}">
              <a16:creationId xmlns:a16="http://schemas.microsoft.com/office/drawing/2014/main" id="{7CCAAB88-4522-4A67-B4C0-AF201831C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68035</xdr:colOff>
      <xdr:row>29</xdr:row>
      <xdr:rowOff>191862</xdr:rowOff>
    </xdr:from>
    <xdr:to>
      <xdr:col>29</xdr:col>
      <xdr:colOff>510267</xdr:colOff>
      <xdr:row>77</xdr:row>
      <xdr:rowOff>145597</xdr:rowOff>
    </xdr:to>
    <xdr:graphicFrame macro="">
      <xdr:nvGraphicFramePr>
        <xdr:cNvPr id="175351" name="Chart 2">
          <a:extLst>
            <a:ext uri="{FF2B5EF4-FFF2-40B4-BE49-F238E27FC236}">
              <a16:creationId xmlns:a16="http://schemas.microsoft.com/office/drawing/2014/main" id="{9A19B0A8-F29D-452D-B325-DAA8770AC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361950</xdr:colOff>
      <xdr:row>0</xdr:row>
      <xdr:rowOff>0</xdr:rowOff>
    </xdr:from>
    <xdr:to>
      <xdr:col>25</xdr:col>
      <xdr:colOff>323850</xdr:colOff>
      <xdr:row>3</xdr:row>
      <xdr:rowOff>1733550</xdr:rowOff>
    </xdr:to>
    <xdr:graphicFrame macro="">
      <xdr:nvGraphicFramePr>
        <xdr:cNvPr id="175352" name="Chart 2">
          <a:extLst>
            <a:ext uri="{FF2B5EF4-FFF2-40B4-BE49-F238E27FC236}">
              <a16:creationId xmlns:a16="http://schemas.microsoft.com/office/drawing/2014/main" id="{6A50B34C-019D-4EC2-A267-45498EEA7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20</xdr:col>
      <xdr:colOff>266700</xdr:colOff>
      <xdr:row>7</xdr:row>
      <xdr:rowOff>152400</xdr:rowOff>
    </xdr:from>
    <xdr:to>
      <xdr:col>26</xdr:col>
      <xdr:colOff>228600</xdr:colOff>
      <xdr:row>30</xdr:row>
      <xdr:rowOff>66675</xdr:rowOff>
    </xdr:to>
    <xdr:graphicFrame macro="">
      <xdr:nvGraphicFramePr>
        <xdr:cNvPr id="182710" name="Chart 8">
          <a:extLst>
            <a:ext uri="{FF2B5EF4-FFF2-40B4-BE49-F238E27FC236}">
              <a16:creationId xmlns:a16="http://schemas.microsoft.com/office/drawing/2014/main" id="{202B7A8B-7E03-4ED5-A97D-C077D185E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66675</xdr:colOff>
      <xdr:row>5</xdr:row>
      <xdr:rowOff>85725</xdr:rowOff>
    </xdr:from>
    <xdr:to>
      <xdr:col>35</xdr:col>
      <xdr:colOff>342900</xdr:colOff>
      <xdr:row>33</xdr:row>
      <xdr:rowOff>285750</xdr:rowOff>
    </xdr:to>
    <xdr:graphicFrame macro="">
      <xdr:nvGraphicFramePr>
        <xdr:cNvPr id="182711" name="Chart 5">
          <a:extLst>
            <a:ext uri="{FF2B5EF4-FFF2-40B4-BE49-F238E27FC236}">
              <a16:creationId xmlns:a16="http://schemas.microsoft.com/office/drawing/2014/main" id="{1D6475E4-388B-4F1F-8E15-F3D908DE7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266700</xdr:colOff>
      <xdr:row>5</xdr:row>
      <xdr:rowOff>152400</xdr:rowOff>
    </xdr:from>
    <xdr:to>
      <xdr:col>52</xdr:col>
      <xdr:colOff>238125</xdr:colOff>
      <xdr:row>18</xdr:row>
      <xdr:rowOff>209550</xdr:rowOff>
    </xdr:to>
    <xdr:graphicFrame macro="">
      <xdr:nvGraphicFramePr>
        <xdr:cNvPr id="182712" name="Chart 2">
          <a:extLst>
            <a:ext uri="{FF2B5EF4-FFF2-40B4-BE49-F238E27FC236}">
              <a16:creationId xmlns:a16="http://schemas.microsoft.com/office/drawing/2014/main" id="{63F3D37C-FD04-434D-9D8B-30C5AAFB6E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39</xdr:col>
      <xdr:colOff>157163</xdr:colOff>
      <xdr:row>19</xdr:row>
      <xdr:rowOff>23813</xdr:rowOff>
    </xdr:from>
    <xdr:to>
      <xdr:col>47</xdr:col>
      <xdr:colOff>614363</xdr:colOff>
      <xdr:row>38</xdr:row>
      <xdr:rowOff>152400</xdr:rowOff>
    </xdr:to>
    <xdr:graphicFrame macro="">
      <xdr:nvGraphicFramePr>
        <xdr:cNvPr id="318612" name="Chart 1">
          <a:extLst>
            <a:ext uri="{FF2B5EF4-FFF2-40B4-BE49-F238E27FC236}">
              <a16:creationId xmlns:a16="http://schemas.microsoft.com/office/drawing/2014/main" id="{16F6711A-B197-4541-AAA2-4A246FD67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145256</xdr:colOff>
      <xdr:row>0</xdr:row>
      <xdr:rowOff>161925</xdr:rowOff>
    </xdr:from>
    <xdr:to>
      <xdr:col>45</xdr:col>
      <xdr:colOff>573881</xdr:colOff>
      <xdr:row>18</xdr:row>
      <xdr:rowOff>35719</xdr:rowOff>
    </xdr:to>
    <xdr:graphicFrame macro="">
      <xdr:nvGraphicFramePr>
        <xdr:cNvPr id="318613" name="Chart 1">
          <a:extLst>
            <a:ext uri="{FF2B5EF4-FFF2-40B4-BE49-F238E27FC236}">
              <a16:creationId xmlns:a16="http://schemas.microsoft.com/office/drawing/2014/main" id="{57686724-2211-4FDC-B6BD-2D244AB11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topLeftCell="B1" zoomScale="80" zoomScaleNormal="80" workbookViewId="0">
      <selection activeCell="X11" sqref="X11"/>
    </sheetView>
  </sheetViews>
  <sheetFormatPr defaultRowHeight="12.75" x14ac:dyDescent="0.2"/>
  <cols>
    <col min="1" max="1" width="37" hidden="1" customWidth="1"/>
    <col min="2" max="2" width="5.875" customWidth="1"/>
    <col min="3" max="3" width="2.125" customWidth="1"/>
    <col min="4" max="4" width="8.625" customWidth="1"/>
    <col min="5" max="5" width="4.375" customWidth="1"/>
    <col min="6" max="6" width="4.25" customWidth="1"/>
    <col min="7" max="7" width="7.375" customWidth="1"/>
    <col min="8" max="9" width="5.375" customWidth="1"/>
    <col min="10" max="10" width="33.375" customWidth="1"/>
    <col min="11" max="11" width="4.875" customWidth="1"/>
    <col min="12" max="12" width="17.125" customWidth="1"/>
    <col min="13" max="13" width="5.375" customWidth="1"/>
    <col min="14" max="14" width="27.75" customWidth="1"/>
    <col min="15" max="15" width="3.625" customWidth="1"/>
    <col min="16" max="16" width="36.625" customWidth="1"/>
    <col min="17" max="17" width="4.125" customWidth="1"/>
    <col min="18" max="18" width="20.625" customWidth="1"/>
    <col min="19" max="19" width="3.625" customWidth="1"/>
    <col min="20" max="20" width="44" customWidth="1"/>
    <col min="21" max="21" width="4.125" customWidth="1"/>
    <col min="22" max="22" width="20.625" customWidth="1"/>
    <col min="23" max="23" width="4.125" customWidth="1"/>
    <col min="24" max="24" width="21" customWidth="1"/>
    <col min="25" max="25" width="2.875" customWidth="1"/>
  </cols>
  <sheetData>
    <row r="1" spans="1:26" x14ac:dyDescent="0.2">
      <c r="A1" s="21">
        <v>1</v>
      </c>
      <c r="B1" s="21"/>
      <c r="C1" s="133">
        <v>1</v>
      </c>
      <c r="D1" s="133"/>
      <c r="E1" s="133"/>
      <c r="F1" s="133"/>
      <c r="G1" s="133"/>
      <c r="H1" s="133"/>
      <c r="I1" s="133"/>
      <c r="J1" s="21">
        <v>2</v>
      </c>
      <c r="K1" s="21"/>
      <c r="L1" s="21">
        <v>3</v>
      </c>
      <c r="M1" s="21"/>
      <c r="N1" s="21">
        <v>4</v>
      </c>
      <c r="O1" s="21"/>
      <c r="P1" s="21">
        <v>5</v>
      </c>
      <c r="Q1" s="21"/>
      <c r="R1" s="21">
        <v>6</v>
      </c>
      <c r="S1" s="21"/>
      <c r="T1" s="21">
        <v>7</v>
      </c>
      <c r="U1" s="21"/>
      <c r="V1" s="21">
        <v>8</v>
      </c>
      <c r="W1" s="21"/>
      <c r="X1" s="21">
        <v>9</v>
      </c>
      <c r="Z1" s="21">
        <v>10</v>
      </c>
    </row>
    <row r="2" spans="1:26" ht="43.5" customHeight="1" x14ac:dyDescent="0.2">
      <c r="A2" s="89" t="s">
        <v>16</v>
      </c>
      <c r="B2" s="21"/>
      <c r="C2" s="132" t="s">
        <v>163</v>
      </c>
      <c r="D2" s="132"/>
      <c r="E2" s="132"/>
      <c r="F2" s="132"/>
      <c r="G2" s="132"/>
      <c r="H2" s="132"/>
      <c r="I2" s="21"/>
      <c r="J2" s="88" t="s">
        <v>9</v>
      </c>
      <c r="K2" s="90"/>
      <c r="L2" s="88" t="s">
        <v>17</v>
      </c>
      <c r="M2" s="90"/>
      <c r="N2" s="88" t="s">
        <v>13</v>
      </c>
      <c r="O2" s="88"/>
      <c r="P2" s="89" t="s">
        <v>11</v>
      </c>
      <c r="Q2" s="21"/>
      <c r="R2" s="22" t="s">
        <v>175</v>
      </c>
      <c r="S2" s="22"/>
      <c r="T2" s="21" t="s">
        <v>15</v>
      </c>
      <c r="U2" s="21"/>
      <c r="V2" s="21" t="s">
        <v>14</v>
      </c>
      <c r="W2" s="21"/>
      <c r="X2" s="22" t="s">
        <v>210</v>
      </c>
      <c r="Z2" s="21" t="s">
        <v>10</v>
      </c>
    </row>
    <row r="3" spans="1:26" x14ac:dyDescent="0.2">
      <c r="A3" s="21"/>
      <c r="B3" s="21"/>
      <c r="C3" s="133"/>
      <c r="D3" s="133"/>
      <c r="E3" s="133"/>
      <c r="F3" s="133"/>
      <c r="G3" s="133"/>
      <c r="H3" s="133"/>
      <c r="I3" s="21"/>
      <c r="J3" s="79"/>
      <c r="K3" s="79"/>
      <c r="L3" s="79"/>
      <c r="M3" s="79"/>
      <c r="N3" s="21"/>
      <c r="O3" s="21"/>
      <c r="P3" s="21"/>
      <c r="Q3" s="21"/>
      <c r="R3" s="21"/>
      <c r="S3" s="21"/>
      <c r="T3" s="21"/>
      <c r="U3" s="21"/>
      <c r="V3" s="21"/>
      <c r="W3" s="21"/>
      <c r="X3" s="21"/>
      <c r="Z3" s="21"/>
    </row>
    <row r="4" spans="1:26" ht="93" customHeight="1" x14ac:dyDescent="0.2">
      <c r="A4" s="36" t="s">
        <v>186</v>
      </c>
      <c r="C4" s="136" t="s">
        <v>162</v>
      </c>
      <c r="D4" s="137"/>
      <c r="E4" s="137"/>
      <c r="F4" s="137"/>
      <c r="G4" s="137"/>
      <c r="H4" s="137"/>
      <c r="I4" s="18"/>
      <c r="J4" s="36" t="s">
        <v>199</v>
      </c>
      <c r="K4" s="61"/>
      <c r="L4" s="36" t="s">
        <v>200</v>
      </c>
      <c r="M4" s="61"/>
      <c r="N4" s="36" t="s">
        <v>178</v>
      </c>
      <c r="P4" s="19" t="s">
        <v>188</v>
      </c>
      <c r="R4" s="19" t="s">
        <v>174</v>
      </c>
      <c r="T4" s="36" t="s">
        <v>167</v>
      </c>
      <c r="V4" s="36" t="s">
        <v>164</v>
      </c>
      <c r="W4" s="36"/>
      <c r="X4" s="36" t="s">
        <v>211</v>
      </c>
      <c r="Z4" s="31" t="s">
        <v>171</v>
      </c>
    </row>
    <row r="5" spans="1:26" x14ac:dyDescent="0.2">
      <c r="C5" s="18"/>
      <c r="D5" s="18"/>
      <c r="E5" s="18"/>
      <c r="F5" s="18"/>
      <c r="G5" s="18"/>
      <c r="H5" s="18"/>
      <c r="I5" s="18"/>
      <c r="J5" s="18"/>
      <c r="K5" s="18"/>
      <c r="L5" s="18"/>
      <c r="M5" s="18"/>
      <c r="X5" s="31"/>
      <c r="Z5" s="31" t="s">
        <v>172</v>
      </c>
    </row>
    <row r="6" spans="1:26" x14ac:dyDescent="0.2">
      <c r="C6" s="36"/>
      <c r="D6" s="36"/>
      <c r="E6" s="36"/>
      <c r="F6" s="36"/>
      <c r="G6" s="36"/>
      <c r="H6" s="36"/>
      <c r="I6" s="18"/>
      <c r="J6" s="18"/>
      <c r="K6" s="18"/>
      <c r="L6" s="18"/>
      <c r="M6" s="18"/>
      <c r="X6" s="31"/>
    </row>
    <row r="7" spans="1:26" ht="57.75" customHeight="1" x14ac:dyDescent="0.2">
      <c r="A7" s="36" t="s">
        <v>196</v>
      </c>
      <c r="B7" s="36"/>
      <c r="C7" s="134" t="s">
        <v>154</v>
      </c>
      <c r="D7" s="80" t="s">
        <v>159</v>
      </c>
      <c r="E7" s="81">
        <v>0</v>
      </c>
      <c r="F7" s="82">
        <v>60</v>
      </c>
      <c r="G7" s="83">
        <v>80</v>
      </c>
      <c r="H7" s="84">
        <v>100</v>
      </c>
      <c r="I7" s="36"/>
      <c r="J7" s="97" t="s">
        <v>201</v>
      </c>
      <c r="K7" s="93"/>
      <c r="L7" s="91" t="s">
        <v>204</v>
      </c>
      <c r="M7" s="91"/>
      <c r="N7" s="36" t="s">
        <v>179</v>
      </c>
      <c r="O7" s="36"/>
      <c r="P7" s="36" t="s">
        <v>189</v>
      </c>
      <c r="Q7" s="36"/>
      <c r="R7" s="36" t="s">
        <v>165</v>
      </c>
      <c r="S7" s="36"/>
      <c r="T7" s="36" t="s">
        <v>168</v>
      </c>
      <c r="U7" s="36"/>
      <c r="V7" s="36" t="s">
        <v>165</v>
      </c>
      <c r="W7" s="36"/>
      <c r="X7" s="36" t="s">
        <v>165</v>
      </c>
    </row>
    <row r="8" spans="1:26" ht="40.5" customHeight="1" x14ac:dyDescent="0.2">
      <c r="A8" s="36" t="s">
        <v>198</v>
      </c>
      <c r="B8" s="19"/>
      <c r="C8" s="134"/>
      <c r="D8" s="80" t="s">
        <v>158</v>
      </c>
      <c r="E8" s="81">
        <v>0</v>
      </c>
      <c r="F8" s="85">
        <v>40</v>
      </c>
      <c r="G8" s="82">
        <v>60</v>
      </c>
      <c r="H8" s="86">
        <v>80</v>
      </c>
      <c r="I8" s="36"/>
      <c r="J8" s="97" t="s">
        <v>202</v>
      </c>
      <c r="K8" s="93"/>
      <c r="L8" s="91" t="s">
        <v>205</v>
      </c>
      <c r="M8" s="91"/>
      <c r="N8" s="36" t="s">
        <v>180</v>
      </c>
      <c r="P8" s="36" t="s">
        <v>191</v>
      </c>
      <c r="Q8" s="36"/>
      <c r="R8" s="36" t="s">
        <v>166</v>
      </c>
      <c r="S8" s="36"/>
      <c r="T8" s="36" t="s">
        <v>169</v>
      </c>
      <c r="V8" s="36" t="s">
        <v>166</v>
      </c>
      <c r="W8" s="36"/>
      <c r="X8" s="36" t="s">
        <v>166</v>
      </c>
    </row>
    <row r="9" spans="1:26" ht="41.25" customHeight="1" x14ac:dyDescent="0.2">
      <c r="A9" s="19" t="s">
        <v>197</v>
      </c>
      <c r="B9" s="19"/>
      <c r="C9" s="134"/>
      <c r="D9" s="80" t="s">
        <v>157</v>
      </c>
      <c r="E9" s="81">
        <v>0</v>
      </c>
      <c r="F9" s="87">
        <v>20</v>
      </c>
      <c r="G9" s="85">
        <v>40</v>
      </c>
      <c r="H9" s="82">
        <v>60</v>
      </c>
      <c r="J9" s="97" t="s">
        <v>203</v>
      </c>
      <c r="K9" s="95"/>
      <c r="L9" s="96" t="s">
        <v>206</v>
      </c>
      <c r="M9" s="96"/>
      <c r="N9" s="36" t="s">
        <v>181</v>
      </c>
      <c r="P9" s="36" t="s">
        <v>192</v>
      </c>
      <c r="T9" s="36" t="s">
        <v>170</v>
      </c>
    </row>
    <row r="10" spans="1:26" ht="38.25" x14ac:dyDescent="0.2">
      <c r="A10" s="36" t="s">
        <v>195</v>
      </c>
      <c r="B10" s="19"/>
      <c r="C10" s="134"/>
      <c r="D10" s="80" t="s">
        <v>156</v>
      </c>
      <c r="E10" s="81">
        <v>0</v>
      </c>
      <c r="F10" s="81">
        <v>0</v>
      </c>
      <c r="G10" s="81">
        <v>0</v>
      </c>
      <c r="H10" s="81">
        <v>0</v>
      </c>
      <c r="J10" s="94"/>
      <c r="K10" s="95"/>
      <c r="L10" s="96" t="s">
        <v>207</v>
      </c>
      <c r="M10" s="96"/>
      <c r="N10" s="36" t="s">
        <v>182</v>
      </c>
      <c r="P10" s="36" t="s">
        <v>193</v>
      </c>
      <c r="T10" s="36" t="s">
        <v>166</v>
      </c>
    </row>
    <row r="11" spans="1:26" ht="36.75" customHeight="1" x14ac:dyDescent="0.2">
      <c r="B11" s="19"/>
      <c r="C11" s="134"/>
      <c r="D11" s="60"/>
      <c r="E11" s="80" t="s">
        <v>156</v>
      </c>
      <c r="F11" s="80" t="s">
        <v>160</v>
      </c>
      <c r="G11" s="80" t="s">
        <v>158</v>
      </c>
      <c r="H11" s="80" t="s">
        <v>161</v>
      </c>
      <c r="J11" s="95"/>
      <c r="K11" s="95"/>
      <c r="L11" s="92"/>
      <c r="M11" s="92"/>
      <c r="N11" s="36" t="s">
        <v>183</v>
      </c>
      <c r="P11" s="36" t="s">
        <v>194</v>
      </c>
    </row>
    <row r="12" spans="1:26" ht="25.5" x14ac:dyDescent="0.2">
      <c r="B12" s="19"/>
      <c r="C12" s="135" t="s">
        <v>12</v>
      </c>
      <c r="D12" s="135"/>
      <c r="E12" s="135"/>
      <c r="F12" s="135"/>
      <c r="G12" s="135"/>
      <c r="H12" s="135"/>
      <c r="I12" s="75"/>
      <c r="J12" s="75"/>
      <c r="K12" s="75"/>
      <c r="L12" s="75"/>
      <c r="M12" s="75"/>
      <c r="N12" s="36" t="s">
        <v>184</v>
      </c>
      <c r="P12" s="36" t="s">
        <v>190</v>
      </c>
    </row>
    <row r="13" spans="1:26" x14ac:dyDescent="0.2">
      <c r="I13" s="76"/>
      <c r="J13" s="76"/>
      <c r="K13" s="76"/>
      <c r="L13" s="76"/>
      <c r="M13" s="76"/>
      <c r="N13" s="19"/>
    </row>
    <row r="14" spans="1:26" ht="25.5" x14ac:dyDescent="0.2">
      <c r="N14" s="36" t="s">
        <v>185</v>
      </c>
    </row>
    <row r="15" spans="1:26" x14ac:dyDescent="0.2">
      <c r="N15" s="19"/>
    </row>
    <row r="16" spans="1:26" x14ac:dyDescent="0.2">
      <c r="N16" s="19"/>
    </row>
  </sheetData>
  <sheetProtection password="C8DF" sheet="1"/>
  <mergeCells count="6">
    <mergeCell ref="C2:H2"/>
    <mergeCell ref="C3:H3"/>
    <mergeCell ref="C7:C11"/>
    <mergeCell ref="C12:H12"/>
    <mergeCell ref="C1:I1"/>
    <mergeCell ref="C4:H4"/>
  </mergeCells>
  <pageMargins left="0.7" right="0.7" top="0.75" bottom="0.75" header="0.3" footer="0.3"/>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K10" sqref="K10"/>
    </sheetView>
  </sheetViews>
  <sheetFormatPr defaultRowHeight="12.75" x14ac:dyDescent="0.2"/>
  <cols>
    <col min="2" max="2" width="11.375" hidden="1" customWidth="1"/>
    <col min="3" max="3" width="10.375" customWidth="1"/>
    <col min="4" max="4" width="10.75" customWidth="1"/>
    <col min="6" max="6" width="9.75" customWidth="1"/>
    <col min="11" max="11" width="15.625" customWidth="1"/>
  </cols>
  <sheetData>
    <row r="1" spans="1:11" x14ac:dyDescent="0.2">
      <c r="A1" s="20" t="s">
        <v>209</v>
      </c>
    </row>
    <row r="2" spans="1:11" ht="36" customHeight="1" x14ac:dyDescent="0.2">
      <c r="A2" s="136" t="s">
        <v>212</v>
      </c>
      <c r="B2" s="136"/>
      <c r="C2" s="136"/>
      <c r="D2" s="136"/>
      <c r="E2" s="136"/>
      <c r="F2" s="136"/>
      <c r="G2" s="136"/>
      <c r="H2" s="136"/>
      <c r="I2" s="136"/>
      <c r="J2" s="136"/>
      <c r="K2" s="136"/>
    </row>
    <row r="4" spans="1:11" x14ac:dyDescent="0.2">
      <c r="B4" s="21">
        <v>1</v>
      </c>
      <c r="C4" s="21">
        <v>1</v>
      </c>
      <c r="D4" s="21">
        <v>2</v>
      </c>
      <c r="E4" s="21">
        <v>3</v>
      </c>
      <c r="F4" s="21">
        <v>4</v>
      </c>
      <c r="G4" s="21">
        <v>5</v>
      </c>
      <c r="H4" s="21">
        <v>6</v>
      </c>
      <c r="I4" s="21">
        <v>7</v>
      </c>
      <c r="J4" s="21">
        <v>8</v>
      </c>
      <c r="K4" s="21">
        <v>9</v>
      </c>
    </row>
    <row r="5" spans="1:11" ht="31.5" x14ac:dyDescent="0.2">
      <c r="B5" s="98" t="s">
        <v>16</v>
      </c>
      <c r="C5" s="98" t="s">
        <v>173</v>
      </c>
      <c r="D5" s="98" t="s">
        <v>9</v>
      </c>
      <c r="E5" s="98" t="s">
        <v>17</v>
      </c>
      <c r="F5" s="98" t="s">
        <v>177</v>
      </c>
      <c r="G5" s="99" t="s">
        <v>11</v>
      </c>
      <c r="H5" s="98" t="s">
        <v>175</v>
      </c>
      <c r="I5" s="99" t="s">
        <v>15</v>
      </c>
      <c r="J5" s="99" t="s">
        <v>14</v>
      </c>
      <c r="K5" s="98" t="s">
        <v>210</v>
      </c>
    </row>
    <row r="6" spans="1:11" x14ac:dyDescent="0.2">
      <c r="A6" s="100" t="s">
        <v>208</v>
      </c>
      <c r="B6">
        <v>0</v>
      </c>
      <c r="C6" s="125">
        <v>100</v>
      </c>
      <c r="D6" s="125">
        <v>90</v>
      </c>
      <c r="E6" s="125">
        <v>80</v>
      </c>
      <c r="F6" s="125">
        <v>70</v>
      </c>
      <c r="G6" s="125">
        <v>60</v>
      </c>
      <c r="H6" s="125">
        <v>50</v>
      </c>
      <c r="I6" s="125">
        <v>40</v>
      </c>
      <c r="J6" s="125">
        <v>30</v>
      </c>
      <c r="K6" s="125">
        <v>20</v>
      </c>
    </row>
  </sheetData>
  <sheetProtection password="C8DF" sheet="1"/>
  <mergeCells count="1">
    <mergeCell ref="A2:K2"/>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
  <sheetViews>
    <sheetView workbookViewId="0">
      <pane xSplit="2" ySplit="4" topLeftCell="C5" activePane="bottomRight" state="frozen"/>
      <selection pane="topRight" activeCell="C1" sqref="C1"/>
      <selection pane="bottomLeft" activeCell="A5" sqref="A5"/>
      <selection pane="bottomRight" activeCell="A8" sqref="A8"/>
    </sheetView>
  </sheetViews>
  <sheetFormatPr defaultRowHeight="12.75" x14ac:dyDescent="0.2"/>
  <cols>
    <col min="1" max="1" width="34.75" customWidth="1"/>
    <col min="2" max="2" width="12.25" hidden="1" customWidth="1"/>
    <col min="3" max="3" width="1.375" customWidth="1"/>
    <col min="4" max="4" width="3.875" customWidth="1"/>
    <col min="5" max="5" width="8.25" customWidth="1"/>
    <col min="6" max="6" width="4.375" customWidth="1"/>
    <col min="7" max="7" width="3.75" customWidth="1"/>
    <col min="8" max="8" width="7.25" customWidth="1"/>
    <col min="9" max="9" width="4" customWidth="1"/>
    <col min="10" max="10" width="11.875" hidden="1" customWidth="1"/>
    <col min="11" max="11" width="1.25" customWidth="1"/>
    <col min="12" max="12" width="25.375" customWidth="1"/>
    <col min="13" max="13" width="0.875" customWidth="1"/>
    <col min="14" max="14" width="24.25" customWidth="1"/>
    <col min="15" max="15" width="1.125" customWidth="1"/>
    <col min="16" max="16" width="26.375" customWidth="1"/>
    <col min="17" max="17" width="0.875" customWidth="1"/>
    <col min="18" max="18" width="24.875" customWidth="1"/>
    <col min="19" max="19" width="0.875" customWidth="1"/>
    <col min="20" max="20" width="21.25" customWidth="1"/>
    <col min="21" max="21" width="1.25" customWidth="1"/>
    <col min="22" max="22" width="39.125" customWidth="1"/>
    <col min="23" max="23" width="1.25" customWidth="1"/>
    <col min="24" max="24" width="27" customWidth="1"/>
    <col min="25" max="25" width="1.625" customWidth="1"/>
    <col min="26" max="26" width="16.875" customWidth="1"/>
  </cols>
  <sheetData>
    <row r="1" spans="1:26" x14ac:dyDescent="0.2">
      <c r="A1" s="20" t="s">
        <v>213</v>
      </c>
    </row>
    <row r="2" spans="1:26" x14ac:dyDescent="0.2">
      <c r="A2" s="138" t="s">
        <v>222</v>
      </c>
    </row>
    <row r="3" spans="1:26" ht="55.5" customHeight="1" x14ac:dyDescent="0.2">
      <c r="A3" s="138"/>
      <c r="B3" s="21">
        <v>1</v>
      </c>
      <c r="C3" s="21"/>
      <c r="D3" s="133">
        <v>1</v>
      </c>
      <c r="E3" s="133"/>
      <c r="F3" s="133"/>
      <c r="G3" s="133"/>
      <c r="H3" s="133"/>
      <c r="I3" s="21"/>
      <c r="J3" s="21"/>
      <c r="K3" s="79"/>
      <c r="L3" s="21">
        <v>2</v>
      </c>
      <c r="M3" s="21"/>
      <c r="N3" s="21">
        <v>3</v>
      </c>
      <c r="O3" s="21"/>
      <c r="P3" s="21">
        <v>4</v>
      </c>
      <c r="Q3" s="21"/>
      <c r="R3" s="21">
        <v>5</v>
      </c>
      <c r="S3" s="21"/>
      <c r="T3" s="21">
        <v>6</v>
      </c>
      <c r="U3" s="21"/>
      <c r="V3" s="21">
        <v>7</v>
      </c>
      <c r="X3" s="21">
        <v>8</v>
      </c>
      <c r="Y3" s="21"/>
      <c r="Z3" s="21">
        <v>9</v>
      </c>
    </row>
    <row r="4" spans="1:26" ht="52.5" customHeight="1" x14ac:dyDescent="0.2">
      <c r="A4" s="20" t="s">
        <v>176</v>
      </c>
      <c r="B4" s="22" t="s">
        <v>16</v>
      </c>
      <c r="C4" s="21"/>
      <c r="D4" s="132" t="s">
        <v>173</v>
      </c>
      <c r="E4" s="132"/>
      <c r="F4" s="132"/>
      <c r="G4" s="132"/>
      <c r="H4" s="132"/>
      <c r="I4" s="132"/>
      <c r="J4" s="78"/>
      <c r="K4" s="78"/>
      <c r="L4" s="22" t="s">
        <v>9</v>
      </c>
      <c r="M4" s="22"/>
      <c r="N4" s="22" t="s">
        <v>17</v>
      </c>
      <c r="O4" s="22"/>
      <c r="P4" s="22" t="s">
        <v>177</v>
      </c>
      <c r="Q4" s="22"/>
      <c r="R4" s="21" t="s">
        <v>11</v>
      </c>
      <c r="S4" s="21"/>
      <c r="T4" s="22" t="s">
        <v>175</v>
      </c>
      <c r="U4" s="22"/>
      <c r="V4" s="21" t="s">
        <v>15</v>
      </c>
      <c r="W4" s="21"/>
      <c r="X4" s="21" t="s">
        <v>14</v>
      </c>
      <c r="Y4" s="21"/>
      <c r="Z4" s="98" t="s">
        <v>210</v>
      </c>
    </row>
    <row r="5" spans="1:26" ht="22.5" customHeight="1" x14ac:dyDescent="0.2">
      <c r="D5" s="141"/>
      <c r="E5" s="141"/>
      <c r="F5" s="141"/>
      <c r="G5" s="141"/>
      <c r="H5" s="141"/>
      <c r="I5" s="141"/>
    </row>
    <row r="6" spans="1:26" s="46" customFormat="1" x14ac:dyDescent="0.2">
      <c r="A6" s="126" t="s">
        <v>232</v>
      </c>
      <c r="B6" s="101">
        <v>0</v>
      </c>
      <c r="C6" s="101"/>
      <c r="D6" s="140">
        <v>100</v>
      </c>
      <c r="E6" s="140"/>
      <c r="F6" s="140"/>
      <c r="G6" s="140"/>
      <c r="H6" s="140"/>
      <c r="I6" s="140"/>
      <c r="J6" s="121"/>
      <c r="K6" s="121"/>
      <c r="L6" s="131">
        <v>90</v>
      </c>
      <c r="M6" s="121"/>
      <c r="N6" s="131">
        <v>80</v>
      </c>
      <c r="O6" s="121"/>
      <c r="P6" s="131">
        <v>70</v>
      </c>
      <c r="Q6" s="121"/>
      <c r="R6" s="131">
        <v>60</v>
      </c>
      <c r="S6" s="121"/>
      <c r="T6" s="121">
        <v>50</v>
      </c>
      <c r="U6" s="121"/>
      <c r="V6" s="131">
        <v>40</v>
      </c>
      <c r="W6" s="121"/>
      <c r="X6" s="131">
        <v>30</v>
      </c>
      <c r="Y6" s="121"/>
      <c r="Z6" s="131">
        <v>20</v>
      </c>
    </row>
    <row r="7" spans="1:26" x14ac:dyDescent="0.2">
      <c r="A7" s="127" t="s">
        <v>233</v>
      </c>
      <c r="B7" s="62">
        <v>0</v>
      </c>
      <c r="C7" s="62"/>
      <c r="D7" s="140">
        <v>10</v>
      </c>
      <c r="E7" s="140"/>
      <c r="F7" s="140"/>
      <c r="G7" s="140"/>
      <c r="H7" s="140"/>
      <c r="I7" s="140"/>
      <c r="J7" s="131"/>
      <c r="K7" s="131"/>
      <c r="L7" s="131">
        <v>20</v>
      </c>
      <c r="M7" s="131"/>
      <c r="N7" s="131">
        <v>30</v>
      </c>
      <c r="O7" s="131"/>
      <c r="P7" s="131">
        <v>40</v>
      </c>
      <c r="Q7" s="131"/>
      <c r="R7" s="131">
        <v>50</v>
      </c>
      <c r="S7" s="131"/>
      <c r="T7" s="131">
        <v>60</v>
      </c>
      <c r="U7" s="131"/>
      <c r="V7" s="131">
        <v>70</v>
      </c>
      <c r="W7" s="131"/>
      <c r="X7" s="131">
        <v>80</v>
      </c>
      <c r="Y7" s="131"/>
      <c r="Z7" s="131">
        <v>90</v>
      </c>
    </row>
    <row r="8" spans="1:26" s="46" customFormat="1" x14ac:dyDescent="0.2">
      <c r="A8" s="129" t="s">
        <v>228</v>
      </c>
      <c r="B8" s="101">
        <v>0</v>
      </c>
      <c r="C8" s="101"/>
      <c r="D8" s="140">
        <v>50</v>
      </c>
      <c r="E8" s="140"/>
      <c r="F8" s="140"/>
      <c r="G8" s="140"/>
      <c r="H8" s="140"/>
      <c r="I8" s="140"/>
      <c r="J8" s="131"/>
      <c r="K8" s="131"/>
      <c r="L8" s="131">
        <v>50</v>
      </c>
      <c r="M8" s="131"/>
      <c r="N8" s="131">
        <v>50</v>
      </c>
      <c r="O8" s="131"/>
      <c r="P8" s="131">
        <v>50</v>
      </c>
      <c r="Q8" s="131"/>
      <c r="R8" s="131">
        <v>50</v>
      </c>
      <c r="S8" s="131"/>
      <c r="T8" s="131">
        <v>50</v>
      </c>
      <c r="U8" s="131"/>
      <c r="V8" s="131">
        <v>50</v>
      </c>
      <c r="W8" s="131"/>
      <c r="X8" s="131">
        <v>50</v>
      </c>
      <c r="Y8" s="131"/>
      <c r="Z8" s="131">
        <v>50</v>
      </c>
    </row>
    <row r="9" spans="1:26" x14ac:dyDescent="0.2">
      <c r="A9" s="127" t="s">
        <v>229</v>
      </c>
      <c r="B9" s="62">
        <v>0</v>
      </c>
      <c r="C9" s="62"/>
      <c r="D9" s="140"/>
      <c r="E9" s="140"/>
      <c r="F9" s="140"/>
      <c r="G9" s="140"/>
      <c r="H9" s="140"/>
      <c r="I9" s="140"/>
      <c r="J9" s="131"/>
      <c r="K9" s="131"/>
      <c r="L9" s="131"/>
      <c r="M9" s="131"/>
      <c r="N9" s="131"/>
      <c r="O9" s="131"/>
      <c r="P9" s="131"/>
      <c r="Q9" s="131"/>
      <c r="R9" s="131"/>
      <c r="S9" s="131"/>
      <c r="T9" s="131"/>
      <c r="U9" s="131"/>
      <c r="V9" s="131"/>
      <c r="W9" s="131"/>
      <c r="X9" s="131"/>
      <c r="Y9" s="131"/>
      <c r="Z9" s="131"/>
    </row>
    <row r="10" spans="1:26" s="46" customFormat="1" x14ac:dyDescent="0.2">
      <c r="A10" s="126" t="s">
        <v>230</v>
      </c>
      <c r="B10" s="101">
        <v>0</v>
      </c>
      <c r="C10" s="101"/>
      <c r="D10" s="140"/>
      <c r="E10" s="140"/>
      <c r="F10" s="140"/>
      <c r="G10" s="140"/>
      <c r="H10" s="140"/>
      <c r="I10" s="140"/>
      <c r="J10" s="131"/>
      <c r="K10" s="131"/>
      <c r="L10" s="131"/>
      <c r="M10" s="131"/>
      <c r="N10" s="131"/>
      <c r="O10" s="131"/>
      <c r="P10" s="131"/>
      <c r="Q10" s="131"/>
      <c r="R10" s="131"/>
      <c r="S10" s="131"/>
      <c r="T10" s="131"/>
      <c r="U10" s="131"/>
      <c r="V10" s="131"/>
      <c r="W10" s="131"/>
      <c r="X10" s="131"/>
      <c r="Y10" s="131"/>
      <c r="Z10" s="131"/>
    </row>
    <row r="11" spans="1:26" s="105" customFormat="1" x14ac:dyDescent="0.2">
      <c r="A11" s="128" t="s">
        <v>231</v>
      </c>
      <c r="B11" s="104"/>
      <c r="C11" s="104"/>
      <c r="D11" s="140"/>
      <c r="E11" s="140"/>
      <c r="F11" s="140"/>
      <c r="G11" s="140"/>
      <c r="H11" s="140"/>
      <c r="I11" s="140"/>
      <c r="J11" s="131"/>
      <c r="K11" s="131"/>
      <c r="L11" s="131"/>
      <c r="M11" s="131"/>
      <c r="N11" s="131"/>
      <c r="O11" s="131"/>
      <c r="P11" s="131"/>
      <c r="Q11" s="131"/>
      <c r="R11" s="131"/>
      <c r="S11" s="131"/>
      <c r="T11" s="131"/>
      <c r="U11" s="131"/>
      <c r="V11" s="131"/>
      <c r="W11" s="131"/>
      <c r="X11" s="131"/>
      <c r="Y11" s="131"/>
      <c r="Z11" s="131"/>
    </row>
    <row r="12" spans="1:26" s="46" customFormat="1" x14ac:dyDescent="0.2">
      <c r="A12" s="126" t="s">
        <v>18</v>
      </c>
      <c r="B12" s="102"/>
      <c r="C12" s="102"/>
      <c r="D12" s="140"/>
      <c r="E12" s="140"/>
      <c r="F12" s="140"/>
      <c r="G12" s="140"/>
      <c r="H12" s="140"/>
      <c r="I12" s="140"/>
      <c r="J12" s="121"/>
      <c r="K12" s="121"/>
      <c r="L12" s="121"/>
      <c r="M12" s="121"/>
      <c r="N12" s="121"/>
      <c r="O12" s="121"/>
      <c r="P12" s="121"/>
      <c r="Q12" s="121"/>
      <c r="R12" s="121"/>
      <c r="S12" s="121"/>
      <c r="T12" s="121"/>
      <c r="U12" s="121"/>
      <c r="V12" s="121"/>
      <c r="W12" s="121"/>
      <c r="X12" s="121"/>
      <c r="Y12" s="121"/>
      <c r="Z12" s="122"/>
    </row>
    <row r="13" spans="1:26" s="105" customFormat="1" x14ac:dyDescent="0.2">
      <c r="A13" s="128" t="s">
        <v>19</v>
      </c>
      <c r="B13" s="104"/>
      <c r="C13" s="104"/>
      <c r="D13" s="139"/>
      <c r="E13" s="139"/>
      <c r="F13" s="139"/>
      <c r="G13" s="139"/>
      <c r="H13" s="139"/>
      <c r="I13" s="139"/>
      <c r="J13" s="123"/>
      <c r="K13" s="123"/>
      <c r="L13" s="123"/>
      <c r="M13" s="123"/>
      <c r="N13" s="123"/>
      <c r="O13" s="123"/>
      <c r="P13" s="123"/>
      <c r="Q13" s="123"/>
      <c r="R13" s="123"/>
      <c r="S13" s="123"/>
      <c r="T13" s="123"/>
      <c r="U13" s="123"/>
      <c r="V13" s="123"/>
      <c r="W13" s="123"/>
      <c r="X13" s="123"/>
      <c r="Y13" s="123"/>
      <c r="Z13" s="112"/>
    </row>
    <row r="14" spans="1:26" s="46" customFormat="1" x14ac:dyDescent="0.2">
      <c r="A14" s="126" t="s">
        <v>20</v>
      </c>
      <c r="B14" s="102"/>
      <c r="C14" s="102"/>
      <c r="D14" s="140"/>
      <c r="E14" s="140"/>
      <c r="F14" s="140"/>
      <c r="G14" s="140"/>
      <c r="H14" s="140"/>
      <c r="I14" s="140"/>
      <c r="J14" s="121"/>
      <c r="K14" s="121"/>
      <c r="L14" s="121"/>
      <c r="M14" s="121"/>
      <c r="N14" s="121"/>
      <c r="O14" s="121"/>
      <c r="P14" s="121"/>
      <c r="Q14" s="121"/>
      <c r="R14" s="121"/>
      <c r="S14" s="121"/>
      <c r="T14" s="121"/>
      <c r="U14" s="121"/>
      <c r="V14" s="121"/>
      <c r="W14" s="121"/>
      <c r="X14" s="121"/>
      <c r="Y14" s="121"/>
      <c r="Z14" s="122"/>
    </row>
    <row r="15" spans="1:26" s="105" customFormat="1" x14ac:dyDescent="0.2">
      <c r="A15" s="128" t="s">
        <v>21</v>
      </c>
      <c r="B15" s="104"/>
      <c r="C15" s="104"/>
      <c r="D15" s="139"/>
      <c r="E15" s="139"/>
      <c r="F15" s="139"/>
      <c r="G15" s="139"/>
      <c r="H15" s="139"/>
      <c r="I15" s="139"/>
      <c r="J15" s="123"/>
      <c r="K15" s="123"/>
      <c r="L15" s="123"/>
      <c r="M15" s="123"/>
      <c r="N15" s="123"/>
      <c r="O15" s="123"/>
      <c r="P15" s="123"/>
      <c r="Q15" s="123"/>
      <c r="R15" s="123"/>
      <c r="S15" s="123"/>
      <c r="T15" s="123"/>
      <c r="U15" s="123"/>
      <c r="V15" s="123"/>
      <c r="W15" s="123"/>
      <c r="X15" s="123"/>
      <c r="Y15" s="123"/>
      <c r="Z15" s="112"/>
    </row>
    <row r="16" spans="1:26" s="46" customFormat="1" x14ac:dyDescent="0.2">
      <c r="A16" s="126" t="s">
        <v>22</v>
      </c>
      <c r="B16" s="102"/>
      <c r="C16" s="102"/>
      <c r="D16" s="140"/>
      <c r="E16" s="140"/>
      <c r="F16" s="140"/>
      <c r="G16" s="140"/>
      <c r="H16" s="140"/>
      <c r="I16" s="140"/>
      <c r="J16" s="121"/>
      <c r="K16" s="121"/>
      <c r="L16" s="121"/>
      <c r="M16" s="121"/>
      <c r="N16" s="121"/>
      <c r="O16" s="121"/>
      <c r="P16" s="121"/>
      <c r="Q16" s="121"/>
      <c r="R16" s="121"/>
      <c r="S16" s="121"/>
      <c r="T16" s="121"/>
      <c r="U16" s="121"/>
      <c r="V16" s="121"/>
      <c r="W16" s="121"/>
      <c r="X16" s="121"/>
      <c r="Y16" s="121"/>
      <c r="Z16" s="122"/>
    </row>
    <row r="17" spans="1:26" s="105" customFormat="1" x14ac:dyDescent="0.2">
      <c r="A17" s="128" t="s">
        <v>23</v>
      </c>
      <c r="B17" s="104"/>
      <c r="C17" s="104"/>
      <c r="D17" s="139"/>
      <c r="E17" s="139"/>
      <c r="F17" s="139"/>
      <c r="G17" s="139"/>
      <c r="H17" s="139"/>
      <c r="I17" s="139"/>
      <c r="J17" s="123"/>
      <c r="K17" s="123"/>
      <c r="L17" s="123"/>
      <c r="M17" s="123"/>
      <c r="N17" s="123"/>
      <c r="O17" s="123"/>
      <c r="P17" s="123"/>
      <c r="Q17" s="123"/>
      <c r="R17" s="123"/>
      <c r="S17" s="123"/>
      <c r="T17" s="123"/>
      <c r="U17" s="123"/>
      <c r="V17" s="123"/>
      <c r="W17" s="123"/>
      <c r="X17" s="123"/>
      <c r="Y17" s="123"/>
      <c r="Z17" s="112"/>
    </row>
    <row r="18" spans="1:26" s="46" customFormat="1" x14ac:dyDescent="0.2">
      <c r="A18" s="126" t="s">
        <v>24</v>
      </c>
      <c r="B18" s="102"/>
      <c r="C18" s="102"/>
      <c r="D18" s="140"/>
      <c r="E18" s="140"/>
      <c r="F18" s="140"/>
      <c r="G18" s="140"/>
      <c r="H18" s="140"/>
      <c r="I18" s="140"/>
      <c r="J18" s="121"/>
      <c r="K18" s="121"/>
      <c r="L18" s="121"/>
      <c r="M18" s="121"/>
      <c r="N18" s="121"/>
      <c r="O18" s="121"/>
      <c r="P18" s="121"/>
      <c r="Q18" s="121"/>
      <c r="R18" s="121"/>
      <c r="S18" s="121"/>
      <c r="T18" s="121"/>
      <c r="U18" s="121"/>
      <c r="V18" s="121"/>
      <c r="W18" s="121"/>
      <c r="X18" s="121"/>
      <c r="Y18" s="121"/>
      <c r="Z18" s="122"/>
    </row>
    <row r="19" spans="1:26" s="105" customFormat="1" x14ac:dyDescent="0.2">
      <c r="A19" s="128" t="s">
        <v>25</v>
      </c>
      <c r="B19" s="104"/>
      <c r="C19" s="104"/>
      <c r="D19" s="139"/>
      <c r="E19" s="139"/>
      <c r="F19" s="139"/>
      <c r="G19" s="139"/>
      <c r="H19" s="139"/>
      <c r="I19" s="139"/>
      <c r="J19" s="123"/>
      <c r="K19" s="123"/>
      <c r="L19" s="123"/>
      <c r="M19" s="123"/>
      <c r="N19" s="123"/>
      <c r="O19" s="123"/>
      <c r="P19" s="123"/>
      <c r="Q19" s="123"/>
      <c r="R19" s="123"/>
      <c r="S19" s="123"/>
      <c r="T19" s="123"/>
      <c r="U19" s="123"/>
      <c r="V19" s="123"/>
      <c r="W19" s="123"/>
      <c r="X19" s="123"/>
      <c r="Y19" s="123"/>
      <c r="Z19" s="112"/>
    </row>
    <row r="20" spans="1:26" s="46" customFormat="1" x14ac:dyDescent="0.2">
      <c r="A20" s="126" t="s">
        <v>26</v>
      </c>
      <c r="B20" s="102">
        <v>0</v>
      </c>
      <c r="C20" s="102"/>
      <c r="D20" s="140"/>
      <c r="E20" s="140"/>
      <c r="F20" s="140"/>
      <c r="G20" s="140"/>
      <c r="H20" s="140"/>
      <c r="I20" s="140"/>
      <c r="J20" s="121"/>
      <c r="K20" s="121"/>
      <c r="L20" s="121"/>
      <c r="M20" s="121"/>
      <c r="N20" s="121"/>
      <c r="O20" s="121"/>
      <c r="P20" s="121"/>
      <c r="Q20" s="121"/>
      <c r="R20" s="121"/>
      <c r="S20" s="121"/>
      <c r="T20" s="121"/>
      <c r="U20" s="121"/>
      <c r="V20" s="121"/>
      <c r="W20" s="121"/>
      <c r="X20" s="121"/>
      <c r="Y20" s="121"/>
      <c r="Z20" s="124"/>
    </row>
    <row r="21" spans="1:26" x14ac:dyDescent="0.2">
      <c r="A21" s="31"/>
      <c r="D21" s="141"/>
      <c r="E21" s="141"/>
      <c r="F21" s="141"/>
      <c r="G21" s="141"/>
      <c r="H21" s="141"/>
      <c r="I21" s="141"/>
    </row>
    <row r="22" spans="1:26" ht="63" customHeight="1" x14ac:dyDescent="0.2">
      <c r="D22" s="136" t="s">
        <v>162</v>
      </c>
      <c r="E22" s="137"/>
      <c r="F22" s="137"/>
      <c r="G22" s="137"/>
      <c r="H22" s="137"/>
      <c r="I22" s="137"/>
      <c r="L22" s="36" t="s">
        <v>199</v>
      </c>
      <c r="N22" s="36" t="s">
        <v>200</v>
      </c>
      <c r="P22" s="36" t="s">
        <v>178</v>
      </c>
      <c r="R22" s="19" t="s">
        <v>188</v>
      </c>
      <c r="T22" s="19" t="s">
        <v>174</v>
      </c>
      <c r="V22" s="36" t="s">
        <v>167</v>
      </c>
      <c r="X22" s="36" t="s">
        <v>164</v>
      </c>
      <c r="Y22" s="36"/>
      <c r="Z22" s="36" t="s">
        <v>211</v>
      </c>
    </row>
    <row r="23" spans="1:26" x14ac:dyDescent="0.2">
      <c r="D23" s="18"/>
      <c r="E23" s="18"/>
      <c r="F23" s="18"/>
      <c r="G23" s="18"/>
      <c r="H23" s="18"/>
      <c r="I23" s="18"/>
      <c r="L23" s="18"/>
      <c r="N23" s="18"/>
      <c r="Z23" s="31"/>
    </row>
    <row r="24" spans="1:26" x14ac:dyDescent="0.2">
      <c r="D24" s="36"/>
      <c r="E24" s="36"/>
      <c r="F24" s="36"/>
      <c r="G24" s="36"/>
      <c r="H24" s="36"/>
      <c r="I24" s="36"/>
      <c r="L24" s="18"/>
      <c r="N24" s="18"/>
      <c r="Z24" s="31"/>
    </row>
    <row r="25" spans="1:26" ht="63.75" x14ac:dyDescent="0.2">
      <c r="D25" s="134" t="s">
        <v>154</v>
      </c>
      <c r="E25" s="80" t="s">
        <v>159</v>
      </c>
      <c r="F25" s="81">
        <v>0</v>
      </c>
      <c r="G25" s="82">
        <v>60</v>
      </c>
      <c r="H25" s="83">
        <v>80</v>
      </c>
      <c r="I25" s="84">
        <v>100</v>
      </c>
      <c r="L25" s="97" t="s">
        <v>201</v>
      </c>
      <c r="N25" s="91" t="s">
        <v>204</v>
      </c>
      <c r="P25" s="36" t="s">
        <v>179</v>
      </c>
      <c r="R25" s="36" t="s">
        <v>189</v>
      </c>
      <c r="T25" s="36" t="s">
        <v>165</v>
      </c>
      <c r="V25" s="36" t="s">
        <v>168</v>
      </c>
      <c r="X25" s="36" t="s">
        <v>165</v>
      </c>
      <c r="Y25" s="36"/>
      <c r="Z25" s="36" t="s">
        <v>165</v>
      </c>
    </row>
    <row r="26" spans="1:26" ht="63.75" x14ac:dyDescent="0.2">
      <c r="D26" s="134"/>
      <c r="E26" s="80" t="s">
        <v>158</v>
      </c>
      <c r="F26" s="81">
        <v>0</v>
      </c>
      <c r="G26" s="85">
        <v>40</v>
      </c>
      <c r="H26" s="82">
        <v>60</v>
      </c>
      <c r="I26" s="86">
        <v>80</v>
      </c>
      <c r="L26" s="97" t="s">
        <v>202</v>
      </c>
      <c r="N26" s="91" t="s">
        <v>205</v>
      </c>
      <c r="P26" s="36" t="s">
        <v>180</v>
      </c>
      <c r="R26" s="36" t="s">
        <v>191</v>
      </c>
      <c r="T26" s="36" t="s">
        <v>166</v>
      </c>
      <c r="V26" s="36" t="s">
        <v>169</v>
      </c>
      <c r="X26" s="36" t="s">
        <v>166</v>
      </c>
      <c r="Y26" s="36"/>
      <c r="Z26" s="36" t="s">
        <v>166</v>
      </c>
    </row>
    <row r="27" spans="1:26" ht="63.75" x14ac:dyDescent="0.2">
      <c r="D27" s="134"/>
      <c r="E27" s="80" t="s">
        <v>157</v>
      </c>
      <c r="F27" s="81">
        <v>0</v>
      </c>
      <c r="G27" s="87">
        <v>20</v>
      </c>
      <c r="H27" s="85">
        <v>40</v>
      </c>
      <c r="I27" s="82">
        <v>60</v>
      </c>
      <c r="L27" s="97" t="s">
        <v>203</v>
      </c>
      <c r="N27" s="96" t="s">
        <v>206</v>
      </c>
      <c r="P27" s="36" t="s">
        <v>181</v>
      </c>
      <c r="R27" s="36" t="s">
        <v>192</v>
      </c>
      <c r="V27" s="36" t="s">
        <v>170</v>
      </c>
    </row>
    <row r="28" spans="1:26" ht="38.25" x14ac:dyDescent="0.2">
      <c r="D28" s="134"/>
      <c r="E28" s="80" t="s">
        <v>156</v>
      </c>
      <c r="F28" s="81">
        <v>0</v>
      </c>
      <c r="G28" s="81">
        <v>0</v>
      </c>
      <c r="H28" s="81">
        <v>0</v>
      </c>
      <c r="I28" s="81">
        <v>0</v>
      </c>
      <c r="N28" s="96" t="s">
        <v>207</v>
      </c>
      <c r="P28" s="36" t="s">
        <v>182</v>
      </c>
      <c r="R28" s="36" t="s">
        <v>193</v>
      </c>
      <c r="V28" s="36" t="s">
        <v>166</v>
      </c>
    </row>
    <row r="29" spans="1:26" ht="38.25" x14ac:dyDescent="0.2">
      <c r="D29" s="134"/>
      <c r="E29" s="60"/>
      <c r="F29" s="80" t="s">
        <v>156</v>
      </c>
      <c r="G29" s="80" t="s">
        <v>160</v>
      </c>
      <c r="H29" s="80" t="s">
        <v>158</v>
      </c>
      <c r="I29" s="80" t="s">
        <v>161</v>
      </c>
      <c r="P29" s="36" t="s">
        <v>183</v>
      </c>
      <c r="R29" s="36" t="s">
        <v>194</v>
      </c>
    </row>
    <row r="30" spans="1:26" ht="38.25" x14ac:dyDescent="0.2">
      <c r="D30" s="135" t="s">
        <v>12</v>
      </c>
      <c r="E30" s="135"/>
      <c r="F30" s="135"/>
      <c r="G30" s="135"/>
      <c r="H30" s="135"/>
      <c r="I30" s="135"/>
      <c r="P30" s="36" t="s">
        <v>184</v>
      </c>
      <c r="R30" s="36" t="s">
        <v>190</v>
      </c>
    </row>
    <row r="31" spans="1:26" x14ac:dyDescent="0.2">
      <c r="P31" s="19"/>
    </row>
    <row r="32" spans="1:26" ht="25.5" x14ac:dyDescent="0.2">
      <c r="P32" s="36" t="s">
        <v>185</v>
      </c>
    </row>
  </sheetData>
  <sheetProtection password="C8DF" sheet="1"/>
  <mergeCells count="23">
    <mergeCell ref="D25:D29"/>
    <mergeCell ref="D30:I30"/>
    <mergeCell ref="D11:I11"/>
    <mergeCell ref="D12:I12"/>
    <mergeCell ref="D13:I13"/>
    <mergeCell ref="D14:I14"/>
    <mergeCell ref="D19:I19"/>
    <mergeCell ref="D21:I21"/>
    <mergeCell ref="D9:I9"/>
    <mergeCell ref="D10:I10"/>
    <mergeCell ref="D20:I20"/>
    <mergeCell ref="D22:I22"/>
    <mergeCell ref="A2:A3"/>
    <mergeCell ref="D15:I15"/>
    <mergeCell ref="D16:I16"/>
    <mergeCell ref="D17:I17"/>
    <mergeCell ref="D18:I18"/>
    <mergeCell ref="D3:H3"/>
    <mergeCell ref="D4:I4"/>
    <mergeCell ref="D5:I5"/>
    <mergeCell ref="D6:I6"/>
    <mergeCell ref="D7:I7"/>
    <mergeCell ref="D8:I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8"/>
  <sheetViews>
    <sheetView zoomScale="70" zoomScaleNormal="70" workbookViewId="0">
      <selection activeCell="L5" sqref="D5:L6"/>
    </sheetView>
  </sheetViews>
  <sheetFormatPr defaultRowHeight="12.75" x14ac:dyDescent="0.2"/>
  <cols>
    <col min="2" max="2" width="15.125" customWidth="1"/>
    <col min="3" max="3" width="0" hidden="1" customWidth="1"/>
    <col min="8" max="12" width="9" customWidth="1"/>
    <col min="13" max="13" width="9" hidden="1" customWidth="1"/>
    <col min="15" max="15" width="23.25" customWidth="1"/>
  </cols>
  <sheetData>
    <row r="1" spans="1:38" ht="32.25" customHeight="1" x14ac:dyDescent="0.35">
      <c r="A1" s="142" t="s">
        <v>214</v>
      </c>
      <c r="B1" s="143"/>
      <c r="C1" s="143"/>
      <c r="D1" s="143"/>
      <c r="E1" s="143"/>
      <c r="F1" s="143"/>
      <c r="G1" s="143"/>
      <c r="H1" s="143"/>
      <c r="I1" s="143"/>
      <c r="J1" s="143"/>
      <c r="K1" s="143"/>
      <c r="L1" s="143"/>
      <c r="M1" s="143"/>
      <c r="N1" s="143"/>
      <c r="O1" s="143"/>
      <c r="P1" s="136"/>
      <c r="Q1" s="144"/>
      <c r="R1" s="144"/>
      <c r="S1" s="144"/>
      <c r="T1" s="144"/>
      <c r="U1" s="144"/>
      <c r="V1" s="144"/>
      <c r="W1" s="144"/>
      <c r="X1" s="144"/>
      <c r="Y1" s="144"/>
      <c r="Z1" s="144"/>
      <c r="AA1" s="144"/>
      <c r="AB1" s="144"/>
      <c r="AC1" s="144"/>
      <c r="AD1" s="144"/>
      <c r="AE1" s="144"/>
      <c r="AF1" s="144"/>
      <c r="AG1" s="144"/>
      <c r="AH1" s="144"/>
      <c r="AI1" s="144"/>
      <c r="AJ1" s="144"/>
      <c r="AK1" s="144"/>
      <c r="AL1" s="144"/>
    </row>
    <row r="2" spans="1:38" ht="23.25" x14ac:dyDescent="0.35">
      <c r="A2" s="13"/>
      <c r="B2" s="145"/>
      <c r="C2" s="146" t="s">
        <v>5</v>
      </c>
      <c r="D2" s="146"/>
      <c r="E2" s="146"/>
      <c r="F2" s="146"/>
      <c r="G2" s="146"/>
      <c r="H2" s="146"/>
      <c r="I2" s="146"/>
      <c r="J2" s="146"/>
      <c r="K2" s="16"/>
      <c r="L2" s="16"/>
      <c r="M2" s="16"/>
      <c r="N2" s="1"/>
      <c r="O2" s="1"/>
    </row>
    <row r="3" spans="1:38" ht="23.25" x14ac:dyDescent="0.35">
      <c r="A3" s="13"/>
      <c r="B3" s="145"/>
      <c r="C3" s="2">
        <v>1</v>
      </c>
      <c r="D3" s="2">
        <v>1</v>
      </c>
      <c r="E3" s="2">
        <v>2</v>
      </c>
      <c r="F3" s="2">
        <v>3</v>
      </c>
      <c r="G3" s="2">
        <v>4</v>
      </c>
      <c r="H3" s="2">
        <v>5</v>
      </c>
      <c r="I3" s="2">
        <v>6</v>
      </c>
      <c r="J3" s="2">
        <v>7</v>
      </c>
      <c r="K3" s="2">
        <v>8</v>
      </c>
      <c r="L3" s="2">
        <v>9</v>
      </c>
      <c r="M3" s="2">
        <v>11</v>
      </c>
      <c r="N3" s="1"/>
      <c r="O3" s="1"/>
    </row>
    <row r="4" spans="1:38" ht="196.5" customHeight="1" x14ac:dyDescent="0.35">
      <c r="A4" s="13"/>
      <c r="B4" s="145"/>
      <c r="C4" s="3" t="s">
        <v>187</v>
      </c>
      <c r="D4" s="3" t="s">
        <v>173</v>
      </c>
      <c r="E4" s="3" t="s">
        <v>9</v>
      </c>
      <c r="F4" s="15" t="s">
        <v>17</v>
      </c>
      <c r="G4" s="15" t="s">
        <v>13</v>
      </c>
      <c r="H4" s="3" t="s">
        <v>11</v>
      </c>
      <c r="I4" s="3" t="s">
        <v>175</v>
      </c>
      <c r="J4" s="3" t="s">
        <v>15</v>
      </c>
      <c r="K4" s="3" t="s">
        <v>14</v>
      </c>
      <c r="L4" s="15" t="s">
        <v>210</v>
      </c>
      <c r="M4" s="3"/>
      <c r="N4" s="4" t="s">
        <v>0</v>
      </c>
      <c r="O4" s="14" t="s">
        <v>1</v>
      </c>
    </row>
    <row r="5" spans="1:38" ht="23.25" x14ac:dyDescent="0.35">
      <c r="A5" s="13"/>
      <c r="B5" s="5" t="s">
        <v>2</v>
      </c>
      <c r="C5" s="147">
        <f>Weighting!B6</f>
        <v>0</v>
      </c>
      <c r="D5" s="147">
        <f>Weighting!C6</f>
        <v>100</v>
      </c>
      <c r="E5" s="147">
        <f>Weighting!D6</f>
        <v>90</v>
      </c>
      <c r="F5" s="147">
        <f>Weighting!E6</f>
        <v>80</v>
      </c>
      <c r="G5" s="147">
        <f>Weighting!F6</f>
        <v>70</v>
      </c>
      <c r="H5" s="147">
        <f>Weighting!G6</f>
        <v>60</v>
      </c>
      <c r="I5" s="147">
        <f>Weighting!H6</f>
        <v>50</v>
      </c>
      <c r="J5" s="147">
        <f>Weighting!I6</f>
        <v>40</v>
      </c>
      <c r="K5" s="147">
        <f>Weighting!J6</f>
        <v>30</v>
      </c>
      <c r="L5" s="147">
        <f>Weighting!$K$6</f>
        <v>20</v>
      </c>
      <c r="M5" s="147">
        <v>0</v>
      </c>
      <c r="N5" s="148">
        <f>SUM(C5:M5)</f>
        <v>540</v>
      </c>
      <c r="O5" s="14"/>
    </row>
    <row r="6" spans="1:38" ht="40.5" x14ac:dyDescent="0.35">
      <c r="A6" s="13"/>
      <c r="B6" s="7" t="s">
        <v>3</v>
      </c>
      <c r="C6" s="147"/>
      <c r="D6" s="147"/>
      <c r="E6" s="147"/>
      <c r="F6" s="147"/>
      <c r="G6" s="147"/>
      <c r="H6" s="147"/>
      <c r="I6" s="147"/>
      <c r="J6" s="147"/>
      <c r="K6" s="147"/>
      <c r="L6" s="147"/>
      <c r="M6" s="147"/>
      <c r="N6" s="148"/>
      <c r="O6" s="14"/>
      <c r="Q6" t="s">
        <v>6</v>
      </c>
      <c r="R6" t="str">
        <f t="shared" ref="R6:AB6" si="0">C4</f>
        <v>Level of involvment</v>
      </c>
      <c r="S6" t="str">
        <f t="shared" si="0"/>
        <v>Magnitude/Probability of impact</v>
      </c>
      <c r="T6" t="str">
        <f t="shared" si="0"/>
        <v>Level of influence</v>
      </c>
      <c r="U6" t="str">
        <f t="shared" si="0"/>
        <v>Level of interest</v>
      </c>
      <c r="V6" t="str">
        <f t="shared" si="0"/>
        <v>Urgency/Temporal immediacy</v>
      </c>
      <c r="W6" t="str">
        <f t="shared" si="0"/>
        <v>Proximity</v>
      </c>
      <c r="X6" t="str">
        <f t="shared" si="0"/>
        <v>Economic interest</v>
      </c>
      <c r="Y6" t="str">
        <f t="shared" si="0"/>
        <v>Rights</v>
      </c>
      <c r="Z6" t="str">
        <f t="shared" si="0"/>
        <v>Fairness</v>
      </c>
      <c r="AA6" t="str">
        <f t="shared" si="0"/>
        <v>Underrepresented/Underserved representation</v>
      </c>
      <c r="AB6">
        <f t="shared" si="0"/>
        <v>0</v>
      </c>
    </row>
    <row r="7" spans="1:38" ht="23.25" x14ac:dyDescent="0.35">
      <c r="A7" s="8" t="s">
        <v>4</v>
      </c>
      <c r="B7" s="149" t="s">
        <v>6</v>
      </c>
      <c r="C7" s="150"/>
      <c r="D7" s="150"/>
      <c r="E7" s="150"/>
      <c r="F7" s="150"/>
      <c r="G7" s="150"/>
      <c r="H7" s="150"/>
      <c r="I7" s="150"/>
      <c r="J7" s="150"/>
      <c r="K7" s="150"/>
      <c r="L7" s="150"/>
      <c r="M7" s="150"/>
      <c r="N7" s="150"/>
      <c r="O7" s="1"/>
      <c r="Q7" t="str">
        <f>B8</f>
        <v>qwer</v>
      </c>
      <c r="R7">
        <f>C9</f>
        <v>0</v>
      </c>
      <c r="S7">
        <f>D9</f>
        <v>18.518518518518519</v>
      </c>
      <c r="T7">
        <f>E9</f>
        <v>15</v>
      </c>
      <c r="U7">
        <f>F9</f>
        <v>11.851851851851851</v>
      </c>
      <c r="V7">
        <f>G9</f>
        <v>9.0740740740740744</v>
      </c>
      <c r="W7">
        <f t="shared" ref="W7:AB7" si="1">H9</f>
        <v>6.666666666666667</v>
      </c>
      <c r="X7">
        <f t="shared" si="1"/>
        <v>4.6296296296296298</v>
      </c>
      <c r="Y7">
        <f t="shared" si="1"/>
        <v>2.9629629629629628</v>
      </c>
      <c r="Z7">
        <f t="shared" si="1"/>
        <v>1.6666666666666667</v>
      </c>
      <c r="AA7">
        <f t="shared" si="1"/>
        <v>0.7407407407407407</v>
      </c>
      <c r="AB7">
        <f t="shared" si="1"/>
        <v>0</v>
      </c>
    </row>
    <row r="8" spans="1:38" ht="23.25" x14ac:dyDescent="0.35">
      <c r="A8" s="9">
        <v>1</v>
      </c>
      <c r="B8" s="10" t="str">
        <f>Scoring!A6</f>
        <v>qwer</v>
      </c>
      <c r="C8" s="6">
        <f>Scoring!B6</f>
        <v>0</v>
      </c>
      <c r="D8" s="6">
        <f>Scoring!D6</f>
        <v>100</v>
      </c>
      <c r="E8" s="6">
        <f>Scoring!L6</f>
        <v>90</v>
      </c>
      <c r="F8" s="6">
        <f>Scoring!N6</f>
        <v>80</v>
      </c>
      <c r="G8" s="6">
        <f>Scoring!P6</f>
        <v>70</v>
      </c>
      <c r="H8" s="6">
        <f>Scoring!R6</f>
        <v>60</v>
      </c>
      <c r="I8" s="6">
        <f>Scoring!T6</f>
        <v>50</v>
      </c>
      <c r="J8" s="6">
        <f>Scoring!V6</f>
        <v>40</v>
      </c>
      <c r="K8" s="6">
        <f>Scoring!X6</f>
        <v>30</v>
      </c>
      <c r="L8" s="6">
        <f>Scoring!Z6</f>
        <v>20</v>
      </c>
      <c r="M8" s="6"/>
      <c r="N8" s="151">
        <f>SUM(C9:M9)</f>
        <v>71.111111111111114</v>
      </c>
      <c r="O8" s="152">
        <f>RANK(N8,$N$8:$N$37,0)</f>
        <v>1</v>
      </c>
      <c r="Q8" t="str">
        <f>B10</f>
        <v>rewq</v>
      </c>
      <c r="R8">
        <f>C11</f>
        <v>0</v>
      </c>
      <c r="S8">
        <f>D11</f>
        <v>1.8518518518518519</v>
      </c>
      <c r="T8">
        <f>E11</f>
        <v>3.3333333333333335</v>
      </c>
      <c r="U8">
        <f>F11</f>
        <v>4.4444444444444446</v>
      </c>
      <c r="V8">
        <f>G11</f>
        <v>5.1851851851851851</v>
      </c>
      <c r="W8">
        <f t="shared" ref="W8:AB8" si="2">H11</f>
        <v>5.5555555555555554</v>
      </c>
      <c r="X8">
        <f t="shared" si="2"/>
        <v>5.5555555555555554</v>
      </c>
      <c r="Y8">
        <f t="shared" si="2"/>
        <v>5.1851851851851851</v>
      </c>
      <c r="Z8">
        <f t="shared" si="2"/>
        <v>4.4444444444444446</v>
      </c>
      <c r="AA8">
        <f t="shared" si="2"/>
        <v>3.3333333333333335</v>
      </c>
      <c r="AB8">
        <f t="shared" si="2"/>
        <v>0</v>
      </c>
    </row>
    <row r="9" spans="1:38" ht="23.25" x14ac:dyDescent="0.35">
      <c r="A9" s="8"/>
      <c r="B9" s="11"/>
      <c r="C9" s="12">
        <f t="shared" ref="C9:M9" si="3">C8*C$5/$N$5</f>
        <v>0</v>
      </c>
      <c r="D9" s="12">
        <f t="shared" si="3"/>
        <v>18.518518518518519</v>
      </c>
      <c r="E9" s="12">
        <f t="shared" si="3"/>
        <v>15</v>
      </c>
      <c r="F9" s="12">
        <f t="shared" si="3"/>
        <v>11.851851851851851</v>
      </c>
      <c r="G9" s="12">
        <f t="shared" si="3"/>
        <v>9.0740740740740744</v>
      </c>
      <c r="H9" s="12">
        <f t="shared" si="3"/>
        <v>6.666666666666667</v>
      </c>
      <c r="I9" s="12">
        <f t="shared" si="3"/>
        <v>4.6296296296296298</v>
      </c>
      <c r="J9" s="12">
        <f t="shared" si="3"/>
        <v>2.9629629629629628</v>
      </c>
      <c r="K9" s="12">
        <f t="shared" si="3"/>
        <v>1.6666666666666667</v>
      </c>
      <c r="L9" s="12">
        <f t="shared" si="3"/>
        <v>0.7407407407407407</v>
      </c>
      <c r="M9" s="12">
        <f t="shared" si="3"/>
        <v>0</v>
      </c>
      <c r="N9" s="151"/>
      <c r="O9" s="152"/>
      <c r="Q9" t="str">
        <f>B12</f>
        <v>Group 3</v>
      </c>
      <c r="R9">
        <f>C13</f>
        <v>0</v>
      </c>
      <c r="S9">
        <f>D13</f>
        <v>9.2592592592592595</v>
      </c>
      <c r="T9">
        <f>E13</f>
        <v>8.3333333333333339</v>
      </c>
      <c r="U9">
        <f>F13</f>
        <v>7.4074074074074074</v>
      </c>
      <c r="V9">
        <f>G13</f>
        <v>6.4814814814814818</v>
      </c>
      <c r="W9">
        <f t="shared" ref="W9:AB9" si="4">H13</f>
        <v>5.5555555555555554</v>
      </c>
      <c r="X9">
        <f t="shared" si="4"/>
        <v>4.6296296296296298</v>
      </c>
      <c r="Y9">
        <f t="shared" si="4"/>
        <v>3.7037037037037037</v>
      </c>
      <c r="Z9">
        <f t="shared" si="4"/>
        <v>2.7777777777777777</v>
      </c>
      <c r="AA9">
        <f t="shared" si="4"/>
        <v>1.8518518518518519</v>
      </c>
      <c r="AB9">
        <f t="shared" si="4"/>
        <v>0</v>
      </c>
    </row>
    <row r="10" spans="1:38" ht="35.25" customHeight="1" x14ac:dyDescent="0.35">
      <c r="A10" s="9">
        <v>2</v>
      </c>
      <c r="B10" s="10" t="str">
        <f>Scoring!A7</f>
        <v>rewq</v>
      </c>
      <c r="C10" s="6">
        <f>Scoring!B7</f>
        <v>0</v>
      </c>
      <c r="D10" s="6">
        <f>Scoring!D7</f>
        <v>10</v>
      </c>
      <c r="E10" s="6">
        <f>Scoring!L7</f>
        <v>20</v>
      </c>
      <c r="F10" s="6">
        <f>Scoring!N7</f>
        <v>30</v>
      </c>
      <c r="G10" s="6">
        <f>Scoring!P7</f>
        <v>40</v>
      </c>
      <c r="H10" s="6">
        <f>Scoring!R7</f>
        <v>50</v>
      </c>
      <c r="I10" s="6">
        <f>Scoring!T7</f>
        <v>60</v>
      </c>
      <c r="J10" s="6">
        <f>Scoring!V7</f>
        <v>70</v>
      </c>
      <c r="K10" s="6">
        <f>Scoring!X7</f>
        <v>80</v>
      </c>
      <c r="L10" s="6">
        <f>Scoring!Z7</f>
        <v>90</v>
      </c>
      <c r="M10" s="6"/>
      <c r="N10" s="151">
        <f>SUM(C11:M11)</f>
        <v>38.888888888888886</v>
      </c>
      <c r="O10" s="152">
        <f>RANK(N10,$N$8:$N$37,0)</f>
        <v>3</v>
      </c>
      <c r="Q10" t="str">
        <f>B14</f>
        <v>Group 4</v>
      </c>
      <c r="R10">
        <f>C15</f>
        <v>0</v>
      </c>
      <c r="S10">
        <f>D15</f>
        <v>0</v>
      </c>
      <c r="T10">
        <f>E15</f>
        <v>0</v>
      </c>
      <c r="U10">
        <f>F15</f>
        <v>0</v>
      </c>
      <c r="V10">
        <f>G15</f>
        <v>0</v>
      </c>
      <c r="W10">
        <f t="shared" ref="W10:AB10" si="5">H15</f>
        <v>0</v>
      </c>
      <c r="X10">
        <f t="shared" si="5"/>
        <v>0</v>
      </c>
      <c r="Y10">
        <f t="shared" si="5"/>
        <v>0</v>
      </c>
      <c r="Z10">
        <f t="shared" si="5"/>
        <v>0</v>
      </c>
      <c r="AA10">
        <f t="shared" si="5"/>
        <v>0</v>
      </c>
      <c r="AB10">
        <f t="shared" si="5"/>
        <v>0</v>
      </c>
    </row>
    <row r="11" spans="1:38" ht="23.25" x14ac:dyDescent="0.35">
      <c r="A11" s="8"/>
      <c r="B11" s="11"/>
      <c r="C11" s="12">
        <f>C10*C$5/$N$5</f>
        <v>0</v>
      </c>
      <c r="D11" s="12">
        <f>D10*D$5/$N$5</f>
        <v>1.8518518518518519</v>
      </c>
      <c r="E11" s="12">
        <f>E10*E$5/$N$5</f>
        <v>3.3333333333333335</v>
      </c>
      <c r="F11" s="12">
        <f>F10*F$5/$N$5</f>
        <v>4.4444444444444446</v>
      </c>
      <c r="G11" s="12">
        <f>G10*G$5/$N$5</f>
        <v>5.1851851851851851</v>
      </c>
      <c r="H11" s="12">
        <f t="shared" ref="H11:M11" si="6">H10*H$5/$N$5</f>
        <v>5.5555555555555554</v>
      </c>
      <c r="I11" s="12">
        <f t="shared" si="6"/>
        <v>5.5555555555555554</v>
      </c>
      <c r="J11" s="12">
        <f t="shared" si="6"/>
        <v>5.1851851851851851</v>
      </c>
      <c r="K11" s="12">
        <f t="shared" si="6"/>
        <v>4.4444444444444446</v>
      </c>
      <c r="L11" s="12">
        <f t="shared" si="6"/>
        <v>3.3333333333333335</v>
      </c>
      <c r="M11" s="12">
        <f t="shared" si="6"/>
        <v>0</v>
      </c>
      <c r="N11" s="151"/>
      <c r="O11" s="152"/>
      <c r="Q11" t="str">
        <f>B16</f>
        <v>Group 5</v>
      </c>
      <c r="R11">
        <f>C17</f>
        <v>0</v>
      </c>
      <c r="S11">
        <f>D17</f>
        <v>0</v>
      </c>
      <c r="T11">
        <f>E17</f>
        <v>0</v>
      </c>
      <c r="U11">
        <f>F17</f>
        <v>0</v>
      </c>
      <c r="V11">
        <f>G17</f>
        <v>0</v>
      </c>
      <c r="W11">
        <f t="shared" ref="W11:AB11" si="7">H17</f>
        <v>0</v>
      </c>
      <c r="X11">
        <f t="shared" si="7"/>
        <v>0</v>
      </c>
      <c r="Y11">
        <f t="shared" si="7"/>
        <v>0</v>
      </c>
      <c r="Z11">
        <f t="shared" si="7"/>
        <v>0</v>
      </c>
      <c r="AA11">
        <f t="shared" si="7"/>
        <v>0</v>
      </c>
      <c r="AB11">
        <f t="shared" si="7"/>
        <v>0</v>
      </c>
    </row>
    <row r="12" spans="1:38" ht="23.25" x14ac:dyDescent="0.35">
      <c r="A12" s="9">
        <v>3</v>
      </c>
      <c r="B12" s="10" t="str">
        <f>Scoring!A8</f>
        <v>Group 3</v>
      </c>
      <c r="C12" s="6">
        <f>Scoring!B8</f>
        <v>0</v>
      </c>
      <c r="D12" s="6">
        <f>Scoring!D8</f>
        <v>50</v>
      </c>
      <c r="E12" s="6">
        <f>Scoring!L8</f>
        <v>50</v>
      </c>
      <c r="F12" s="6">
        <f>Scoring!N8</f>
        <v>50</v>
      </c>
      <c r="G12" s="6">
        <f>Scoring!P8</f>
        <v>50</v>
      </c>
      <c r="H12" s="6">
        <f>Scoring!R8</f>
        <v>50</v>
      </c>
      <c r="I12" s="6">
        <f>Scoring!T8</f>
        <v>50</v>
      </c>
      <c r="J12" s="6">
        <f>Scoring!V8</f>
        <v>50</v>
      </c>
      <c r="K12" s="6">
        <f>Scoring!X8</f>
        <v>50</v>
      </c>
      <c r="L12" s="6">
        <f>Scoring!Z8</f>
        <v>50</v>
      </c>
      <c r="M12" s="6"/>
      <c r="N12" s="151">
        <f>SUM(C13:M13)</f>
        <v>50.000000000000007</v>
      </c>
      <c r="O12" s="152">
        <f>RANK(N12,$N$8:$N$37,0)</f>
        <v>2</v>
      </c>
      <c r="Q12" t="str">
        <f>B18</f>
        <v>Group 6</v>
      </c>
      <c r="R12">
        <f>C19</f>
        <v>0</v>
      </c>
      <c r="S12">
        <f>D19</f>
        <v>0</v>
      </c>
      <c r="T12">
        <f>E19</f>
        <v>0</v>
      </c>
      <c r="U12">
        <f>F19</f>
        <v>0</v>
      </c>
      <c r="V12">
        <f>G19</f>
        <v>0</v>
      </c>
      <c r="W12">
        <f t="shared" ref="W12:AB12" si="8">H19</f>
        <v>0</v>
      </c>
      <c r="X12">
        <f t="shared" si="8"/>
        <v>0</v>
      </c>
      <c r="Y12">
        <f t="shared" si="8"/>
        <v>0</v>
      </c>
      <c r="Z12">
        <f t="shared" si="8"/>
        <v>0</v>
      </c>
      <c r="AA12">
        <f t="shared" si="8"/>
        <v>0</v>
      </c>
      <c r="AB12">
        <f t="shared" si="8"/>
        <v>0</v>
      </c>
    </row>
    <row r="13" spans="1:38" ht="23.25" x14ac:dyDescent="0.35">
      <c r="A13" s="8"/>
      <c r="B13" s="11"/>
      <c r="C13" s="12">
        <f>C12*C$5/$N$5</f>
        <v>0</v>
      </c>
      <c r="D13" s="12">
        <f>D12*D$5/$N$5</f>
        <v>9.2592592592592595</v>
      </c>
      <c r="E13" s="12">
        <f>E12*E$5/$N$5</f>
        <v>8.3333333333333339</v>
      </c>
      <c r="F13" s="12">
        <f>F12*F$5/$N$5</f>
        <v>7.4074074074074074</v>
      </c>
      <c r="G13" s="12">
        <f>G12*G$5/$N$5</f>
        <v>6.4814814814814818</v>
      </c>
      <c r="H13" s="12">
        <f t="shared" ref="H13:M13" si="9">H12*H$5/$N$5</f>
        <v>5.5555555555555554</v>
      </c>
      <c r="I13" s="12">
        <f t="shared" si="9"/>
        <v>4.6296296296296298</v>
      </c>
      <c r="J13" s="12">
        <f t="shared" si="9"/>
        <v>3.7037037037037037</v>
      </c>
      <c r="K13" s="12">
        <f t="shared" si="9"/>
        <v>2.7777777777777777</v>
      </c>
      <c r="L13" s="12">
        <f t="shared" si="9"/>
        <v>1.8518518518518519</v>
      </c>
      <c r="M13" s="12">
        <f t="shared" si="9"/>
        <v>0</v>
      </c>
      <c r="N13" s="151"/>
      <c r="O13" s="152"/>
      <c r="Q13" t="str">
        <f>B20</f>
        <v>Group 7</v>
      </c>
      <c r="R13">
        <f>C21</f>
        <v>0</v>
      </c>
      <c r="S13">
        <f>D21</f>
        <v>0</v>
      </c>
      <c r="T13">
        <f>E21</f>
        <v>0</v>
      </c>
      <c r="U13">
        <f>F21</f>
        <v>0</v>
      </c>
      <c r="V13">
        <f>G21</f>
        <v>0</v>
      </c>
      <c r="W13">
        <f t="shared" ref="W13:AB13" si="10">H21</f>
        <v>0</v>
      </c>
      <c r="X13">
        <f t="shared" si="10"/>
        <v>0</v>
      </c>
      <c r="Y13">
        <f t="shared" si="10"/>
        <v>0</v>
      </c>
      <c r="Z13">
        <f t="shared" si="10"/>
        <v>0</v>
      </c>
      <c r="AA13">
        <f t="shared" si="10"/>
        <v>0</v>
      </c>
      <c r="AB13">
        <f t="shared" si="10"/>
        <v>0</v>
      </c>
    </row>
    <row r="14" spans="1:38" ht="39" customHeight="1" x14ac:dyDescent="0.35">
      <c r="A14" s="9">
        <v>4</v>
      </c>
      <c r="B14" s="10" t="str">
        <f>Scoring!A9</f>
        <v>Group 4</v>
      </c>
      <c r="C14" s="6">
        <f>Scoring!B9</f>
        <v>0</v>
      </c>
      <c r="D14" s="6">
        <f>Scoring!D9</f>
        <v>0</v>
      </c>
      <c r="E14" s="6">
        <f>Scoring!L9</f>
        <v>0</v>
      </c>
      <c r="F14" s="6">
        <f>Scoring!N9</f>
        <v>0</v>
      </c>
      <c r="G14" s="6">
        <f>Scoring!P9</f>
        <v>0</v>
      </c>
      <c r="H14" s="6">
        <f>Scoring!R9</f>
        <v>0</v>
      </c>
      <c r="I14" s="6">
        <f>Scoring!T9</f>
        <v>0</v>
      </c>
      <c r="J14" s="6">
        <f>Scoring!V9</f>
        <v>0</v>
      </c>
      <c r="K14" s="6">
        <f>Scoring!X9</f>
        <v>0</v>
      </c>
      <c r="L14" s="6">
        <f>Scoring!Z9</f>
        <v>0</v>
      </c>
      <c r="M14" s="6"/>
      <c r="N14" s="151">
        <f>SUM(C15:M15)</f>
        <v>0</v>
      </c>
      <c r="O14" s="152">
        <f>RANK(N14,$N$8:$N$37,0)</f>
        <v>4</v>
      </c>
      <c r="Q14" t="str">
        <f>B22</f>
        <v>Group 8</v>
      </c>
      <c r="R14">
        <f>C23</f>
        <v>0</v>
      </c>
      <c r="S14">
        <f>D23</f>
        <v>0</v>
      </c>
      <c r="T14">
        <f>E23</f>
        <v>0</v>
      </c>
      <c r="U14">
        <f>F23</f>
        <v>0</v>
      </c>
      <c r="V14">
        <f>G23</f>
        <v>0</v>
      </c>
      <c r="W14">
        <f t="shared" ref="W14:AB14" si="11">H23</f>
        <v>0</v>
      </c>
      <c r="X14">
        <f t="shared" si="11"/>
        <v>0</v>
      </c>
      <c r="Y14">
        <f t="shared" si="11"/>
        <v>0</v>
      </c>
      <c r="Z14">
        <f t="shared" si="11"/>
        <v>0</v>
      </c>
      <c r="AA14">
        <f t="shared" si="11"/>
        <v>0</v>
      </c>
      <c r="AB14">
        <f t="shared" si="11"/>
        <v>0</v>
      </c>
    </row>
    <row r="15" spans="1:38" ht="23.25" x14ac:dyDescent="0.35">
      <c r="A15" s="8"/>
      <c r="B15" s="11"/>
      <c r="C15" s="12">
        <f>C14*C$5/$N$5</f>
        <v>0</v>
      </c>
      <c r="D15" s="12">
        <f>D14*D$5/$N$5</f>
        <v>0</v>
      </c>
      <c r="E15" s="12">
        <f>E14*E$5/$N$5</f>
        <v>0</v>
      </c>
      <c r="F15" s="12">
        <f>F14*F$5/$N$5</f>
        <v>0</v>
      </c>
      <c r="G15" s="12">
        <f>G14*G$5/$N$5</f>
        <v>0</v>
      </c>
      <c r="H15" s="12">
        <f t="shared" ref="H15:M15" si="12">H14*H$5/$N$5</f>
        <v>0</v>
      </c>
      <c r="I15" s="12">
        <f t="shared" si="12"/>
        <v>0</v>
      </c>
      <c r="J15" s="12">
        <f t="shared" si="12"/>
        <v>0</v>
      </c>
      <c r="K15" s="12">
        <f t="shared" si="12"/>
        <v>0</v>
      </c>
      <c r="L15" s="12">
        <f t="shared" si="12"/>
        <v>0</v>
      </c>
      <c r="M15" s="12">
        <f t="shared" si="12"/>
        <v>0</v>
      </c>
      <c r="N15" s="151"/>
      <c r="O15" s="152"/>
      <c r="Q15" t="str">
        <f>B24</f>
        <v>Group 9</v>
      </c>
      <c r="R15">
        <f>C25</f>
        <v>0</v>
      </c>
      <c r="S15">
        <f>D25</f>
        <v>0</v>
      </c>
      <c r="T15">
        <f>E25</f>
        <v>0</v>
      </c>
      <c r="U15">
        <f>F25</f>
        <v>0</v>
      </c>
      <c r="V15">
        <f>G25</f>
        <v>0</v>
      </c>
      <c r="W15">
        <f t="shared" ref="W15:AB15" si="13">H25</f>
        <v>0</v>
      </c>
      <c r="X15">
        <f t="shared" si="13"/>
        <v>0</v>
      </c>
      <c r="Y15">
        <f t="shared" si="13"/>
        <v>0</v>
      </c>
      <c r="Z15">
        <f t="shared" si="13"/>
        <v>0</v>
      </c>
      <c r="AA15">
        <f t="shared" si="13"/>
        <v>0</v>
      </c>
      <c r="AB15">
        <f t="shared" si="13"/>
        <v>0</v>
      </c>
    </row>
    <row r="16" spans="1:38" ht="30" customHeight="1" x14ac:dyDescent="0.35">
      <c r="A16" s="9">
        <v>5</v>
      </c>
      <c r="B16" s="10" t="str">
        <f>Scoring!A10</f>
        <v>Group 5</v>
      </c>
      <c r="C16" s="6">
        <f>Scoring!B10</f>
        <v>0</v>
      </c>
      <c r="D16" s="6">
        <f>Scoring!D10</f>
        <v>0</v>
      </c>
      <c r="E16" s="6">
        <f>Scoring!L10</f>
        <v>0</v>
      </c>
      <c r="F16" s="6">
        <f>Scoring!N10</f>
        <v>0</v>
      </c>
      <c r="G16" s="6">
        <f>Scoring!P10</f>
        <v>0</v>
      </c>
      <c r="H16" s="6">
        <f>Scoring!R10</f>
        <v>0</v>
      </c>
      <c r="I16" s="6">
        <f>Scoring!T10</f>
        <v>0</v>
      </c>
      <c r="J16" s="6">
        <f>Scoring!V10</f>
        <v>0</v>
      </c>
      <c r="K16" s="6">
        <f>Scoring!X10</f>
        <v>0</v>
      </c>
      <c r="L16" s="6">
        <f>Scoring!Z10</f>
        <v>0</v>
      </c>
      <c r="M16" s="6"/>
      <c r="N16" s="151">
        <f>SUM(C17:M17)</f>
        <v>0</v>
      </c>
      <c r="O16" s="152">
        <f>RANK(N16,$N$8:$N$37,0)</f>
        <v>4</v>
      </c>
      <c r="Q16" t="str">
        <f>B26</f>
        <v>Group 10</v>
      </c>
      <c r="R16">
        <f>C27</f>
        <v>0</v>
      </c>
      <c r="S16">
        <f>D27</f>
        <v>0</v>
      </c>
      <c r="T16">
        <f>E27</f>
        <v>0</v>
      </c>
      <c r="U16">
        <f>F27</f>
        <v>0</v>
      </c>
      <c r="V16">
        <f>G27</f>
        <v>0</v>
      </c>
      <c r="W16">
        <f t="shared" ref="W16:AB16" si="14">H27</f>
        <v>0</v>
      </c>
      <c r="X16">
        <f t="shared" si="14"/>
        <v>0</v>
      </c>
      <c r="Y16">
        <f t="shared" si="14"/>
        <v>0</v>
      </c>
      <c r="Z16">
        <f t="shared" si="14"/>
        <v>0</v>
      </c>
      <c r="AA16">
        <f t="shared" si="14"/>
        <v>0</v>
      </c>
      <c r="AB16">
        <f t="shared" si="14"/>
        <v>0</v>
      </c>
    </row>
    <row r="17" spans="1:28" ht="23.25" x14ac:dyDescent="0.35">
      <c r="A17" s="8"/>
      <c r="B17" s="11"/>
      <c r="C17" s="12">
        <f>C16*C$5/$N$5</f>
        <v>0</v>
      </c>
      <c r="D17" s="12">
        <f>D16*D$5/$N$5</f>
        <v>0</v>
      </c>
      <c r="E17" s="12">
        <f>E16*E$5/$N$5</f>
        <v>0</v>
      </c>
      <c r="F17" s="12">
        <f>F16*F$5/$N$5</f>
        <v>0</v>
      </c>
      <c r="G17" s="12">
        <f>G16*G$5/$N$5</f>
        <v>0</v>
      </c>
      <c r="H17" s="12">
        <f t="shared" ref="H17:M17" si="15">H16*H$5/$N$5</f>
        <v>0</v>
      </c>
      <c r="I17" s="12">
        <f t="shared" si="15"/>
        <v>0</v>
      </c>
      <c r="J17" s="12">
        <f t="shared" si="15"/>
        <v>0</v>
      </c>
      <c r="K17" s="12">
        <f t="shared" si="15"/>
        <v>0</v>
      </c>
      <c r="L17" s="12">
        <f t="shared" si="15"/>
        <v>0</v>
      </c>
      <c r="M17" s="12">
        <f t="shared" si="15"/>
        <v>0</v>
      </c>
      <c r="N17" s="151"/>
      <c r="O17" s="152"/>
      <c r="Q17" t="str">
        <f>B28</f>
        <v>Group 11</v>
      </c>
      <c r="R17">
        <f>C29</f>
        <v>0</v>
      </c>
      <c r="S17">
        <f>D29</f>
        <v>0</v>
      </c>
      <c r="T17">
        <f>E29</f>
        <v>0</v>
      </c>
      <c r="U17">
        <f>F29</f>
        <v>0</v>
      </c>
      <c r="V17">
        <f>G29</f>
        <v>0</v>
      </c>
      <c r="W17">
        <f t="shared" ref="W17:AB17" si="16">H29</f>
        <v>0</v>
      </c>
      <c r="X17">
        <f t="shared" si="16"/>
        <v>0</v>
      </c>
      <c r="Y17">
        <f t="shared" si="16"/>
        <v>0</v>
      </c>
      <c r="Z17">
        <f t="shared" si="16"/>
        <v>0</v>
      </c>
      <c r="AA17">
        <f t="shared" si="16"/>
        <v>0</v>
      </c>
      <c r="AB17">
        <f t="shared" si="16"/>
        <v>0</v>
      </c>
    </row>
    <row r="18" spans="1:28" ht="31.5" customHeight="1" x14ac:dyDescent="0.35">
      <c r="A18" s="9">
        <v>6</v>
      </c>
      <c r="B18" s="10" t="str">
        <f>Scoring!A11</f>
        <v>Group 6</v>
      </c>
      <c r="C18" s="6">
        <f>Scoring!B20</f>
        <v>0</v>
      </c>
      <c r="D18" s="6">
        <f>Scoring!D11</f>
        <v>0</v>
      </c>
      <c r="E18" s="6">
        <f>Scoring!L11</f>
        <v>0</v>
      </c>
      <c r="F18" s="6">
        <f>Scoring!N11</f>
        <v>0</v>
      </c>
      <c r="G18" s="6">
        <f>Scoring!P11</f>
        <v>0</v>
      </c>
      <c r="H18" s="6">
        <f>Scoring!R11</f>
        <v>0</v>
      </c>
      <c r="I18" s="6">
        <f>Scoring!T11</f>
        <v>0</v>
      </c>
      <c r="J18" s="6">
        <f>Scoring!V11</f>
        <v>0</v>
      </c>
      <c r="K18" s="6">
        <f>Scoring!X11</f>
        <v>0</v>
      </c>
      <c r="L18" s="6">
        <f>Scoring!Z11</f>
        <v>0</v>
      </c>
      <c r="M18" s="6"/>
      <c r="N18" s="151">
        <f>SUM(C19:M19)</f>
        <v>0</v>
      </c>
      <c r="O18" s="152">
        <f>RANK(N18,$N$8:$N$37,0)</f>
        <v>4</v>
      </c>
      <c r="Q18" t="str">
        <f>B30</f>
        <v>Group 12</v>
      </c>
      <c r="R18">
        <f>C31</f>
        <v>0</v>
      </c>
      <c r="S18">
        <f>D31</f>
        <v>0</v>
      </c>
      <c r="T18">
        <f>E31</f>
        <v>0</v>
      </c>
      <c r="U18">
        <f>F31</f>
        <v>0</v>
      </c>
      <c r="V18">
        <f>G31</f>
        <v>0</v>
      </c>
      <c r="W18">
        <f t="shared" ref="W18:AB18" si="17">H31</f>
        <v>0</v>
      </c>
      <c r="X18">
        <f t="shared" si="17"/>
        <v>0</v>
      </c>
      <c r="Y18">
        <f t="shared" si="17"/>
        <v>0</v>
      </c>
      <c r="Z18">
        <f t="shared" si="17"/>
        <v>0</v>
      </c>
      <c r="AA18">
        <f t="shared" si="17"/>
        <v>0</v>
      </c>
      <c r="AB18">
        <f t="shared" si="17"/>
        <v>0</v>
      </c>
    </row>
    <row r="19" spans="1:28" ht="23.25" x14ac:dyDescent="0.35">
      <c r="A19" s="8"/>
      <c r="B19" s="11"/>
      <c r="C19" s="12">
        <f>C18*C$5/$N$5</f>
        <v>0</v>
      </c>
      <c r="D19" s="12">
        <f>D18*D$5/$N$5</f>
        <v>0</v>
      </c>
      <c r="E19" s="12">
        <f>E18*E$5/$N$5</f>
        <v>0</v>
      </c>
      <c r="F19" s="12">
        <f>F18*F$5/$N$5</f>
        <v>0</v>
      </c>
      <c r="G19" s="12">
        <f>G18*G$5/$N$5</f>
        <v>0</v>
      </c>
      <c r="H19" s="12">
        <f t="shared" ref="H19:M19" si="18">H18*H$5/$N$5</f>
        <v>0</v>
      </c>
      <c r="I19" s="12">
        <f t="shared" si="18"/>
        <v>0</v>
      </c>
      <c r="J19" s="12">
        <f t="shared" si="18"/>
        <v>0</v>
      </c>
      <c r="K19" s="12">
        <f t="shared" si="18"/>
        <v>0</v>
      </c>
      <c r="L19" s="12">
        <f t="shared" si="18"/>
        <v>0</v>
      </c>
      <c r="M19" s="12">
        <f t="shared" si="18"/>
        <v>0</v>
      </c>
      <c r="N19" s="151"/>
      <c r="O19" s="152"/>
      <c r="Q19" t="str">
        <f>B32</f>
        <v>Group 13</v>
      </c>
      <c r="R19">
        <f>C33</f>
        <v>0</v>
      </c>
      <c r="S19">
        <f>D33</f>
        <v>0</v>
      </c>
      <c r="T19">
        <f>E33</f>
        <v>0</v>
      </c>
      <c r="U19">
        <f>F33</f>
        <v>0</v>
      </c>
      <c r="V19">
        <f>G33</f>
        <v>0</v>
      </c>
      <c r="W19">
        <f t="shared" ref="W19:AB19" si="19">H33</f>
        <v>0</v>
      </c>
      <c r="X19">
        <f t="shared" si="19"/>
        <v>0</v>
      </c>
      <c r="Y19">
        <f t="shared" si="19"/>
        <v>0</v>
      </c>
      <c r="Z19">
        <f t="shared" si="19"/>
        <v>0</v>
      </c>
      <c r="AA19">
        <f t="shared" si="19"/>
        <v>0</v>
      </c>
      <c r="AB19">
        <f t="shared" si="19"/>
        <v>0</v>
      </c>
    </row>
    <row r="20" spans="1:28" ht="23.25" x14ac:dyDescent="0.35">
      <c r="A20" s="9">
        <v>7</v>
      </c>
      <c r="B20" s="10" t="str">
        <f>Scoring!A12</f>
        <v>Group 7</v>
      </c>
      <c r="C20" s="6">
        <v>0</v>
      </c>
      <c r="D20" s="6">
        <f>Scoring!D12</f>
        <v>0</v>
      </c>
      <c r="E20" s="6">
        <f>Scoring!L12</f>
        <v>0</v>
      </c>
      <c r="F20" s="6">
        <f>Scoring!N12</f>
        <v>0</v>
      </c>
      <c r="G20" s="6">
        <f>Scoring!P12</f>
        <v>0</v>
      </c>
      <c r="H20" s="6">
        <f>Scoring!R12</f>
        <v>0</v>
      </c>
      <c r="I20" s="6">
        <f>Scoring!T12</f>
        <v>0</v>
      </c>
      <c r="J20" s="6">
        <f>Scoring!V12</f>
        <v>0</v>
      </c>
      <c r="K20" s="6">
        <f>Scoring!X12</f>
        <v>0</v>
      </c>
      <c r="L20" s="6">
        <f>Scoring!Z12</f>
        <v>0</v>
      </c>
      <c r="M20" s="6"/>
      <c r="N20" s="151">
        <f>SUM(C21:M21)</f>
        <v>0</v>
      </c>
      <c r="O20" s="152">
        <f>RANK(N20,$N$8:$N$37,0)</f>
        <v>4</v>
      </c>
      <c r="Q20" t="str">
        <f>B34</f>
        <v>Group 14</v>
      </c>
      <c r="R20">
        <f>C35</f>
        <v>0</v>
      </c>
      <c r="S20">
        <f>D35</f>
        <v>0</v>
      </c>
      <c r="T20">
        <f>E35</f>
        <v>0</v>
      </c>
      <c r="U20">
        <f>F35</f>
        <v>0</v>
      </c>
      <c r="V20">
        <f>G35</f>
        <v>0</v>
      </c>
      <c r="W20">
        <f t="shared" ref="W20:AB20" si="20">H35</f>
        <v>0</v>
      </c>
      <c r="X20">
        <f t="shared" si="20"/>
        <v>0</v>
      </c>
      <c r="Y20">
        <f t="shared" si="20"/>
        <v>0</v>
      </c>
      <c r="Z20">
        <f t="shared" si="20"/>
        <v>0</v>
      </c>
      <c r="AA20">
        <f t="shared" si="20"/>
        <v>0</v>
      </c>
      <c r="AB20">
        <f t="shared" si="20"/>
        <v>0</v>
      </c>
    </row>
    <row r="21" spans="1:28" ht="23.25" x14ac:dyDescent="0.35">
      <c r="A21" s="8"/>
      <c r="B21" s="11"/>
      <c r="C21" s="12">
        <f>C20*C$5/$N$5</f>
        <v>0</v>
      </c>
      <c r="D21" s="12">
        <f>D20*D$5/$N$5</f>
        <v>0</v>
      </c>
      <c r="E21" s="12">
        <f>E20*E$5/$N$5</f>
        <v>0</v>
      </c>
      <c r="F21" s="12">
        <f>F20*F$5/$N$5</f>
        <v>0</v>
      </c>
      <c r="G21" s="12">
        <f>G20*G$5/$N$5</f>
        <v>0</v>
      </c>
      <c r="H21" s="12">
        <f t="shared" ref="H21:M21" si="21">H20*H$5/$N$5</f>
        <v>0</v>
      </c>
      <c r="I21" s="12">
        <f t="shared" si="21"/>
        <v>0</v>
      </c>
      <c r="J21" s="12">
        <f t="shared" si="21"/>
        <v>0</v>
      </c>
      <c r="K21" s="12">
        <f t="shared" si="21"/>
        <v>0</v>
      </c>
      <c r="L21" s="12">
        <f t="shared" si="21"/>
        <v>0</v>
      </c>
      <c r="M21" s="12">
        <f t="shared" si="21"/>
        <v>0</v>
      </c>
      <c r="N21" s="151"/>
      <c r="O21" s="152"/>
      <c r="Q21" t="str">
        <f>B36</f>
        <v>Group 15</v>
      </c>
      <c r="R21">
        <f>C37</f>
        <v>0</v>
      </c>
      <c r="S21">
        <f>D37</f>
        <v>0</v>
      </c>
      <c r="T21">
        <f>E37</f>
        <v>0</v>
      </c>
      <c r="U21">
        <f>F37</f>
        <v>0</v>
      </c>
      <c r="V21">
        <f>G37</f>
        <v>0</v>
      </c>
      <c r="W21">
        <f t="shared" ref="W21:AB21" si="22">H37</f>
        <v>0</v>
      </c>
      <c r="X21">
        <f t="shared" si="22"/>
        <v>0</v>
      </c>
      <c r="Y21">
        <f t="shared" si="22"/>
        <v>0</v>
      </c>
      <c r="Z21">
        <f t="shared" si="22"/>
        <v>0</v>
      </c>
      <c r="AA21">
        <f t="shared" si="22"/>
        <v>0</v>
      </c>
      <c r="AB21">
        <f t="shared" si="22"/>
        <v>0</v>
      </c>
    </row>
    <row r="22" spans="1:28" ht="23.25" x14ac:dyDescent="0.35">
      <c r="A22" s="9">
        <v>8</v>
      </c>
      <c r="B22" s="10" t="str">
        <f>Scoring!A13</f>
        <v>Group 8</v>
      </c>
      <c r="C22" s="6">
        <v>0</v>
      </c>
      <c r="D22" s="6">
        <f>Scoring!D13</f>
        <v>0</v>
      </c>
      <c r="E22" s="6">
        <f>Scoring!L13</f>
        <v>0</v>
      </c>
      <c r="F22" s="6">
        <f>Scoring!N13</f>
        <v>0</v>
      </c>
      <c r="G22" s="6">
        <f>Scoring!P13</f>
        <v>0</v>
      </c>
      <c r="H22" s="6">
        <f>Scoring!R13</f>
        <v>0</v>
      </c>
      <c r="I22" s="6">
        <f>Scoring!T13</f>
        <v>0</v>
      </c>
      <c r="J22" s="6">
        <f>Scoring!V13</f>
        <v>0</v>
      </c>
      <c r="K22" s="6">
        <f>Scoring!X13</f>
        <v>0</v>
      </c>
      <c r="L22" s="6">
        <f>Scoring!Z13</f>
        <v>0</v>
      </c>
      <c r="M22" s="6"/>
      <c r="N22" s="151">
        <f>SUM(C23:M23)</f>
        <v>0</v>
      </c>
      <c r="O22" s="152">
        <f>RANK(N22,$N$8:$N$37,0)</f>
        <v>4</v>
      </c>
    </row>
    <row r="23" spans="1:28" ht="23.25" x14ac:dyDescent="0.35">
      <c r="A23" s="8"/>
      <c r="B23" s="11"/>
      <c r="C23" s="12">
        <f>C22*C$5/$N$5</f>
        <v>0</v>
      </c>
      <c r="D23" s="12">
        <f>D22*D$5/$N$5</f>
        <v>0</v>
      </c>
      <c r="E23" s="12">
        <f>E22*E$5/$N$5</f>
        <v>0</v>
      </c>
      <c r="F23" s="12">
        <f>F22*F$5/$N$5</f>
        <v>0</v>
      </c>
      <c r="G23" s="12">
        <f>G22*G$5/$N$5</f>
        <v>0</v>
      </c>
      <c r="H23" s="12">
        <f t="shared" ref="H23:M23" si="23">H22*H$5/$N$5</f>
        <v>0</v>
      </c>
      <c r="I23" s="12">
        <f t="shared" si="23"/>
        <v>0</v>
      </c>
      <c r="J23" s="12">
        <f t="shared" si="23"/>
        <v>0</v>
      </c>
      <c r="K23" s="12">
        <f t="shared" si="23"/>
        <v>0</v>
      </c>
      <c r="L23" s="12">
        <f t="shared" si="23"/>
        <v>0</v>
      </c>
      <c r="M23" s="12">
        <f t="shared" si="23"/>
        <v>0</v>
      </c>
      <c r="N23" s="151"/>
      <c r="O23" s="152"/>
    </row>
    <row r="24" spans="1:28" ht="23.25" x14ac:dyDescent="0.35">
      <c r="A24" s="9">
        <v>9</v>
      </c>
      <c r="B24" s="10" t="str">
        <f>Scoring!A14</f>
        <v>Group 9</v>
      </c>
      <c r="C24" s="6">
        <v>0</v>
      </c>
      <c r="D24" s="6">
        <f>Scoring!D14</f>
        <v>0</v>
      </c>
      <c r="E24" s="6">
        <f>Scoring!L14</f>
        <v>0</v>
      </c>
      <c r="F24" s="6">
        <f>Scoring!N14</f>
        <v>0</v>
      </c>
      <c r="G24" s="6">
        <f>Scoring!P14</f>
        <v>0</v>
      </c>
      <c r="H24" s="6">
        <f>Scoring!R14</f>
        <v>0</v>
      </c>
      <c r="I24" s="6">
        <f>Scoring!T14</f>
        <v>0</v>
      </c>
      <c r="J24" s="6">
        <f>Scoring!V14</f>
        <v>0</v>
      </c>
      <c r="K24" s="6">
        <f>Scoring!X14</f>
        <v>0</v>
      </c>
      <c r="L24" s="6">
        <f>Scoring!Z14</f>
        <v>0</v>
      </c>
      <c r="M24" s="6"/>
      <c r="N24" s="151">
        <f>SUM(C25:M25)</f>
        <v>0</v>
      </c>
      <c r="O24" s="152">
        <f>RANK(N24,$N$8:$N$37,0)</f>
        <v>4</v>
      </c>
    </row>
    <row r="25" spans="1:28" ht="23.25" x14ac:dyDescent="0.35">
      <c r="A25" s="8"/>
      <c r="B25" s="11"/>
      <c r="C25" s="12">
        <f>C24*C$5/$N$5</f>
        <v>0</v>
      </c>
      <c r="D25" s="12">
        <f>D24*D$5/$N$5</f>
        <v>0</v>
      </c>
      <c r="E25" s="12">
        <f>E24*E$5/$N$5</f>
        <v>0</v>
      </c>
      <c r="F25" s="12">
        <f>F24*F$5/$N$5</f>
        <v>0</v>
      </c>
      <c r="G25" s="12">
        <f>G24*G$5/$N$5</f>
        <v>0</v>
      </c>
      <c r="H25" s="12">
        <f t="shared" ref="H25:M25" si="24">H24*H$5/$N$5</f>
        <v>0</v>
      </c>
      <c r="I25" s="12">
        <f t="shared" si="24"/>
        <v>0</v>
      </c>
      <c r="J25" s="12">
        <f t="shared" si="24"/>
        <v>0</v>
      </c>
      <c r="K25" s="12">
        <f t="shared" si="24"/>
        <v>0</v>
      </c>
      <c r="L25" s="12">
        <f t="shared" si="24"/>
        <v>0</v>
      </c>
      <c r="M25" s="12">
        <f t="shared" si="24"/>
        <v>0</v>
      </c>
      <c r="N25" s="151"/>
      <c r="O25" s="152"/>
    </row>
    <row r="26" spans="1:28" ht="23.25" x14ac:dyDescent="0.35">
      <c r="A26" s="9">
        <v>10</v>
      </c>
      <c r="B26" s="10" t="str">
        <f>Scoring!A15</f>
        <v>Group 10</v>
      </c>
      <c r="C26" s="6">
        <v>0</v>
      </c>
      <c r="D26" s="6">
        <f>Scoring!D15</f>
        <v>0</v>
      </c>
      <c r="E26" s="6">
        <f>Scoring!L15</f>
        <v>0</v>
      </c>
      <c r="F26" s="6">
        <f>Scoring!N15</f>
        <v>0</v>
      </c>
      <c r="G26" s="6">
        <f>Scoring!P15</f>
        <v>0</v>
      </c>
      <c r="H26" s="6">
        <f>Scoring!R15</f>
        <v>0</v>
      </c>
      <c r="I26" s="6">
        <f>Scoring!T15</f>
        <v>0</v>
      </c>
      <c r="J26" s="6">
        <f>Scoring!V15</f>
        <v>0</v>
      </c>
      <c r="K26" s="6">
        <f>Scoring!X15</f>
        <v>0</v>
      </c>
      <c r="L26" s="6">
        <f>Scoring!Z15</f>
        <v>0</v>
      </c>
      <c r="M26" s="6"/>
      <c r="N26" s="151">
        <f>SUM(C27:M27)</f>
        <v>0</v>
      </c>
      <c r="O26" s="152">
        <f>RANK(N26,$N$8:$N$37,0)</f>
        <v>4</v>
      </c>
    </row>
    <row r="27" spans="1:28" ht="23.25" x14ac:dyDescent="0.35">
      <c r="A27" s="8"/>
      <c r="B27" s="11"/>
      <c r="C27" s="12">
        <f>C26*C$5/$N$5</f>
        <v>0</v>
      </c>
      <c r="D27" s="12">
        <f>D26*D$5/$N$5</f>
        <v>0</v>
      </c>
      <c r="E27" s="12">
        <f>E26*E$5/$N$5</f>
        <v>0</v>
      </c>
      <c r="F27" s="12">
        <f>F26*F$5/$N$5</f>
        <v>0</v>
      </c>
      <c r="G27" s="12">
        <f>G26*G$5/$N$5</f>
        <v>0</v>
      </c>
      <c r="H27" s="12">
        <f t="shared" ref="H27:M27" si="25">H26*H$5/$N$5</f>
        <v>0</v>
      </c>
      <c r="I27" s="12">
        <f t="shared" si="25"/>
        <v>0</v>
      </c>
      <c r="J27" s="12">
        <f t="shared" si="25"/>
        <v>0</v>
      </c>
      <c r="K27" s="12">
        <f t="shared" si="25"/>
        <v>0</v>
      </c>
      <c r="L27" s="12">
        <f t="shared" si="25"/>
        <v>0</v>
      </c>
      <c r="M27" s="12">
        <f t="shared" si="25"/>
        <v>0</v>
      </c>
      <c r="N27" s="151"/>
      <c r="O27" s="152"/>
    </row>
    <row r="28" spans="1:28" ht="23.25" customHeight="1" x14ac:dyDescent="0.35">
      <c r="A28" s="9">
        <v>11</v>
      </c>
      <c r="B28" s="10" t="str">
        <f>Scoring!A16</f>
        <v>Group 11</v>
      </c>
      <c r="C28" s="6">
        <v>0</v>
      </c>
      <c r="D28" s="6">
        <f>Scoring!D16</f>
        <v>0</v>
      </c>
      <c r="E28" s="6">
        <f>Scoring!L16</f>
        <v>0</v>
      </c>
      <c r="F28" s="6">
        <f>Scoring!N16</f>
        <v>0</v>
      </c>
      <c r="G28" s="6">
        <f>Scoring!P16</f>
        <v>0</v>
      </c>
      <c r="H28" s="6">
        <f>Scoring!R16</f>
        <v>0</v>
      </c>
      <c r="I28" s="6">
        <f>Scoring!T16</f>
        <v>0</v>
      </c>
      <c r="J28" s="6">
        <f>Scoring!V16</f>
        <v>0</v>
      </c>
      <c r="K28" s="6">
        <f>Scoring!X16</f>
        <v>0</v>
      </c>
      <c r="L28" s="6">
        <f>Scoring!Z16</f>
        <v>0</v>
      </c>
      <c r="M28" s="6"/>
      <c r="N28" s="151">
        <f>SUM(C29:M29)</f>
        <v>0</v>
      </c>
      <c r="O28" s="152">
        <f>RANK(N28,$N$8:$N$37,0)</f>
        <v>4</v>
      </c>
    </row>
    <row r="29" spans="1:28" ht="23.25" x14ac:dyDescent="0.35">
      <c r="A29" s="8"/>
      <c r="B29" s="11"/>
      <c r="C29" s="12">
        <f>C28*C$5/$N$5</f>
        <v>0</v>
      </c>
      <c r="D29" s="12">
        <f>D28*D$5/$N$5</f>
        <v>0</v>
      </c>
      <c r="E29" s="12">
        <f>E28*E$5/$N$5</f>
        <v>0</v>
      </c>
      <c r="F29" s="12">
        <f>F28*F$5/$N$5</f>
        <v>0</v>
      </c>
      <c r="G29" s="12">
        <f>G28*G$5/$N$5</f>
        <v>0</v>
      </c>
      <c r="H29" s="12">
        <f t="shared" ref="H29:M29" si="26">H28*H$5/$N$5</f>
        <v>0</v>
      </c>
      <c r="I29" s="12">
        <f t="shared" si="26"/>
        <v>0</v>
      </c>
      <c r="J29" s="12">
        <f t="shared" si="26"/>
        <v>0</v>
      </c>
      <c r="K29" s="12">
        <f t="shared" si="26"/>
        <v>0</v>
      </c>
      <c r="L29" s="12">
        <f t="shared" si="26"/>
        <v>0</v>
      </c>
      <c r="M29" s="12">
        <f t="shared" si="26"/>
        <v>0</v>
      </c>
      <c r="N29" s="151"/>
      <c r="O29" s="152"/>
    </row>
    <row r="30" spans="1:28" ht="23.25" x14ac:dyDescent="0.35">
      <c r="A30" s="9">
        <v>12</v>
      </c>
      <c r="B30" s="10" t="str">
        <f>Scoring!A17</f>
        <v>Group 12</v>
      </c>
      <c r="C30" s="6">
        <v>0</v>
      </c>
      <c r="D30" s="6">
        <f>Scoring!D17</f>
        <v>0</v>
      </c>
      <c r="E30" s="6">
        <f>Scoring!L17</f>
        <v>0</v>
      </c>
      <c r="F30" s="6">
        <f>Scoring!N17</f>
        <v>0</v>
      </c>
      <c r="G30" s="6">
        <f>Scoring!P17</f>
        <v>0</v>
      </c>
      <c r="H30" s="6">
        <f>Scoring!R17</f>
        <v>0</v>
      </c>
      <c r="I30" s="6">
        <f>Scoring!T17</f>
        <v>0</v>
      </c>
      <c r="J30" s="6">
        <f>Scoring!V17</f>
        <v>0</v>
      </c>
      <c r="K30" s="6">
        <f>Scoring!X17</f>
        <v>0</v>
      </c>
      <c r="L30" s="6">
        <f>Scoring!Z17</f>
        <v>0</v>
      </c>
      <c r="M30" s="6"/>
      <c r="N30" s="151">
        <f>SUM(C31:M31)</f>
        <v>0</v>
      </c>
      <c r="O30" s="152">
        <f>RANK(N30,$N$8:$N$37,0)</f>
        <v>4</v>
      </c>
    </row>
    <row r="31" spans="1:28" ht="23.25" x14ac:dyDescent="0.35">
      <c r="A31" s="8"/>
      <c r="B31" s="11"/>
      <c r="C31" s="12">
        <f>C30*C$5/$N$5</f>
        <v>0</v>
      </c>
      <c r="D31" s="12">
        <f>D30*D$5/$N$5</f>
        <v>0</v>
      </c>
      <c r="E31" s="12">
        <f>E30*E$5/$N$5</f>
        <v>0</v>
      </c>
      <c r="F31" s="12">
        <f>F30*F$5/$N$5</f>
        <v>0</v>
      </c>
      <c r="G31" s="12">
        <f>G30*G$5/$N$5</f>
        <v>0</v>
      </c>
      <c r="H31" s="12">
        <f t="shared" ref="H31:M31" si="27">H30*H$5/$N$5</f>
        <v>0</v>
      </c>
      <c r="I31" s="12">
        <f t="shared" si="27"/>
        <v>0</v>
      </c>
      <c r="J31" s="12">
        <f t="shared" si="27"/>
        <v>0</v>
      </c>
      <c r="K31" s="12">
        <f t="shared" si="27"/>
        <v>0</v>
      </c>
      <c r="L31" s="12">
        <f t="shared" si="27"/>
        <v>0</v>
      </c>
      <c r="M31" s="12">
        <f t="shared" si="27"/>
        <v>0</v>
      </c>
      <c r="N31" s="151"/>
      <c r="O31" s="152"/>
    </row>
    <row r="32" spans="1:28" ht="23.25" x14ac:dyDescent="0.35">
      <c r="A32" s="9">
        <v>13</v>
      </c>
      <c r="B32" s="10" t="str">
        <f>Scoring!A18</f>
        <v>Group 13</v>
      </c>
      <c r="C32" s="6">
        <v>0</v>
      </c>
      <c r="D32" s="6">
        <f>Scoring!D18</f>
        <v>0</v>
      </c>
      <c r="E32" s="6">
        <f>Scoring!L18</f>
        <v>0</v>
      </c>
      <c r="F32" s="6">
        <f>Scoring!N18</f>
        <v>0</v>
      </c>
      <c r="G32" s="6">
        <f>Scoring!P18</f>
        <v>0</v>
      </c>
      <c r="H32" s="6">
        <f>Scoring!R18</f>
        <v>0</v>
      </c>
      <c r="I32" s="6">
        <f>Scoring!T18</f>
        <v>0</v>
      </c>
      <c r="J32" s="6">
        <f>Scoring!V18</f>
        <v>0</v>
      </c>
      <c r="K32" s="6">
        <f>Scoring!X18</f>
        <v>0</v>
      </c>
      <c r="L32" s="6">
        <f>Scoring!Z18</f>
        <v>0</v>
      </c>
      <c r="M32" s="6"/>
      <c r="N32" s="151">
        <f>SUM(C33:M33)</f>
        <v>0</v>
      </c>
      <c r="O32" s="152">
        <f>RANK(N32,$N$8:$N$37,0)</f>
        <v>4</v>
      </c>
    </row>
    <row r="33" spans="1:15" ht="23.25" x14ac:dyDescent="0.35">
      <c r="A33" s="8"/>
      <c r="B33" s="11"/>
      <c r="C33" s="12">
        <f>C32*C$5/$N$5</f>
        <v>0</v>
      </c>
      <c r="D33" s="12">
        <f>D32*D$5/$N$5</f>
        <v>0</v>
      </c>
      <c r="E33" s="12">
        <f>E32*E$5/$N$5</f>
        <v>0</v>
      </c>
      <c r="F33" s="12">
        <f>F32*F$5/$N$5</f>
        <v>0</v>
      </c>
      <c r="G33" s="12">
        <f>G32*G$5/$N$5</f>
        <v>0</v>
      </c>
      <c r="H33" s="12">
        <f t="shared" ref="H33:M33" si="28">H32*H$5/$N$5</f>
        <v>0</v>
      </c>
      <c r="I33" s="12">
        <f t="shared" si="28"/>
        <v>0</v>
      </c>
      <c r="J33" s="12">
        <f t="shared" si="28"/>
        <v>0</v>
      </c>
      <c r="K33" s="12">
        <f t="shared" si="28"/>
        <v>0</v>
      </c>
      <c r="L33" s="12">
        <f t="shared" si="28"/>
        <v>0</v>
      </c>
      <c r="M33" s="12">
        <f t="shared" si="28"/>
        <v>0</v>
      </c>
      <c r="N33" s="151"/>
      <c r="O33" s="152"/>
    </row>
    <row r="34" spans="1:15" ht="23.25" x14ac:dyDescent="0.35">
      <c r="A34" s="9">
        <v>14</v>
      </c>
      <c r="B34" s="10" t="str">
        <f>Scoring!A19</f>
        <v>Group 14</v>
      </c>
      <c r="C34" s="6">
        <v>0</v>
      </c>
      <c r="D34" s="6">
        <f>Scoring!D19</f>
        <v>0</v>
      </c>
      <c r="E34" s="6">
        <f>Scoring!L19</f>
        <v>0</v>
      </c>
      <c r="F34" s="6">
        <f>Scoring!N19</f>
        <v>0</v>
      </c>
      <c r="G34" s="6">
        <f>Scoring!P19</f>
        <v>0</v>
      </c>
      <c r="H34" s="6">
        <f>Scoring!R19</f>
        <v>0</v>
      </c>
      <c r="I34" s="6">
        <f>Scoring!T19</f>
        <v>0</v>
      </c>
      <c r="J34" s="6">
        <f>Scoring!V19</f>
        <v>0</v>
      </c>
      <c r="K34" s="6">
        <f>Scoring!X19</f>
        <v>0</v>
      </c>
      <c r="L34" s="6">
        <f>Scoring!Z19</f>
        <v>0</v>
      </c>
      <c r="M34" s="6"/>
      <c r="N34" s="151">
        <f>SUM(C35:M35)</f>
        <v>0</v>
      </c>
      <c r="O34" s="152">
        <f>RANK(N34,$N$8:$N$37,0)</f>
        <v>4</v>
      </c>
    </row>
    <row r="35" spans="1:15" ht="23.25" x14ac:dyDescent="0.35">
      <c r="A35" s="8"/>
      <c r="B35" s="11"/>
      <c r="C35" s="12">
        <f>C34*C$5/$N$5</f>
        <v>0</v>
      </c>
      <c r="D35" s="12">
        <f>D34*D$5/$N$5</f>
        <v>0</v>
      </c>
      <c r="E35" s="12">
        <f>E34*E$5/$N$5</f>
        <v>0</v>
      </c>
      <c r="F35" s="12">
        <f>F34*F$5/$N$5</f>
        <v>0</v>
      </c>
      <c r="G35" s="12">
        <f>G34*G$5/$N$5</f>
        <v>0</v>
      </c>
      <c r="H35" s="12">
        <f t="shared" ref="H35:M35" si="29">H34*H$5/$N$5</f>
        <v>0</v>
      </c>
      <c r="I35" s="12">
        <f t="shared" si="29"/>
        <v>0</v>
      </c>
      <c r="J35" s="12">
        <f t="shared" si="29"/>
        <v>0</v>
      </c>
      <c r="K35" s="12">
        <f t="shared" si="29"/>
        <v>0</v>
      </c>
      <c r="L35" s="12">
        <f t="shared" si="29"/>
        <v>0</v>
      </c>
      <c r="M35" s="12">
        <f t="shared" si="29"/>
        <v>0</v>
      </c>
      <c r="N35" s="151"/>
      <c r="O35" s="152"/>
    </row>
    <row r="36" spans="1:15" ht="23.25" x14ac:dyDescent="0.35">
      <c r="A36" s="9">
        <v>15</v>
      </c>
      <c r="B36" s="10" t="str">
        <f>Scoring!A20</f>
        <v>Group 15</v>
      </c>
      <c r="C36" s="6">
        <v>0</v>
      </c>
      <c r="D36" s="6">
        <f>Scoring!D20</f>
        <v>0</v>
      </c>
      <c r="E36" s="6">
        <f>Scoring!L20</f>
        <v>0</v>
      </c>
      <c r="F36" s="6">
        <f>Scoring!N20</f>
        <v>0</v>
      </c>
      <c r="G36" s="6">
        <f>Scoring!P20</f>
        <v>0</v>
      </c>
      <c r="H36" s="6">
        <f>Scoring!R20</f>
        <v>0</v>
      </c>
      <c r="I36" s="6">
        <f>Scoring!T20</f>
        <v>0</v>
      </c>
      <c r="J36" s="6">
        <f>Scoring!V20</f>
        <v>0</v>
      </c>
      <c r="K36" s="6">
        <f>Scoring!X20</f>
        <v>0</v>
      </c>
      <c r="L36" s="6">
        <f>Scoring!Z20</f>
        <v>0</v>
      </c>
      <c r="M36" s="6">
        <v>100</v>
      </c>
      <c r="N36" s="151">
        <f>SUM(C37:M37)</f>
        <v>0</v>
      </c>
      <c r="O36" s="152">
        <f>RANK(N36,$N$8:$N$37,0)</f>
        <v>4</v>
      </c>
    </row>
    <row r="37" spans="1:15" ht="23.25" x14ac:dyDescent="0.35">
      <c r="A37" s="8"/>
      <c r="B37" s="11"/>
      <c r="C37" s="12">
        <f>C36*C$5/$N$5</f>
        <v>0</v>
      </c>
      <c r="D37" s="12">
        <f>D36*D$5/$N$5</f>
        <v>0</v>
      </c>
      <c r="E37" s="12">
        <f>E36*E$5/$N$5</f>
        <v>0</v>
      </c>
      <c r="F37" s="12">
        <f>F36*F$5/$N$5</f>
        <v>0</v>
      </c>
      <c r="G37" s="12">
        <f>G36*G$5/$N$5</f>
        <v>0</v>
      </c>
      <c r="H37" s="12">
        <f t="shared" ref="H37:M37" si="30">H36*H$5/$N$5</f>
        <v>0</v>
      </c>
      <c r="I37" s="12">
        <f t="shared" si="30"/>
        <v>0</v>
      </c>
      <c r="J37" s="12">
        <f t="shared" si="30"/>
        <v>0</v>
      </c>
      <c r="K37" s="12">
        <f t="shared" si="30"/>
        <v>0</v>
      </c>
      <c r="L37" s="12">
        <f t="shared" si="30"/>
        <v>0</v>
      </c>
      <c r="M37" s="12">
        <f t="shared" si="30"/>
        <v>0</v>
      </c>
      <c r="N37" s="151"/>
      <c r="O37" s="152"/>
    </row>
    <row r="38" spans="1:15" x14ac:dyDescent="0.2">
      <c r="N38" s="17">
        <f>SUM(N8:N37)</f>
        <v>160</v>
      </c>
    </row>
  </sheetData>
  <sheetProtection password="C8DF" sheet="1"/>
  <mergeCells count="47">
    <mergeCell ref="N34:N35"/>
    <mergeCell ref="O34:O35"/>
    <mergeCell ref="N36:N37"/>
    <mergeCell ref="O36:O37"/>
    <mergeCell ref="N28:N29"/>
    <mergeCell ref="O28:O29"/>
    <mergeCell ref="N30:N31"/>
    <mergeCell ref="O30:O31"/>
    <mergeCell ref="N32:N33"/>
    <mergeCell ref="O32:O33"/>
    <mergeCell ref="N22:N23"/>
    <mergeCell ref="O22:O23"/>
    <mergeCell ref="N24:N25"/>
    <mergeCell ref="O24:O25"/>
    <mergeCell ref="N26:N27"/>
    <mergeCell ref="O26:O27"/>
    <mergeCell ref="N16:N17"/>
    <mergeCell ref="O16:O17"/>
    <mergeCell ref="N18:N19"/>
    <mergeCell ref="O18:O19"/>
    <mergeCell ref="N20:N21"/>
    <mergeCell ref="O20:O21"/>
    <mergeCell ref="N10:N11"/>
    <mergeCell ref="O10:O11"/>
    <mergeCell ref="N12:N13"/>
    <mergeCell ref="O12:O13"/>
    <mergeCell ref="N14:N15"/>
    <mergeCell ref="O14:O15"/>
    <mergeCell ref="B7:N7"/>
    <mergeCell ref="N8:N9"/>
    <mergeCell ref="O8:O9"/>
    <mergeCell ref="K5:K6"/>
    <mergeCell ref="L5:L6"/>
    <mergeCell ref="M5:M6"/>
    <mergeCell ref="A1:O1"/>
    <mergeCell ref="P1:AL1"/>
    <mergeCell ref="B2:B4"/>
    <mergeCell ref="C2:J2"/>
    <mergeCell ref="C5:C6"/>
    <mergeCell ref="D5:D6"/>
    <mergeCell ref="E5:E6"/>
    <mergeCell ref="F5:F6"/>
    <mergeCell ref="G5:G6"/>
    <mergeCell ref="H5:H6"/>
    <mergeCell ref="I5:I6"/>
    <mergeCell ref="J5:J6"/>
    <mergeCell ref="N5:N6"/>
  </mergeCells>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40"/>
  <sheetViews>
    <sheetView zoomScale="80" zoomScaleNormal="80" workbookViewId="0">
      <selection activeCell="B2" sqref="B2"/>
    </sheetView>
  </sheetViews>
  <sheetFormatPr defaultRowHeight="12.75" x14ac:dyDescent="0.2"/>
  <cols>
    <col min="2" max="2" width="14.75" customWidth="1"/>
    <col min="3" max="3" width="18.25" customWidth="1"/>
    <col min="4" max="4" width="120.125" customWidth="1"/>
  </cols>
  <sheetData>
    <row r="1" spans="2:4" x14ac:dyDescent="0.2">
      <c r="C1" s="19"/>
    </row>
    <row r="2" spans="2:4" x14ac:dyDescent="0.2">
      <c r="C2" s="19"/>
    </row>
    <row r="3" spans="2:4" x14ac:dyDescent="0.2">
      <c r="C3" s="19"/>
    </row>
    <row r="4" spans="2:4" x14ac:dyDescent="0.2">
      <c r="B4" s="155" t="s">
        <v>27</v>
      </c>
      <c r="C4" s="23" t="s">
        <v>28</v>
      </c>
      <c r="D4" s="32" t="s">
        <v>78</v>
      </c>
    </row>
    <row r="5" spans="2:4" x14ac:dyDescent="0.2">
      <c r="B5" s="155"/>
      <c r="C5" s="23" t="s">
        <v>29</v>
      </c>
      <c r="D5" s="32" t="s">
        <v>79</v>
      </c>
    </row>
    <row r="6" spans="2:4" x14ac:dyDescent="0.2">
      <c r="B6" s="155"/>
      <c r="C6" s="23" t="s">
        <v>30</v>
      </c>
      <c r="D6" s="32" t="s">
        <v>80</v>
      </c>
    </row>
    <row r="7" spans="2:4" ht="25.5" x14ac:dyDescent="0.2">
      <c r="B7" s="155"/>
      <c r="C7" s="23" t="s">
        <v>31</v>
      </c>
      <c r="D7" s="33" t="s">
        <v>81</v>
      </c>
    </row>
    <row r="8" spans="2:4" x14ac:dyDescent="0.2">
      <c r="B8" s="155"/>
      <c r="C8" s="23" t="s">
        <v>32</v>
      </c>
      <c r="D8" s="32" t="s">
        <v>82</v>
      </c>
    </row>
    <row r="9" spans="2:4" x14ac:dyDescent="0.2">
      <c r="B9" s="155"/>
      <c r="C9" s="23" t="s">
        <v>33</v>
      </c>
      <c r="D9" s="32" t="s">
        <v>83</v>
      </c>
    </row>
    <row r="10" spans="2:4" x14ac:dyDescent="0.2">
      <c r="B10" s="155"/>
      <c r="C10" s="23" t="s">
        <v>34</v>
      </c>
      <c r="D10" s="32" t="s">
        <v>84</v>
      </c>
    </row>
    <row r="11" spans="2:4" x14ac:dyDescent="0.2">
      <c r="B11" s="156" t="s">
        <v>47</v>
      </c>
      <c r="C11" s="24" t="s">
        <v>35</v>
      </c>
      <c r="D11" s="34" t="s">
        <v>85</v>
      </c>
    </row>
    <row r="12" spans="2:4" ht="38.25" x14ac:dyDescent="0.2">
      <c r="B12" s="156"/>
      <c r="C12" s="24" t="s">
        <v>74</v>
      </c>
      <c r="D12" s="24" t="s">
        <v>86</v>
      </c>
    </row>
    <row r="13" spans="2:4" ht="25.5" x14ac:dyDescent="0.2">
      <c r="B13" s="156"/>
      <c r="C13" s="24" t="s">
        <v>36</v>
      </c>
      <c r="D13" s="106" t="s">
        <v>215</v>
      </c>
    </row>
    <row r="14" spans="2:4" ht="25.5" x14ac:dyDescent="0.2">
      <c r="B14" s="156"/>
      <c r="C14" s="24" t="s">
        <v>38</v>
      </c>
      <c r="D14" s="34" t="s">
        <v>87</v>
      </c>
    </row>
    <row r="15" spans="2:4" x14ac:dyDescent="0.2">
      <c r="B15" s="156"/>
      <c r="C15" s="24" t="s">
        <v>39</v>
      </c>
      <c r="D15" s="35" t="s">
        <v>91</v>
      </c>
    </row>
    <row r="16" spans="2:4" ht="25.5" x14ac:dyDescent="0.2">
      <c r="B16" s="156"/>
      <c r="C16" s="24" t="s">
        <v>40</v>
      </c>
      <c r="D16" s="24" t="s">
        <v>88</v>
      </c>
    </row>
    <row r="17" spans="2:4" ht="38.25" x14ac:dyDescent="0.2">
      <c r="B17" s="156"/>
      <c r="C17" s="24" t="s">
        <v>75</v>
      </c>
      <c r="D17" s="34" t="s">
        <v>89</v>
      </c>
    </row>
    <row r="18" spans="2:4" ht="25.5" x14ac:dyDescent="0.2">
      <c r="B18" s="156"/>
      <c r="C18" s="24" t="s">
        <v>42</v>
      </c>
      <c r="D18" s="34" t="s">
        <v>90</v>
      </c>
    </row>
    <row r="19" spans="2:4" ht="38.25" x14ac:dyDescent="0.2">
      <c r="B19" s="157" t="s">
        <v>48</v>
      </c>
      <c r="C19" s="27" t="s">
        <v>43</v>
      </c>
      <c r="D19" s="39" t="s">
        <v>92</v>
      </c>
    </row>
    <row r="20" spans="2:4" ht="38.25" x14ac:dyDescent="0.2">
      <c r="B20" s="157"/>
      <c r="C20" s="27" t="s">
        <v>44</v>
      </c>
      <c r="D20" s="39" t="s">
        <v>93</v>
      </c>
    </row>
    <row r="21" spans="2:4" ht="25.5" x14ac:dyDescent="0.2">
      <c r="B21" s="157"/>
      <c r="C21" s="27" t="s">
        <v>45</v>
      </c>
      <c r="D21" s="39" t="s">
        <v>94</v>
      </c>
    </row>
    <row r="22" spans="2:4" x14ac:dyDescent="0.2">
      <c r="B22" s="157"/>
      <c r="C22" s="27" t="s">
        <v>46</v>
      </c>
      <c r="D22" s="40" t="s">
        <v>95</v>
      </c>
    </row>
    <row r="23" spans="2:4" ht="25.5" x14ac:dyDescent="0.2">
      <c r="B23" s="158" t="s">
        <v>51</v>
      </c>
      <c r="C23" s="25" t="s">
        <v>49</v>
      </c>
      <c r="D23" s="37" t="s">
        <v>96</v>
      </c>
    </row>
    <row r="24" spans="2:4" ht="25.5" x14ac:dyDescent="0.2">
      <c r="B24" s="158"/>
      <c r="C24" s="25" t="s">
        <v>50</v>
      </c>
      <c r="D24" s="37" t="s">
        <v>97</v>
      </c>
    </row>
    <row r="25" spans="2:4" x14ac:dyDescent="0.2">
      <c r="B25" s="159" t="s">
        <v>52</v>
      </c>
      <c r="C25" s="55" t="s">
        <v>53</v>
      </c>
      <c r="D25" s="56" t="s">
        <v>98</v>
      </c>
    </row>
    <row r="26" spans="2:4" ht="25.5" x14ac:dyDescent="0.2">
      <c r="B26" s="159"/>
      <c r="C26" s="55" t="s">
        <v>54</v>
      </c>
      <c r="D26" s="55" t="s">
        <v>99</v>
      </c>
    </row>
    <row r="27" spans="2:4" ht="25.5" x14ac:dyDescent="0.2">
      <c r="B27" s="159"/>
      <c r="C27" s="55" t="s">
        <v>77</v>
      </c>
      <c r="D27" s="56" t="s">
        <v>100</v>
      </c>
    </row>
    <row r="28" spans="2:4" ht="25.5" x14ac:dyDescent="0.2">
      <c r="B28" s="159"/>
      <c r="C28" s="55" t="s">
        <v>56</v>
      </c>
      <c r="D28" s="57" t="s">
        <v>101</v>
      </c>
    </row>
    <row r="29" spans="2:4" ht="43.5" customHeight="1" x14ac:dyDescent="0.2">
      <c r="B29" s="160" t="s">
        <v>57</v>
      </c>
      <c r="C29" s="28" t="s">
        <v>76</v>
      </c>
      <c r="D29" s="41" t="s">
        <v>105</v>
      </c>
    </row>
    <row r="30" spans="2:4" ht="25.5" x14ac:dyDescent="0.2">
      <c r="B30" s="160"/>
      <c r="C30" s="28" t="s">
        <v>58</v>
      </c>
      <c r="D30" s="42" t="s">
        <v>102</v>
      </c>
    </row>
    <row r="31" spans="2:4" x14ac:dyDescent="0.2">
      <c r="B31" s="160"/>
      <c r="C31" s="28" t="s">
        <v>60</v>
      </c>
      <c r="D31" s="43" t="s">
        <v>106</v>
      </c>
    </row>
    <row r="32" spans="2:4" x14ac:dyDescent="0.2">
      <c r="B32" s="160"/>
      <c r="C32" s="28" t="s">
        <v>61</v>
      </c>
      <c r="D32" s="43" t="s">
        <v>107</v>
      </c>
    </row>
    <row r="33" spans="2:4" ht="25.5" x14ac:dyDescent="0.2">
      <c r="B33" s="160"/>
      <c r="C33" s="28" t="s">
        <v>62</v>
      </c>
      <c r="D33" s="42" t="s">
        <v>103</v>
      </c>
    </row>
    <row r="34" spans="2:4" x14ac:dyDescent="0.2">
      <c r="B34" s="160"/>
      <c r="C34" s="28" t="s">
        <v>63</v>
      </c>
      <c r="D34" s="42" t="s">
        <v>104</v>
      </c>
    </row>
    <row r="35" spans="2:4" ht="38.25" x14ac:dyDescent="0.2">
      <c r="B35" s="161" t="s">
        <v>64</v>
      </c>
      <c r="C35" s="26" t="s">
        <v>65</v>
      </c>
      <c r="D35" s="38" t="s">
        <v>108</v>
      </c>
    </row>
    <row r="36" spans="2:4" x14ac:dyDescent="0.2">
      <c r="B36" s="161"/>
      <c r="C36" s="26" t="s">
        <v>66</v>
      </c>
      <c r="D36" s="38" t="s">
        <v>109</v>
      </c>
    </row>
    <row r="37" spans="2:4" ht="25.5" x14ac:dyDescent="0.2">
      <c r="B37" s="153" t="s">
        <v>67</v>
      </c>
      <c r="C37" s="29" t="s">
        <v>68</v>
      </c>
      <c r="D37" s="29" t="s">
        <v>110</v>
      </c>
    </row>
    <row r="38" spans="2:4" x14ac:dyDescent="0.2">
      <c r="B38" s="153"/>
      <c r="C38" s="29" t="s">
        <v>69</v>
      </c>
      <c r="D38" s="44" t="s">
        <v>111</v>
      </c>
    </row>
    <row r="39" spans="2:4" ht="25.5" x14ac:dyDescent="0.2">
      <c r="B39" s="154" t="s">
        <v>70</v>
      </c>
      <c r="C39" s="30" t="s">
        <v>71</v>
      </c>
      <c r="D39" s="30" t="s">
        <v>112</v>
      </c>
    </row>
    <row r="40" spans="2:4" ht="25.5" x14ac:dyDescent="0.2">
      <c r="B40" s="154"/>
      <c r="C40" s="30" t="s">
        <v>72</v>
      </c>
      <c r="D40" s="45" t="s">
        <v>113</v>
      </c>
    </row>
  </sheetData>
  <sheetProtection password="C8DF" sheet="1"/>
  <mergeCells count="9">
    <mergeCell ref="B37:B38"/>
    <mergeCell ref="B39:B40"/>
    <mergeCell ref="B4:B10"/>
    <mergeCell ref="B11:B18"/>
    <mergeCell ref="B19:B22"/>
    <mergeCell ref="B23:B24"/>
    <mergeCell ref="B25:B28"/>
    <mergeCell ref="B29:B34"/>
    <mergeCell ref="B35:B36"/>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3"/>
  <sheetViews>
    <sheetView tabSelected="1" zoomScaleNormal="100" workbookViewId="0">
      <pane xSplit="3" ySplit="4" topLeftCell="D5" activePane="bottomRight" state="frozen"/>
      <selection pane="topRight" activeCell="D1" sqref="D1"/>
      <selection pane="bottomLeft" activeCell="A4" sqref="A4"/>
      <selection pane="bottomRight" activeCell="G5" sqref="G5:I21"/>
    </sheetView>
  </sheetViews>
  <sheetFormatPr defaultRowHeight="12.75" x14ac:dyDescent="0.2"/>
  <cols>
    <col min="2" max="2" width="14" customWidth="1"/>
    <col min="3" max="3" width="21" style="19" customWidth="1"/>
    <col min="4" max="4" width="13.375" customWidth="1"/>
    <col min="5" max="5" width="13.625" customWidth="1"/>
    <col min="6" max="6" width="11.375" customWidth="1"/>
    <col min="7" max="7" width="12.375" customWidth="1"/>
    <col min="8" max="18" width="11.625" customWidth="1"/>
    <col min="19" max="19" width="10.125" customWidth="1"/>
    <col min="21" max="21" width="14.25" customWidth="1"/>
    <col min="22" max="22" width="21" style="19" customWidth="1"/>
    <col min="23" max="37" width="11.375" customWidth="1"/>
  </cols>
  <sheetData>
    <row r="1" spans="1:39" ht="27.95" customHeight="1" x14ac:dyDescent="0.2">
      <c r="A1" s="163" t="s">
        <v>224</v>
      </c>
      <c r="B1" s="163"/>
      <c r="C1" s="163"/>
    </row>
    <row r="2" spans="1:39" ht="27" customHeight="1" x14ac:dyDescent="0.2">
      <c r="A2" s="164" t="s">
        <v>223</v>
      </c>
      <c r="B2" s="164"/>
      <c r="C2" s="164"/>
    </row>
    <row r="3" spans="1:39" ht="25.5" x14ac:dyDescent="0.2">
      <c r="C3" s="61" t="s">
        <v>155</v>
      </c>
      <c r="D3" s="62">
        <f>Stakeholders!N8</f>
        <v>71.111111111111114</v>
      </c>
      <c r="E3" s="62">
        <f>Stakeholders!N10</f>
        <v>38.888888888888886</v>
      </c>
      <c r="F3" s="62">
        <f>Stakeholders!N12</f>
        <v>50.000000000000007</v>
      </c>
      <c r="G3" s="62">
        <f>Stakeholders!N14</f>
        <v>0</v>
      </c>
      <c r="H3" s="62">
        <f>Stakeholders!N16</f>
        <v>0</v>
      </c>
      <c r="I3" s="62">
        <f>Stakeholders!N18</f>
        <v>0</v>
      </c>
      <c r="J3" s="62">
        <f>Stakeholders!N20</f>
        <v>0</v>
      </c>
      <c r="K3" s="62">
        <f>Stakeholders!N22</f>
        <v>0</v>
      </c>
      <c r="L3" s="62">
        <f>Stakeholders!N24</f>
        <v>0</v>
      </c>
      <c r="M3" s="62">
        <f>Stakeholders!N26</f>
        <v>0</v>
      </c>
      <c r="N3" s="62">
        <f>Stakeholders!N28</f>
        <v>0</v>
      </c>
      <c r="O3" s="62">
        <f>Stakeholders!N30</f>
        <v>0</v>
      </c>
      <c r="P3" s="62">
        <f>Stakeholders!N32</f>
        <v>0</v>
      </c>
      <c r="Q3" s="62">
        <f>Stakeholders!N34</f>
        <v>0</v>
      </c>
      <c r="R3" s="62">
        <f>Stakeholders!N36</f>
        <v>0</v>
      </c>
    </row>
    <row r="4" spans="1:39" ht="57.75" customHeight="1" x14ac:dyDescent="0.2">
      <c r="D4" s="61" t="str">
        <f>Scoring!A6</f>
        <v>qwer</v>
      </c>
      <c r="E4" s="77" t="str">
        <f>Scoring!A7</f>
        <v>rewq</v>
      </c>
      <c r="F4" s="77" t="str">
        <f>Scoring!A8</f>
        <v>Group 3</v>
      </c>
      <c r="G4" s="77" t="str">
        <f>Scoring!A9</f>
        <v>Group 4</v>
      </c>
      <c r="H4" s="77" t="str">
        <f>Scoring!A10</f>
        <v>Group 5</v>
      </c>
      <c r="I4" s="77" t="str">
        <f>Scoring!A11</f>
        <v>Group 6</v>
      </c>
      <c r="J4" s="77" t="str">
        <f>Scoring!A12</f>
        <v>Group 7</v>
      </c>
      <c r="K4" s="77" t="str">
        <f>Scoring!A13</f>
        <v>Group 8</v>
      </c>
      <c r="L4" s="77" t="str">
        <f>Scoring!A14</f>
        <v>Group 9</v>
      </c>
      <c r="M4" s="77" t="str">
        <f>Scoring!A15</f>
        <v>Group 10</v>
      </c>
      <c r="N4" s="77" t="str">
        <f>Scoring!A16</f>
        <v>Group 11</v>
      </c>
      <c r="O4" s="77" t="str">
        <f>Scoring!A17</f>
        <v>Group 12</v>
      </c>
      <c r="P4" s="77" t="str">
        <f>Scoring!A18</f>
        <v>Group 13</v>
      </c>
      <c r="Q4" s="77" t="str">
        <f>Scoring!A19</f>
        <v>Group 14</v>
      </c>
      <c r="R4" s="77" t="str">
        <f>Scoring!A20</f>
        <v>Group 15</v>
      </c>
      <c r="S4" s="18"/>
      <c r="W4" s="20" t="str">
        <f t="shared" ref="W4:AK4" si="0">D4</f>
        <v>qwer</v>
      </c>
      <c r="X4" s="20" t="str">
        <f t="shared" si="0"/>
        <v>rewq</v>
      </c>
      <c r="Y4" s="20" t="str">
        <f t="shared" si="0"/>
        <v>Group 3</v>
      </c>
      <c r="Z4" s="20" t="str">
        <f t="shared" si="0"/>
        <v>Group 4</v>
      </c>
      <c r="AA4" s="20" t="str">
        <f t="shared" si="0"/>
        <v>Group 5</v>
      </c>
      <c r="AB4" s="20" t="str">
        <f t="shared" si="0"/>
        <v>Group 6</v>
      </c>
      <c r="AC4" s="20" t="str">
        <f t="shared" si="0"/>
        <v>Group 7</v>
      </c>
      <c r="AD4" s="20" t="str">
        <f t="shared" si="0"/>
        <v>Group 8</v>
      </c>
      <c r="AE4" s="20" t="str">
        <f t="shared" si="0"/>
        <v>Group 9</v>
      </c>
      <c r="AF4" s="20" t="str">
        <f t="shared" si="0"/>
        <v>Group 10</v>
      </c>
      <c r="AG4" s="20" t="str">
        <f t="shared" si="0"/>
        <v>Group 11</v>
      </c>
      <c r="AH4" s="20" t="str">
        <f t="shared" si="0"/>
        <v>Group 12</v>
      </c>
      <c r="AI4" s="20" t="str">
        <f t="shared" si="0"/>
        <v>Group 13</v>
      </c>
      <c r="AJ4" s="20" t="str">
        <f t="shared" si="0"/>
        <v>Group 14</v>
      </c>
      <c r="AK4" s="20" t="str">
        <f t="shared" si="0"/>
        <v>Group 15</v>
      </c>
      <c r="AL4" s="20" t="s">
        <v>7</v>
      </c>
      <c r="AM4" s="20" t="s">
        <v>8</v>
      </c>
    </row>
    <row r="5" spans="1:39" x14ac:dyDescent="0.2">
      <c r="B5" s="155" t="s">
        <v>27</v>
      </c>
      <c r="C5" s="47" t="s">
        <v>28</v>
      </c>
      <c r="D5" s="130"/>
      <c r="E5" s="130"/>
      <c r="F5" s="130"/>
      <c r="G5" s="130"/>
      <c r="H5" s="130"/>
      <c r="I5" s="130"/>
      <c r="J5" s="130"/>
      <c r="K5" s="130"/>
      <c r="L5" s="130"/>
      <c r="M5" s="130"/>
      <c r="N5" s="130"/>
      <c r="O5" s="130"/>
      <c r="P5" s="130"/>
      <c r="Q5" s="130"/>
      <c r="R5" s="130"/>
      <c r="U5" s="165" t="s">
        <v>27</v>
      </c>
      <c r="V5" s="19" t="str">
        <f t="shared" ref="V5:V42" si="1">C5</f>
        <v>Irrigators</v>
      </c>
      <c r="W5">
        <f>D5*Stakeholders!$N$8</f>
        <v>0</v>
      </c>
      <c r="X5">
        <f>E5*Stakeholders!$N$10</f>
        <v>0</v>
      </c>
      <c r="Y5">
        <f>F5*Stakeholders!$N$12</f>
        <v>0</v>
      </c>
      <c r="Z5">
        <f>G5*Stakeholders!$N$14</f>
        <v>0</v>
      </c>
      <c r="AA5">
        <f>H5*Stakeholders!$N$16</f>
        <v>0</v>
      </c>
      <c r="AB5">
        <f>I5*Stakeholders!$N$18</f>
        <v>0</v>
      </c>
      <c r="AC5">
        <f>J5*Stakeholders!$N$20</f>
        <v>0</v>
      </c>
      <c r="AD5">
        <f>K5*Stakeholders!$N$22</f>
        <v>0</v>
      </c>
      <c r="AE5">
        <f>L5*Stakeholders!$N$24</f>
        <v>0</v>
      </c>
      <c r="AF5">
        <f>M5*Stakeholders!$N$26</f>
        <v>0</v>
      </c>
      <c r="AG5">
        <f>N5*Stakeholders!$N$28</f>
        <v>0</v>
      </c>
      <c r="AH5">
        <f>O5*Stakeholders!$N$30</f>
        <v>0</v>
      </c>
      <c r="AI5">
        <f>P5*Stakeholders!$N$32</f>
        <v>0</v>
      </c>
      <c r="AJ5">
        <f>Q5*Stakeholders!$N$34</f>
        <v>0</v>
      </c>
      <c r="AK5">
        <f>R5*Stakeholders!$N$36</f>
        <v>0</v>
      </c>
      <c r="AL5">
        <f>SUM(W5:AK5)</f>
        <v>0</v>
      </c>
      <c r="AM5">
        <f>AL5/Stakeholders!$N$38</f>
        <v>0</v>
      </c>
    </row>
    <row r="6" spans="1:39" x14ac:dyDescent="0.2">
      <c r="B6" s="155"/>
      <c r="C6" s="47" t="s">
        <v>29</v>
      </c>
      <c r="D6" s="130"/>
      <c r="E6" s="130"/>
      <c r="F6" s="130"/>
      <c r="G6" s="130"/>
      <c r="H6" s="130"/>
      <c r="I6" s="130"/>
      <c r="J6" s="130"/>
      <c r="K6" s="130"/>
      <c r="L6" s="130"/>
      <c r="M6" s="130"/>
      <c r="N6" s="130"/>
      <c r="O6" s="130"/>
      <c r="P6" s="130"/>
      <c r="Q6" s="130"/>
      <c r="R6" s="130"/>
      <c r="U6" s="165"/>
      <c r="V6" s="19" t="str">
        <f t="shared" si="1"/>
        <v>CAFO Operators</v>
      </c>
      <c r="W6">
        <f>D6*Stakeholders!$N$8</f>
        <v>0</v>
      </c>
      <c r="X6">
        <f>E6*Stakeholders!$N$10</f>
        <v>0</v>
      </c>
      <c r="Y6">
        <f>F6*Stakeholders!$N$12</f>
        <v>0</v>
      </c>
      <c r="Z6">
        <f>G6*Stakeholders!$N$14</f>
        <v>0</v>
      </c>
      <c r="AA6">
        <f>H6*Stakeholders!$N$16</f>
        <v>0</v>
      </c>
      <c r="AB6">
        <f>I6*Stakeholders!$N$18</f>
        <v>0</v>
      </c>
      <c r="AC6">
        <f>J6*Stakeholders!$N$20</f>
        <v>0</v>
      </c>
      <c r="AD6">
        <f>K6*Stakeholders!$N$22</f>
        <v>0</v>
      </c>
      <c r="AE6">
        <f>L6*Stakeholders!$N$24</f>
        <v>0</v>
      </c>
      <c r="AF6">
        <f>M6*Stakeholders!$N$26</f>
        <v>0</v>
      </c>
      <c r="AG6">
        <f>N6*Stakeholders!$N$28</f>
        <v>0</v>
      </c>
      <c r="AH6">
        <f>O6*Stakeholders!$N$30</f>
        <v>0</v>
      </c>
      <c r="AI6">
        <f>P6*Stakeholders!$N$32</f>
        <v>0</v>
      </c>
      <c r="AJ6">
        <f>Q6*Stakeholders!$N$34</f>
        <v>0</v>
      </c>
      <c r="AK6">
        <f>R6*Stakeholders!$N$36</f>
        <v>0</v>
      </c>
      <c r="AL6">
        <f>SUM(W6:AK6)</f>
        <v>0</v>
      </c>
      <c r="AM6">
        <f>AL6/Stakeholders!$N$38</f>
        <v>0</v>
      </c>
    </row>
    <row r="7" spans="1:39" x14ac:dyDescent="0.2">
      <c r="B7" s="155"/>
      <c r="C7" s="47" t="s">
        <v>30</v>
      </c>
      <c r="D7" s="130">
        <v>100</v>
      </c>
      <c r="E7" s="130">
        <v>100</v>
      </c>
      <c r="F7" s="130"/>
      <c r="G7" s="130"/>
      <c r="H7" s="130"/>
      <c r="I7" s="130"/>
      <c r="J7" s="130"/>
      <c r="K7" s="130"/>
      <c r="L7" s="130"/>
      <c r="M7" s="130"/>
      <c r="N7" s="130"/>
      <c r="O7" s="130"/>
      <c r="P7" s="130"/>
      <c r="Q7" s="130"/>
      <c r="R7" s="130"/>
      <c r="U7" s="165"/>
      <c r="V7" s="19" t="str">
        <f t="shared" si="1"/>
        <v>Livestock grazers</v>
      </c>
      <c r="W7">
        <f>D7*Stakeholders!$N$8</f>
        <v>7111.1111111111113</v>
      </c>
      <c r="X7">
        <f>E7*Stakeholders!$N$10</f>
        <v>3888.8888888888887</v>
      </c>
      <c r="Y7">
        <f>F7*Stakeholders!$N$12</f>
        <v>0</v>
      </c>
      <c r="Z7">
        <f>G7*Stakeholders!$N$14</f>
        <v>0</v>
      </c>
      <c r="AA7">
        <f>H7*Stakeholders!$N$16</f>
        <v>0</v>
      </c>
      <c r="AB7">
        <f>I7*Stakeholders!$N$18</f>
        <v>0</v>
      </c>
      <c r="AC7">
        <f>J7*Stakeholders!$N$20</f>
        <v>0</v>
      </c>
      <c r="AD7">
        <f>K7*Stakeholders!$N$22</f>
        <v>0</v>
      </c>
      <c r="AE7">
        <f>L7*Stakeholders!$N$24</f>
        <v>0</v>
      </c>
      <c r="AF7">
        <f>M7*Stakeholders!$N$26</f>
        <v>0</v>
      </c>
      <c r="AG7">
        <f>N7*Stakeholders!$N$28</f>
        <v>0</v>
      </c>
      <c r="AH7">
        <f>O7*Stakeholders!$N$30</f>
        <v>0</v>
      </c>
      <c r="AI7">
        <f>P7*Stakeholders!$N$32</f>
        <v>0</v>
      </c>
      <c r="AJ7">
        <f>Q7*Stakeholders!$N$34</f>
        <v>0</v>
      </c>
      <c r="AK7">
        <f>R7*Stakeholders!$N$36</f>
        <v>0</v>
      </c>
      <c r="AL7">
        <f>SUM(W7:AK7)</f>
        <v>11000</v>
      </c>
      <c r="AM7">
        <f>AL7/Stakeholders!$N$38</f>
        <v>68.75</v>
      </c>
    </row>
    <row r="8" spans="1:39" x14ac:dyDescent="0.2">
      <c r="B8" s="155"/>
      <c r="C8" s="47" t="s">
        <v>31</v>
      </c>
      <c r="D8" s="130"/>
      <c r="E8" s="130"/>
      <c r="F8" s="130"/>
      <c r="G8" s="130"/>
      <c r="H8" s="130"/>
      <c r="I8" s="130"/>
      <c r="J8" s="130"/>
      <c r="K8" s="130"/>
      <c r="L8" s="130"/>
      <c r="M8" s="130"/>
      <c r="N8" s="130"/>
      <c r="O8" s="130"/>
      <c r="P8" s="130"/>
      <c r="Q8" s="130"/>
      <c r="R8" s="130"/>
      <c r="U8" s="165"/>
      <c r="V8" s="19" t="str">
        <f t="shared" si="1"/>
        <v>Agricultural processors</v>
      </c>
      <c r="W8">
        <f>D8*Stakeholders!$N$8</f>
        <v>0</v>
      </c>
      <c r="X8">
        <f>E8*Stakeholders!$N$10</f>
        <v>0</v>
      </c>
      <c r="Y8">
        <f>F8*Stakeholders!$N$12</f>
        <v>0</v>
      </c>
      <c r="Z8">
        <f>G8*Stakeholders!$N$14</f>
        <v>0</v>
      </c>
      <c r="AA8">
        <f>H8*Stakeholders!$N$16</f>
        <v>0</v>
      </c>
      <c r="AB8">
        <f>I8*Stakeholders!$N$18</f>
        <v>0</v>
      </c>
      <c r="AC8">
        <f>J8*Stakeholders!$N$20</f>
        <v>0</v>
      </c>
      <c r="AD8">
        <f>K8*Stakeholders!$N$22</f>
        <v>0</v>
      </c>
      <c r="AE8">
        <f>L8*Stakeholders!$N$24</f>
        <v>0</v>
      </c>
      <c r="AF8">
        <f>M8*Stakeholders!$N$26</f>
        <v>0</v>
      </c>
      <c r="AG8">
        <f>N8*Stakeholders!$N$28</f>
        <v>0</v>
      </c>
      <c r="AH8">
        <f>O8*Stakeholders!$N$30</f>
        <v>0</v>
      </c>
      <c r="AI8">
        <f>P8*Stakeholders!$N$32</f>
        <v>0</v>
      </c>
      <c r="AJ8">
        <f>Q8*Stakeholders!$N$34</f>
        <v>0</v>
      </c>
      <c r="AK8">
        <f>R8*Stakeholders!$N$36</f>
        <v>0</v>
      </c>
      <c r="AL8">
        <f t="shared" ref="AL8:AL41" si="2">SUM(W8:AK8)</f>
        <v>0</v>
      </c>
      <c r="AM8">
        <f>AL8/Stakeholders!$N$38</f>
        <v>0</v>
      </c>
    </row>
    <row r="9" spans="1:39" x14ac:dyDescent="0.2">
      <c r="B9" s="155"/>
      <c r="C9" s="47" t="s">
        <v>32</v>
      </c>
      <c r="D9" s="130"/>
      <c r="E9" s="130"/>
      <c r="F9" s="130"/>
      <c r="G9" s="130"/>
      <c r="H9" s="130"/>
      <c r="I9" s="130"/>
      <c r="J9" s="130"/>
      <c r="K9" s="130"/>
      <c r="L9" s="130"/>
      <c r="M9" s="130"/>
      <c r="N9" s="130"/>
      <c r="O9" s="130"/>
      <c r="P9" s="130"/>
      <c r="Q9" s="130"/>
      <c r="R9" s="130"/>
      <c r="U9" s="165"/>
      <c r="V9" s="19" t="str">
        <f t="shared" si="1"/>
        <v>Aquaculturalists</v>
      </c>
      <c r="W9">
        <f>D9*Stakeholders!$N$8</f>
        <v>0</v>
      </c>
      <c r="X9">
        <f>E9*Stakeholders!$N$10</f>
        <v>0</v>
      </c>
      <c r="Y9">
        <f>F9*Stakeholders!$N$12</f>
        <v>0</v>
      </c>
      <c r="Z9">
        <f>G9*Stakeholders!$N$14</f>
        <v>0</v>
      </c>
      <c r="AA9">
        <f>H9*Stakeholders!$N$16</f>
        <v>0</v>
      </c>
      <c r="AB9">
        <f>I9*Stakeholders!$N$18</f>
        <v>0</v>
      </c>
      <c r="AC9">
        <f>J9*Stakeholders!$N$20</f>
        <v>0</v>
      </c>
      <c r="AD9">
        <f>K9*Stakeholders!$N$22</f>
        <v>0</v>
      </c>
      <c r="AE9">
        <f>L9*Stakeholders!$N$24</f>
        <v>0</v>
      </c>
      <c r="AF9">
        <f>M9*Stakeholders!$N$26</f>
        <v>0</v>
      </c>
      <c r="AG9">
        <f>N9*Stakeholders!$N$28</f>
        <v>0</v>
      </c>
      <c r="AH9">
        <f>O9*Stakeholders!$N$30</f>
        <v>0</v>
      </c>
      <c r="AI9">
        <f>P9*Stakeholders!$N$32</f>
        <v>0</v>
      </c>
      <c r="AJ9">
        <f>Q9*Stakeholders!$N$34</f>
        <v>0</v>
      </c>
      <c r="AK9">
        <f>R9*Stakeholders!$N$36</f>
        <v>0</v>
      </c>
      <c r="AL9">
        <f t="shared" si="2"/>
        <v>0</v>
      </c>
      <c r="AM9">
        <f>AL9/Stakeholders!$N$38</f>
        <v>0</v>
      </c>
    </row>
    <row r="10" spans="1:39" x14ac:dyDescent="0.2">
      <c r="B10" s="155"/>
      <c r="C10" s="47" t="s">
        <v>33</v>
      </c>
      <c r="D10" s="130"/>
      <c r="E10" s="130"/>
      <c r="F10" s="130"/>
      <c r="G10" s="130"/>
      <c r="H10" s="130"/>
      <c r="I10" s="130"/>
      <c r="J10" s="130"/>
      <c r="K10" s="130"/>
      <c r="L10" s="130"/>
      <c r="M10" s="130"/>
      <c r="N10" s="130"/>
      <c r="O10" s="130"/>
      <c r="P10" s="130"/>
      <c r="Q10" s="130"/>
      <c r="R10" s="130"/>
      <c r="U10" s="165"/>
      <c r="V10" s="19" t="str">
        <f t="shared" si="1"/>
        <v>Farmers</v>
      </c>
      <c r="W10">
        <f>D10*Stakeholders!$N$8</f>
        <v>0</v>
      </c>
      <c r="X10">
        <f>E10*Stakeholders!$N$10</f>
        <v>0</v>
      </c>
      <c r="Y10">
        <f>F10*Stakeholders!$N$12</f>
        <v>0</v>
      </c>
      <c r="Z10">
        <f>G10*Stakeholders!$N$14</f>
        <v>0</v>
      </c>
      <c r="AA10">
        <f>H10*Stakeholders!$N$16</f>
        <v>0</v>
      </c>
      <c r="AB10">
        <f>I10*Stakeholders!$N$18</f>
        <v>0</v>
      </c>
      <c r="AC10">
        <f>J10*Stakeholders!$N$20</f>
        <v>0</v>
      </c>
      <c r="AD10">
        <f>K10*Stakeholders!$N$22</f>
        <v>0</v>
      </c>
      <c r="AE10">
        <f>L10*Stakeholders!$N$24</f>
        <v>0</v>
      </c>
      <c r="AF10">
        <f>M10*Stakeholders!$N$26</f>
        <v>0</v>
      </c>
      <c r="AG10">
        <f>N10*Stakeholders!$N$28</f>
        <v>0</v>
      </c>
      <c r="AH10">
        <f>O10*Stakeholders!$N$30</f>
        <v>0</v>
      </c>
      <c r="AI10">
        <f>P10*Stakeholders!$N$32</f>
        <v>0</v>
      </c>
      <c r="AJ10">
        <f>Q10*Stakeholders!$N$34</f>
        <v>0</v>
      </c>
      <c r="AK10">
        <f>R10*Stakeholders!$N$36</f>
        <v>0</v>
      </c>
      <c r="AL10">
        <f t="shared" si="2"/>
        <v>0</v>
      </c>
      <c r="AM10">
        <f>AL10/Stakeholders!$N$38</f>
        <v>0</v>
      </c>
    </row>
    <row r="11" spans="1:39" x14ac:dyDescent="0.2">
      <c r="B11" s="155"/>
      <c r="C11" s="47" t="s">
        <v>34</v>
      </c>
      <c r="D11" s="130"/>
      <c r="E11" s="130"/>
      <c r="F11" s="130"/>
      <c r="G11" s="130"/>
      <c r="H11" s="130"/>
      <c r="I11" s="130"/>
      <c r="J11" s="130"/>
      <c r="K11" s="130"/>
      <c r="L11" s="130"/>
      <c r="M11" s="130"/>
      <c r="N11" s="130"/>
      <c r="O11" s="130"/>
      <c r="P11" s="130"/>
      <c r="Q11" s="130"/>
      <c r="R11" s="130"/>
      <c r="U11" s="165"/>
      <c r="V11" s="19" t="str">
        <f t="shared" si="1"/>
        <v>Foresters</v>
      </c>
      <c r="W11">
        <f>D11*Stakeholders!$N$8</f>
        <v>0</v>
      </c>
      <c r="X11">
        <f>E11*Stakeholders!$N$10</f>
        <v>0</v>
      </c>
      <c r="Y11">
        <f>F11*Stakeholders!$N$12</f>
        <v>0</v>
      </c>
      <c r="Z11">
        <f>G11*Stakeholders!$N$14</f>
        <v>0</v>
      </c>
      <c r="AA11">
        <f>H11*Stakeholders!$N$16</f>
        <v>0</v>
      </c>
      <c r="AB11">
        <f>I11*Stakeholders!$N$18</f>
        <v>0</v>
      </c>
      <c r="AC11">
        <f>J11*Stakeholders!$N$20</f>
        <v>0</v>
      </c>
      <c r="AD11">
        <f>K11*Stakeholders!$N$22</f>
        <v>0</v>
      </c>
      <c r="AE11">
        <f>L11*Stakeholders!$N$24</f>
        <v>0</v>
      </c>
      <c r="AF11">
        <f>M11*Stakeholders!$N$26</f>
        <v>0</v>
      </c>
      <c r="AG11">
        <f>N11*Stakeholders!$N$28</f>
        <v>0</v>
      </c>
      <c r="AH11">
        <f>O11*Stakeholders!$N$30</f>
        <v>0</v>
      </c>
      <c r="AI11">
        <f>P11*Stakeholders!$N$32</f>
        <v>0</v>
      </c>
      <c r="AJ11">
        <f>Q11*Stakeholders!$N$34</f>
        <v>0</v>
      </c>
      <c r="AK11">
        <f>R11*Stakeholders!$N$36</f>
        <v>0</v>
      </c>
      <c r="AL11">
        <f t="shared" si="2"/>
        <v>0</v>
      </c>
      <c r="AM11">
        <f>AL11/Stakeholders!$N$38</f>
        <v>0</v>
      </c>
    </row>
    <row r="12" spans="1:39" x14ac:dyDescent="0.2">
      <c r="B12" s="156" t="s">
        <v>47</v>
      </c>
      <c r="C12" s="48" t="s">
        <v>35</v>
      </c>
      <c r="D12" s="113"/>
      <c r="E12" s="113"/>
      <c r="F12" s="113">
        <v>50</v>
      </c>
      <c r="G12" s="113"/>
      <c r="H12" s="113"/>
      <c r="I12" s="113"/>
      <c r="J12" s="113"/>
      <c r="K12" s="113"/>
      <c r="L12" s="113"/>
      <c r="M12" s="113"/>
      <c r="N12" s="113"/>
      <c r="O12" s="113"/>
      <c r="P12" s="113"/>
      <c r="Q12" s="113"/>
      <c r="R12" s="113"/>
      <c r="U12" s="162" t="str">
        <f>B12</f>
        <v>Commercial/ Industrial</v>
      </c>
      <c r="V12" s="19" t="str">
        <f t="shared" si="1"/>
        <v>Food extractors</v>
      </c>
      <c r="W12">
        <f>D12*Stakeholders!$N$8</f>
        <v>0</v>
      </c>
      <c r="X12">
        <f>E12*Stakeholders!$N$10</f>
        <v>0</v>
      </c>
      <c r="Y12">
        <f>F12*Stakeholders!$N$12</f>
        <v>2500.0000000000005</v>
      </c>
      <c r="Z12">
        <f>G12*Stakeholders!$N$14</f>
        <v>0</v>
      </c>
      <c r="AA12">
        <f>H12*Stakeholders!$N$16</f>
        <v>0</v>
      </c>
      <c r="AB12">
        <f>I12*Stakeholders!$N$18</f>
        <v>0</v>
      </c>
      <c r="AC12">
        <f>J12*Stakeholders!$N$20</f>
        <v>0</v>
      </c>
      <c r="AD12">
        <f>K12*Stakeholders!$N$22</f>
        <v>0</v>
      </c>
      <c r="AE12">
        <f>L12*Stakeholders!$N$24</f>
        <v>0</v>
      </c>
      <c r="AF12">
        <f>M12*Stakeholders!$N$26</f>
        <v>0</v>
      </c>
      <c r="AG12">
        <f>N12*Stakeholders!$N$28</f>
        <v>0</v>
      </c>
      <c r="AH12">
        <f>O12*Stakeholders!$N$30</f>
        <v>0</v>
      </c>
      <c r="AI12">
        <f>P12*Stakeholders!$N$32</f>
        <v>0</v>
      </c>
      <c r="AJ12">
        <f>Q12*Stakeholders!$N$34</f>
        <v>0</v>
      </c>
      <c r="AK12">
        <f>R12*Stakeholders!$N$36</f>
        <v>0</v>
      </c>
      <c r="AL12">
        <f t="shared" si="2"/>
        <v>2500.0000000000005</v>
      </c>
      <c r="AM12">
        <f>AL12/Stakeholders!$N$38</f>
        <v>15.625000000000004</v>
      </c>
    </row>
    <row r="13" spans="1:39" ht="25.5" x14ac:dyDescent="0.2">
      <c r="B13" s="156"/>
      <c r="C13" s="48" t="s">
        <v>37</v>
      </c>
      <c r="D13" s="113"/>
      <c r="E13" s="113"/>
      <c r="F13" s="113">
        <v>50</v>
      </c>
      <c r="G13" s="113"/>
      <c r="H13" s="113"/>
      <c r="I13" s="113"/>
      <c r="J13" s="113"/>
      <c r="K13" s="113"/>
      <c r="L13" s="113"/>
      <c r="M13" s="113"/>
      <c r="N13" s="113"/>
      <c r="O13" s="113"/>
      <c r="P13" s="113"/>
      <c r="Q13" s="113"/>
      <c r="R13" s="113"/>
      <c r="U13" s="162"/>
      <c r="V13" s="19" t="str">
        <f t="shared" si="1"/>
        <v>Timber/Fiber/Ornamental extractors</v>
      </c>
      <c r="W13">
        <f>D13*Stakeholders!$N$8</f>
        <v>0</v>
      </c>
      <c r="X13">
        <f>E13*Stakeholders!$N$10</f>
        <v>0</v>
      </c>
      <c r="Y13">
        <f>F13*Stakeholders!$N$12</f>
        <v>2500.0000000000005</v>
      </c>
      <c r="Z13">
        <f>G13*Stakeholders!$N$14</f>
        <v>0</v>
      </c>
      <c r="AA13">
        <f>H13*Stakeholders!$N$16</f>
        <v>0</v>
      </c>
      <c r="AB13">
        <f>I13*Stakeholders!$N$18</f>
        <v>0</v>
      </c>
      <c r="AC13">
        <f>J13*Stakeholders!$N$20</f>
        <v>0</v>
      </c>
      <c r="AD13">
        <f>K13*Stakeholders!$N$22</f>
        <v>0</v>
      </c>
      <c r="AE13">
        <f>L13*Stakeholders!$N$24</f>
        <v>0</v>
      </c>
      <c r="AF13">
        <f>M13*Stakeholders!$N$26</f>
        <v>0</v>
      </c>
      <c r="AG13">
        <f>N13*Stakeholders!$N$28</f>
        <v>0</v>
      </c>
      <c r="AH13">
        <f>O13*Stakeholders!$N$30</f>
        <v>0</v>
      </c>
      <c r="AI13">
        <f>P13*Stakeholders!$N$32</f>
        <v>0</v>
      </c>
      <c r="AJ13">
        <f>Q13*Stakeholders!$N$34</f>
        <v>0</v>
      </c>
      <c r="AK13">
        <f>R13*Stakeholders!$N$36</f>
        <v>0</v>
      </c>
      <c r="AL13">
        <f t="shared" si="2"/>
        <v>2500.0000000000005</v>
      </c>
      <c r="AM13">
        <f>AL13/Stakeholders!$N$38</f>
        <v>15.625000000000004</v>
      </c>
    </row>
    <row r="14" spans="1:39" x14ac:dyDescent="0.2">
      <c r="B14" s="156"/>
      <c r="C14" s="48" t="s">
        <v>36</v>
      </c>
      <c r="D14" s="113"/>
      <c r="E14" s="113"/>
      <c r="F14" s="113"/>
      <c r="G14" s="113"/>
      <c r="H14" s="113"/>
      <c r="I14" s="113"/>
      <c r="J14" s="113"/>
      <c r="K14" s="113"/>
      <c r="L14" s="113"/>
      <c r="M14" s="113"/>
      <c r="N14" s="113"/>
      <c r="O14" s="113"/>
      <c r="P14" s="113"/>
      <c r="Q14" s="113"/>
      <c r="R14" s="113"/>
      <c r="U14" s="162"/>
      <c r="V14" s="19" t="str">
        <f t="shared" si="1"/>
        <v>Industrial processors</v>
      </c>
      <c r="W14">
        <f>D14*Stakeholders!$N$8</f>
        <v>0</v>
      </c>
      <c r="X14">
        <f>E14*Stakeholders!$N$10</f>
        <v>0</v>
      </c>
      <c r="Y14">
        <f>F14*Stakeholders!$N$12</f>
        <v>0</v>
      </c>
      <c r="Z14">
        <f>G14*Stakeholders!$N$14</f>
        <v>0</v>
      </c>
      <c r="AA14">
        <f>H14*Stakeholders!$N$16</f>
        <v>0</v>
      </c>
      <c r="AB14">
        <f>I14*Stakeholders!$N$18</f>
        <v>0</v>
      </c>
      <c r="AC14">
        <f>J14*Stakeholders!$N$20</f>
        <v>0</v>
      </c>
      <c r="AD14">
        <f>K14*Stakeholders!$N$22</f>
        <v>0</v>
      </c>
      <c r="AE14">
        <f>L14*Stakeholders!$N$24</f>
        <v>0</v>
      </c>
      <c r="AF14">
        <f>M14*Stakeholders!$N$26</f>
        <v>0</v>
      </c>
      <c r="AG14">
        <f>N14*Stakeholders!$N$28</f>
        <v>0</v>
      </c>
      <c r="AH14">
        <f>O14*Stakeholders!$N$30</f>
        <v>0</v>
      </c>
      <c r="AI14">
        <f>P14*Stakeholders!$N$32</f>
        <v>0</v>
      </c>
      <c r="AJ14">
        <f>Q14*Stakeholders!$N$34</f>
        <v>0</v>
      </c>
      <c r="AK14">
        <f>R14*Stakeholders!$N$36</f>
        <v>0</v>
      </c>
      <c r="AL14">
        <f t="shared" si="2"/>
        <v>0</v>
      </c>
      <c r="AM14">
        <f>AL14/Stakeholders!$N$38</f>
        <v>0</v>
      </c>
    </row>
    <row r="15" spans="1:39" x14ac:dyDescent="0.2">
      <c r="B15" s="156"/>
      <c r="C15" s="48" t="s">
        <v>38</v>
      </c>
      <c r="D15" s="113"/>
      <c r="E15" s="113"/>
      <c r="F15" s="113"/>
      <c r="G15" s="113"/>
      <c r="H15" s="113"/>
      <c r="I15" s="113"/>
      <c r="J15" s="113"/>
      <c r="K15" s="113"/>
      <c r="L15" s="113"/>
      <c r="M15" s="113"/>
      <c r="N15" s="113"/>
      <c r="O15" s="113"/>
      <c r="P15" s="113"/>
      <c r="Q15" s="113"/>
      <c r="R15" s="113"/>
      <c r="U15" s="162"/>
      <c r="V15" s="19" t="str">
        <f t="shared" si="1"/>
        <v>Industrial dischargers</v>
      </c>
      <c r="W15">
        <f>D15*Stakeholders!$N$8</f>
        <v>0</v>
      </c>
      <c r="X15">
        <f>E15*Stakeholders!$N$10</f>
        <v>0</v>
      </c>
      <c r="Y15">
        <f>F15*Stakeholders!$N$12</f>
        <v>0</v>
      </c>
      <c r="Z15">
        <f>G15*Stakeholders!$N$14</f>
        <v>0</v>
      </c>
      <c r="AA15">
        <f>H15*Stakeholders!$N$16</f>
        <v>0</v>
      </c>
      <c r="AB15">
        <f>I15*Stakeholders!$N$18</f>
        <v>0</v>
      </c>
      <c r="AC15">
        <f>J15*Stakeholders!$N$20</f>
        <v>0</v>
      </c>
      <c r="AD15">
        <f>K15*Stakeholders!$N$22</f>
        <v>0</v>
      </c>
      <c r="AE15">
        <f>L15*Stakeholders!$N$24</f>
        <v>0</v>
      </c>
      <c r="AF15">
        <f>M15*Stakeholders!$N$26</f>
        <v>0</v>
      </c>
      <c r="AG15">
        <f>N15*Stakeholders!$N$28</f>
        <v>0</v>
      </c>
      <c r="AH15">
        <f>O15*Stakeholders!$N$30</f>
        <v>0</v>
      </c>
      <c r="AI15">
        <f>P15*Stakeholders!$N$32</f>
        <v>0</v>
      </c>
      <c r="AJ15">
        <f>Q15*Stakeholders!$N$34</f>
        <v>0</v>
      </c>
      <c r="AK15">
        <f>R15*Stakeholders!$N$36</f>
        <v>0</v>
      </c>
      <c r="AL15">
        <f t="shared" si="2"/>
        <v>0</v>
      </c>
      <c r="AM15">
        <f>AL15/Stakeholders!$N$38</f>
        <v>0</v>
      </c>
    </row>
    <row r="16" spans="1:39" x14ac:dyDescent="0.2">
      <c r="B16" s="156"/>
      <c r="C16" s="48" t="s">
        <v>39</v>
      </c>
      <c r="D16" s="113"/>
      <c r="E16" s="113"/>
      <c r="F16" s="113"/>
      <c r="G16" s="113"/>
      <c r="H16" s="113"/>
      <c r="I16" s="113"/>
      <c r="J16" s="113"/>
      <c r="K16" s="113"/>
      <c r="L16" s="113"/>
      <c r="M16" s="113"/>
      <c r="N16" s="113"/>
      <c r="O16" s="113"/>
      <c r="P16" s="113"/>
      <c r="Q16" s="113"/>
      <c r="R16" s="113"/>
      <c r="U16" s="162"/>
      <c r="V16" s="19" t="str">
        <f t="shared" si="1"/>
        <v>Energy generators</v>
      </c>
      <c r="W16">
        <f>D16*Stakeholders!$N$8</f>
        <v>0</v>
      </c>
      <c r="X16">
        <f>E16*Stakeholders!$N$10</f>
        <v>0</v>
      </c>
      <c r="Y16">
        <f>F16*Stakeholders!$N$12</f>
        <v>0</v>
      </c>
      <c r="Z16">
        <f>G16*Stakeholders!$N$14</f>
        <v>0</v>
      </c>
      <c r="AA16">
        <f>H16*Stakeholders!$N$16</f>
        <v>0</v>
      </c>
      <c r="AB16">
        <f>I16*Stakeholders!$N$18</f>
        <v>0</v>
      </c>
      <c r="AC16">
        <f>J16*Stakeholders!$N$20</f>
        <v>0</v>
      </c>
      <c r="AD16">
        <f>K16*Stakeholders!$N$22</f>
        <v>0</v>
      </c>
      <c r="AE16">
        <f>L16*Stakeholders!$N$24</f>
        <v>0</v>
      </c>
      <c r="AF16">
        <f>M16*Stakeholders!$N$26</f>
        <v>0</v>
      </c>
      <c r="AG16">
        <f>N16*Stakeholders!$N$28</f>
        <v>0</v>
      </c>
      <c r="AH16">
        <f>O16*Stakeholders!$N$30</f>
        <v>0</v>
      </c>
      <c r="AI16">
        <f>P16*Stakeholders!$N$32</f>
        <v>0</v>
      </c>
      <c r="AJ16">
        <f>Q16*Stakeholders!$N$34</f>
        <v>0</v>
      </c>
      <c r="AK16">
        <f>R16*Stakeholders!$N$36</f>
        <v>0</v>
      </c>
      <c r="AL16">
        <f t="shared" si="2"/>
        <v>0</v>
      </c>
      <c r="AM16">
        <f>AL16/Stakeholders!$N$38</f>
        <v>0</v>
      </c>
    </row>
    <row r="17" spans="2:39" ht="25.5" x14ac:dyDescent="0.2">
      <c r="B17" s="156"/>
      <c r="C17" s="48" t="s">
        <v>40</v>
      </c>
      <c r="D17" s="113"/>
      <c r="E17" s="113"/>
      <c r="F17" s="113"/>
      <c r="G17" s="113"/>
      <c r="H17" s="113"/>
      <c r="I17" s="113"/>
      <c r="J17" s="113"/>
      <c r="K17" s="113"/>
      <c r="L17" s="113"/>
      <c r="M17" s="113"/>
      <c r="N17" s="113"/>
      <c r="O17" s="113"/>
      <c r="P17" s="113"/>
      <c r="Q17" s="113"/>
      <c r="R17" s="113"/>
      <c r="U17" s="162"/>
      <c r="V17" s="19" t="str">
        <f t="shared" si="1"/>
        <v>Resource-dependent businesses</v>
      </c>
      <c r="W17">
        <f>D17*Stakeholders!$N$8</f>
        <v>0</v>
      </c>
      <c r="X17">
        <f>E17*Stakeholders!$N$10</f>
        <v>0</v>
      </c>
      <c r="Y17">
        <f>F17*Stakeholders!$N$12</f>
        <v>0</v>
      </c>
      <c r="Z17">
        <f>G17*Stakeholders!$N$14</f>
        <v>0</v>
      </c>
      <c r="AA17">
        <f>H17*Stakeholders!$N$16</f>
        <v>0</v>
      </c>
      <c r="AB17">
        <f>I17*Stakeholders!$N$18</f>
        <v>0</v>
      </c>
      <c r="AC17">
        <f>J17*Stakeholders!$N$20</f>
        <v>0</v>
      </c>
      <c r="AD17">
        <f>K17*Stakeholders!$N$22</f>
        <v>0</v>
      </c>
      <c r="AE17">
        <f>L17*Stakeholders!$N$24</f>
        <v>0</v>
      </c>
      <c r="AF17">
        <f>M17*Stakeholders!$N$26</f>
        <v>0</v>
      </c>
      <c r="AG17">
        <f>N17*Stakeholders!$N$28</f>
        <v>0</v>
      </c>
      <c r="AH17">
        <f>O17*Stakeholders!$N$30</f>
        <v>0</v>
      </c>
      <c r="AI17">
        <f>P17*Stakeholders!$N$32</f>
        <v>0</v>
      </c>
      <c r="AJ17">
        <f>Q17*Stakeholders!$N$34</f>
        <v>0</v>
      </c>
      <c r="AK17">
        <f>R17*Stakeholders!$N$36</f>
        <v>0</v>
      </c>
      <c r="AL17">
        <f t="shared" si="2"/>
        <v>0</v>
      </c>
      <c r="AM17">
        <f>AL17/Stakeholders!$N$38</f>
        <v>0</v>
      </c>
    </row>
    <row r="18" spans="2:39" ht="25.5" x14ac:dyDescent="0.2">
      <c r="B18" s="156"/>
      <c r="C18" s="48" t="s">
        <v>41</v>
      </c>
      <c r="D18" s="113"/>
      <c r="E18" s="113"/>
      <c r="F18" s="113"/>
      <c r="G18" s="113"/>
      <c r="H18" s="113"/>
      <c r="I18" s="113"/>
      <c r="J18" s="113"/>
      <c r="K18" s="113"/>
      <c r="L18" s="113"/>
      <c r="M18" s="113"/>
      <c r="N18" s="113"/>
      <c r="O18" s="113"/>
      <c r="P18" s="113"/>
      <c r="Q18" s="113"/>
      <c r="R18" s="113"/>
      <c r="U18" s="162"/>
      <c r="V18" s="19" t="str">
        <f t="shared" si="1"/>
        <v>Pharmaceutical/Food supplement suppliers</v>
      </c>
      <c r="W18">
        <f>D18*Stakeholders!$N$8</f>
        <v>0</v>
      </c>
      <c r="X18">
        <f>E18*Stakeholders!$N$10</f>
        <v>0</v>
      </c>
      <c r="Y18">
        <f>F18*Stakeholders!$N$12</f>
        <v>0</v>
      </c>
      <c r="Z18">
        <f>G18*Stakeholders!$N$14</f>
        <v>0</v>
      </c>
      <c r="AA18">
        <f>H18*Stakeholders!$N$16</f>
        <v>0</v>
      </c>
      <c r="AB18">
        <f>I18*Stakeholders!$N$18</f>
        <v>0</v>
      </c>
      <c r="AC18">
        <f>J18*Stakeholders!$N$20</f>
        <v>0</v>
      </c>
      <c r="AD18">
        <f>K18*Stakeholders!$N$22</f>
        <v>0</v>
      </c>
      <c r="AE18">
        <f>L18*Stakeholders!$N$24</f>
        <v>0</v>
      </c>
      <c r="AF18">
        <f>M18*Stakeholders!$N$26</f>
        <v>0</v>
      </c>
      <c r="AG18">
        <f>N18*Stakeholders!$N$28</f>
        <v>0</v>
      </c>
      <c r="AH18">
        <f>O18*Stakeholders!$N$30</f>
        <v>0</v>
      </c>
      <c r="AI18">
        <f>P18*Stakeholders!$N$32</f>
        <v>0</v>
      </c>
      <c r="AJ18">
        <f>Q18*Stakeholders!$N$34</f>
        <v>0</v>
      </c>
      <c r="AK18">
        <f>R18*Stakeholders!$N$36</f>
        <v>0</v>
      </c>
      <c r="AL18">
        <f t="shared" si="2"/>
        <v>0</v>
      </c>
      <c r="AM18">
        <f>AL18/Stakeholders!$N$38</f>
        <v>0</v>
      </c>
    </row>
    <row r="19" spans="2:39" ht="25.5" x14ac:dyDescent="0.2">
      <c r="B19" s="156"/>
      <c r="C19" s="48" t="s">
        <v>42</v>
      </c>
      <c r="D19" s="113"/>
      <c r="E19" s="113"/>
      <c r="F19" s="113"/>
      <c r="G19" s="113"/>
      <c r="H19" s="113"/>
      <c r="I19" s="113"/>
      <c r="J19" s="113"/>
      <c r="K19" s="113"/>
      <c r="L19" s="113"/>
      <c r="M19" s="113"/>
      <c r="N19" s="113"/>
      <c r="O19" s="113"/>
      <c r="P19" s="113"/>
      <c r="Q19" s="113"/>
      <c r="R19" s="113"/>
      <c r="U19" s="162"/>
      <c r="V19" s="19" t="str">
        <f t="shared" si="1"/>
        <v>Fur/Hide trappers/hunters</v>
      </c>
      <c r="W19">
        <f>D19*Stakeholders!$N$8</f>
        <v>0</v>
      </c>
      <c r="X19">
        <f>E19*Stakeholders!$N$10</f>
        <v>0</v>
      </c>
      <c r="Y19">
        <f>F19*Stakeholders!$N$12</f>
        <v>0</v>
      </c>
      <c r="Z19">
        <f>G19*Stakeholders!$N$14</f>
        <v>0</v>
      </c>
      <c r="AA19">
        <f>H19*Stakeholders!$N$16</f>
        <v>0</v>
      </c>
      <c r="AB19">
        <f>I19*Stakeholders!$N$18</f>
        <v>0</v>
      </c>
      <c r="AC19">
        <f>J19*Stakeholders!$N$20</f>
        <v>0</v>
      </c>
      <c r="AD19">
        <f>K19*Stakeholders!$N$22</f>
        <v>0</v>
      </c>
      <c r="AE19">
        <f>L19*Stakeholders!$N$24</f>
        <v>0</v>
      </c>
      <c r="AF19">
        <f>M19*Stakeholders!$N$26</f>
        <v>0</v>
      </c>
      <c r="AG19">
        <f>N19*Stakeholders!$N$28</f>
        <v>0</v>
      </c>
      <c r="AH19">
        <f>O19*Stakeholders!$N$30</f>
        <v>0</v>
      </c>
      <c r="AI19">
        <f>P19*Stakeholders!$N$32</f>
        <v>0</v>
      </c>
      <c r="AJ19">
        <f>Q19*Stakeholders!$N$34</f>
        <v>0</v>
      </c>
      <c r="AK19">
        <f>R19*Stakeholders!$N$36</f>
        <v>0</v>
      </c>
      <c r="AL19">
        <f t="shared" si="2"/>
        <v>0</v>
      </c>
      <c r="AM19">
        <f>AL19/Stakeholders!$N$38</f>
        <v>0</v>
      </c>
    </row>
    <row r="20" spans="2:39" ht="25.5" x14ac:dyDescent="0.2">
      <c r="B20" s="157" t="s">
        <v>48</v>
      </c>
      <c r="C20" s="51" t="s">
        <v>43</v>
      </c>
      <c r="D20" s="114"/>
      <c r="E20" s="114"/>
      <c r="F20" s="114"/>
      <c r="G20" s="114"/>
      <c r="H20" s="114"/>
      <c r="I20" s="114"/>
      <c r="J20" s="114"/>
      <c r="K20" s="114"/>
      <c r="L20" s="114"/>
      <c r="M20" s="114"/>
      <c r="N20" s="114"/>
      <c r="O20" s="114"/>
      <c r="P20" s="114"/>
      <c r="Q20" s="114"/>
      <c r="R20" s="114"/>
      <c r="U20" s="162" t="str">
        <f>B20</f>
        <v>Governmental/Municipal/     Residential</v>
      </c>
      <c r="V20" s="19" t="str">
        <f t="shared" si="1"/>
        <v>Municipal drinking water plant operators</v>
      </c>
      <c r="W20">
        <f>D20*Stakeholders!$N$8</f>
        <v>0</v>
      </c>
      <c r="X20">
        <f>E20*Stakeholders!$N$10</f>
        <v>0</v>
      </c>
      <c r="Y20">
        <f>F20*Stakeholders!$N$12</f>
        <v>0</v>
      </c>
      <c r="Z20">
        <f>G20*Stakeholders!$N$14</f>
        <v>0</v>
      </c>
      <c r="AA20">
        <f>H20*Stakeholders!$N$16</f>
        <v>0</v>
      </c>
      <c r="AB20">
        <f>I20*Stakeholders!$N$18</f>
        <v>0</v>
      </c>
      <c r="AC20">
        <f>J20*Stakeholders!$N$20</f>
        <v>0</v>
      </c>
      <c r="AD20">
        <f>K20*Stakeholders!$N$22</f>
        <v>0</v>
      </c>
      <c r="AE20">
        <f>L20*Stakeholders!$N$24</f>
        <v>0</v>
      </c>
      <c r="AF20">
        <f>M20*Stakeholders!$N$26</f>
        <v>0</v>
      </c>
      <c r="AG20">
        <f>N20*Stakeholders!$N$28</f>
        <v>0</v>
      </c>
      <c r="AH20">
        <f>O20*Stakeholders!$N$30</f>
        <v>0</v>
      </c>
      <c r="AI20">
        <f>P20*Stakeholders!$N$32</f>
        <v>0</v>
      </c>
      <c r="AJ20">
        <f>Q20*Stakeholders!$N$34</f>
        <v>0</v>
      </c>
      <c r="AK20">
        <f>R20*Stakeholders!$N$36</f>
        <v>0</v>
      </c>
      <c r="AL20">
        <f t="shared" si="2"/>
        <v>0</v>
      </c>
      <c r="AM20">
        <f>AL20/Stakeholders!$N$38</f>
        <v>0</v>
      </c>
    </row>
    <row r="21" spans="2:39" ht="25.5" x14ac:dyDescent="0.2">
      <c r="B21" s="157"/>
      <c r="C21" s="51" t="s">
        <v>44</v>
      </c>
      <c r="D21" s="114"/>
      <c r="E21" s="114"/>
      <c r="F21" s="114"/>
      <c r="G21" s="114"/>
      <c r="H21" s="114"/>
      <c r="I21" s="114"/>
      <c r="J21" s="114"/>
      <c r="K21" s="114"/>
      <c r="L21" s="114"/>
      <c r="M21" s="114"/>
      <c r="N21" s="114"/>
      <c r="O21" s="114"/>
      <c r="P21" s="114"/>
      <c r="Q21" s="114"/>
      <c r="R21" s="114"/>
      <c r="U21" s="162"/>
      <c r="V21" s="19" t="str">
        <f t="shared" si="1"/>
        <v>Wastewater treatment plant operators</v>
      </c>
      <c r="W21">
        <f>D21*Stakeholders!$N$8</f>
        <v>0</v>
      </c>
      <c r="X21">
        <f>E21*Stakeholders!$N$10</f>
        <v>0</v>
      </c>
      <c r="Y21">
        <f>F21*Stakeholders!$N$12</f>
        <v>0</v>
      </c>
      <c r="Z21">
        <f>G21*Stakeholders!$N$14</f>
        <v>0</v>
      </c>
      <c r="AA21">
        <f>H21*Stakeholders!$N$16</f>
        <v>0</v>
      </c>
      <c r="AB21">
        <f>I21*Stakeholders!$N$18</f>
        <v>0</v>
      </c>
      <c r="AC21">
        <f>J21*Stakeholders!$N$20</f>
        <v>0</v>
      </c>
      <c r="AD21">
        <f>K21*Stakeholders!$N$22</f>
        <v>0</v>
      </c>
      <c r="AE21">
        <f>L21*Stakeholders!$N$24</f>
        <v>0</v>
      </c>
      <c r="AF21">
        <f>M21*Stakeholders!$N$26</f>
        <v>0</v>
      </c>
      <c r="AG21">
        <f>N21*Stakeholders!$N$28</f>
        <v>0</v>
      </c>
      <c r="AH21">
        <f>O21*Stakeholders!$N$30</f>
        <v>0</v>
      </c>
      <c r="AI21">
        <f>P21*Stakeholders!$N$32</f>
        <v>0</v>
      </c>
      <c r="AJ21">
        <f>Q21*Stakeholders!$N$34</f>
        <v>0</v>
      </c>
      <c r="AK21">
        <f>R21*Stakeholders!$N$36</f>
        <v>0</v>
      </c>
      <c r="AL21">
        <f t="shared" si="2"/>
        <v>0</v>
      </c>
      <c r="AM21">
        <f>AL21/Stakeholders!$N$38</f>
        <v>0</v>
      </c>
    </row>
    <row r="22" spans="2:39" ht="25.5" x14ac:dyDescent="0.2">
      <c r="B22" s="157"/>
      <c r="C22" s="51" t="s">
        <v>45</v>
      </c>
      <c r="D22" s="114"/>
      <c r="E22" s="114"/>
      <c r="F22" s="114"/>
      <c r="G22" s="114"/>
      <c r="H22" s="114"/>
      <c r="I22" s="114"/>
      <c r="J22" s="114"/>
      <c r="K22" s="114"/>
      <c r="L22" s="114"/>
      <c r="M22" s="114"/>
      <c r="N22" s="114"/>
      <c r="O22" s="114"/>
      <c r="P22" s="114"/>
      <c r="Q22" s="114"/>
      <c r="R22" s="114"/>
      <c r="U22" s="162"/>
      <c r="V22" s="19" t="str">
        <f t="shared" si="1"/>
        <v>Residential property owners</v>
      </c>
      <c r="W22">
        <f>D22*Stakeholders!$N$8</f>
        <v>0</v>
      </c>
      <c r="X22">
        <f>E22*Stakeholders!$N$10</f>
        <v>0</v>
      </c>
      <c r="Y22">
        <f>F22*Stakeholders!$N$12</f>
        <v>0</v>
      </c>
      <c r="Z22">
        <f>G22*Stakeholders!$N$14</f>
        <v>0</v>
      </c>
      <c r="AA22">
        <f>H22*Stakeholders!$N$16</f>
        <v>0</v>
      </c>
      <c r="AB22">
        <f>I22*Stakeholders!$N$18</f>
        <v>0</v>
      </c>
      <c r="AC22">
        <f>J22*Stakeholders!$N$20</f>
        <v>0</v>
      </c>
      <c r="AD22">
        <f>K22*Stakeholders!$N$22</f>
        <v>0</v>
      </c>
      <c r="AE22">
        <f>L22*Stakeholders!$N$24</f>
        <v>0</v>
      </c>
      <c r="AF22">
        <f>M22*Stakeholders!$N$26</f>
        <v>0</v>
      </c>
      <c r="AG22">
        <f>N22*Stakeholders!$N$28</f>
        <v>0</v>
      </c>
      <c r="AH22">
        <f>O22*Stakeholders!$N$30</f>
        <v>0</v>
      </c>
      <c r="AI22">
        <f>P22*Stakeholders!$N$32</f>
        <v>0</v>
      </c>
      <c r="AJ22">
        <f>Q22*Stakeholders!$N$34</f>
        <v>0</v>
      </c>
      <c r="AK22">
        <f>R22*Stakeholders!$N$36</f>
        <v>0</v>
      </c>
      <c r="AL22">
        <f t="shared" si="2"/>
        <v>0</v>
      </c>
      <c r="AM22">
        <f>AL22/Stakeholders!$N$38</f>
        <v>0</v>
      </c>
    </row>
    <row r="23" spans="2:39" x14ac:dyDescent="0.2">
      <c r="B23" s="157"/>
      <c r="C23" s="51" t="s">
        <v>46</v>
      </c>
      <c r="D23" s="114"/>
      <c r="E23" s="114"/>
      <c r="F23" s="114"/>
      <c r="G23" s="114"/>
      <c r="H23" s="114"/>
      <c r="I23" s="114"/>
      <c r="J23" s="114"/>
      <c r="K23" s="114"/>
      <c r="L23" s="114"/>
      <c r="M23" s="114"/>
      <c r="N23" s="114"/>
      <c r="O23" s="114"/>
      <c r="P23" s="114"/>
      <c r="Q23" s="114"/>
      <c r="R23" s="114"/>
      <c r="U23" s="162"/>
      <c r="V23" s="19" t="str">
        <f t="shared" si="1"/>
        <v>Military/Coast Guard</v>
      </c>
      <c r="W23">
        <f>D23*Stakeholders!$N$8</f>
        <v>0</v>
      </c>
      <c r="X23">
        <f>E23*Stakeholders!$N$10</f>
        <v>0</v>
      </c>
      <c r="Y23">
        <f>F23*Stakeholders!$N$12</f>
        <v>0</v>
      </c>
      <c r="Z23">
        <f>G23*Stakeholders!$N$14</f>
        <v>0</v>
      </c>
      <c r="AA23">
        <f>H23*Stakeholders!$N$16</f>
        <v>0</v>
      </c>
      <c r="AB23">
        <f>I23*Stakeholders!$N$18</f>
        <v>0</v>
      </c>
      <c r="AC23">
        <f>J23*Stakeholders!$N$20</f>
        <v>0</v>
      </c>
      <c r="AD23">
        <f>K23*Stakeholders!$N$22</f>
        <v>0</v>
      </c>
      <c r="AE23">
        <f>L23*Stakeholders!$N$24</f>
        <v>0</v>
      </c>
      <c r="AF23">
        <f>M23*Stakeholders!$N$26</f>
        <v>0</v>
      </c>
      <c r="AG23">
        <f>N23*Stakeholders!$N$28</f>
        <v>0</v>
      </c>
      <c r="AH23">
        <f>O23*Stakeholders!$N$30</f>
        <v>0</v>
      </c>
      <c r="AI23">
        <f>P23*Stakeholders!$N$32</f>
        <v>0</v>
      </c>
      <c r="AJ23">
        <f>Q23*Stakeholders!$N$34</f>
        <v>0</v>
      </c>
      <c r="AK23">
        <f>R23*Stakeholders!$N$36</f>
        <v>0</v>
      </c>
      <c r="AL23">
        <f t="shared" si="2"/>
        <v>0</v>
      </c>
      <c r="AM23">
        <f>AL23/Stakeholders!$N$38</f>
        <v>0</v>
      </c>
    </row>
    <row r="24" spans="2:39" ht="20.25" customHeight="1" x14ac:dyDescent="0.2">
      <c r="B24" s="158" t="s">
        <v>51</v>
      </c>
      <c r="C24" s="49" t="s">
        <v>49</v>
      </c>
      <c r="D24" s="115"/>
      <c r="E24" s="115"/>
      <c r="F24" s="115"/>
      <c r="G24" s="115"/>
      <c r="H24" s="115"/>
      <c r="I24" s="115"/>
      <c r="J24" s="115"/>
      <c r="K24" s="115"/>
      <c r="L24" s="115"/>
      <c r="M24" s="115"/>
      <c r="N24" s="115"/>
      <c r="O24" s="115"/>
      <c r="P24" s="115"/>
      <c r="Q24" s="115"/>
      <c r="R24" s="115"/>
      <c r="U24" s="162" t="str">
        <f>B24</f>
        <v>Commercial/  Military Transportation</v>
      </c>
      <c r="V24" s="19" t="str">
        <f t="shared" si="1"/>
        <v>Transporters of goods</v>
      </c>
      <c r="W24">
        <f>D24*Stakeholders!$N$8</f>
        <v>0</v>
      </c>
      <c r="X24">
        <f>E24*Stakeholders!$N$10</f>
        <v>0</v>
      </c>
      <c r="Y24">
        <f>F24*Stakeholders!$N$12</f>
        <v>0</v>
      </c>
      <c r="Z24">
        <f>G24*Stakeholders!$N$14</f>
        <v>0</v>
      </c>
      <c r="AA24">
        <f>H24*Stakeholders!$N$16</f>
        <v>0</v>
      </c>
      <c r="AB24">
        <f>I24*Stakeholders!$N$18</f>
        <v>0</v>
      </c>
      <c r="AC24">
        <f>J24*Stakeholders!$N$20</f>
        <v>0</v>
      </c>
      <c r="AD24">
        <f>K24*Stakeholders!$N$22</f>
        <v>0</v>
      </c>
      <c r="AE24">
        <f>L24*Stakeholders!$N$24</f>
        <v>0</v>
      </c>
      <c r="AF24">
        <f>M24*Stakeholders!$N$26</f>
        <v>0</v>
      </c>
      <c r="AG24">
        <f>N24*Stakeholders!$N$28</f>
        <v>0</v>
      </c>
      <c r="AH24">
        <f>O24*Stakeholders!$N$30</f>
        <v>0</v>
      </c>
      <c r="AI24">
        <f>P24*Stakeholders!$N$32</f>
        <v>0</v>
      </c>
      <c r="AJ24">
        <f>Q24*Stakeholders!$N$34</f>
        <v>0</v>
      </c>
      <c r="AK24">
        <f>R24*Stakeholders!$N$36</f>
        <v>0</v>
      </c>
      <c r="AL24">
        <f t="shared" si="2"/>
        <v>0</v>
      </c>
      <c r="AM24">
        <f>AL24/Stakeholders!$N$38</f>
        <v>0</v>
      </c>
    </row>
    <row r="25" spans="2:39" ht="23.25" customHeight="1" x14ac:dyDescent="0.2">
      <c r="B25" s="158"/>
      <c r="C25" s="49" t="s">
        <v>50</v>
      </c>
      <c r="D25" s="115"/>
      <c r="E25" s="115"/>
      <c r="F25" s="115"/>
      <c r="G25" s="115"/>
      <c r="H25" s="115"/>
      <c r="I25" s="115"/>
      <c r="J25" s="115"/>
      <c r="K25" s="115"/>
      <c r="L25" s="115"/>
      <c r="M25" s="115"/>
      <c r="N25" s="115"/>
      <c r="O25" s="115"/>
      <c r="P25" s="115"/>
      <c r="Q25" s="115"/>
      <c r="R25" s="115"/>
      <c r="U25" s="162"/>
      <c r="V25" s="19" t="str">
        <f t="shared" si="1"/>
        <v>Transporters of people</v>
      </c>
      <c r="W25">
        <f>D25*Stakeholders!$N$8</f>
        <v>0</v>
      </c>
      <c r="X25">
        <f>E25*Stakeholders!$N$10</f>
        <v>0</v>
      </c>
      <c r="Y25">
        <f>F25*Stakeholders!$N$12</f>
        <v>0</v>
      </c>
      <c r="Z25">
        <f>G25*Stakeholders!$N$14</f>
        <v>0</v>
      </c>
      <c r="AA25">
        <f>H25*Stakeholders!$N$16</f>
        <v>0</v>
      </c>
      <c r="AB25">
        <f>I25*Stakeholders!$N$18</f>
        <v>0</v>
      </c>
      <c r="AC25">
        <f>J25*Stakeholders!$N$20</f>
        <v>0</v>
      </c>
      <c r="AD25">
        <f>K25*Stakeholders!$N$22</f>
        <v>0</v>
      </c>
      <c r="AE25">
        <f>L25*Stakeholders!$N$24</f>
        <v>0</v>
      </c>
      <c r="AF25">
        <f>M25*Stakeholders!$N$26</f>
        <v>0</v>
      </c>
      <c r="AG25">
        <f>N25*Stakeholders!$N$28</f>
        <v>0</v>
      </c>
      <c r="AH25">
        <f>O25*Stakeholders!$N$30</f>
        <v>0</v>
      </c>
      <c r="AI25">
        <f>P25*Stakeholders!$N$32</f>
        <v>0</v>
      </c>
      <c r="AJ25">
        <f>Q25*Stakeholders!$N$34</f>
        <v>0</v>
      </c>
      <c r="AK25">
        <f>R25*Stakeholders!$N$36</f>
        <v>0</v>
      </c>
      <c r="AL25">
        <f t="shared" si="2"/>
        <v>0</v>
      </c>
      <c r="AM25">
        <f>AL25/Stakeholders!$N$38</f>
        <v>0</v>
      </c>
    </row>
    <row r="26" spans="2:39" x14ac:dyDescent="0.2">
      <c r="B26" s="159" t="s">
        <v>52</v>
      </c>
      <c r="C26" s="58" t="s">
        <v>53</v>
      </c>
      <c r="D26" s="116"/>
      <c r="E26" s="116"/>
      <c r="F26" s="116"/>
      <c r="G26" s="116"/>
      <c r="H26" s="116"/>
      <c r="I26" s="116"/>
      <c r="J26" s="116"/>
      <c r="K26" s="116"/>
      <c r="L26" s="116"/>
      <c r="M26" s="116"/>
      <c r="N26" s="116"/>
      <c r="O26" s="116"/>
      <c r="P26" s="116"/>
      <c r="Q26" s="116"/>
      <c r="R26" s="116"/>
      <c r="U26" s="165" t="str">
        <f>B26</f>
        <v>Subsistence</v>
      </c>
      <c r="V26" s="19" t="str">
        <f t="shared" si="1"/>
        <v>Water subsisters</v>
      </c>
      <c r="W26">
        <f>D26*Stakeholders!$N$8</f>
        <v>0</v>
      </c>
      <c r="X26">
        <f>E26*Stakeholders!$N$10</f>
        <v>0</v>
      </c>
      <c r="Y26">
        <f>F26*Stakeholders!$N$12</f>
        <v>0</v>
      </c>
      <c r="Z26">
        <f>G26*Stakeholders!$N$14</f>
        <v>0</v>
      </c>
      <c r="AA26">
        <f>H26*Stakeholders!$N$16</f>
        <v>0</v>
      </c>
      <c r="AB26">
        <f>I26*Stakeholders!$N$18</f>
        <v>0</v>
      </c>
      <c r="AC26">
        <f>J26*Stakeholders!$N$20</f>
        <v>0</v>
      </c>
      <c r="AD26">
        <f>K26*Stakeholders!$N$22</f>
        <v>0</v>
      </c>
      <c r="AE26">
        <f>L26*Stakeholders!$N$24</f>
        <v>0</v>
      </c>
      <c r="AF26">
        <f>M26*Stakeholders!$N$26</f>
        <v>0</v>
      </c>
      <c r="AG26">
        <f>N26*Stakeholders!$N$28</f>
        <v>0</v>
      </c>
      <c r="AH26">
        <f>O26*Stakeholders!$N$30</f>
        <v>0</v>
      </c>
      <c r="AI26">
        <f>P26*Stakeholders!$N$32</f>
        <v>0</v>
      </c>
      <c r="AJ26">
        <f>Q26*Stakeholders!$N$34</f>
        <v>0</v>
      </c>
      <c r="AK26">
        <f>R26*Stakeholders!$N$36</f>
        <v>0</v>
      </c>
      <c r="AL26">
        <f t="shared" si="2"/>
        <v>0</v>
      </c>
      <c r="AM26">
        <f>AL26/Stakeholders!$N$38</f>
        <v>0</v>
      </c>
    </row>
    <row r="27" spans="2:39" x14ac:dyDescent="0.2">
      <c r="B27" s="159"/>
      <c r="C27" s="58" t="s">
        <v>54</v>
      </c>
      <c r="D27" s="116"/>
      <c r="E27" s="116"/>
      <c r="F27" s="116"/>
      <c r="G27" s="116"/>
      <c r="H27" s="116"/>
      <c r="I27" s="116"/>
      <c r="J27" s="116"/>
      <c r="K27" s="116"/>
      <c r="L27" s="116"/>
      <c r="M27" s="116"/>
      <c r="N27" s="116"/>
      <c r="O27" s="116"/>
      <c r="P27" s="116"/>
      <c r="Q27" s="116"/>
      <c r="R27" s="116"/>
      <c r="U27" s="165"/>
      <c r="V27" s="19" t="str">
        <f t="shared" si="1"/>
        <v>Food subsisters</v>
      </c>
      <c r="W27">
        <f>D27*Stakeholders!$N$8</f>
        <v>0</v>
      </c>
      <c r="X27">
        <f>E27*Stakeholders!$N$10</f>
        <v>0</v>
      </c>
      <c r="Y27">
        <f>F27*Stakeholders!$N$12</f>
        <v>0</v>
      </c>
      <c r="Z27">
        <f>G27*Stakeholders!$N$14</f>
        <v>0</v>
      </c>
      <c r="AA27">
        <f>H27*Stakeholders!$N$16</f>
        <v>0</v>
      </c>
      <c r="AB27">
        <f>I27*Stakeholders!$N$18</f>
        <v>0</v>
      </c>
      <c r="AC27">
        <f>J27*Stakeholders!$N$20</f>
        <v>0</v>
      </c>
      <c r="AD27">
        <f>K27*Stakeholders!$N$22</f>
        <v>0</v>
      </c>
      <c r="AE27">
        <f>L27*Stakeholders!$N$24</f>
        <v>0</v>
      </c>
      <c r="AF27">
        <f>M27*Stakeholders!$N$26</f>
        <v>0</v>
      </c>
      <c r="AG27">
        <f>N27*Stakeholders!$N$28</f>
        <v>0</v>
      </c>
      <c r="AH27">
        <f>O27*Stakeholders!$N$30</f>
        <v>0</v>
      </c>
      <c r="AI27">
        <f>P27*Stakeholders!$N$32</f>
        <v>0</v>
      </c>
      <c r="AJ27">
        <f>Q27*Stakeholders!$N$34</f>
        <v>0</v>
      </c>
      <c r="AK27">
        <f>R27*Stakeholders!$N$36</f>
        <v>0</v>
      </c>
      <c r="AL27">
        <f t="shared" si="2"/>
        <v>0</v>
      </c>
      <c r="AM27">
        <f>AL27/Stakeholders!$N$38</f>
        <v>0</v>
      </c>
    </row>
    <row r="28" spans="2:39" ht="25.5" x14ac:dyDescent="0.2">
      <c r="B28" s="159"/>
      <c r="C28" s="58" t="s">
        <v>55</v>
      </c>
      <c r="D28" s="116"/>
      <c r="E28" s="116"/>
      <c r="F28" s="116"/>
      <c r="G28" s="116"/>
      <c r="H28" s="116"/>
      <c r="I28" s="116"/>
      <c r="J28" s="116"/>
      <c r="K28" s="116"/>
      <c r="L28" s="116"/>
      <c r="M28" s="116"/>
      <c r="N28" s="116"/>
      <c r="O28" s="116"/>
      <c r="P28" s="116"/>
      <c r="Q28" s="116"/>
      <c r="R28" s="116"/>
      <c r="U28" s="165"/>
      <c r="V28" s="19" t="str">
        <f t="shared" si="1"/>
        <v>Timber/Fiber/Fur/Hide subsisters</v>
      </c>
      <c r="W28">
        <f>D28*Stakeholders!$N$8</f>
        <v>0</v>
      </c>
      <c r="X28">
        <f>E28*Stakeholders!$N$10</f>
        <v>0</v>
      </c>
      <c r="Y28">
        <f>F28*Stakeholders!$N$12</f>
        <v>0</v>
      </c>
      <c r="Z28">
        <f>G28*Stakeholders!$N$14</f>
        <v>0</v>
      </c>
      <c r="AA28">
        <f>H28*Stakeholders!$N$16</f>
        <v>0</v>
      </c>
      <c r="AB28">
        <f>I28*Stakeholders!$N$18</f>
        <v>0</v>
      </c>
      <c r="AC28">
        <f>J28*Stakeholders!$N$20</f>
        <v>0</v>
      </c>
      <c r="AD28">
        <f>K28*Stakeholders!$N$22</f>
        <v>0</v>
      </c>
      <c r="AE28">
        <f>L28*Stakeholders!$N$24</f>
        <v>0</v>
      </c>
      <c r="AF28">
        <f>M28*Stakeholders!$N$26</f>
        <v>0</v>
      </c>
      <c r="AG28">
        <f>N28*Stakeholders!$N$28</f>
        <v>0</v>
      </c>
      <c r="AH28">
        <f>O28*Stakeholders!$N$30</f>
        <v>0</v>
      </c>
      <c r="AI28">
        <f>P28*Stakeholders!$N$32</f>
        <v>0</v>
      </c>
      <c r="AJ28">
        <f>Q28*Stakeholders!$N$34</f>
        <v>0</v>
      </c>
      <c r="AK28">
        <f>R28*Stakeholders!$N$36</f>
        <v>0</v>
      </c>
      <c r="AL28">
        <f t="shared" si="2"/>
        <v>0</v>
      </c>
      <c r="AM28">
        <f>AL28/Stakeholders!$N$38</f>
        <v>0</v>
      </c>
    </row>
    <row r="29" spans="2:39" ht="25.5" x14ac:dyDescent="0.2">
      <c r="B29" s="159"/>
      <c r="C29" s="58" t="s">
        <v>56</v>
      </c>
      <c r="D29" s="116"/>
      <c r="E29" s="116"/>
      <c r="F29" s="116"/>
      <c r="G29" s="116"/>
      <c r="H29" s="116"/>
      <c r="I29" s="116"/>
      <c r="J29" s="116"/>
      <c r="K29" s="116"/>
      <c r="L29" s="116"/>
      <c r="M29" s="116"/>
      <c r="N29" s="116"/>
      <c r="O29" s="116"/>
      <c r="P29" s="116"/>
      <c r="Q29" s="116"/>
      <c r="R29" s="116"/>
      <c r="U29" s="165"/>
      <c r="V29" s="19" t="str">
        <f t="shared" si="1"/>
        <v>Building material subsisters</v>
      </c>
      <c r="W29">
        <f>D29*Stakeholders!$N$8</f>
        <v>0</v>
      </c>
      <c r="X29">
        <f>E29*Stakeholders!$N$10</f>
        <v>0</v>
      </c>
      <c r="Y29">
        <f>F29*Stakeholders!$N$12</f>
        <v>0</v>
      </c>
      <c r="Z29">
        <f>G29*Stakeholders!$N$14</f>
        <v>0</v>
      </c>
      <c r="AA29">
        <f>H29*Stakeholders!$N$16</f>
        <v>0</v>
      </c>
      <c r="AB29">
        <f>I29*Stakeholders!$N$18</f>
        <v>0</v>
      </c>
      <c r="AC29">
        <f>J29*Stakeholders!$N$20</f>
        <v>0</v>
      </c>
      <c r="AD29">
        <f>K29*Stakeholders!$N$22</f>
        <v>0</v>
      </c>
      <c r="AE29">
        <f>L29*Stakeholders!$N$24</f>
        <v>0</v>
      </c>
      <c r="AF29">
        <f>M29*Stakeholders!$N$26</f>
        <v>0</v>
      </c>
      <c r="AG29">
        <f>N29*Stakeholders!$N$28</f>
        <v>0</v>
      </c>
      <c r="AH29">
        <f>O29*Stakeholders!$N$30</f>
        <v>0</v>
      </c>
      <c r="AI29">
        <f>P29*Stakeholders!$N$32</f>
        <v>0</v>
      </c>
      <c r="AJ29">
        <f>Q29*Stakeholders!$N$34</f>
        <v>0</v>
      </c>
      <c r="AK29">
        <f>R29*Stakeholders!$N$36</f>
        <v>0</v>
      </c>
      <c r="AL29">
        <f t="shared" si="2"/>
        <v>0</v>
      </c>
      <c r="AM29">
        <f>AL29/Stakeholders!$N$38</f>
        <v>0</v>
      </c>
    </row>
    <row r="30" spans="2:39" x14ac:dyDescent="0.2">
      <c r="B30" s="160" t="s">
        <v>57</v>
      </c>
      <c r="C30" s="52" t="s">
        <v>59</v>
      </c>
      <c r="D30" s="117"/>
      <c r="E30" s="117"/>
      <c r="F30" s="117"/>
      <c r="G30" s="117"/>
      <c r="H30" s="117"/>
      <c r="I30" s="117"/>
      <c r="J30" s="117"/>
      <c r="K30" s="117"/>
      <c r="L30" s="117"/>
      <c r="M30" s="117"/>
      <c r="N30" s="117"/>
      <c r="O30" s="117"/>
      <c r="P30" s="117"/>
      <c r="Q30" s="117"/>
      <c r="R30" s="117"/>
      <c r="U30" s="165" t="str">
        <f>B30</f>
        <v>Recreational</v>
      </c>
      <c r="V30" s="19" t="str">
        <f t="shared" si="1"/>
        <v>Experiencers/viewers</v>
      </c>
      <c r="W30">
        <f>D30*Stakeholders!$N$8</f>
        <v>0</v>
      </c>
      <c r="X30">
        <f>E30*Stakeholders!$N$10</f>
        <v>0</v>
      </c>
      <c r="Y30">
        <f>F30*Stakeholders!$N$12</f>
        <v>0</v>
      </c>
      <c r="Z30">
        <f>G30*Stakeholders!$N$14</f>
        <v>0</v>
      </c>
      <c r="AA30">
        <f>H30*Stakeholders!$N$16</f>
        <v>0</v>
      </c>
      <c r="AB30">
        <f>I30*Stakeholders!$N$18</f>
        <v>0</v>
      </c>
      <c r="AC30">
        <f>J30*Stakeholders!$N$20</f>
        <v>0</v>
      </c>
      <c r="AD30">
        <f>K30*Stakeholders!$N$22</f>
        <v>0</v>
      </c>
      <c r="AE30">
        <f>L30*Stakeholders!$N$24</f>
        <v>0</v>
      </c>
      <c r="AF30">
        <f>M30*Stakeholders!$N$26</f>
        <v>0</v>
      </c>
      <c r="AG30">
        <f>N30*Stakeholders!$N$28</f>
        <v>0</v>
      </c>
      <c r="AH30">
        <f>O30*Stakeholders!$N$30</f>
        <v>0</v>
      </c>
      <c r="AI30">
        <f>P30*Stakeholders!$N$32</f>
        <v>0</v>
      </c>
      <c r="AJ30">
        <f>Q30*Stakeholders!$N$34</f>
        <v>0</v>
      </c>
      <c r="AK30">
        <f>R30*Stakeholders!$N$36</f>
        <v>0</v>
      </c>
      <c r="AL30">
        <f t="shared" si="2"/>
        <v>0</v>
      </c>
      <c r="AM30">
        <f>AL30/Stakeholders!$N$38</f>
        <v>0</v>
      </c>
    </row>
    <row r="31" spans="2:39" x14ac:dyDescent="0.2">
      <c r="B31" s="160"/>
      <c r="C31" s="52" t="s">
        <v>58</v>
      </c>
      <c r="D31" s="117"/>
      <c r="E31" s="117"/>
      <c r="F31" s="117"/>
      <c r="G31" s="117"/>
      <c r="H31" s="117"/>
      <c r="I31" s="117"/>
      <c r="J31" s="117"/>
      <c r="K31" s="117"/>
      <c r="L31" s="117"/>
      <c r="M31" s="117"/>
      <c r="N31" s="117"/>
      <c r="O31" s="117"/>
      <c r="P31" s="117"/>
      <c r="Q31" s="117"/>
      <c r="R31" s="117"/>
      <c r="U31" s="165"/>
      <c r="V31" s="19" t="str">
        <f t="shared" si="1"/>
        <v>Food pickers/gatherers</v>
      </c>
      <c r="W31">
        <f>D31*Stakeholders!$N$8</f>
        <v>0</v>
      </c>
      <c r="X31">
        <f>E31*Stakeholders!$N$10</f>
        <v>0</v>
      </c>
      <c r="Y31">
        <f>F31*Stakeholders!$N$12</f>
        <v>0</v>
      </c>
      <c r="Z31">
        <f>G31*Stakeholders!$N$14</f>
        <v>0</v>
      </c>
      <c r="AA31">
        <f>H31*Stakeholders!$N$16</f>
        <v>0</v>
      </c>
      <c r="AB31">
        <f>I31*Stakeholders!$N$18</f>
        <v>0</v>
      </c>
      <c r="AC31">
        <f>J31*Stakeholders!$N$20</f>
        <v>0</v>
      </c>
      <c r="AD31">
        <f>K31*Stakeholders!$N$22</f>
        <v>0</v>
      </c>
      <c r="AE31">
        <f>L31*Stakeholders!$N$24</f>
        <v>0</v>
      </c>
      <c r="AF31">
        <f>M31*Stakeholders!$N$26</f>
        <v>0</v>
      </c>
      <c r="AG31">
        <f>N31*Stakeholders!$N$28</f>
        <v>0</v>
      </c>
      <c r="AH31">
        <f>O31*Stakeholders!$N$30</f>
        <v>0</v>
      </c>
      <c r="AI31">
        <f>P31*Stakeholders!$N$32</f>
        <v>0</v>
      </c>
      <c r="AJ31">
        <f>Q31*Stakeholders!$N$34</f>
        <v>0</v>
      </c>
      <c r="AK31">
        <f>R31*Stakeholders!$N$36</f>
        <v>0</v>
      </c>
      <c r="AL31">
        <f t="shared" si="2"/>
        <v>0</v>
      </c>
      <c r="AM31">
        <f>AL31/Stakeholders!$N$38</f>
        <v>0</v>
      </c>
    </row>
    <row r="32" spans="2:39" x14ac:dyDescent="0.2">
      <c r="B32" s="160"/>
      <c r="C32" s="52" t="s">
        <v>60</v>
      </c>
      <c r="D32" s="117"/>
      <c r="E32" s="117"/>
      <c r="F32" s="117"/>
      <c r="G32" s="117"/>
      <c r="H32" s="117"/>
      <c r="I32" s="117"/>
      <c r="J32" s="117"/>
      <c r="K32" s="117"/>
      <c r="L32" s="117"/>
      <c r="M32" s="117"/>
      <c r="N32" s="117"/>
      <c r="O32" s="117"/>
      <c r="P32" s="117"/>
      <c r="Q32" s="117"/>
      <c r="R32" s="117"/>
      <c r="U32" s="165"/>
      <c r="V32" s="19" t="str">
        <f t="shared" si="1"/>
        <v>Hunters</v>
      </c>
      <c r="W32">
        <f>D32*Stakeholders!$N$8</f>
        <v>0</v>
      </c>
      <c r="X32">
        <f>E32*Stakeholders!$N$10</f>
        <v>0</v>
      </c>
      <c r="Y32">
        <f>F32*Stakeholders!$N$12</f>
        <v>0</v>
      </c>
      <c r="Z32">
        <f>G32*Stakeholders!$N$14</f>
        <v>0</v>
      </c>
      <c r="AA32">
        <f>H32*Stakeholders!$N$16</f>
        <v>0</v>
      </c>
      <c r="AB32">
        <f>I32*Stakeholders!$N$18</f>
        <v>0</v>
      </c>
      <c r="AC32">
        <f>J32*Stakeholders!$N$20</f>
        <v>0</v>
      </c>
      <c r="AD32">
        <f>K32*Stakeholders!$N$22</f>
        <v>0</v>
      </c>
      <c r="AE32">
        <f>L32*Stakeholders!$N$24</f>
        <v>0</v>
      </c>
      <c r="AF32">
        <f>M32*Stakeholders!$N$26</f>
        <v>0</v>
      </c>
      <c r="AG32">
        <f>N32*Stakeholders!$N$28</f>
        <v>0</v>
      </c>
      <c r="AH32">
        <f>O32*Stakeholders!$N$30</f>
        <v>0</v>
      </c>
      <c r="AI32">
        <f>P32*Stakeholders!$N$32</f>
        <v>0</v>
      </c>
      <c r="AJ32">
        <f>Q32*Stakeholders!$N$34</f>
        <v>0</v>
      </c>
      <c r="AK32">
        <f>R32*Stakeholders!$N$36</f>
        <v>0</v>
      </c>
      <c r="AL32">
        <f t="shared" si="2"/>
        <v>0</v>
      </c>
      <c r="AM32">
        <f>AL32/Stakeholders!$N$38</f>
        <v>0</v>
      </c>
    </row>
    <row r="33" spans="2:39" x14ac:dyDescent="0.2">
      <c r="B33" s="160"/>
      <c r="C33" s="52" t="s">
        <v>61</v>
      </c>
      <c r="D33" s="117"/>
      <c r="E33" s="117"/>
      <c r="F33" s="117"/>
      <c r="G33" s="117"/>
      <c r="H33" s="117"/>
      <c r="I33" s="117"/>
      <c r="J33" s="117"/>
      <c r="K33" s="117"/>
      <c r="L33" s="117"/>
      <c r="M33" s="117"/>
      <c r="N33" s="117"/>
      <c r="O33" s="117"/>
      <c r="P33" s="117"/>
      <c r="Q33" s="117"/>
      <c r="R33" s="117"/>
      <c r="U33" s="165"/>
      <c r="V33" s="19" t="str">
        <f t="shared" si="1"/>
        <v>Anglers</v>
      </c>
      <c r="W33">
        <f>D33*Stakeholders!$N$8</f>
        <v>0</v>
      </c>
      <c r="X33">
        <f>E33*Stakeholders!$N$10</f>
        <v>0</v>
      </c>
      <c r="Y33">
        <f>F33*Stakeholders!$N$12</f>
        <v>0</v>
      </c>
      <c r="Z33">
        <f>G33*Stakeholders!$N$14</f>
        <v>0</v>
      </c>
      <c r="AA33">
        <f>H33*Stakeholders!$N$16</f>
        <v>0</v>
      </c>
      <c r="AB33">
        <f>I33*Stakeholders!$N$18</f>
        <v>0</v>
      </c>
      <c r="AC33">
        <f>J33*Stakeholders!$N$20</f>
        <v>0</v>
      </c>
      <c r="AD33">
        <f>K33*Stakeholders!$N$22</f>
        <v>0</v>
      </c>
      <c r="AE33">
        <f>L33*Stakeholders!$N$24</f>
        <v>0</v>
      </c>
      <c r="AF33">
        <f>M33*Stakeholders!$N$26</f>
        <v>0</v>
      </c>
      <c r="AG33">
        <f>N33*Stakeholders!$N$28</f>
        <v>0</v>
      </c>
      <c r="AH33">
        <f>O33*Stakeholders!$N$30</f>
        <v>0</v>
      </c>
      <c r="AI33">
        <f>P33*Stakeholders!$N$32</f>
        <v>0</v>
      </c>
      <c r="AJ33">
        <f>Q33*Stakeholders!$N$34</f>
        <v>0</v>
      </c>
      <c r="AK33">
        <f>R33*Stakeholders!$N$36</f>
        <v>0</v>
      </c>
      <c r="AL33">
        <f t="shared" si="2"/>
        <v>0</v>
      </c>
      <c r="AM33">
        <f>AL33/Stakeholders!$N$38</f>
        <v>0</v>
      </c>
    </row>
    <row r="34" spans="2:39" ht="25.5" x14ac:dyDescent="0.2">
      <c r="B34" s="160"/>
      <c r="C34" s="52" t="s">
        <v>62</v>
      </c>
      <c r="D34" s="117"/>
      <c r="E34" s="117"/>
      <c r="F34" s="117"/>
      <c r="G34" s="117"/>
      <c r="H34" s="117"/>
      <c r="I34" s="117"/>
      <c r="J34" s="117"/>
      <c r="K34" s="117"/>
      <c r="L34" s="117"/>
      <c r="M34" s="117"/>
      <c r="N34" s="117"/>
      <c r="O34" s="117"/>
      <c r="P34" s="117"/>
      <c r="Q34" s="117"/>
      <c r="R34" s="117"/>
      <c r="U34" s="165"/>
      <c r="V34" s="19" t="str">
        <f t="shared" si="1"/>
        <v>Waders/Swimmers/Divers</v>
      </c>
      <c r="W34">
        <f>D34*Stakeholders!$N$8</f>
        <v>0</v>
      </c>
      <c r="X34">
        <f>E34*Stakeholders!$N$10</f>
        <v>0</v>
      </c>
      <c r="Y34">
        <f>F34*Stakeholders!$N$12</f>
        <v>0</v>
      </c>
      <c r="Z34">
        <f>G34*Stakeholders!$N$14</f>
        <v>0</v>
      </c>
      <c r="AA34">
        <f>H34*Stakeholders!$N$16</f>
        <v>0</v>
      </c>
      <c r="AB34">
        <f>I34*Stakeholders!$N$18</f>
        <v>0</v>
      </c>
      <c r="AC34">
        <f>J34*Stakeholders!$N$20</f>
        <v>0</v>
      </c>
      <c r="AD34">
        <f>K34*Stakeholders!$N$22</f>
        <v>0</v>
      </c>
      <c r="AE34">
        <f>L34*Stakeholders!$N$24</f>
        <v>0</v>
      </c>
      <c r="AF34">
        <f>M34*Stakeholders!$N$26</f>
        <v>0</v>
      </c>
      <c r="AG34">
        <f>N34*Stakeholders!$N$28</f>
        <v>0</v>
      </c>
      <c r="AH34">
        <f>O34*Stakeholders!$N$30</f>
        <v>0</v>
      </c>
      <c r="AI34">
        <f>P34*Stakeholders!$N$32</f>
        <v>0</v>
      </c>
      <c r="AJ34">
        <f>Q34*Stakeholders!$N$34</f>
        <v>0</v>
      </c>
      <c r="AK34">
        <f>R34*Stakeholders!$N$36</f>
        <v>0</v>
      </c>
      <c r="AL34">
        <f t="shared" si="2"/>
        <v>0</v>
      </c>
      <c r="AM34">
        <f>AL34/Stakeholders!$N$38</f>
        <v>0</v>
      </c>
    </row>
    <row r="35" spans="2:39" x14ac:dyDescent="0.2">
      <c r="B35" s="160"/>
      <c r="C35" s="52" t="s">
        <v>63</v>
      </c>
      <c r="D35" s="117"/>
      <c r="E35" s="117"/>
      <c r="F35" s="117"/>
      <c r="G35" s="117"/>
      <c r="H35" s="117"/>
      <c r="I35" s="117"/>
      <c r="J35" s="117"/>
      <c r="K35" s="117"/>
      <c r="L35" s="117"/>
      <c r="M35" s="117"/>
      <c r="N35" s="117"/>
      <c r="O35" s="117"/>
      <c r="P35" s="117"/>
      <c r="Q35" s="117"/>
      <c r="R35" s="117"/>
      <c r="U35" s="165"/>
      <c r="V35" s="19" t="str">
        <f t="shared" si="1"/>
        <v>Boaters</v>
      </c>
      <c r="W35">
        <f>D35*Stakeholders!$N$8</f>
        <v>0</v>
      </c>
      <c r="X35">
        <f>E35*Stakeholders!$N$10</f>
        <v>0</v>
      </c>
      <c r="Y35">
        <f>F35*Stakeholders!$N$12</f>
        <v>0</v>
      </c>
      <c r="Z35">
        <f>G35*Stakeholders!$N$14</f>
        <v>0</v>
      </c>
      <c r="AA35">
        <f>H35*Stakeholders!$N$16</f>
        <v>0</v>
      </c>
      <c r="AB35">
        <f>I35*Stakeholders!$N$18</f>
        <v>0</v>
      </c>
      <c r="AC35">
        <f>J35*Stakeholders!$N$20</f>
        <v>0</v>
      </c>
      <c r="AD35">
        <f>K35*Stakeholders!$N$22</f>
        <v>0</v>
      </c>
      <c r="AE35">
        <f>L35*Stakeholders!$N$24</f>
        <v>0</v>
      </c>
      <c r="AF35">
        <f>M35*Stakeholders!$N$26</f>
        <v>0</v>
      </c>
      <c r="AG35">
        <f>N35*Stakeholders!$N$28</f>
        <v>0</v>
      </c>
      <c r="AH35">
        <f>O35*Stakeholders!$N$30</f>
        <v>0</v>
      </c>
      <c r="AI35">
        <f>P35*Stakeholders!$N$32</f>
        <v>0</v>
      </c>
      <c r="AJ35">
        <f>Q35*Stakeholders!$N$34</f>
        <v>0</v>
      </c>
      <c r="AK35">
        <f>R35*Stakeholders!$N$36</f>
        <v>0</v>
      </c>
      <c r="AL35">
        <f t="shared" si="2"/>
        <v>0</v>
      </c>
      <c r="AM35">
        <f>AL35/Stakeholders!$N$38</f>
        <v>0</v>
      </c>
    </row>
    <row r="36" spans="2:39" ht="25.5" x14ac:dyDescent="0.2">
      <c r="B36" s="161" t="s">
        <v>64</v>
      </c>
      <c r="C36" s="50" t="s">
        <v>65</v>
      </c>
      <c r="D36" s="118"/>
      <c r="E36" s="118"/>
      <c r="F36" s="118"/>
      <c r="G36" s="118"/>
      <c r="H36" s="118"/>
      <c r="I36" s="118"/>
      <c r="J36" s="118"/>
      <c r="K36" s="118"/>
      <c r="L36" s="118"/>
      <c r="M36" s="118"/>
      <c r="N36" s="118"/>
      <c r="O36" s="118"/>
      <c r="P36" s="118"/>
      <c r="Q36" s="118"/>
      <c r="R36" s="118"/>
      <c r="U36" s="165" t="str">
        <f>B36</f>
        <v>Inspirational</v>
      </c>
      <c r="V36" s="19" t="str">
        <f t="shared" si="1"/>
        <v>Spiritual and ceremonial participants</v>
      </c>
      <c r="W36">
        <f>D36*Stakeholders!$N$8</f>
        <v>0</v>
      </c>
      <c r="X36">
        <f>E36*Stakeholders!$N$10</f>
        <v>0</v>
      </c>
      <c r="Y36">
        <f>F36*Stakeholders!$N$12</f>
        <v>0</v>
      </c>
      <c r="Z36">
        <f>G36*Stakeholders!$N$14</f>
        <v>0</v>
      </c>
      <c r="AA36">
        <f>H36*Stakeholders!$N$16</f>
        <v>0</v>
      </c>
      <c r="AB36">
        <f>I36*Stakeholders!$N$18</f>
        <v>0</v>
      </c>
      <c r="AC36">
        <f>J36*Stakeholders!$N$20</f>
        <v>0</v>
      </c>
      <c r="AD36">
        <f>K36*Stakeholders!$N$22</f>
        <v>0</v>
      </c>
      <c r="AE36">
        <f>L36*Stakeholders!$N$24</f>
        <v>0</v>
      </c>
      <c r="AF36">
        <f>M36*Stakeholders!$N$26</f>
        <v>0</v>
      </c>
      <c r="AG36">
        <f>N36*Stakeholders!$N$28</f>
        <v>0</v>
      </c>
      <c r="AH36">
        <f>O36*Stakeholders!$N$30</f>
        <v>0</v>
      </c>
      <c r="AI36">
        <f>P36*Stakeholders!$N$32</f>
        <v>0</v>
      </c>
      <c r="AJ36">
        <f>Q36*Stakeholders!$N$34</f>
        <v>0</v>
      </c>
      <c r="AK36">
        <f>R36*Stakeholders!$N$36</f>
        <v>0</v>
      </c>
      <c r="AL36">
        <f t="shared" si="2"/>
        <v>0</v>
      </c>
      <c r="AM36">
        <f>AL36/Stakeholders!$N$38</f>
        <v>0</v>
      </c>
    </row>
    <row r="37" spans="2:39" x14ac:dyDescent="0.2">
      <c r="B37" s="161"/>
      <c r="C37" s="50" t="s">
        <v>66</v>
      </c>
      <c r="D37" s="118"/>
      <c r="E37" s="118"/>
      <c r="F37" s="118"/>
      <c r="G37" s="118"/>
      <c r="H37" s="118"/>
      <c r="I37" s="118"/>
      <c r="J37" s="118"/>
      <c r="K37" s="118"/>
      <c r="L37" s="118"/>
      <c r="M37" s="118"/>
      <c r="N37" s="118"/>
      <c r="O37" s="118"/>
      <c r="P37" s="118"/>
      <c r="Q37" s="118"/>
      <c r="R37" s="118"/>
      <c r="U37" s="165"/>
      <c r="V37" s="19" t="str">
        <f t="shared" si="1"/>
        <v>Artists</v>
      </c>
      <c r="W37">
        <f>D37*Stakeholders!$N$8</f>
        <v>0</v>
      </c>
      <c r="X37">
        <f>E37*Stakeholders!$N$10</f>
        <v>0</v>
      </c>
      <c r="Y37">
        <f>F37*Stakeholders!$N$12</f>
        <v>0</v>
      </c>
      <c r="Z37">
        <f>G37*Stakeholders!$N$14</f>
        <v>0</v>
      </c>
      <c r="AA37">
        <f>H37*Stakeholders!$N$16</f>
        <v>0</v>
      </c>
      <c r="AB37">
        <f>I37*Stakeholders!$N$18</f>
        <v>0</v>
      </c>
      <c r="AC37">
        <f>J37*Stakeholders!$N$20</f>
        <v>0</v>
      </c>
      <c r="AD37">
        <f>K37*Stakeholders!$N$22</f>
        <v>0</v>
      </c>
      <c r="AE37">
        <f>L37*Stakeholders!$N$24</f>
        <v>0</v>
      </c>
      <c r="AF37">
        <f>M37*Stakeholders!$N$26</f>
        <v>0</v>
      </c>
      <c r="AG37">
        <f>N37*Stakeholders!$N$28</f>
        <v>0</v>
      </c>
      <c r="AH37">
        <f>O37*Stakeholders!$N$30</f>
        <v>0</v>
      </c>
      <c r="AI37">
        <f>P37*Stakeholders!$N$32</f>
        <v>0</v>
      </c>
      <c r="AJ37">
        <f>Q37*Stakeholders!$N$34</f>
        <v>0</v>
      </c>
      <c r="AK37">
        <f>R37*Stakeholders!$N$36</f>
        <v>0</v>
      </c>
      <c r="AL37">
        <f t="shared" si="2"/>
        <v>0</v>
      </c>
      <c r="AM37">
        <f>AL37/Stakeholders!$N$38</f>
        <v>0</v>
      </c>
    </row>
    <row r="38" spans="2:39" ht="25.5" x14ac:dyDescent="0.2">
      <c r="B38" s="153" t="s">
        <v>67</v>
      </c>
      <c r="C38" s="53" t="s">
        <v>68</v>
      </c>
      <c r="D38" s="119"/>
      <c r="E38" s="119"/>
      <c r="F38" s="119"/>
      <c r="G38" s="119"/>
      <c r="H38" s="119"/>
      <c r="I38" s="119"/>
      <c r="J38" s="119"/>
      <c r="K38" s="119"/>
      <c r="L38" s="119"/>
      <c r="M38" s="119"/>
      <c r="N38" s="119"/>
      <c r="O38" s="119"/>
      <c r="P38" s="119"/>
      <c r="Q38" s="119"/>
      <c r="R38" s="119"/>
      <c r="U38" s="165" t="str">
        <f>B38</f>
        <v>Learning</v>
      </c>
      <c r="V38" s="19" t="str">
        <f t="shared" si="1"/>
        <v>Students and educators</v>
      </c>
      <c r="W38">
        <f>D38*Stakeholders!$N$8</f>
        <v>0</v>
      </c>
      <c r="X38">
        <f>E38*Stakeholders!$N$10</f>
        <v>0</v>
      </c>
      <c r="Y38">
        <f>F38*Stakeholders!$N$12</f>
        <v>0</v>
      </c>
      <c r="Z38">
        <f>G38*Stakeholders!$N$14</f>
        <v>0</v>
      </c>
      <c r="AA38">
        <f>H38*Stakeholders!$N$16</f>
        <v>0</v>
      </c>
      <c r="AB38">
        <f>I38*Stakeholders!$N$18</f>
        <v>0</v>
      </c>
      <c r="AC38">
        <f>J38*Stakeholders!$N$20</f>
        <v>0</v>
      </c>
      <c r="AD38">
        <f>K38*Stakeholders!$N$22</f>
        <v>0</v>
      </c>
      <c r="AE38">
        <f>L38*Stakeholders!$N$24</f>
        <v>0</v>
      </c>
      <c r="AF38">
        <f>M38*Stakeholders!$N$26</f>
        <v>0</v>
      </c>
      <c r="AG38">
        <f>N38*Stakeholders!$N$28</f>
        <v>0</v>
      </c>
      <c r="AH38">
        <f>O38*Stakeholders!$N$30</f>
        <v>0</v>
      </c>
      <c r="AI38">
        <f>P38*Stakeholders!$N$32</f>
        <v>0</v>
      </c>
      <c r="AJ38">
        <f>Q38*Stakeholders!$N$34</f>
        <v>0</v>
      </c>
      <c r="AK38">
        <f>R38*Stakeholders!$N$36</f>
        <v>0</v>
      </c>
      <c r="AL38">
        <f t="shared" si="2"/>
        <v>0</v>
      </c>
      <c r="AM38">
        <f>AL38/Stakeholders!$N$38</f>
        <v>0</v>
      </c>
    </row>
    <row r="39" spans="2:39" x14ac:dyDescent="0.2">
      <c r="B39" s="153"/>
      <c r="C39" s="53" t="s">
        <v>69</v>
      </c>
      <c r="D39" s="119"/>
      <c r="E39" s="119"/>
      <c r="F39" s="119"/>
      <c r="G39" s="119"/>
      <c r="H39" s="119"/>
      <c r="I39" s="119"/>
      <c r="J39" s="119"/>
      <c r="K39" s="119"/>
      <c r="L39" s="119"/>
      <c r="M39" s="119"/>
      <c r="N39" s="119"/>
      <c r="O39" s="119"/>
      <c r="P39" s="119"/>
      <c r="Q39" s="119"/>
      <c r="R39" s="119"/>
      <c r="U39" s="165"/>
      <c r="V39" s="19" t="str">
        <f t="shared" si="1"/>
        <v>Researchers</v>
      </c>
      <c r="W39">
        <f>D39*Stakeholders!$N$8</f>
        <v>0</v>
      </c>
      <c r="X39">
        <f>E39*Stakeholders!$N$10</f>
        <v>0</v>
      </c>
      <c r="Y39">
        <f>F39*Stakeholders!$N$12</f>
        <v>0</v>
      </c>
      <c r="Z39">
        <f>G39*Stakeholders!$N$14</f>
        <v>0</v>
      </c>
      <c r="AA39">
        <f>H39*Stakeholders!$N$16</f>
        <v>0</v>
      </c>
      <c r="AB39">
        <f>I39*Stakeholders!$N$18</f>
        <v>0</v>
      </c>
      <c r="AC39">
        <f>J39*Stakeholders!$N$20</f>
        <v>0</v>
      </c>
      <c r="AD39">
        <f>K39*Stakeholders!$N$22</f>
        <v>0</v>
      </c>
      <c r="AE39">
        <f>L39*Stakeholders!$N$24</f>
        <v>0</v>
      </c>
      <c r="AF39">
        <f>M39*Stakeholders!$N$26</f>
        <v>0</v>
      </c>
      <c r="AG39">
        <f>N39*Stakeholders!$N$28</f>
        <v>0</v>
      </c>
      <c r="AH39">
        <f>O39*Stakeholders!$N$30</f>
        <v>0</v>
      </c>
      <c r="AI39">
        <f>P39*Stakeholders!$N$32</f>
        <v>0</v>
      </c>
      <c r="AJ39">
        <f>Q39*Stakeholders!$N$34</f>
        <v>0</v>
      </c>
      <c r="AK39">
        <f>R39*Stakeholders!$N$36</f>
        <v>0</v>
      </c>
      <c r="AL39">
        <f t="shared" si="2"/>
        <v>0</v>
      </c>
      <c r="AM39">
        <f>AL39/Stakeholders!$N$38</f>
        <v>0</v>
      </c>
    </row>
    <row r="40" spans="2:39" ht="25.5" x14ac:dyDescent="0.2">
      <c r="B40" s="154" t="s">
        <v>70</v>
      </c>
      <c r="C40" s="54" t="s">
        <v>71</v>
      </c>
      <c r="D40" s="120"/>
      <c r="E40" s="120"/>
      <c r="F40" s="120"/>
      <c r="G40" s="120"/>
      <c r="H40" s="120"/>
      <c r="I40" s="120"/>
      <c r="J40" s="120"/>
      <c r="K40" s="120"/>
      <c r="L40" s="120"/>
      <c r="M40" s="120"/>
      <c r="N40" s="120"/>
      <c r="O40" s="120"/>
      <c r="P40" s="120"/>
      <c r="Q40" s="120"/>
      <c r="R40" s="120"/>
      <c r="U40" s="165" t="str">
        <f>B40</f>
        <v>Non-Use</v>
      </c>
      <c r="V40" s="19" t="str">
        <f t="shared" si="1"/>
        <v>People who care (existence)</v>
      </c>
      <c r="W40">
        <f>D40*Stakeholders!$N$8</f>
        <v>0</v>
      </c>
      <c r="X40">
        <f>E40*Stakeholders!$N$10</f>
        <v>0</v>
      </c>
      <c r="Y40">
        <f>F40*Stakeholders!$N$12</f>
        <v>0</v>
      </c>
      <c r="Z40">
        <f>G40*Stakeholders!$N$14</f>
        <v>0</v>
      </c>
      <c r="AA40">
        <f>H40*Stakeholders!$N$16</f>
        <v>0</v>
      </c>
      <c r="AB40">
        <f>I40*Stakeholders!$N$18</f>
        <v>0</v>
      </c>
      <c r="AC40">
        <f>J40*Stakeholders!$N$20</f>
        <v>0</v>
      </c>
      <c r="AD40">
        <f>K40*Stakeholders!$N$22</f>
        <v>0</v>
      </c>
      <c r="AE40">
        <f>L40*Stakeholders!$N$24</f>
        <v>0</v>
      </c>
      <c r="AF40">
        <f>M40*Stakeholders!$N$26</f>
        <v>0</v>
      </c>
      <c r="AG40">
        <f>N40*Stakeholders!$N$28</f>
        <v>0</v>
      </c>
      <c r="AH40">
        <f>O40*Stakeholders!$N$30</f>
        <v>0</v>
      </c>
      <c r="AI40">
        <f>P40*Stakeholders!$N$32</f>
        <v>0</v>
      </c>
      <c r="AJ40">
        <f>Q40*Stakeholders!$N$34</f>
        <v>0</v>
      </c>
      <c r="AK40">
        <f>R40*Stakeholders!$N$36</f>
        <v>0</v>
      </c>
      <c r="AL40">
        <f t="shared" si="2"/>
        <v>0</v>
      </c>
      <c r="AM40">
        <f>AL40/Stakeholders!$N$38</f>
        <v>0</v>
      </c>
    </row>
    <row r="41" spans="2:39" ht="25.5" x14ac:dyDescent="0.2">
      <c r="B41" s="154"/>
      <c r="C41" s="54" t="s">
        <v>72</v>
      </c>
      <c r="D41" s="120"/>
      <c r="E41" s="120"/>
      <c r="F41" s="120"/>
      <c r="G41" s="120"/>
      <c r="H41" s="120"/>
      <c r="I41" s="120"/>
      <c r="J41" s="120"/>
      <c r="K41" s="120"/>
      <c r="L41" s="120"/>
      <c r="M41" s="120"/>
      <c r="N41" s="120"/>
      <c r="O41" s="120"/>
      <c r="P41" s="120"/>
      <c r="Q41" s="120"/>
      <c r="R41" s="120"/>
      <c r="U41" s="165"/>
      <c r="V41" s="19" t="str">
        <f t="shared" si="1"/>
        <v>People who care (option, bequest)</v>
      </c>
      <c r="W41">
        <f>D41*Stakeholders!$N$8</f>
        <v>0</v>
      </c>
      <c r="X41">
        <f>E41*Stakeholders!$N$10</f>
        <v>0</v>
      </c>
      <c r="Y41">
        <f>F41*Stakeholders!$N$12</f>
        <v>0</v>
      </c>
      <c r="Z41">
        <f>G41*Stakeholders!$N$14</f>
        <v>0</v>
      </c>
      <c r="AA41">
        <f>H41*Stakeholders!$N$16</f>
        <v>0</v>
      </c>
      <c r="AB41">
        <f>I41*Stakeholders!$N$18</f>
        <v>0</v>
      </c>
      <c r="AC41">
        <f>J41*Stakeholders!$N$20</f>
        <v>0</v>
      </c>
      <c r="AD41">
        <f>K41*Stakeholders!$N$22</f>
        <v>0</v>
      </c>
      <c r="AE41">
        <f>L41*Stakeholders!$N$24</f>
        <v>0</v>
      </c>
      <c r="AF41">
        <f>M41*Stakeholders!$N$26</f>
        <v>0</v>
      </c>
      <c r="AG41">
        <f>N41*Stakeholders!$N$28</f>
        <v>0</v>
      </c>
      <c r="AH41">
        <f>O41*Stakeholders!$N$30</f>
        <v>0</v>
      </c>
      <c r="AI41">
        <f>P41*Stakeholders!$N$32</f>
        <v>0</v>
      </c>
      <c r="AJ41">
        <f>Q41*Stakeholders!$N$34</f>
        <v>0</v>
      </c>
      <c r="AK41">
        <f>R41*Stakeholders!$N$36</f>
        <v>0</v>
      </c>
      <c r="AL41">
        <f t="shared" si="2"/>
        <v>0</v>
      </c>
      <c r="AM41">
        <f>AL41/Stakeholders!$N$38</f>
        <v>0</v>
      </c>
    </row>
    <row r="42" spans="2:39" hidden="1" x14ac:dyDescent="0.2">
      <c r="D42">
        <v>0</v>
      </c>
      <c r="E42">
        <v>0</v>
      </c>
      <c r="F42">
        <v>0</v>
      </c>
      <c r="G42">
        <v>0</v>
      </c>
      <c r="H42">
        <v>0</v>
      </c>
      <c r="V42" s="19">
        <f t="shared" si="1"/>
        <v>0</v>
      </c>
      <c r="W42">
        <f>D42*Stakeholders!$N$8</f>
        <v>0</v>
      </c>
      <c r="X42">
        <f>E42*Stakeholders!$N$10</f>
        <v>0</v>
      </c>
      <c r="Y42">
        <f>F42*Stakeholders!$N$12</f>
        <v>0</v>
      </c>
      <c r="Z42">
        <f>G42*Stakeholders!$N$14</f>
        <v>0</v>
      </c>
      <c r="AA42">
        <f>H42*Stakeholders!$N$16</f>
        <v>0</v>
      </c>
      <c r="AL42">
        <f>SUM(W42:AA42)</f>
        <v>0</v>
      </c>
      <c r="AM42">
        <f>AL42/Stakeholders!$N$38</f>
        <v>0</v>
      </c>
    </row>
    <row r="43" spans="2:39" x14ac:dyDescent="0.2">
      <c r="D43">
        <f>SUM(D5:D42)</f>
        <v>100</v>
      </c>
      <c r="E43">
        <f>SUM(E5:E42)</f>
        <v>100</v>
      </c>
      <c r="F43">
        <f>SUM(F5:F42)</f>
        <v>100</v>
      </c>
      <c r="G43">
        <f>SUM(G5:G42)</f>
        <v>0</v>
      </c>
      <c r="H43">
        <f>SUM(H5:H42)</f>
        <v>0</v>
      </c>
      <c r="I43">
        <f>SUM(I5:I41)</f>
        <v>0</v>
      </c>
      <c r="J43">
        <f t="shared" ref="J43:R43" si="3">SUM(J5:J41)</f>
        <v>0</v>
      </c>
      <c r="K43">
        <f t="shared" si="3"/>
        <v>0</v>
      </c>
      <c r="L43">
        <f t="shared" si="3"/>
        <v>0</v>
      </c>
      <c r="M43">
        <f t="shared" si="3"/>
        <v>0</v>
      </c>
      <c r="N43">
        <f t="shared" si="3"/>
        <v>0</v>
      </c>
      <c r="O43">
        <f t="shared" si="3"/>
        <v>0</v>
      </c>
      <c r="P43">
        <f t="shared" si="3"/>
        <v>0</v>
      </c>
      <c r="Q43">
        <f t="shared" si="3"/>
        <v>0</v>
      </c>
      <c r="R43">
        <f t="shared" si="3"/>
        <v>0</v>
      </c>
      <c r="AM43">
        <f>SUM(AM5:AM41)</f>
        <v>100</v>
      </c>
    </row>
  </sheetData>
  <sheetProtection password="C8DF" sheet="1"/>
  <mergeCells count="20">
    <mergeCell ref="U38:U39"/>
    <mergeCell ref="U40:U41"/>
    <mergeCell ref="B38:B39"/>
    <mergeCell ref="B40:B41"/>
    <mergeCell ref="B26:B29"/>
    <mergeCell ref="U26:U29"/>
    <mergeCell ref="B30:B35"/>
    <mergeCell ref="U30:U35"/>
    <mergeCell ref="B36:B37"/>
    <mergeCell ref="U36:U37"/>
    <mergeCell ref="A1:C1"/>
    <mergeCell ref="A2:C2"/>
    <mergeCell ref="U5:U11"/>
    <mergeCell ref="B12:B19"/>
    <mergeCell ref="U12:U19"/>
    <mergeCell ref="B20:B23"/>
    <mergeCell ref="U20:U23"/>
    <mergeCell ref="B24:B25"/>
    <mergeCell ref="U24:U25"/>
    <mergeCell ref="B5:B11"/>
  </mergeCells>
  <conditionalFormatting sqref="D43 H43:R43">
    <cfRule type="cellIs" dxfId="4" priority="5" stopIfTrue="1" operator="notEqual">
      <formula>100</formula>
    </cfRule>
  </conditionalFormatting>
  <conditionalFormatting sqref="E43">
    <cfRule type="cellIs" dxfId="3" priority="4" stopIfTrue="1" operator="notEqual">
      <formula>100</formula>
    </cfRule>
  </conditionalFormatting>
  <conditionalFormatting sqref="F43">
    <cfRule type="cellIs" dxfId="2" priority="3" stopIfTrue="1" operator="notEqual">
      <formula>100</formula>
    </cfRule>
  </conditionalFormatting>
  <conditionalFormatting sqref="G43">
    <cfRule type="cellIs" dxfId="1" priority="2" stopIfTrue="1" operator="notEqual">
      <formula>100</formula>
    </cfRule>
  </conditionalFormatting>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1"/>
  <sheetViews>
    <sheetView zoomScale="90" zoomScaleNormal="90" workbookViewId="0">
      <selection activeCell="B19" sqref="B19"/>
    </sheetView>
  </sheetViews>
  <sheetFormatPr defaultRowHeight="12.75" x14ac:dyDescent="0.2"/>
  <cols>
    <col min="1" max="1" width="17.875" customWidth="1"/>
    <col min="2" max="2" width="140.75" customWidth="1"/>
  </cols>
  <sheetData>
    <row r="1" spans="1:2" ht="25.5" x14ac:dyDescent="0.2">
      <c r="A1" s="59" t="s">
        <v>150</v>
      </c>
      <c r="B1" s="107" t="s">
        <v>216</v>
      </c>
    </row>
    <row r="2" spans="1:2" ht="25.5" x14ac:dyDescent="0.2">
      <c r="A2" s="59" t="s">
        <v>114</v>
      </c>
      <c r="B2" s="59" t="s">
        <v>115</v>
      </c>
    </row>
    <row r="3" spans="1:2" x14ac:dyDescent="0.2">
      <c r="A3" s="59" t="s">
        <v>151</v>
      </c>
      <c r="B3" s="59" t="s">
        <v>152</v>
      </c>
    </row>
    <row r="4" spans="1:2" ht="25.5" x14ac:dyDescent="0.2">
      <c r="A4" s="59" t="s">
        <v>116</v>
      </c>
      <c r="B4" s="59" t="s">
        <v>117</v>
      </c>
    </row>
    <row r="5" spans="1:2" ht="25.5" x14ac:dyDescent="0.2">
      <c r="A5" s="60" t="s">
        <v>140</v>
      </c>
      <c r="B5" s="60" t="s">
        <v>141</v>
      </c>
    </row>
    <row r="6" spans="1:2" x14ac:dyDescent="0.2">
      <c r="A6" s="108" t="s">
        <v>146</v>
      </c>
      <c r="B6" s="60" t="s">
        <v>147</v>
      </c>
    </row>
    <row r="7" spans="1:2" ht="25.5" x14ac:dyDescent="0.2">
      <c r="A7" s="59" t="s">
        <v>133</v>
      </c>
      <c r="B7" s="59" t="s">
        <v>134</v>
      </c>
    </row>
    <row r="8" spans="1:2" ht="63.75" x14ac:dyDescent="0.2">
      <c r="A8" s="59" t="s">
        <v>137</v>
      </c>
      <c r="B8" s="107" t="s">
        <v>217</v>
      </c>
    </row>
    <row r="9" spans="1:2" ht="25.5" x14ac:dyDescent="0.2">
      <c r="A9" s="59" t="s">
        <v>130</v>
      </c>
      <c r="B9" s="107" t="s">
        <v>218</v>
      </c>
    </row>
    <row r="10" spans="1:2" ht="25.5" x14ac:dyDescent="0.2">
      <c r="A10" s="59" t="s">
        <v>148</v>
      </c>
      <c r="B10" s="59" t="s">
        <v>149</v>
      </c>
    </row>
    <row r="11" spans="1:2" ht="25.5" x14ac:dyDescent="0.2">
      <c r="A11" s="60" t="s">
        <v>138</v>
      </c>
      <c r="B11" s="60" t="s">
        <v>139</v>
      </c>
    </row>
    <row r="12" spans="1:2" ht="25.5" x14ac:dyDescent="0.2">
      <c r="A12" s="60" t="s">
        <v>142</v>
      </c>
      <c r="B12" s="60" t="s">
        <v>143</v>
      </c>
    </row>
    <row r="13" spans="1:2" x14ac:dyDescent="0.2">
      <c r="A13" s="108" t="s">
        <v>144</v>
      </c>
      <c r="B13" s="60" t="s">
        <v>145</v>
      </c>
    </row>
    <row r="14" spans="1:2" x14ac:dyDescent="0.2">
      <c r="A14" s="108" t="s">
        <v>122</v>
      </c>
      <c r="B14" s="60" t="s">
        <v>123</v>
      </c>
    </row>
    <row r="15" spans="1:2" ht="25.5" x14ac:dyDescent="0.2">
      <c r="A15" s="108" t="s">
        <v>131</v>
      </c>
      <c r="B15" s="60" t="s">
        <v>132</v>
      </c>
    </row>
    <row r="16" spans="1:2" ht="42.75" customHeight="1" x14ac:dyDescent="0.2">
      <c r="A16" s="59" t="s">
        <v>120</v>
      </c>
      <c r="B16" s="59" t="s">
        <v>121</v>
      </c>
    </row>
    <row r="17" spans="1:2" ht="38.25" x14ac:dyDescent="0.2">
      <c r="A17" s="59" t="s">
        <v>124</v>
      </c>
      <c r="B17" s="59" t="s">
        <v>125</v>
      </c>
    </row>
    <row r="18" spans="1:2" ht="38.25" x14ac:dyDescent="0.2">
      <c r="A18" s="59" t="s">
        <v>126</v>
      </c>
      <c r="B18" s="59" t="s">
        <v>127</v>
      </c>
    </row>
    <row r="19" spans="1:2" ht="25.5" x14ac:dyDescent="0.2">
      <c r="A19" s="59" t="s">
        <v>128</v>
      </c>
      <c r="B19" s="59" t="s">
        <v>129</v>
      </c>
    </row>
    <row r="20" spans="1:2" x14ac:dyDescent="0.2">
      <c r="A20" s="108" t="s">
        <v>135</v>
      </c>
      <c r="B20" s="108" t="s">
        <v>136</v>
      </c>
    </row>
    <row r="21" spans="1:2" ht="25.5" x14ac:dyDescent="0.2">
      <c r="A21" s="108" t="s">
        <v>118</v>
      </c>
      <c r="B21" s="108" t="s">
        <v>119</v>
      </c>
    </row>
  </sheetData>
  <sheetProtection password="C8DF" sheet="1"/>
  <pageMargins left="0.7" right="0.7" top="0.75" bottom="0.75" header="0.3" footer="0.3"/>
  <pageSetup scale="68" fitToHeight="0"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55"/>
  <sheetViews>
    <sheetView zoomScale="80" zoomScaleNormal="80" workbookViewId="0">
      <pane xSplit="1" topLeftCell="B1" activePane="topRight" state="frozen"/>
      <selection pane="topRight" activeCell="I25" sqref="I25"/>
    </sheetView>
  </sheetViews>
  <sheetFormatPr defaultRowHeight="12.75" x14ac:dyDescent="0.2"/>
  <cols>
    <col min="1" max="1" width="25.375" customWidth="1"/>
    <col min="2" max="2" width="8.375" customWidth="1"/>
    <col min="3" max="3" width="8.75" customWidth="1"/>
    <col min="4" max="4" width="7.625" customWidth="1"/>
    <col min="5" max="5" width="9.375" customWidth="1"/>
    <col min="6" max="6" width="12.25" customWidth="1"/>
    <col min="7" max="7" width="7" customWidth="1"/>
    <col min="8" max="8" width="7.75" customWidth="1"/>
    <col min="10" max="10" width="9.875" customWidth="1"/>
    <col min="12" max="12" width="9.375" customWidth="1"/>
    <col min="16" max="16" width="7.75" customWidth="1"/>
    <col min="20" max="20" width="7.125" customWidth="1"/>
    <col min="21" max="22" width="9.75" customWidth="1"/>
    <col min="25" max="25" width="9.375" customWidth="1"/>
    <col min="26" max="26" width="8.125" customWidth="1"/>
    <col min="28" max="28" width="7.625" customWidth="1"/>
    <col min="29" max="29" width="7" customWidth="1"/>
    <col min="30" max="30" width="7.25" customWidth="1"/>
    <col min="31" max="31" width="7.375" customWidth="1"/>
    <col min="32" max="32" width="6.625" customWidth="1"/>
    <col min="33" max="33" width="9.375" customWidth="1"/>
    <col min="34" max="34" width="6.375" customWidth="1"/>
    <col min="36" max="36" width="9.875" customWidth="1"/>
    <col min="53" max="53" width="24.375" customWidth="1"/>
    <col min="55" max="55" width="8.625" customWidth="1"/>
  </cols>
  <sheetData>
    <row r="1" spans="1:91" ht="12.95" customHeight="1" x14ac:dyDescent="0.2">
      <c r="A1" s="110" t="s">
        <v>226</v>
      </c>
      <c r="B1" s="109"/>
      <c r="C1" s="109"/>
    </row>
    <row r="2" spans="1:91" ht="60.75" customHeight="1" x14ac:dyDescent="0.2">
      <c r="A2" s="111" t="s">
        <v>227</v>
      </c>
      <c r="B2" s="111"/>
      <c r="C2" s="111"/>
    </row>
    <row r="4" spans="1:91" x14ac:dyDescent="0.2">
      <c r="B4" s="155" t="s">
        <v>27</v>
      </c>
      <c r="C4" s="155"/>
      <c r="D4" s="155"/>
      <c r="E4" s="155"/>
      <c r="F4" s="155"/>
      <c r="G4" s="155"/>
      <c r="H4" s="155"/>
      <c r="I4" s="156" t="s">
        <v>47</v>
      </c>
      <c r="J4" s="156"/>
      <c r="K4" s="156"/>
      <c r="L4" s="156"/>
      <c r="M4" s="156"/>
      <c r="N4" s="156"/>
      <c r="O4" s="156"/>
      <c r="P4" s="156"/>
      <c r="Q4" s="157" t="s">
        <v>48</v>
      </c>
      <c r="R4" s="157"/>
      <c r="S4" s="157"/>
      <c r="T4" s="157"/>
      <c r="U4" s="158" t="s">
        <v>51</v>
      </c>
      <c r="V4" s="158"/>
      <c r="W4" s="159" t="s">
        <v>52</v>
      </c>
      <c r="X4" s="159"/>
      <c r="Y4" s="159"/>
      <c r="Z4" s="159"/>
      <c r="AA4" s="160" t="s">
        <v>57</v>
      </c>
      <c r="AB4" s="160"/>
      <c r="AC4" s="160"/>
      <c r="AD4" s="160"/>
      <c r="AE4" s="160"/>
      <c r="AF4" s="160"/>
      <c r="AG4" s="161" t="s">
        <v>64</v>
      </c>
      <c r="AH4" s="161"/>
      <c r="AI4" s="153" t="s">
        <v>67</v>
      </c>
      <c r="AJ4" s="153"/>
      <c r="AK4" s="154" t="s">
        <v>70</v>
      </c>
      <c r="AL4" s="154"/>
      <c r="BB4" s="155" t="s">
        <v>27</v>
      </c>
      <c r="BC4" s="155"/>
      <c r="BD4" s="155"/>
      <c r="BE4" s="155"/>
      <c r="BF4" s="155"/>
      <c r="BG4" s="155"/>
      <c r="BH4" s="155"/>
      <c r="BI4" s="156" t="s">
        <v>47</v>
      </c>
      <c r="BJ4" s="156"/>
      <c r="BK4" s="156"/>
      <c r="BL4" s="156"/>
      <c r="BM4" s="156"/>
      <c r="BN4" s="156"/>
      <c r="BO4" s="156"/>
      <c r="BP4" s="156"/>
      <c r="BQ4" s="157" t="s">
        <v>48</v>
      </c>
      <c r="BR4" s="157"/>
      <c r="BS4" s="157"/>
      <c r="BT4" s="157"/>
      <c r="BU4" s="158" t="s">
        <v>51</v>
      </c>
      <c r="BV4" s="158"/>
      <c r="BW4" s="159" t="s">
        <v>52</v>
      </c>
      <c r="BX4" s="159"/>
      <c r="BY4" s="159"/>
      <c r="BZ4" s="159"/>
      <c r="CA4" s="160" t="s">
        <v>57</v>
      </c>
      <c r="CB4" s="160"/>
      <c r="CC4" s="160"/>
      <c r="CD4" s="160"/>
      <c r="CE4" s="160"/>
      <c r="CF4" s="160"/>
      <c r="CG4" s="161" t="s">
        <v>64</v>
      </c>
      <c r="CH4" s="161"/>
      <c r="CI4" s="153" t="s">
        <v>67</v>
      </c>
      <c r="CJ4" s="153"/>
      <c r="CK4" s="154" t="s">
        <v>70</v>
      </c>
      <c r="CL4" s="154"/>
    </row>
    <row r="5" spans="1:91" s="63" customFormat="1" x14ac:dyDescent="0.2">
      <c r="A5" s="103" t="s">
        <v>225</v>
      </c>
      <c r="B5" s="66">
        <f>Beneficiaries!AM5</f>
        <v>0</v>
      </c>
      <c r="C5" s="66">
        <f>Beneficiaries!AM6</f>
        <v>0</v>
      </c>
      <c r="D5" s="66">
        <f>Beneficiaries!AM7</f>
        <v>68.75</v>
      </c>
      <c r="E5" s="66">
        <f>Beneficiaries!AM8</f>
        <v>0</v>
      </c>
      <c r="F5" s="66">
        <f>Beneficiaries!AM9</f>
        <v>0</v>
      </c>
      <c r="G5" s="66">
        <f>Beneficiaries!AM10</f>
        <v>0</v>
      </c>
      <c r="H5" s="66">
        <f>Beneficiaries!AM11</f>
        <v>0</v>
      </c>
      <c r="I5" s="67">
        <f>Beneficiaries!AM12</f>
        <v>15.625000000000004</v>
      </c>
      <c r="J5" s="67">
        <f>Beneficiaries!AM13</f>
        <v>15.625000000000004</v>
      </c>
      <c r="K5" s="67">
        <f>Beneficiaries!AM14</f>
        <v>0</v>
      </c>
      <c r="L5" s="67">
        <f>Beneficiaries!AM15</f>
        <v>0</v>
      </c>
      <c r="M5" s="67">
        <f>Beneficiaries!AM16</f>
        <v>0</v>
      </c>
      <c r="N5" s="67">
        <f>Beneficiaries!AM17</f>
        <v>0</v>
      </c>
      <c r="O5" s="67">
        <f>Beneficiaries!AM18</f>
        <v>0</v>
      </c>
      <c r="P5" s="67">
        <f>Beneficiaries!AM19</f>
        <v>0</v>
      </c>
      <c r="Q5" s="74">
        <f>Beneficiaries!AM20</f>
        <v>0</v>
      </c>
      <c r="R5" s="74">
        <f>Beneficiaries!AM21</f>
        <v>0</v>
      </c>
      <c r="S5" s="74">
        <f>Beneficiaries!AM22</f>
        <v>0</v>
      </c>
      <c r="T5" s="74">
        <f>Beneficiaries!AM23</f>
        <v>0</v>
      </c>
      <c r="U5" s="73">
        <f>Beneficiaries!AM24</f>
        <v>0</v>
      </c>
      <c r="V5" s="73">
        <f>Beneficiaries!AM25</f>
        <v>0</v>
      </c>
      <c r="W5" s="69">
        <f>Beneficiaries!AM26</f>
        <v>0</v>
      </c>
      <c r="X5" s="69">
        <f>Beneficiaries!AM27</f>
        <v>0</v>
      </c>
      <c r="Y5" s="69">
        <f>Beneficiaries!AM28</f>
        <v>0</v>
      </c>
      <c r="Z5" s="69">
        <f>Beneficiaries!AM29</f>
        <v>0</v>
      </c>
      <c r="AA5" s="70">
        <f>Beneficiaries!AM30</f>
        <v>0</v>
      </c>
      <c r="AB5" s="70">
        <f>Beneficiaries!AM31</f>
        <v>0</v>
      </c>
      <c r="AC5" s="70">
        <f>Beneficiaries!AM32</f>
        <v>0</v>
      </c>
      <c r="AD5" s="70">
        <f>Beneficiaries!AM33</f>
        <v>0</v>
      </c>
      <c r="AE5" s="70">
        <f>Beneficiaries!AM34</f>
        <v>0</v>
      </c>
      <c r="AF5" s="70">
        <f>Beneficiaries!AM35</f>
        <v>0</v>
      </c>
      <c r="AG5" s="71">
        <f>Beneficiaries!AM36</f>
        <v>0</v>
      </c>
      <c r="AH5" s="71">
        <f>Beneficiaries!AM37</f>
        <v>0</v>
      </c>
      <c r="AI5" s="72">
        <f>Beneficiaries!AM38</f>
        <v>0</v>
      </c>
      <c r="AJ5" s="72">
        <f>Beneficiaries!AM39</f>
        <v>0</v>
      </c>
      <c r="AK5" s="68">
        <f>Beneficiaries!AM40</f>
        <v>0</v>
      </c>
      <c r="AL5" s="68">
        <f>Beneficiaries!AM41</f>
        <v>0</v>
      </c>
      <c r="BB5" s="64"/>
      <c r="BC5" s="64"/>
      <c r="BD5" s="64"/>
      <c r="BE5" s="64"/>
      <c r="BF5" s="64"/>
      <c r="BG5" s="64"/>
      <c r="BH5" s="64"/>
      <c r="BI5" s="65"/>
      <c r="BJ5" s="65"/>
      <c r="BK5" s="65"/>
      <c r="BL5" s="65"/>
      <c r="BM5" s="65"/>
      <c r="BN5" s="65"/>
      <c r="BO5" s="65"/>
      <c r="BP5" s="65"/>
      <c r="BQ5" s="65"/>
      <c r="BR5" s="65"/>
      <c r="BS5" s="65"/>
      <c r="BT5" s="65"/>
      <c r="BU5" s="65"/>
      <c r="BV5" s="65"/>
      <c r="BW5" s="64"/>
      <c r="BX5" s="64"/>
      <c r="BY5" s="64"/>
      <c r="BZ5" s="64"/>
      <c r="CA5" s="64"/>
      <c r="CB5" s="64"/>
      <c r="CC5" s="64"/>
      <c r="CD5" s="64"/>
      <c r="CE5" s="64"/>
      <c r="CF5" s="64"/>
      <c r="CG5" s="64"/>
      <c r="CH5" s="64"/>
      <c r="CI5" s="64"/>
      <c r="CJ5" s="64"/>
      <c r="CK5" s="64"/>
      <c r="CL5" s="64"/>
    </row>
    <row r="6" spans="1:91" ht="76.5" x14ac:dyDescent="0.2">
      <c r="B6" s="23" t="s">
        <v>28</v>
      </c>
      <c r="C6" s="23" t="s">
        <v>29</v>
      </c>
      <c r="D6" s="23" t="s">
        <v>30</v>
      </c>
      <c r="E6" s="23" t="s">
        <v>31</v>
      </c>
      <c r="F6" s="23" t="s">
        <v>32</v>
      </c>
      <c r="G6" s="23" t="s">
        <v>33</v>
      </c>
      <c r="H6" s="23" t="s">
        <v>34</v>
      </c>
      <c r="I6" s="24" t="s">
        <v>35</v>
      </c>
      <c r="J6" s="24" t="s">
        <v>37</v>
      </c>
      <c r="K6" s="24" t="s">
        <v>36</v>
      </c>
      <c r="L6" s="24" t="s">
        <v>38</v>
      </c>
      <c r="M6" s="24" t="s">
        <v>39</v>
      </c>
      <c r="N6" s="24" t="s">
        <v>40</v>
      </c>
      <c r="O6" s="24" t="s">
        <v>41</v>
      </c>
      <c r="P6" s="24" t="s">
        <v>42</v>
      </c>
      <c r="Q6" s="27" t="s">
        <v>43</v>
      </c>
      <c r="R6" s="27" t="s">
        <v>44</v>
      </c>
      <c r="S6" s="27" t="s">
        <v>45</v>
      </c>
      <c r="T6" s="27" t="s">
        <v>46</v>
      </c>
      <c r="U6" s="25" t="s">
        <v>49</v>
      </c>
      <c r="V6" s="25" t="s">
        <v>50</v>
      </c>
      <c r="W6" s="55" t="s">
        <v>53</v>
      </c>
      <c r="X6" s="55" t="s">
        <v>54</v>
      </c>
      <c r="Y6" s="55" t="s">
        <v>55</v>
      </c>
      <c r="Z6" s="55" t="s">
        <v>56</v>
      </c>
      <c r="AA6" s="28" t="s">
        <v>59</v>
      </c>
      <c r="AB6" s="28" t="s">
        <v>73</v>
      </c>
      <c r="AC6" s="28" t="s">
        <v>60</v>
      </c>
      <c r="AD6" s="28" t="s">
        <v>61</v>
      </c>
      <c r="AE6" s="28" t="s">
        <v>62</v>
      </c>
      <c r="AF6" s="28" t="s">
        <v>63</v>
      </c>
      <c r="AG6" s="26" t="s">
        <v>65</v>
      </c>
      <c r="AH6" s="26" t="s">
        <v>66</v>
      </c>
      <c r="AI6" s="29" t="s">
        <v>68</v>
      </c>
      <c r="AJ6" s="29" t="s">
        <v>69</v>
      </c>
      <c r="AK6" s="30" t="s">
        <v>71</v>
      </c>
      <c r="AL6" s="30" t="s">
        <v>72</v>
      </c>
      <c r="BB6" s="23" t="s">
        <v>28</v>
      </c>
      <c r="BC6" s="23" t="s">
        <v>29</v>
      </c>
      <c r="BD6" s="23" t="s">
        <v>30</v>
      </c>
      <c r="BE6" s="23" t="s">
        <v>31</v>
      </c>
      <c r="BF6" s="23" t="s">
        <v>32</v>
      </c>
      <c r="BG6" s="23" t="s">
        <v>33</v>
      </c>
      <c r="BH6" s="23" t="s">
        <v>34</v>
      </c>
      <c r="BI6" s="24" t="s">
        <v>35</v>
      </c>
      <c r="BJ6" s="24" t="s">
        <v>37</v>
      </c>
      <c r="BK6" s="24" t="s">
        <v>36</v>
      </c>
      <c r="BL6" s="24" t="s">
        <v>38</v>
      </c>
      <c r="BM6" s="24" t="s">
        <v>39</v>
      </c>
      <c r="BN6" s="24" t="s">
        <v>40</v>
      </c>
      <c r="BO6" s="24" t="s">
        <v>41</v>
      </c>
      <c r="BP6" s="24" t="s">
        <v>42</v>
      </c>
      <c r="BQ6" s="27" t="s">
        <v>43</v>
      </c>
      <c r="BR6" s="27" t="s">
        <v>44</v>
      </c>
      <c r="BS6" s="27" t="s">
        <v>45</v>
      </c>
      <c r="BT6" s="27" t="s">
        <v>46</v>
      </c>
      <c r="BU6" s="25" t="s">
        <v>49</v>
      </c>
      <c r="BV6" s="25" t="s">
        <v>50</v>
      </c>
      <c r="BW6" s="55" t="s">
        <v>53</v>
      </c>
      <c r="BX6" s="55" t="s">
        <v>54</v>
      </c>
      <c r="BY6" s="55" t="s">
        <v>55</v>
      </c>
      <c r="BZ6" s="55" t="s">
        <v>56</v>
      </c>
      <c r="CA6" s="28" t="s">
        <v>59</v>
      </c>
      <c r="CB6" s="28" t="s">
        <v>73</v>
      </c>
      <c r="CC6" s="28" t="s">
        <v>60</v>
      </c>
      <c r="CD6" s="28" t="s">
        <v>61</v>
      </c>
      <c r="CE6" s="28" t="s">
        <v>62</v>
      </c>
      <c r="CF6" s="28" t="s">
        <v>63</v>
      </c>
      <c r="CG6" s="26" t="s">
        <v>65</v>
      </c>
      <c r="CH6" s="26" t="s">
        <v>66</v>
      </c>
      <c r="CI6" s="29" t="s">
        <v>68</v>
      </c>
      <c r="CJ6" s="29" t="s">
        <v>69</v>
      </c>
      <c r="CK6" s="30" t="s">
        <v>71</v>
      </c>
      <c r="CL6" s="30" t="s">
        <v>72</v>
      </c>
      <c r="CM6" s="20" t="s">
        <v>153</v>
      </c>
    </row>
    <row r="7" spans="1:91" x14ac:dyDescent="0.2">
      <c r="A7" s="59" t="s">
        <v>150</v>
      </c>
      <c r="B7" s="112"/>
      <c r="C7" s="112"/>
      <c r="D7" s="112">
        <v>50</v>
      </c>
      <c r="E7" s="112"/>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BA7" t="s">
        <v>150</v>
      </c>
      <c r="BB7">
        <f>B7*Beneficiaries!$AM$5</f>
        <v>0</v>
      </c>
      <c r="BC7">
        <f>C7*Beneficiaries!$AM$6</f>
        <v>0</v>
      </c>
      <c r="BD7">
        <f>D7*Beneficiaries!$AM$7</f>
        <v>3437.5</v>
      </c>
      <c r="BE7">
        <f>E7*Beneficiaries!$AM$8</f>
        <v>0</v>
      </c>
      <c r="BF7">
        <f>F7*Beneficiaries!$AM$9</f>
        <v>0</v>
      </c>
      <c r="BG7">
        <f>G7*Beneficiaries!$AM$10</f>
        <v>0</v>
      </c>
      <c r="BH7">
        <f>H7*Beneficiaries!$AM$11</f>
        <v>0</v>
      </c>
      <c r="BI7">
        <f>I7*Beneficiaries!$AM$12</f>
        <v>0</v>
      </c>
      <c r="BJ7">
        <f>J7*Beneficiaries!$AM$13</f>
        <v>0</v>
      </c>
      <c r="BK7">
        <f>K7*Beneficiaries!$AM$14</f>
        <v>0</v>
      </c>
      <c r="BL7">
        <f>L7*Beneficiaries!$AM$15</f>
        <v>0</v>
      </c>
      <c r="BM7">
        <f>M7*Beneficiaries!$AM$16</f>
        <v>0</v>
      </c>
      <c r="BN7">
        <f>N7*Beneficiaries!$AM$17</f>
        <v>0</v>
      </c>
      <c r="BO7">
        <f>O7*Beneficiaries!$AM$18</f>
        <v>0</v>
      </c>
      <c r="BP7">
        <f>P7*Beneficiaries!$AM$19</f>
        <v>0</v>
      </c>
      <c r="BQ7">
        <f>Q7*Beneficiaries!$AM$20</f>
        <v>0</v>
      </c>
      <c r="BR7">
        <f>R7*Beneficiaries!$AM$21</f>
        <v>0</v>
      </c>
      <c r="BS7">
        <f>S7*Beneficiaries!$AM$22</f>
        <v>0</v>
      </c>
      <c r="BT7">
        <f>T7*Beneficiaries!$AM$23</f>
        <v>0</v>
      </c>
      <c r="BU7">
        <f>U7*Beneficiaries!$AM$24</f>
        <v>0</v>
      </c>
      <c r="BV7">
        <f>V7*Beneficiaries!$AM$25</f>
        <v>0</v>
      </c>
      <c r="BW7">
        <f>W7*Beneficiaries!$AM$26</f>
        <v>0</v>
      </c>
      <c r="BX7">
        <f>X7*Beneficiaries!$AM$27</f>
        <v>0</v>
      </c>
      <c r="BY7">
        <f>Y7*Beneficiaries!$AM$28</f>
        <v>0</v>
      </c>
      <c r="BZ7">
        <f>Z7*Beneficiaries!$AM$29</f>
        <v>0</v>
      </c>
      <c r="CA7">
        <f>AA7*Beneficiaries!$AM$30</f>
        <v>0</v>
      </c>
      <c r="CB7">
        <f>AB7*Beneficiaries!$AM$31</f>
        <v>0</v>
      </c>
      <c r="CC7">
        <f>AC7*Beneficiaries!$AM$32</f>
        <v>0</v>
      </c>
      <c r="CD7">
        <f>AD7*Beneficiaries!$AM$33</f>
        <v>0</v>
      </c>
      <c r="CE7">
        <f>AE7*Beneficiaries!$AM$34</f>
        <v>0</v>
      </c>
      <c r="CF7">
        <f>AF7*Beneficiaries!$AM$35</f>
        <v>0</v>
      </c>
      <c r="CG7">
        <f>AG7*Beneficiaries!$AM$36</f>
        <v>0</v>
      </c>
      <c r="CH7">
        <f>AH7*Beneficiaries!$AM$37</f>
        <v>0</v>
      </c>
      <c r="CI7">
        <f>AI7*Beneficiaries!$AM$38</f>
        <v>0</v>
      </c>
      <c r="CJ7">
        <f>AJ7*Beneficiaries!$AM$39</f>
        <v>0</v>
      </c>
      <c r="CK7">
        <f>AK7*Beneficiaries!$AM$40</f>
        <v>0</v>
      </c>
      <c r="CL7">
        <f>AL7*Beneficiaries!$AM$41</f>
        <v>0</v>
      </c>
      <c r="CM7">
        <f>SUM(BB7:CL7)</f>
        <v>3437.5</v>
      </c>
    </row>
    <row r="8" spans="1:91" x14ac:dyDescent="0.2">
      <c r="A8" s="59" t="s">
        <v>114</v>
      </c>
      <c r="B8" s="112"/>
      <c r="C8" s="112"/>
      <c r="D8" s="112">
        <v>50</v>
      </c>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BA8" t="s">
        <v>114</v>
      </c>
      <c r="BB8">
        <f>B8*Beneficiaries!$AM$5</f>
        <v>0</v>
      </c>
      <c r="BC8">
        <f>C8*Beneficiaries!$AM$6</f>
        <v>0</v>
      </c>
      <c r="BD8">
        <f>D8*Beneficiaries!$AM$7</f>
        <v>3437.5</v>
      </c>
      <c r="BE8">
        <f>E8*Beneficiaries!$AM$8</f>
        <v>0</v>
      </c>
      <c r="BF8">
        <f>F8*Beneficiaries!$AM$9</f>
        <v>0</v>
      </c>
      <c r="BG8">
        <f>G8*Beneficiaries!$AM$10</f>
        <v>0</v>
      </c>
      <c r="BH8">
        <f>H8*Beneficiaries!$AM$11</f>
        <v>0</v>
      </c>
      <c r="BI8">
        <f>I8*Beneficiaries!$AM$12</f>
        <v>0</v>
      </c>
      <c r="BJ8">
        <f>J8*Beneficiaries!$AM$13</f>
        <v>0</v>
      </c>
      <c r="BK8">
        <f>K8*Beneficiaries!$AM$14</f>
        <v>0</v>
      </c>
      <c r="BL8">
        <f>L8*Beneficiaries!$AM$15</f>
        <v>0</v>
      </c>
      <c r="BM8">
        <f>M8*Beneficiaries!$AM$16</f>
        <v>0</v>
      </c>
      <c r="BN8">
        <f>N8*Beneficiaries!$AM$17</f>
        <v>0</v>
      </c>
      <c r="BO8">
        <f>O8*Beneficiaries!$AM$18</f>
        <v>0</v>
      </c>
      <c r="BP8">
        <f>P8*Beneficiaries!$AM$19</f>
        <v>0</v>
      </c>
      <c r="BQ8">
        <f>Q8*Beneficiaries!$AM$20</f>
        <v>0</v>
      </c>
      <c r="BR8">
        <f>R8*Beneficiaries!$AM$21</f>
        <v>0</v>
      </c>
      <c r="BS8">
        <f>S8*Beneficiaries!$AM$22</f>
        <v>0</v>
      </c>
      <c r="BT8">
        <f>T8*Beneficiaries!$AM$23</f>
        <v>0</v>
      </c>
      <c r="BU8">
        <f>U8*Beneficiaries!$AM$24</f>
        <v>0</v>
      </c>
      <c r="BV8">
        <f>V8*Beneficiaries!$AM$25</f>
        <v>0</v>
      </c>
      <c r="BW8">
        <f>W8*Beneficiaries!$AM$26</f>
        <v>0</v>
      </c>
      <c r="BX8">
        <f>X8*Beneficiaries!$AM$27</f>
        <v>0</v>
      </c>
      <c r="BY8">
        <f>Y8*Beneficiaries!$AM$28</f>
        <v>0</v>
      </c>
      <c r="BZ8">
        <f>Z8*Beneficiaries!$AM$29</f>
        <v>0</v>
      </c>
      <c r="CA8">
        <f>AA8*Beneficiaries!$AM$30</f>
        <v>0</v>
      </c>
      <c r="CB8">
        <f>AB8*Beneficiaries!$AM$31</f>
        <v>0</v>
      </c>
      <c r="CC8">
        <f>AC8*Beneficiaries!$AM$32</f>
        <v>0</v>
      </c>
      <c r="CD8">
        <f>AD8*Beneficiaries!$AM$33</f>
        <v>0</v>
      </c>
      <c r="CE8">
        <f>AE8*Beneficiaries!$AM$34</f>
        <v>0</v>
      </c>
      <c r="CF8">
        <f>AF8*Beneficiaries!$AM$35</f>
        <v>0</v>
      </c>
      <c r="CG8">
        <f>AG8*Beneficiaries!$AM$36</f>
        <v>0</v>
      </c>
      <c r="CH8">
        <f>AH8*Beneficiaries!$AM$37</f>
        <v>0</v>
      </c>
      <c r="CI8">
        <f>AI8*Beneficiaries!$AM$38</f>
        <v>0</v>
      </c>
      <c r="CJ8">
        <f>AJ8*Beneficiaries!$AM$39</f>
        <v>0</v>
      </c>
      <c r="CK8">
        <f>AK8*Beneficiaries!$AM$40</f>
        <v>0</v>
      </c>
      <c r="CL8">
        <f>AL8*Beneficiaries!$AM$41</f>
        <v>0</v>
      </c>
      <c r="CM8">
        <f t="shared" ref="CM8:CM27" si="0">SUM(BB8:CL8)</f>
        <v>3437.5</v>
      </c>
    </row>
    <row r="9" spans="1:91" x14ac:dyDescent="0.2">
      <c r="A9" s="59" t="s">
        <v>151</v>
      </c>
      <c r="B9" s="112"/>
      <c r="C9" s="112"/>
      <c r="D9" s="112"/>
      <c r="E9" s="112"/>
      <c r="F9" s="112"/>
      <c r="G9" s="112"/>
      <c r="H9" s="112"/>
      <c r="I9" s="112">
        <v>50</v>
      </c>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2"/>
      <c r="AJ9" s="112"/>
      <c r="AK9" s="112"/>
      <c r="AL9" s="112"/>
      <c r="BA9" t="s">
        <v>151</v>
      </c>
      <c r="BB9">
        <f>B9*Beneficiaries!$AM$5</f>
        <v>0</v>
      </c>
      <c r="BC9">
        <f>C9*Beneficiaries!$AM$6</f>
        <v>0</v>
      </c>
      <c r="BD9">
        <f>D9*Beneficiaries!$AM$7</f>
        <v>0</v>
      </c>
      <c r="BE9">
        <f>E9*Beneficiaries!$AM$8</f>
        <v>0</v>
      </c>
      <c r="BF9">
        <f>F9*Beneficiaries!$AM$9</f>
        <v>0</v>
      </c>
      <c r="BG9">
        <f>G9*Beneficiaries!$AM$10</f>
        <v>0</v>
      </c>
      <c r="BH9">
        <f>H9*Beneficiaries!$AM$11</f>
        <v>0</v>
      </c>
      <c r="BI9">
        <f>I9*Beneficiaries!$AM$12</f>
        <v>781.25000000000023</v>
      </c>
      <c r="BJ9">
        <f>J9*Beneficiaries!$AM$13</f>
        <v>0</v>
      </c>
      <c r="BK9">
        <f>K9*Beneficiaries!$AM$14</f>
        <v>0</v>
      </c>
      <c r="BL9">
        <f>L9*Beneficiaries!$AM$15</f>
        <v>0</v>
      </c>
      <c r="BM9">
        <f>M9*Beneficiaries!$AM$16</f>
        <v>0</v>
      </c>
      <c r="BN9">
        <f>N9*Beneficiaries!$AM$17</f>
        <v>0</v>
      </c>
      <c r="BO9">
        <f>O9*Beneficiaries!$AM$18</f>
        <v>0</v>
      </c>
      <c r="BP9">
        <f>P9*Beneficiaries!$AM$19</f>
        <v>0</v>
      </c>
      <c r="BQ9">
        <f>Q9*Beneficiaries!$AM$20</f>
        <v>0</v>
      </c>
      <c r="BR9">
        <f>R9*Beneficiaries!$AM$21</f>
        <v>0</v>
      </c>
      <c r="BS9">
        <f>S9*Beneficiaries!$AM$22</f>
        <v>0</v>
      </c>
      <c r="BT9">
        <f>T9*Beneficiaries!$AM$23</f>
        <v>0</v>
      </c>
      <c r="BU9">
        <f>U9*Beneficiaries!$AM$24</f>
        <v>0</v>
      </c>
      <c r="BV9">
        <f>V9*Beneficiaries!$AM$25</f>
        <v>0</v>
      </c>
      <c r="BW9">
        <f>W9*Beneficiaries!$AM$26</f>
        <v>0</v>
      </c>
      <c r="BX9">
        <f>X9*Beneficiaries!$AM$27</f>
        <v>0</v>
      </c>
      <c r="BY9">
        <f>Y9*Beneficiaries!$AM$28</f>
        <v>0</v>
      </c>
      <c r="BZ9">
        <f>Z9*Beneficiaries!$AM$29</f>
        <v>0</v>
      </c>
      <c r="CA9">
        <f>AA9*Beneficiaries!$AM$30</f>
        <v>0</v>
      </c>
      <c r="CB9">
        <f>AB9*Beneficiaries!$AM$31</f>
        <v>0</v>
      </c>
      <c r="CC9">
        <f>AC9*Beneficiaries!$AM$32</f>
        <v>0</v>
      </c>
      <c r="CD9">
        <f>AD9*Beneficiaries!$AM$33</f>
        <v>0</v>
      </c>
      <c r="CE9">
        <f>AE9*Beneficiaries!$AM$34</f>
        <v>0</v>
      </c>
      <c r="CF9">
        <f>AF9*Beneficiaries!$AM$35</f>
        <v>0</v>
      </c>
      <c r="CG9">
        <f>AG9*Beneficiaries!$AM$36</f>
        <v>0</v>
      </c>
      <c r="CH9">
        <f>AH9*Beneficiaries!$AM$37</f>
        <v>0</v>
      </c>
      <c r="CI9">
        <f>AI9*Beneficiaries!$AM$38</f>
        <v>0</v>
      </c>
      <c r="CJ9">
        <f>AJ9*Beneficiaries!$AM$39</f>
        <v>0</v>
      </c>
      <c r="CK9">
        <f>AK9*Beneficiaries!$AM$40</f>
        <v>0</v>
      </c>
      <c r="CL9">
        <f>AL9*Beneficiaries!$AM$41</f>
        <v>0</v>
      </c>
      <c r="CM9">
        <f t="shared" si="0"/>
        <v>781.25000000000023</v>
      </c>
    </row>
    <row r="10" spans="1:91" x14ac:dyDescent="0.2">
      <c r="A10" s="59" t="s">
        <v>116</v>
      </c>
      <c r="B10" s="112"/>
      <c r="C10" s="112"/>
      <c r="D10" s="112"/>
      <c r="E10" s="112"/>
      <c r="F10" s="112"/>
      <c r="G10" s="112"/>
      <c r="H10" s="112"/>
      <c r="I10" s="112">
        <v>50</v>
      </c>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c r="AI10" s="112"/>
      <c r="AJ10" s="112"/>
      <c r="AK10" s="112"/>
      <c r="AL10" s="112"/>
      <c r="BA10" t="s">
        <v>116</v>
      </c>
      <c r="BB10">
        <f>B10*Beneficiaries!$AM$5</f>
        <v>0</v>
      </c>
      <c r="BC10">
        <f>C10*Beneficiaries!$AM$6</f>
        <v>0</v>
      </c>
      <c r="BD10">
        <f>D10*Beneficiaries!$AM$7</f>
        <v>0</v>
      </c>
      <c r="BE10">
        <f>E10*Beneficiaries!$AM$8</f>
        <v>0</v>
      </c>
      <c r="BF10">
        <f>F10*Beneficiaries!$AM$9</f>
        <v>0</v>
      </c>
      <c r="BG10">
        <f>G10*Beneficiaries!$AM$10</f>
        <v>0</v>
      </c>
      <c r="BH10">
        <f>H10*Beneficiaries!$AM$11</f>
        <v>0</v>
      </c>
      <c r="BI10">
        <f>I10*Beneficiaries!$AM$12</f>
        <v>781.25000000000023</v>
      </c>
      <c r="BJ10">
        <f>J10*Beneficiaries!$AM$13</f>
        <v>0</v>
      </c>
      <c r="BK10">
        <f>K10*Beneficiaries!$AM$14</f>
        <v>0</v>
      </c>
      <c r="BL10">
        <f>L10*Beneficiaries!$AM$15</f>
        <v>0</v>
      </c>
      <c r="BM10">
        <f>M10*Beneficiaries!$AM$16</f>
        <v>0</v>
      </c>
      <c r="BN10">
        <f>N10*Beneficiaries!$AM$17</f>
        <v>0</v>
      </c>
      <c r="BO10">
        <f>O10*Beneficiaries!$AM$18</f>
        <v>0</v>
      </c>
      <c r="BP10">
        <f>P10*Beneficiaries!$AM$19</f>
        <v>0</v>
      </c>
      <c r="BQ10">
        <f>Q10*Beneficiaries!$AM$20</f>
        <v>0</v>
      </c>
      <c r="BR10">
        <f>R10*Beneficiaries!$AM$21</f>
        <v>0</v>
      </c>
      <c r="BS10">
        <f>S10*Beneficiaries!$AM$22</f>
        <v>0</v>
      </c>
      <c r="BT10">
        <f>T10*Beneficiaries!$AM$23</f>
        <v>0</v>
      </c>
      <c r="BU10">
        <f>U10*Beneficiaries!$AM$24</f>
        <v>0</v>
      </c>
      <c r="BV10">
        <f>V10*Beneficiaries!$AM$25</f>
        <v>0</v>
      </c>
      <c r="BW10">
        <f>W10*Beneficiaries!$AM$26</f>
        <v>0</v>
      </c>
      <c r="BX10">
        <f>X10*Beneficiaries!$AM$27</f>
        <v>0</v>
      </c>
      <c r="BY10">
        <f>Y10*Beneficiaries!$AM$28</f>
        <v>0</v>
      </c>
      <c r="BZ10">
        <f>Z10*Beneficiaries!$AM$29</f>
        <v>0</v>
      </c>
      <c r="CA10">
        <f>AA10*Beneficiaries!$AM$30</f>
        <v>0</v>
      </c>
      <c r="CB10">
        <f>AB10*Beneficiaries!$AM$31</f>
        <v>0</v>
      </c>
      <c r="CC10">
        <f>AC10*Beneficiaries!$AM$32</f>
        <v>0</v>
      </c>
      <c r="CD10">
        <f>AD10*Beneficiaries!$AM$33</f>
        <v>0</v>
      </c>
      <c r="CE10">
        <f>AE10*Beneficiaries!$AM$34</f>
        <v>0</v>
      </c>
      <c r="CF10">
        <f>AF10*Beneficiaries!$AM$35</f>
        <v>0</v>
      </c>
      <c r="CG10">
        <f>AG10*Beneficiaries!$AM$36</f>
        <v>0</v>
      </c>
      <c r="CH10">
        <f>AH10*Beneficiaries!$AM$37</f>
        <v>0</v>
      </c>
      <c r="CI10">
        <f>AI10*Beneficiaries!$AM$38</f>
        <v>0</v>
      </c>
      <c r="CJ10">
        <f>AJ10*Beneficiaries!$AM$39</f>
        <v>0</v>
      </c>
      <c r="CK10">
        <f>AK10*Beneficiaries!$AM$40</f>
        <v>0</v>
      </c>
      <c r="CL10">
        <f>AL10*Beneficiaries!$AM$41</f>
        <v>0</v>
      </c>
      <c r="CM10">
        <f t="shared" si="0"/>
        <v>781.25000000000023</v>
      </c>
    </row>
    <row r="11" spans="1:91" x14ac:dyDescent="0.2">
      <c r="A11" s="60" t="s">
        <v>140</v>
      </c>
      <c r="B11" s="112"/>
      <c r="C11" s="112"/>
      <c r="D11" s="112"/>
      <c r="E11" s="112"/>
      <c r="F11" s="112"/>
      <c r="G11" s="112"/>
      <c r="H11" s="112"/>
      <c r="I11" s="112"/>
      <c r="J11" s="112">
        <v>50</v>
      </c>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c r="AI11" s="112"/>
      <c r="AJ11" s="112"/>
      <c r="AK11" s="112"/>
      <c r="AL11" s="112"/>
      <c r="BA11" t="s">
        <v>140</v>
      </c>
      <c r="BB11">
        <f>B11*Beneficiaries!$AM$5</f>
        <v>0</v>
      </c>
      <c r="BC11">
        <f>C11*Beneficiaries!$AM$6</f>
        <v>0</v>
      </c>
      <c r="BD11">
        <f>D11*Beneficiaries!$AM$7</f>
        <v>0</v>
      </c>
      <c r="BE11">
        <f>E11*Beneficiaries!$AM$8</f>
        <v>0</v>
      </c>
      <c r="BF11">
        <f>F11*Beneficiaries!$AM$9</f>
        <v>0</v>
      </c>
      <c r="BG11">
        <f>G11*Beneficiaries!$AM$10</f>
        <v>0</v>
      </c>
      <c r="BH11">
        <f>H11*Beneficiaries!$AM$11</f>
        <v>0</v>
      </c>
      <c r="BI11">
        <f>I11*Beneficiaries!$AM$12</f>
        <v>0</v>
      </c>
      <c r="BJ11">
        <f>J11*Beneficiaries!$AM$13</f>
        <v>781.25000000000023</v>
      </c>
      <c r="BK11">
        <f>K11*Beneficiaries!$AM$14</f>
        <v>0</v>
      </c>
      <c r="BL11">
        <f>L11*Beneficiaries!$AM$15</f>
        <v>0</v>
      </c>
      <c r="BM11">
        <f>M11*Beneficiaries!$AM$16</f>
        <v>0</v>
      </c>
      <c r="BN11">
        <f>N11*Beneficiaries!$AM$17</f>
        <v>0</v>
      </c>
      <c r="BO11">
        <f>O11*Beneficiaries!$AM$18</f>
        <v>0</v>
      </c>
      <c r="BP11">
        <f>P11*Beneficiaries!$AM$19</f>
        <v>0</v>
      </c>
      <c r="BQ11">
        <f>Q11*Beneficiaries!$AM$20</f>
        <v>0</v>
      </c>
      <c r="BR11">
        <f>R11*Beneficiaries!$AM$21</f>
        <v>0</v>
      </c>
      <c r="BS11">
        <f>S11*Beneficiaries!$AM$22</f>
        <v>0</v>
      </c>
      <c r="BT11">
        <f>T11*Beneficiaries!$AM$23</f>
        <v>0</v>
      </c>
      <c r="BU11">
        <f>U11*Beneficiaries!$AM$24</f>
        <v>0</v>
      </c>
      <c r="BV11">
        <f>V11*Beneficiaries!$AM$25</f>
        <v>0</v>
      </c>
      <c r="BW11">
        <f>W11*Beneficiaries!$AM$26</f>
        <v>0</v>
      </c>
      <c r="BX11">
        <f>X11*Beneficiaries!$AM$27</f>
        <v>0</v>
      </c>
      <c r="BY11">
        <f>Y11*Beneficiaries!$AM$28</f>
        <v>0</v>
      </c>
      <c r="BZ11">
        <f>Z11*Beneficiaries!$AM$29</f>
        <v>0</v>
      </c>
      <c r="CA11">
        <f>AA11*Beneficiaries!$AM$30</f>
        <v>0</v>
      </c>
      <c r="CB11">
        <f>AB11*Beneficiaries!$AM$31</f>
        <v>0</v>
      </c>
      <c r="CC11">
        <f>AC11*Beneficiaries!$AM$32</f>
        <v>0</v>
      </c>
      <c r="CD11">
        <f>AD11*Beneficiaries!$AM$33</f>
        <v>0</v>
      </c>
      <c r="CE11">
        <f>AE11*Beneficiaries!$AM$34</f>
        <v>0</v>
      </c>
      <c r="CF11">
        <f>AF11*Beneficiaries!$AM$35</f>
        <v>0</v>
      </c>
      <c r="CG11">
        <f>AG11*Beneficiaries!$AM$36</f>
        <v>0</v>
      </c>
      <c r="CH11">
        <f>AH11*Beneficiaries!$AM$37</f>
        <v>0</v>
      </c>
      <c r="CI11">
        <f>AI11*Beneficiaries!$AM$38</f>
        <v>0</v>
      </c>
      <c r="CJ11">
        <f>AJ11*Beneficiaries!$AM$39</f>
        <v>0</v>
      </c>
      <c r="CK11">
        <f>AK11*Beneficiaries!$AM$40</f>
        <v>0</v>
      </c>
      <c r="CL11">
        <f>AL11*Beneficiaries!$AM$41</f>
        <v>0</v>
      </c>
      <c r="CM11">
        <f t="shared" si="0"/>
        <v>781.25000000000023</v>
      </c>
    </row>
    <row r="12" spans="1:91" x14ac:dyDescent="0.2">
      <c r="A12" s="60" t="s">
        <v>146</v>
      </c>
      <c r="B12" s="112"/>
      <c r="C12" s="112"/>
      <c r="D12" s="112"/>
      <c r="E12" s="112"/>
      <c r="F12" s="112"/>
      <c r="G12" s="112"/>
      <c r="H12" s="112"/>
      <c r="I12" s="112"/>
      <c r="J12" s="112">
        <v>50</v>
      </c>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BA12" t="s">
        <v>146</v>
      </c>
      <c r="BB12">
        <f>B12*Beneficiaries!$AM$5</f>
        <v>0</v>
      </c>
      <c r="BC12">
        <f>C12*Beneficiaries!$AM$6</f>
        <v>0</v>
      </c>
      <c r="BD12">
        <f>D12*Beneficiaries!$AM$7</f>
        <v>0</v>
      </c>
      <c r="BE12">
        <f>E12*Beneficiaries!$AM$8</f>
        <v>0</v>
      </c>
      <c r="BF12">
        <f>F12*Beneficiaries!$AM$9</f>
        <v>0</v>
      </c>
      <c r="BG12">
        <f>G12*Beneficiaries!$AM$10</f>
        <v>0</v>
      </c>
      <c r="BH12">
        <f>H12*Beneficiaries!$AM$11</f>
        <v>0</v>
      </c>
      <c r="BI12">
        <f>I12*Beneficiaries!$AM$12</f>
        <v>0</v>
      </c>
      <c r="BJ12">
        <f>J12*Beneficiaries!$AM$13</f>
        <v>781.25000000000023</v>
      </c>
      <c r="BK12">
        <f>K12*Beneficiaries!$AM$14</f>
        <v>0</v>
      </c>
      <c r="BL12">
        <f>L12*Beneficiaries!$AM$15</f>
        <v>0</v>
      </c>
      <c r="BM12">
        <f>M12*Beneficiaries!$AM$16</f>
        <v>0</v>
      </c>
      <c r="BN12">
        <f>N12*Beneficiaries!$AM$17</f>
        <v>0</v>
      </c>
      <c r="BO12">
        <f>O12*Beneficiaries!$AM$18</f>
        <v>0</v>
      </c>
      <c r="BP12">
        <f>P12*Beneficiaries!$AM$19</f>
        <v>0</v>
      </c>
      <c r="BQ12">
        <f>Q12*Beneficiaries!$AM$20</f>
        <v>0</v>
      </c>
      <c r="BR12">
        <f>R12*Beneficiaries!$AM$21</f>
        <v>0</v>
      </c>
      <c r="BS12">
        <f>S12*Beneficiaries!$AM$22</f>
        <v>0</v>
      </c>
      <c r="BT12">
        <f>T12*Beneficiaries!$AM$23</f>
        <v>0</v>
      </c>
      <c r="BU12">
        <f>U12*Beneficiaries!$AM$24</f>
        <v>0</v>
      </c>
      <c r="BV12">
        <f>V12*Beneficiaries!$AM$25</f>
        <v>0</v>
      </c>
      <c r="BW12">
        <f>W12*Beneficiaries!$AM$26</f>
        <v>0</v>
      </c>
      <c r="BX12">
        <f>X12*Beneficiaries!$AM$27</f>
        <v>0</v>
      </c>
      <c r="BY12">
        <f>Y12*Beneficiaries!$AM$28</f>
        <v>0</v>
      </c>
      <c r="BZ12">
        <f>Z12*Beneficiaries!$AM$29</f>
        <v>0</v>
      </c>
      <c r="CA12">
        <f>AA12*Beneficiaries!$AM$30</f>
        <v>0</v>
      </c>
      <c r="CB12">
        <f>AB12*Beneficiaries!$AM$31</f>
        <v>0</v>
      </c>
      <c r="CC12">
        <f>AC12*Beneficiaries!$AM$32</f>
        <v>0</v>
      </c>
      <c r="CD12">
        <f>AD12*Beneficiaries!$AM$33</f>
        <v>0</v>
      </c>
      <c r="CE12">
        <f>AE12*Beneficiaries!$AM$34</f>
        <v>0</v>
      </c>
      <c r="CF12">
        <f>AF12*Beneficiaries!$AM$35</f>
        <v>0</v>
      </c>
      <c r="CG12">
        <f>AG12*Beneficiaries!$AM$36</f>
        <v>0</v>
      </c>
      <c r="CH12">
        <f>AH12*Beneficiaries!$AM$37</f>
        <v>0</v>
      </c>
      <c r="CI12">
        <f>AI12*Beneficiaries!$AM$38</f>
        <v>0</v>
      </c>
      <c r="CJ12">
        <f>AJ12*Beneficiaries!$AM$39</f>
        <v>0</v>
      </c>
      <c r="CK12">
        <f>AK12*Beneficiaries!$AM$40</f>
        <v>0</v>
      </c>
      <c r="CL12">
        <f>AL12*Beneficiaries!$AM$41</f>
        <v>0</v>
      </c>
      <c r="CM12">
        <f t="shared" si="0"/>
        <v>781.25000000000023</v>
      </c>
    </row>
    <row r="13" spans="1:91" x14ac:dyDescent="0.2">
      <c r="A13" s="59" t="s">
        <v>133</v>
      </c>
      <c r="B13" s="112"/>
      <c r="C13" s="112"/>
      <c r="D13" s="112"/>
      <c r="E13" s="112"/>
      <c r="F13" s="112"/>
      <c r="G13" s="112"/>
      <c r="H13" s="112"/>
      <c r="I13" s="112"/>
      <c r="J13" s="112"/>
      <c r="K13" s="112">
        <v>50</v>
      </c>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BA13" t="s">
        <v>133</v>
      </c>
      <c r="BB13">
        <f>B13*Beneficiaries!$AM$5</f>
        <v>0</v>
      </c>
      <c r="BC13">
        <f>C13*Beneficiaries!$AM$6</f>
        <v>0</v>
      </c>
      <c r="BD13">
        <f>D13*Beneficiaries!$AM$7</f>
        <v>0</v>
      </c>
      <c r="BE13">
        <f>E13*Beneficiaries!$AM$8</f>
        <v>0</v>
      </c>
      <c r="BF13">
        <f>F13*Beneficiaries!$AM$9</f>
        <v>0</v>
      </c>
      <c r="BG13">
        <f>G13*Beneficiaries!$AM$10</f>
        <v>0</v>
      </c>
      <c r="BH13">
        <f>H13*Beneficiaries!$AM$11</f>
        <v>0</v>
      </c>
      <c r="BI13">
        <f>I13*Beneficiaries!$AM$12</f>
        <v>0</v>
      </c>
      <c r="BJ13">
        <f>J13*Beneficiaries!$AM$13</f>
        <v>0</v>
      </c>
      <c r="BK13">
        <f>K13*Beneficiaries!$AM$14</f>
        <v>0</v>
      </c>
      <c r="BL13">
        <f>L13*Beneficiaries!$AM$15</f>
        <v>0</v>
      </c>
      <c r="BM13">
        <f>M13*Beneficiaries!$AM$16</f>
        <v>0</v>
      </c>
      <c r="BN13">
        <f>N13*Beneficiaries!$AM$17</f>
        <v>0</v>
      </c>
      <c r="BO13">
        <f>O13*Beneficiaries!$AM$18</f>
        <v>0</v>
      </c>
      <c r="BP13">
        <f>P13*Beneficiaries!$AM$19</f>
        <v>0</v>
      </c>
      <c r="BQ13">
        <f>Q13*Beneficiaries!$AM$20</f>
        <v>0</v>
      </c>
      <c r="BR13">
        <f>R13*Beneficiaries!$AM$21</f>
        <v>0</v>
      </c>
      <c r="BS13">
        <f>S13*Beneficiaries!$AM$22</f>
        <v>0</v>
      </c>
      <c r="BT13">
        <f>T13*Beneficiaries!$AM$23</f>
        <v>0</v>
      </c>
      <c r="BU13">
        <f>U13*Beneficiaries!$AM$24</f>
        <v>0</v>
      </c>
      <c r="BV13">
        <f>V13*Beneficiaries!$AM$25</f>
        <v>0</v>
      </c>
      <c r="BW13">
        <f>W13*Beneficiaries!$AM$26</f>
        <v>0</v>
      </c>
      <c r="BX13">
        <f>X13*Beneficiaries!$AM$27</f>
        <v>0</v>
      </c>
      <c r="BY13">
        <f>Y13*Beneficiaries!$AM$28</f>
        <v>0</v>
      </c>
      <c r="BZ13">
        <f>Z13*Beneficiaries!$AM$29</f>
        <v>0</v>
      </c>
      <c r="CA13">
        <f>AA13*Beneficiaries!$AM$30</f>
        <v>0</v>
      </c>
      <c r="CB13">
        <f>AB13*Beneficiaries!$AM$31</f>
        <v>0</v>
      </c>
      <c r="CC13">
        <f>AC13*Beneficiaries!$AM$32</f>
        <v>0</v>
      </c>
      <c r="CD13">
        <f>AD13*Beneficiaries!$AM$33</f>
        <v>0</v>
      </c>
      <c r="CE13">
        <f>AE13*Beneficiaries!$AM$34</f>
        <v>0</v>
      </c>
      <c r="CF13">
        <f>AF13*Beneficiaries!$AM$35</f>
        <v>0</v>
      </c>
      <c r="CG13">
        <f>AG13*Beneficiaries!$AM$36</f>
        <v>0</v>
      </c>
      <c r="CH13">
        <f>AH13*Beneficiaries!$AM$37</f>
        <v>0</v>
      </c>
      <c r="CI13">
        <f>AI13*Beneficiaries!$AM$38</f>
        <v>0</v>
      </c>
      <c r="CJ13">
        <f>AJ13*Beneficiaries!$AM$39</f>
        <v>0</v>
      </c>
      <c r="CK13">
        <f>AK13*Beneficiaries!$AM$40</f>
        <v>0</v>
      </c>
      <c r="CL13">
        <f>AL13*Beneficiaries!$AM$41</f>
        <v>0</v>
      </c>
      <c r="CM13">
        <f t="shared" si="0"/>
        <v>0</v>
      </c>
    </row>
    <row r="14" spans="1:91" x14ac:dyDescent="0.2">
      <c r="A14" s="59" t="s">
        <v>137</v>
      </c>
      <c r="B14" s="112"/>
      <c r="C14" s="112"/>
      <c r="D14" s="112"/>
      <c r="E14" s="112"/>
      <c r="F14" s="112"/>
      <c r="G14" s="112"/>
      <c r="H14" s="112"/>
      <c r="I14" s="112"/>
      <c r="J14" s="112"/>
      <c r="K14" s="112">
        <v>50</v>
      </c>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c r="AI14" s="112"/>
      <c r="AJ14" s="112"/>
      <c r="AK14" s="112"/>
      <c r="AL14" s="112"/>
      <c r="BA14" t="s">
        <v>137</v>
      </c>
      <c r="BB14">
        <f>B14*Beneficiaries!$AM$5</f>
        <v>0</v>
      </c>
      <c r="BC14">
        <f>C14*Beneficiaries!$AM$6</f>
        <v>0</v>
      </c>
      <c r="BD14">
        <f>D14*Beneficiaries!$AM$7</f>
        <v>0</v>
      </c>
      <c r="BE14">
        <f>E14*Beneficiaries!$AM$8</f>
        <v>0</v>
      </c>
      <c r="BF14">
        <f>F14*Beneficiaries!$AM$9</f>
        <v>0</v>
      </c>
      <c r="BG14">
        <f>G14*Beneficiaries!$AM$10</f>
        <v>0</v>
      </c>
      <c r="BH14">
        <f>H14*Beneficiaries!$AM$11</f>
        <v>0</v>
      </c>
      <c r="BI14">
        <f>I14*Beneficiaries!$AM$12</f>
        <v>0</v>
      </c>
      <c r="BJ14">
        <f>J14*Beneficiaries!$AM$13</f>
        <v>0</v>
      </c>
      <c r="BK14">
        <f>K14*Beneficiaries!$AM$14</f>
        <v>0</v>
      </c>
      <c r="BL14">
        <f>L14*Beneficiaries!$AM$15</f>
        <v>0</v>
      </c>
      <c r="BM14">
        <f>M14*Beneficiaries!$AM$16</f>
        <v>0</v>
      </c>
      <c r="BN14">
        <f>N14*Beneficiaries!$AM$17</f>
        <v>0</v>
      </c>
      <c r="BO14">
        <f>O14*Beneficiaries!$AM$18</f>
        <v>0</v>
      </c>
      <c r="BP14">
        <f>P14*Beneficiaries!$AM$19</f>
        <v>0</v>
      </c>
      <c r="BQ14">
        <f>Q14*Beneficiaries!$AM$20</f>
        <v>0</v>
      </c>
      <c r="BR14">
        <f>R14*Beneficiaries!$AM$21</f>
        <v>0</v>
      </c>
      <c r="BS14">
        <f>S14*Beneficiaries!$AM$22</f>
        <v>0</v>
      </c>
      <c r="BT14">
        <f>T14*Beneficiaries!$AM$23</f>
        <v>0</v>
      </c>
      <c r="BU14">
        <f>U14*Beneficiaries!$AM$24</f>
        <v>0</v>
      </c>
      <c r="BV14">
        <f>V14*Beneficiaries!$AM$25</f>
        <v>0</v>
      </c>
      <c r="BW14">
        <f>W14*Beneficiaries!$AM$26</f>
        <v>0</v>
      </c>
      <c r="BX14">
        <f>X14*Beneficiaries!$AM$27</f>
        <v>0</v>
      </c>
      <c r="BY14">
        <f>Y14*Beneficiaries!$AM$28</f>
        <v>0</v>
      </c>
      <c r="BZ14">
        <f>Z14*Beneficiaries!$AM$29</f>
        <v>0</v>
      </c>
      <c r="CA14">
        <f>AA14*Beneficiaries!$AM$30</f>
        <v>0</v>
      </c>
      <c r="CB14">
        <f>AB14*Beneficiaries!$AM$31</f>
        <v>0</v>
      </c>
      <c r="CC14">
        <f>AC14*Beneficiaries!$AM$32</f>
        <v>0</v>
      </c>
      <c r="CD14">
        <f>AD14*Beneficiaries!$AM$33</f>
        <v>0</v>
      </c>
      <c r="CE14">
        <f>AE14*Beneficiaries!$AM$34</f>
        <v>0</v>
      </c>
      <c r="CF14">
        <f>AF14*Beneficiaries!$AM$35</f>
        <v>0</v>
      </c>
      <c r="CG14">
        <f>AG14*Beneficiaries!$AM$36</f>
        <v>0</v>
      </c>
      <c r="CH14">
        <f>AH14*Beneficiaries!$AM$37</f>
        <v>0</v>
      </c>
      <c r="CI14">
        <f>AI14*Beneficiaries!$AM$38</f>
        <v>0</v>
      </c>
      <c r="CJ14">
        <f>AJ14*Beneficiaries!$AM$39</f>
        <v>0</v>
      </c>
      <c r="CK14">
        <f>AK14*Beneficiaries!$AM$40</f>
        <v>0</v>
      </c>
      <c r="CL14">
        <f>AL14*Beneficiaries!$AM$41</f>
        <v>0</v>
      </c>
      <c r="CM14">
        <f t="shared" si="0"/>
        <v>0</v>
      </c>
    </row>
    <row r="15" spans="1:91" x14ac:dyDescent="0.2">
      <c r="A15" s="59" t="s">
        <v>130</v>
      </c>
      <c r="B15" s="112"/>
      <c r="C15" s="112"/>
      <c r="D15" s="112"/>
      <c r="E15" s="112"/>
      <c r="F15" s="112"/>
      <c r="G15" s="112"/>
      <c r="H15" s="112"/>
      <c r="I15" s="112"/>
      <c r="J15" s="112"/>
      <c r="K15" s="112"/>
      <c r="L15" s="112">
        <v>50</v>
      </c>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BA15" t="s">
        <v>130</v>
      </c>
      <c r="BB15">
        <f>B15*Beneficiaries!$AM$5</f>
        <v>0</v>
      </c>
      <c r="BC15">
        <f>C15*Beneficiaries!$AM$6</f>
        <v>0</v>
      </c>
      <c r="BD15">
        <f>D15*Beneficiaries!$AM$7</f>
        <v>0</v>
      </c>
      <c r="BE15">
        <f>E15*Beneficiaries!$AM$8</f>
        <v>0</v>
      </c>
      <c r="BF15">
        <f>F15*Beneficiaries!$AM$9</f>
        <v>0</v>
      </c>
      <c r="BG15">
        <f>G15*Beneficiaries!$AM$10</f>
        <v>0</v>
      </c>
      <c r="BH15">
        <f>H15*Beneficiaries!$AM$11</f>
        <v>0</v>
      </c>
      <c r="BI15">
        <f>I15*Beneficiaries!$AM$12</f>
        <v>0</v>
      </c>
      <c r="BJ15">
        <f>J15*Beneficiaries!$AM$13</f>
        <v>0</v>
      </c>
      <c r="BK15">
        <f>K15*Beneficiaries!$AM$14</f>
        <v>0</v>
      </c>
      <c r="BL15">
        <f>L15*Beneficiaries!$AM$15</f>
        <v>0</v>
      </c>
      <c r="BM15">
        <f>M15*Beneficiaries!$AM$16</f>
        <v>0</v>
      </c>
      <c r="BN15">
        <f>N15*Beneficiaries!$AM$17</f>
        <v>0</v>
      </c>
      <c r="BO15">
        <f>O15*Beneficiaries!$AM$18</f>
        <v>0</v>
      </c>
      <c r="BP15">
        <f>P15*Beneficiaries!$AM$19</f>
        <v>0</v>
      </c>
      <c r="BQ15">
        <f>Q15*Beneficiaries!$AM$20</f>
        <v>0</v>
      </c>
      <c r="BR15">
        <f>R15*Beneficiaries!$AM$21</f>
        <v>0</v>
      </c>
      <c r="BS15">
        <f>S15*Beneficiaries!$AM$22</f>
        <v>0</v>
      </c>
      <c r="BT15">
        <f>T15*Beneficiaries!$AM$23</f>
        <v>0</v>
      </c>
      <c r="BU15">
        <f>U15*Beneficiaries!$AM$24</f>
        <v>0</v>
      </c>
      <c r="BV15">
        <f>V15*Beneficiaries!$AM$25</f>
        <v>0</v>
      </c>
      <c r="BW15">
        <f>W15*Beneficiaries!$AM$26</f>
        <v>0</v>
      </c>
      <c r="BX15">
        <f>X15*Beneficiaries!$AM$27</f>
        <v>0</v>
      </c>
      <c r="BY15">
        <f>Y15*Beneficiaries!$AM$28</f>
        <v>0</v>
      </c>
      <c r="BZ15">
        <f>Z15*Beneficiaries!$AM$29</f>
        <v>0</v>
      </c>
      <c r="CA15">
        <f>AA15*Beneficiaries!$AM$30</f>
        <v>0</v>
      </c>
      <c r="CB15">
        <f>AB15*Beneficiaries!$AM$31</f>
        <v>0</v>
      </c>
      <c r="CC15">
        <f>AC15*Beneficiaries!$AM$32</f>
        <v>0</v>
      </c>
      <c r="CD15">
        <f>AD15*Beneficiaries!$AM$33</f>
        <v>0</v>
      </c>
      <c r="CE15">
        <f>AE15*Beneficiaries!$AM$34</f>
        <v>0</v>
      </c>
      <c r="CF15">
        <f>AF15*Beneficiaries!$AM$35</f>
        <v>0</v>
      </c>
      <c r="CG15">
        <f>AG15*Beneficiaries!$AM$36</f>
        <v>0</v>
      </c>
      <c r="CH15">
        <f>AH15*Beneficiaries!$AM$37</f>
        <v>0</v>
      </c>
      <c r="CI15">
        <f>AI15*Beneficiaries!$AM$38</f>
        <v>0</v>
      </c>
      <c r="CJ15">
        <f>AJ15*Beneficiaries!$AM$39</f>
        <v>0</v>
      </c>
      <c r="CK15">
        <f>AK15*Beneficiaries!$AM$40</f>
        <v>0</v>
      </c>
      <c r="CL15">
        <f>AL15*Beneficiaries!$AM$41</f>
        <v>0</v>
      </c>
      <c r="CM15">
        <f t="shared" si="0"/>
        <v>0</v>
      </c>
    </row>
    <row r="16" spans="1:91" x14ac:dyDescent="0.2">
      <c r="A16" s="59" t="s">
        <v>148</v>
      </c>
      <c r="B16" s="112"/>
      <c r="C16" s="112"/>
      <c r="D16" s="112"/>
      <c r="E16" s="112"/>
      <c r="F16" s="112"/>
      <c r="G16" s="112"/>
      <c r="H16" s="112"/>
      <c r="I16" s="112"/>
      <c r="J16" s="112"/>
      <c r="K16" s="112"/>
      <c r="L16" s="112">
        <v>50</v>
      </c>
      <c r="M16" s="112"/>
      <c r="N16" s="112"/>
      <c r="O16" s="112"/>
      <c r="P16" s="112"/>
      <c r="Q16" s="112"/>
      <c r="R16" s="112"/>
      <c r="S16" s="112"/>
      <c r="T16" s="112"/>
      <c r="U16" s="112"/>
      <c r="V16" s="112"/>
      <c r="W16" s="112"/>
      <c r="X16" s="112"/>
      <c r="Y16" s="112"/>
      <c r="Z16" s="112"/>
      <c r="AA16" s="112"/>
      <c r="AB16" s="112"/>
      <c r="AC16" s="112"/>
      <c r="AD16" s="112"/>
      <c r="AE16" s="112"/>
      <c r="AF16" s="112"/>
      <c r="AG16" s="112"/>
      <c r="AH16" s="112"/>
      <c r="AI16" s="112"/>
      <c r="AJ16" s="112"/>
      <c r="AK16" s="112"/>
      <c r="AL16" s="112"/>
      <c r="BA16" t="s">
        <v>148</v>
      </c>
      <c r="BB16">
        <f>B16*Beneficiaries!$AM$5</f>
        <v>0</v>
      </c>
      <c r="BC16">
        <f>C16*Beneficiaries!$AM$6</f>
        <v>0</v>
      </c>
      <c r="BD16">
        <f>D16*Beneficiaries!$AM$7</f>
        <v>0</v>
      </c>
      <c r="BE16">
        <f>E16*Beneficiaries!$AM$8</f>
        <v>0</v>
      </c>
      <c r="BF16">
        <f>F16*Beneficiaries!$AM$9</f>
        <v>0</v>
      </c>
      <c r="BG16">
        <f>G16*Beneficiaries!$AM$10</f>
        <v>0</v>
      </c>
      <c r="BH16">
        <f>H16*Beneficiaries!$AM$11</f>
        <v>0</v>
      </c>
      <c r="BI16">
        <f>I16*Beneficiaries!$AM$12</f>
        <v>0</v>
      </c>
      <c r="BJ16">
        <f>J16*Beneficiaries!$AM$13</f>
        <v>0</v>
      </c>
      <c r="BK16">
        <f>K16*Beneficiaries!$AM$14</f>
        <v>0</v>
      </c>
      <c r="BL16">
        <f>L16*Beneficiaries!$AM$15</f>
        <v>0</v>
      </c>
      <c r="BM16">
        <f>M16*Beneficiaries!$AM$16</f>
        <v>0</v>
      </c>
      <c r="BN16">
        <f>N16*Beneficiaries!$AM$17</f>
        <v>0</v>
      </c>
      <c r="BO16">
        <f>O16*Beneficiaries!$AM$18</f>
        <v>0</v>
      </c>
      <c r="BP16">
        <f>P16*Beneficiaries!$AM$19</f>
        <v>0</v>
      </c>
      <c r="BQ16">
        <f>Q16*Beneficiaries!$AM$20</f>
        <v>0</v>
      </c>
      <c r="BR16">
        <f>R16*Beneficiaries!$AM$21</f>
        <v>0</v>
      </c>
      <c r="BS16">
        <f>S16*Beneficiaries!$AM$22</f>
        <v>0</v>
      </c>
      <c r="BT16">
        <f>T16*Beneficiaries!$AM$23</f>
        <v>0</v>
      </c>
      <c r="BU16">
        <f>U16*Beneficiaries!$AM$24</f>
        <v>0</v>
      </c>
      <c r="BV16">
        <f>V16*Beneficiaries!$AM$25</f>
        <v>0</v>
      </c>
      <c r="BW16">
        <f>W16*Beneficiaries!$AM$26</f>
        <v>0</v>
      </c>
      <c r="BX16">
        <f>X16*Beneficiaries!$AM$27</f>
        <v>0</v>
      </c>
      <c r="BY16">
        <f>Y16*Beneficiaries!$AM$28</f>
        <v>0</v>
      </c>
      <c r="BZ16">
        <f>Z16*Beneficiaries!$AM$29</f>
        <v>0</v>
      </c>
      <c r="CA16">
        <f>AA16*Beneficiaries!$AM$30</f>
        <v>0</v>
      </c>
      <c r="CB16">
        <f>AB16*Beneficiaries!$AM$31</f>
        <v>0</v>
      </c>
      <c r="CC16">
        <f>AC16*Beneficiaries!$AM$32</f>
        <v>0</v>
      </c>
      <c r="CD16">
        <f>AD16*Beneficiaries!$AM$33</f>
        <v>0</v>
      </c>
      <c r="CE16">
        <f>AE16*Beneficiaries!$AM$34</f>
        <v>0</v>
      </c>
      <c r="CF16">
        <f>AF16*Beneficiaries!$AM$35</f>
        <v>0</v>
      </c>
      <c r="CG16">
        <f>AG16*Beneficiaries!$AM$36</f>
        <v>0</v>
      </c>
      <c r="CH16">
        <f>AH16*Beneficiaries!$AM$37</f>
        <v>0</v>
      </c>
      <c r="CI16">
        <f>AI16*Beneficiaries!$AM$38</f>
        <v>0</v>
      </c>
      <c r="CJ16">
        <f>AJ16*Beneficiaries!$AM$39</f>
        <v>0</v>
      </c>
      <c r="CK16">
        <f>AK16*Beneficiaries!$AM$40</f>
        <v>0</v>
      </c>
      <c r="CL16">
        <f>AL16*Beneficiaries!$AM$41</f>
        <v>0</v>
      </c>
      <c r="CM16">
        <f t="shared" si="0"/>
        <v>0</v>
      </c>
    </row>
    <row r="17" spans="1:91" x14ac:dyDescent="0.2">
      <c r="A17" s="60" t="s">
        <v>138</v>
      </c>
      <c r="B17" s="112"/>
      <c r="C17" s="112"/>
      <c r="D17" s="112"/>
      <c r="E17" s="112"/>
      <c r="F17" s="112"/>
      <c r="G17" s="112"/>
      <c r="H17" s="112"/>
      <c r="I17" s="112"/>
      <c r="J17" s="112"/>
      <c r="K17" s="112"/>
      <c r="L17" s="112"/>
      <c r="M17" s="112">
        <v>50</v>
      </c>
      <c r="N17" s="112"/>
      <c r="O17" s="112"/>
      <c r="P17" s="112"/>
      <c r="Q17" s="112"/>
      <c r="R17" s="112"/>
      <c r="S17" s="112"/>
      <c r="T17" s="112"/>
      <c r="U17" s="112"/>
      <c r="V17" s="112"/>
      <c r="W17" s="112"/>
      <c r="X17" s="112"/>
      <c r="Y17" s="112"/>
      <c r="Z17" s="112"/>
      <c r="AA17" s="112"/>
      <c r="AB17" s="112"/>
      <c r="AC17" s="112"/>
      <c r="AD17" s="112"/>
      <c r="AE17" s="112"/>
      <c r="AF17" s="112"/>
      <c r="AG17" s="112"/>
      <c r="AH17" s="112"/>
      <c r="AI17" s="112"/>
      <c r="AJ17" s="112"/>
      <c r="AK17" s="112"/>
      <c r="AL17" s="112"/>
      <c r="BA17" t="s">
        <v>138</v>
      </c>
      <c r="BB17">
        <f>B17*Beneficiaries!$AM$5</f>
        <v>0</v>
      </c>
      <c r="BC17">
        <f>C17*Beneficiaries!$AM$6</f>
        <v>0</v>
      </c>
      <c r="BD17">
        <f>D17*Beneficiaries!$AM$7</f>
        <v>0</v>
      </c>
      <c r="BE17">
        <f>E17*Beneficiaries!$AM$8</f>
        <v>0</v>
      </c>
      <c r="BF17">
        <f>F17*Beneficiaries!$AM$9</f>
        <v>0</v>
      </c>
      <c r="BG17">
        <f>G17*Beneficiaries!$AM$10</f>
        <v>0</v>
      </c>
      <c r="BH17">
        <f>H17*Beneficiaries!$AM$11</f>
        <v>0</v>
      </c>
      <c r="BI17">
        <f>I17*Beneficiaries!$AM$12</f>
        <v>0</v>
      </c>
      <c r="BJ17">
        <f>J17*Beneficiaries!$AM$13</f>
        <v>0</v>
      </c>
      <c r="BK17">
        <f>K17*Beneficiaries!$AM$14</f>
        <v>0</v>
      </c>
      <c r="BL17">
        <f>L17*Beneficiaries!$AM$15</f>
        <v>0</v>
      </c>
      <c r="BM17">
        <f>M17*Beneficiaries!$AM$16</f>
        <v>0</v>
      </c>
      <c r="BN17">
        <f>N17*Beneficiaries!$AM$17</f>
        <v>0</v>
      </c>
      <c r="BO17">
        <f>O17*Beneficiaries!$AM$18</f>
        <v>0</v>
      </c>
      <c r="BP17">
        <f>P17*Beneficiaries!$AM$19</f>
        <v>0</v>
      </c>
      <c r="BQ17">
        <f>Q17*Beneficiaries!$AM$20</f>
        <v>0</v>
      </c>
      <c r="BR17">
        <f>R17*Beneficiaries!$AM$21</f>
        <v>0</v>
      </c>
      <c r="BS17">
        <f>S17*Beneficiaries!$AM$22</f>
        <v>0</v>
      </c>
      <c r="BT17">
        <f>T17*Beneficiaries!$AM$23</f>
        <v>0</v>
      </c>
      <c r="BU17">
        <f>U17*Beneficiaries!$AM$24</f>
        <v>0</v>
      </c>
      <c r="BV17">
        <f>V17*Beneficiaries!$AM$25</f>
        <v>0</v>
      </c>
      <c r="BW17">
        <f>W17*Beneficiaries!$AM$26</f>
        <v>0</v>
      </c>
      <c r="BX17">
        <f>X17*Beneficiaries!$AM$27</f>
        <v>0</v>
      </c>
      <c r="BY17">
        <f>Y17*Beneficiaries!$AM$28</f>
        <v>0</v>
      </c>
      <c r="BZ17">
        <f>Z17*Beneficiaries!$AM$29</f>
        <v>0</v>
      </c>
      <c r="CA17">
        <f>AA17*Beneficiaries!$AM$30</f>
        <v>0</v>
      </c>
      <c r="CB17">
        <f>AB17*Beneficiaries!$AM$31</f>
        <v>0</v>
      </c>
      <c r="CC17">
        <f>AC17*Beneficiaries!$AM$32</f>
        <v>0</v>
      </c>
      <c r="CD17">
        <f>AD17*Beneficiaries!$AM$33</f>
        <v>0</v>
      </c>
      <c r="CE17">
        <f>AE17*Beneficiaries!$AM$34</f>
        <v>0</v>
      </c>
      <c r="CF17">
        <f>AF17*Beneficiaries!$AM$35</f>
        <v>0</v>
      </c>
      <c r="CG17">
        <f>AG17*Beneficiaries!$AM$36</f>
        <v>0</v>
      </c>
      <c r="CH17">
        <f>AH17*Beneficiaries!$AM$37</f>
        <v>0</v>
      </c>
      <c r="CI17">
        <f>AI17*Beneficiaries!$AM$38</f>
        <v>0</v>
      </c>
      <c r="CJ17">
        <f>AJ17*Beneficiaries!$AM$39</f>
        <v>0</v>
      </c>
      <c r="CK17">
        <f>AK17*Beneficiaries!$AM$40</f>
        <v>0</v>
      </c>
      <c r="CL17">
        <f>AL17*Beneficiaries!$AM$41</f>
        <v>0</v>
      </c>
      <c r="CM17">
        <f t="shared" si="0"/>
        <v>0</v>
      </c>
    </row>
    <row r="18" spans="1:91" x14ac:dyDescent="0.2">
      <c r="A18" s="60" t="s">
        <v>142</v>
      </c>
      <c r="B18" s="112"/>
      <c r="C18" s="112"/>
      <c r="D18" s="112"/>
      <c r="E18" s="112"/>
      <c r="F18" s="112"/>
      <c r="G18" s="112"/>
      <c r="H18" s="112"/>
      <c r="I18" s="112"/>
      <c r="J18" s="112"/>
      <c r="K18" s="112"/>
      <c r="L18" s="112"/>
      <c r="M18" s="112">
        <v>50</v>
      </c>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BA18" t="s">
        <v>142</v>
      </c>
      <c r="BB18">
        <f>B18*Beneficiaries!$AM$5</f>
        <v>0</v>
      </c>
      <c r="BC18">
        <f>C18*Beneficiaries!$AM$6</f>
        <v>0</v>
      </c>
      <c r="BD18">
        <f>D18*Beneficiaries!$AM$7</f>
        <v>0</v>
      </c>
      <c r="BE18">
        <f>E18*Beneficiaries!$AM$8</f>
        <v>0</v>
      </c>
      <c r="BF18">
        <f>F18*Beneficiaries!$AM$9</f>
        <v>0</v>
      </c>
      <c r="BG18">
        <f>G18*Beneficiaries!$AM$10</f>
        <v>0</v>
      </c>
      <c r="BH18">
        <f>H18*Beneficiaries!$AM$11</f>
        <v>0</v>
      </c>
      <c r="BI18">
        <f>I18*Beneficiaries!$AM$12</f>
        <v>0</v>
      </c>
      <c r="BJ18">
        <f>J18*Beneficiaries!$AM$13</f>
        <v>0</v>
      </c>
      <c r="BK18">
        <f>K18*Beneficiaries!$AM$14</f>
        <v>0</v>
      </c>
      <c r="BL18">
        <f>L18*Beneficiaries!$AM$15</f>
        <v>0</v>
      </c>
      <c r="BM18">
        <f>M18*Beneficiaries!$AM$16</f>
        <v>0</v>
      </c>
      <c r="BN18">
        <f>N18*Beneficiaries!$AM$17</f>
        <v>0</v>
      </c>
      <c r="BO18">
        <f>O18*Beneficiaries!$AM$18</f>
        <v>0</v>
      </c>
      <c r="BP18">
        <f>P18*Beneficiaries!$AM$19</f>
        <v>0</v>
      </c>
      <c r="BQ18">
        <f>Q18*Beneficiaries!$AM$20</f>
        <v>0</v>
      </c>
      <c r="BR18">
        <f>R18*Beneficiaries!$AM$21</f>
        <v>0</v>
      </c>
      <c r="BS18">
        <f>S18*Beneficiaries!$AM$22</f>
        <v>0</v>
      </c>
      <c r="BT18">
        <f>T18*Beneficiaries!$AM$23</f>
        <v>0</v>
      </c>
      <c r="BU18">
        <f>U18*Beneficiaries!$AM$24</f>
        <v>0</v>
      </c>
      <c r="BV18">
        <f>V18*Beneficiaries!$AM$25</f>
        <v>0</v>
      </c>
      <c r="BW18">
        <f>W18*Beneficiaries!$AM$26</f>
        <v>0</v>
      </c>
      <c r="BX18">
        <f>X18*Beneficiaries!$AM$27</f>
        <v>0</v>
      </c>
      <c r="BY18">
        <f>Y18*Beneficiaries!$AM$28</f>
        <v>0</v>
      </c>
      <c r="BZ18">
        <f>Z18*Beneficiaries!$AM$29</f>
        <v>0</v>
      </c>
      <c r="CA18">
        <f>AA18*Beneficiaries!$AM$30</f>
        <v>0</v>
      </c>
      <c r="CB18">
        <f>AB18*Beneficiaries!$AM$31</f>
        <v>0</v>
      </c>
      <c r="CC18">
        <f>AC18*Beneficiaries!$AM$32</f>
        <v>0</v>
      </c>
      <c r="CD18">
        <f>AD18*Beneficiaries!$AM$33</f>
        <v>0</v>
      </c>
      <c r="CE18">
        <f>AE18*Beneficiaries!$AM$34</f>
        <v>0</v>
      </c>
      <c r="CF18">
        <f>AF18*Beneficiaries!$AM$35</f>
        <v>0</v>
      </c>
      <c r="CG18">
        <f>AG18*Beneficiaries!$AM$36</f>
        <v>0</v>
      </c>
      <c r="CH18">
        <f>AH18*Beneficiaries!$AM$37</f>
        <v>0</v>
      </c>
      <c r="CI18">
        <f>AI18*Beneficiaries!$AM$38</f>
        <v>0</v>
      </c>
      <c r="CJ18">
        <f>AJ18*Beneficiaries!$AM$39</f>
        <v>0</v>
      </c>
      <c r="CK18">
        <f>AK18*Beneficiaries!$AM$40</f>
        <v>0</v>
      </c>
      <c r="CL18">
        <f>AL18*Beneficiaries!$AM$41</f>
        <v>0</v>
      </c>
      <c r="CM18">
        <f t="shared" si="0"/>
        <v>0</v>
      </c>
    </row>
    <row r="19" spans="1:91" x14ac:dyDescent="0.2">
      <c r="A19" s="60" t="s">
        <v>144</v>
      </c>
      <c r="B19" s="112"/>
      <c r="C19" s="112"/>
      <c r="D19" s="112"/>
      <c r="E19" s="112"/>
      <c r="F19" s="112"/>
      <c r="G19" s="112"/>
      <c r="H19" s="112"/>
      <c r="I19" s="112"/>
      <c r="J19" s="112"/>
      <c r="K19" s="112"/>
      <c r="L19" s="112"/>
      <c r="M19" s="112"/>
      <c r="N19" s="112"/>
      <c r="O19" s="112"/>
      <c r="P19" s="112"/>
      <c r="Q19" s="112">
        <v>50</v>
      </c>
      <c r="R19" s="112"/>
      <c r="S19" s="112"/>
      <c r="T19" s="112"/>
      <c r="U19" s="112"/>
      <c r="V19" s="112"/>
      <c r="W19" s="112"/>
      <c r="X19" s="112"/>
      <c r="Y19" s="112"/>
      <c r="Z19" s="112"/>
      <c r="AA19" s="112"/>
      <c r="AB19" s="112"/>
      <c r="AC19" s="112"/>
      <c r="AD19" s="112"/>
      <c r="AE19" s="112"/>
      <c r="AF19" s="112"/>
      <c r="AG19" s="112"/>
      <c r="AH19" s="112"/>
      <c r="AI19" s="112"/>
      <c r="AJ19" s="112"/>
      <c r="AK19" s="112"/>
      <c r="AL19" s="112"/>
      <c r="BA19" t="s">
        <v>144</v>
      </c>
      <c r="BB19">
        <f>B19*Beneficiaries!$AM$5</f>
        <v>0</v>
      </c>
      <c r="BC19">
        <f>C19*Beneficiaries!$AM$6</f>
        <v>0</v>
      </c>
      <c r="BD19">
        <f>D19*Beneficiaries!$AM$7</f>
        <v>0</v>
      </c>
      <c r="BE19">
        <f>E19*Beneficiaries!$AM$8</f>
        <v>0</v>
      </c>
      <c r="BF19">
        <f>F19*Beneficiaries!$AM$9</f>
        <v>0</v>
      </c>
      <c r="BG19">
        <f>G19*Beneficiaries!$AM$10</f>
        <v>0</v>
      </c>
      <c r="BH19">
        <f>H19*Beneficiaries!$AM$11</f>
        <v>0</v>
      </c>
      <c r="BI19">
        <f>I19*Beneficiaries!$AM$12</f>
        <v>0</v>
      </c>
      <c r="BJ19">
        <f>J19*Beneficiaries!$AM$13</f>
        <v>0</v>
      </c>
      <c r="BK19">
        <f>K19*Beneficiaries!$AM$14</f>
        <v>0</v>
      </c>
      <c r="BL19">
        <f>L19*Beneficiaries!$AM$15</f>
        <v>0</v>
      </c>
      <c r="BM19">
        <f>M19*Beneficiaries!$AM$16</f>
        <v>0</v>
      </c>
      <c r="BN19">
        <f>N19*Beneficiaries!$AM$17</f>
        <v>0</v>
      </c>
      <c r="BO19">
        <f>O19*Beneficiaries!$AM$18</f>
        <v>0</v>
      </c>
      <c r="BP19">
        <f>P19*Beneficiaries!$AM$19</f>
        <v>0</v>
      </c>
      <c r="BQ19">
        <f>Q19*Beneficiaries!$AM$20</f>
        <v>0</v>
      </c>
      <c r="BR19">
        <f>R19*Beneficiaries!$AM$21</f>
        <v>0</v>
      </c>
      <c r="BS19">
        <f>S19*Beneficiaries!$AM$22</f>
        <v>0</v>
      </c>
      <c r="BT19">
        <f>T19*Beneficiaries!$AM$23</f>
        <v>0</v>
      </c>
      <c r="BU19">
        <f>U19*Beneficiaries!$AM$24</f>
        <v>0</v>
      </c>
      <c r="BV19">
        <f>V19*Beneficiaries!$AM$25</f>
        <v>0</v>
      </c>
      <c r="BW19">
        <f>W19*Beneficiaries!$AM$26</f>
        <v>0</v>
      </c>
      <c r="BX19">
        <f>X19*Beneficiaries!$AM$27</f>
        <v>0</v>
      </c>
      <c r="BY19">
        <f>Y19*Beneficiaries!$AM$28</f>
        <v>0</v>
      </c>
      <c r="BZ19">
        <f>Z19*Beneficiaries!$AM$29</f>
        <v>0</v>
      </c>
      <c r="CA19">
        <f>AA19*Beneficiaries!$AM$30</f>
        <v>0</v>
      </c>
      <c r="CB19">
        <f>AB19*Beneficiaries!$AM$31</f>
        <v>0</v>
      </c>
      <c r="CC19">
        <f>AC19*Beneficiaries!$AM$32</f>
        <v>0</v>
      </c>
      <c r="CD19">
        <f>AD19*Beneficiaries!$AM$33</f>
        <v>0</v>
      </c>
      <c r="CE19">
        <f>AE19*Beneficiaries!$AM$34</f>
        <v>0</v>
      </c>
      <c r="CF19">
        <f>AF19*Beneficiaries!$AM$35</f>
        <v>0</v>
      </c>
      <c r="CG19">
        <f>AG19*Beneficiaries!$AM$36</f>
        <v>0</v>
      </c>
      <c r="CH19">
        <f>AH19*Beneficiaries!$AM$37</f>
        <v>0</v>
      </c>
      <c r="CI19">
        <f>AI19*Beneficiaries!$AM$38</f>
        <v>0</v>
      </c>
      <c r="CJ19">
        <f>AJ19*Beneficiaries!$AM$39</f>
        <v>0</v>
      </c>
      <c r="CK19">
        <f>AK19*Beneficiaries!$AM$40</f>
        <v>0</v>
      </c>
      <c r="CL19">
        <f>AL19*Beneficiaries!$AM$41</f>
        <v>0</v>
      </c>
      <c r="CM19">
        <f t="shared" si="0"/>
        <v>0</v>
      </c>
    </row>
    <row r="20" spans="1:91" x14ac:dyDescent="0.2">
      <c r="A20" s="60" t="s">
        <v>122</v>
      </c>
      <c r="B20" s="112"/>
      <c r="C20" s="112"/>
      <c r="D20" s="112"/>
      <c r="E20" s="112"/>
      <c r="F20" s="112"/>
      <c r="G20" s="112"/>
      <c r="H20" s="112"/>
      <c r="I20" s="112"/>
      <c r="J20" s="112"/>
      <c r="K20" s="112"/>
      <c r="L20" s="112"/>
      <c r="M20" s="112"/>
      <c r="N20" s="112"/>
      <c r="O20" s="112"/>
      <c r="P20" s="112"/>
      <c r="Q20" s="112">
        <v>50</v>
      </c>
      <c r="R20" s="112"/>
      <c r="S20" s="112"/>
      <c r="T20" s="112"/>
      <c r="U20" s="112"/>
      <c r="V20" s="112"/>
      <c r="W20" s="112"/>
      <c r="X20" s="112"/>
      <c r="Y20" s="112"/>
      <c r="Z20" s="112"/>
      <c r="AA20" s="112"/>
      <c r="AB20" s="112"/>
      <c r="AC20" s="112"/>
      <c r="AD20" s="112"/>
      <c r="AE20" s="112"/>
      <c r="AF20" s="112"/>
      <c r="AG20" s="112"/>
      <c r="AH20" s="112"/>
      <c r="AI20" s="112"/>
      <c r="AJ20" s="112"/>
      <c r="AK20" s="112"/>
      <c r="AL20" s="112"/>
      <c r="BA20" t="s">
        <v>122</v>
      </c>
      <c r="BB20">
        <f>B20*Beneficiaries!$AM$5</f>
        <v>0</v>
      </c>
      <c r="BC20">
        <f>C20*Beneficiaries!$AM$6</f>
        <v>0</v>
      </c>
      <c r="BD20">
        <f>D20*Beneficiaries!$AM$7</f>
        <v>0</v>
      </c>
      <c r="BE20">
        <f>E20*Beneficiaries!$AM$8</f>
        <v>0</v>
      </c>
      <c r="BF20">
        <f>F20*Beneficiaries!$AM$9</f>
        <v>0</v>
      </c>
      <c r="BG20">
        <f>G20*Beneficiaries!$AM$10</f>
        <v>0</v>
      </c>
      <c r="BH20">
        <f>H20*Beneficiaries!$AM$11</f>
        <v>0</v>
      </c>
      <c r="BI20">
        <f>I20*Beneficiaries!$AM$12</f>
        <v>0</v>
      </c>
      <c r="BJ20">
        <f>J20*Beneficiaries!$AM$13</f>
        <v>0</v>
      </c>
      <c r="BK20">
        <f>K20*Beneficiaries!$AM$14</f>
        <v>0</v>
      </c>
      <c r="BL20">
        <f>L20*Beneficiaries!$AM$15</f>
        <v>0</v>
      </c>
      <c r="BM20">
        <f>M20*Beneficiaries!$AM$16</f>
        <v>0</v>
      </c>
      <c r="BN20">
        <f>N20*Beneficiaries!$AM$17</f>
        <v>0</v>
      </c>
      <c r="BO20">
        <f>O20*Beneficiaries!$AM$18</f>
        <v>0</v>
      </c>
      <c r="BP20">
        <f>P20*Beneficiaries!$AM$19</f>
        <v>0</v>
      </c>
      <c r="BQ20">
        <f>Q20*Beneficiaries!$AM$20</f>
        <v>0</v>
      </c>
      <c r="BR20">
        <f>R20*Beneficiaries!$AM$21</f>
        <v>0</v>
      </c>
      <c r="BS20">
        <f>S20*Beneficiaries!$AM$22</f>
        <v>0</v>
      </c>
      <c r="BT20">
        <f>T20*Beneficiaries!$AM$23</f>
        <v>0</v>
      </c>
      <c r="BU20">
        <f>U20*Beneficiaries!$AM$24</f>
        <v>0</v>
      </c>
      <c r="BV20">
        <f>V20*Beneficiaries!$AM$25</f>
        <v>0</v>
      </c>
      <c r="BW20">
        <f>W20*Beneficiaries!$AM$26</f>
        <v>0</v>
      </c>
      <c r="BX20">
        <f>X20*Beneficiaries!$AM$27</f>
        <v>0</v>
      </c>
      <c r="BY20">
        <f>Y20*Beneficiaries!$AM$28</f>
        <v>0</v>
      </c>
      <c r="BZ20">
        <f>Z20*Beneficiaries!$AM$29</f>
        <v>0</v>
      </c>
      <c r="CA20">
        <f>AA20*Beneficiaries!$AM$30</f>
        <v>0</v>
      </c>
      <c r="CB20">
        <f>AB20*Beneficiaries!$AM$31</f>
        <v>0</v>
      </c>
      <c r="CC20">
        <f>AC20*Beneficiaries!$AM$32</f>
        <v>0</v>
      </c>
      <c r="CD20">
        <f>AD20*Beneficiaries!$AM$33</f>
        <v>0</v>
      </c>
      <c r="CE20">
        <f>AE20*Beneficiaries!$AM$34</f>
        <v>0</v>
      </c>
      <c r="CF20">
        <f>AF20*Beneficiaries!$AM$35</f>
        <v>0</v>
      </c>
      <c r="CG20">
        <f>AG20*Beneficiaries!$AM$36</f>
        <v>0</v>
      </c>
      <c r="CH20">
        <f>AH20*Beneficiaries!$AM$37</f>
        <v>0</v>
      </c>
      <c r="CI20">
        <f>AI20*Beneficiaries!$AM$38</f>
        <v>0</v>
      </c>
      <c r="CJ20">
        <f>AJ20*Beneficiaries!$AM$39</f>
        <v>0</v>
      </c>
      <c r="CK20">
        <f>AK20*Beneficiaries!$AM$40</f>
        <v>0</v>
      </c>
      <c r="CL20">
        <f>AL20*Beneficiaries!$AM$41</f>
        <v>0</v>
      </c>
      <c r="CM20">
        <f t="shared" si="0"/>
        <v>0</v>
      </c>
    </row>
    <row r="21" spans="1:91" x14ac:dyDescent="0.2">
      <c r="A21" s="60" t="s">
        <v>131</v>
      </c>
      <c r="B21" s="112"/>
      <c r="C21" s="112"/>
      <c r="D21" s="112"/>
      <c r="E21" s="112"/>
      <c r="F21" s="112"/>
      <c r="G21" s="112"/>
      <c r="H21" s="112"/>
      <c r="I21" s="112"/>
      <c r="J21" s="112"/>
      <c r="K21" s="112"/>
      <c r="L21" s="112"/>
      <c r="M21" s="112"/>
      <c r="N21" s="112"/>
      <c r="O21" s="112"/>
      <c r="P21" s="112"/>
      <c r="Q21" s="112"/>
      <c r="R21" s="112">
        <v>50</v>
      </c>
      <c r="S21" s="112"/>
      <c r="T21" s="112"/>
      <c r="U21" s="112"/>
      <c r="V21" s="112"/>
      <c r="W21" s="112"/>
      <c r="X21" s="112"/>
      <c r="Y21" s="112"/>
      <c r="Z21" s="112"/>
      <c r="AA21" s="112"/>
      <c r="AB21" s="112"/>
      <c r="AC21" s="112"/>
      <c r="AD21" s="112"/>
      <c r="AE21" s="112"/>
      <c r="AF21" s="112"/>
      <c r="AG21" s="112"/>
      <c r="AH21" s="112"/>
      <c r="AI21" s="112"/>
      <c r="AJ21" s="112"/>
      <c r="AK21" s="112"/>
      <c r="AL21" s="112"/>
      <c r="BA21" t="s">
        <v>131</v>
      </c>
      <c r="BB21">
        <f>B21*Beneficiaries!$AM$5</f>
        <v>0</v>
      </c>
      <c r="BC21">
        <f>C21*Beneficiaries!$AM$6</f>
        <v>0</v>
      </c>
      <c r="BD21">
        <f>D21*Beneficiaries!$AM$7</f>
        <v>0</v>
      </c>
      <c r="BE21">
        <f>E21*Beneficiaries!$AM$8</f>
        <v>0</v>
      </c>
      <c r="BF21">
        <f>F21*Beneficiaries!$AM$9</f>
        <v>0</v>
      </c>
      <c r="BG21">
        <f>G21*Beneficiaries!$AM$10</f>
        <v>0</v>
      </c>
      <c r="BH21">
        <f>H21*Beneficiaries!$AM$11</f>
        <v>0</v>
      </c>
      <c r="BI21">
        <f>I21*Beneficiaries!$AM$12</f>
        <v>0</v>
      </c>
      <c r="BJ21">
        <f>J21*Beneficiaries!$AM$13</f>
        <v>0</v>
      </c>
      <c r="BK21">
        <f>K21*Beneficiaries!$AM$14</f>
        <v>0</v>
      </c>
      <c r="BL21">
        <f>L21*Beneficiaries!$AM$15</f>
        <v>0</v>
      </c>
      <c r="BM21">
        <f>M21*Beneficiaries!$AM$16</f>
        <v>0</v>
      </c>
      <c r="BN21">
        <f>N21*Beneficiaries!$AM$17</f>
        <v>0</v>
      </c>
      <c r="BO21">
        <f>O21*Beneficiaries!$AM$18</f>
        <v>0</v>
      </c>
      <c r="BP21">
        <f>P21*Beneficiaries!$AM$19</f>
        <v>0</v>
      </c>
      <c r="BQ21">
        <f>Q21*Beneficiaries!$AM$20</f>
        <v>0</v>
      </c>
      <c r="BR21">
        <f>R21*Beneficiaries!$AM$21</f>
        <v>0</v>
      </c>
      <c r="BS21">
        <f>S21*Beneficiaries!$AM$22</f>
        <v>0</v>
      </c>
      <c r="BT21">
        <f>T21*Beneficiaries!$AM$23</f>
        <v>0</v>
      </c>
      <c r="BU21">
        <f>U21*Beneficiaries!$AM$24</f>
        <v>0</v>
      </c>
      <c r="BV21">
        <f>V21*Beneficiaries!$AM$25</f>
        <v>0</v>
      </c>
      <c r="BW21">
        <f>W21*Beneficiaries!$AM$26</f>
        <v>0</v>
      </c>
      <c r="BX21">
        <f>X21*Beneficiaries!$AM$27</f>
        <v>0</v>
      </c>
      <c r="BY21">
        <f>Y21*Beneficiaries!$AM$28</f>
        <v>0</v>
      </c>
      <c r="BZ21">
        <f>Z21*Beneficiaries!$AM$29</f>
        <v>0</v>
      </c>
      <c r="CA21">
        <f>AA21*Beneficiaries!$AM$30</f>
        <v>0</v>
      </c>
      <c r="CB21">
        <f>AB21*Beneficiaries!$AM$31</f>
        <v>0</v>
      </c>
      <c r="CC21">
        <f>AC21*Beneficiaries!$AM$32</f>
        <v>0</v>
      </c>
      <c r="CD21">
        <f>AD21*Beneficiaries!$AM$33</f>
        <v>0</v>
      </c>
      <c r="CE21">
        <f>AE21*Beneficiaries!$AM$34</f>
        <v>0</v>
      </c>
      <c r="CF21">
        <f>AF21*Beneficiaries!$AM$35</f>
        <v>0</v>
      </c>
      <c r="CG21">
        <f>AG21*Beneficiaries!$AM$36</f>
        <v>0</v>
      </c>
      <c r="CH21">
        <f>AH21*Beneficiaries!$AM$37</f>
        <v>0</v>
      </c>
      <c r="CI21">
        <f>AI21*Beneficiaries!$AM$38</f>
        <v>0</v>
      </c>
      <c r="CJ21">
        <f>AJ21*Beneficiaries!$AM$39</f>
        <v>0</v>
      </c>
      <c r="CK21">
        <f>AK21*Beneficiaries!$AM$40</f>
        <v>0</v>
      </c>
      <c r="CL21">
        <f>AL21*Beneficiaries!$AM$41</f>
        <v>0</v>
      </c>
      <c r="CM21">
        <f t="shared" si="0"/>
        <v>0</v>
      </c>
    </row>
    <row r="22" spans="1:91" x14ac:dyDescent="0.2">
      <c r="A22" s="59" t="s">
        <v>120</v>
      </c>
      <c r="B22" s="112"/>
      <c r="C22" s="112"/>
      <c r="D22" s="112"/>
      <c r="E22" s="112"/>
      <c r="F22" s="112"/>
      <c r="G22" s="112"/>
      <c r="H22" s="112"/>
      <c r="I22" s="112"/>
      <c r="J22" s="112"/>
      <c r="K22" s="112"/>
      <c r="L22" s="112"/>
      <c r="M22" s="112"/>
      <c r="N22" s="112"/>
      <c r="O22" s="112"/>
      <c r="P22" s="112"/>
      <c r="Q22" s="112"/>
      <c r="R22" s="112">
        <v>50</v>
      </c>
      <c r="S22" s="112"/>
      <c r="T22" s="112"/>
      <c r="U22" s="112"/>
      <c r="V22" s="112"/>
      <c r="W22" s="112"/>
      <c r="X22" s="112"/>
      <c r="Y22" s="112"/>
      <c r="Z22" s="112"/>
      <c r="AA22" s="112"/>
      <c r="AB22" s="112"/>
      <c r="AC22" s="112"/>
      <c r="AD22" s="112"/>
      <c r="AE22" s="112"/>
      <c r="AF22" s="112"/>
      <c r="AG22" s="112"/>
      <c r="AH22" s="112"/>
      <c r="AI22" s="112"/>
      <c r="AJ22" s="112"/>
      <c r="AK22" s="112"/>
      <c r="AL22" s="112"/>
      <c r="BA22" t="s">
        <v>120</v>
      </c>
      <c r="BB22">
        <f>B22*Beneficiaries!$AM$5</f>
        <v>0</v>
      </c>
      <c r="BC22">
        <f>C22*Beneficiaries!$AM$6</f>
        <v>0</v>
      </c>
      <c r="BD22">
        <f>D22*Beneficiaries!$AM$7</f>
        <v>0</v>
      </c>
      <c r="BE22">
        <f>E22*Beneficiaries!$AM$8</f>
        <v>0</v>
      </c>
      <c r="BF22">
        <f>F22*Beneficiaries!$AM$9</f>
        <v>0</v>
      </c>
      <c r="BG22">
        <f>G22*Beneficiaries!$AM$10</f>
        <v>0</v>
      </c>
      <c r="BH22">
        <f>H22*Beneficiaries!$AM$11</f>
        <v>0</v>
      </c>
      <c r="BI22">
        <f>I22*Beneficiaries!$AM$12</f>
        <v>0</v>
      </c>
      <c r="BJ22">
        <f>J22*Beneficiaries!$AM$13</f>
        <v>0</v>
      </c>
      <c r="BK22">
        <f>K22*Beneficiaries!$AM$14</f>
        <v>0</v>
      </c>
      <c r="BL22">
        <f>L22*Beneficiaries!$AM$15</f>
        <v>0</v>
      </c>
      <c r="BM22">
        <f>M22*Beneficiaries!$AM$16</f>
        <v>0</v>
      </c>
      <c r="BN22">
        <f>N22*Beneficiaries!$AM$17</f>
        <v>0</v>
      </c>
      <c r="BO22">
        <f>O22*Beneficiaries!$AM$18</f>
        <v>0</v>
      </c>
      <c r="BP22">
        <f>P22*Beneficiaries!$AM$19</f>
        <v>0</v>
      </c>
      <c r="BQ22">
        <f>Q22*Beneficiaries!$AM$20</f>
        <v>0</v>
      </c>
      <c r="BR22">
        <f>R22*Beneficiaries!$AM$21</f>
        <v>0</v>
      </c>
      <c r="BS22">
        <f>S22*Beneficiaries!$AM$22</f>
        <v>0</v>
      </c>
      <c r="BT22">
        <f>T22*Beneficiaries!$AM$23</f>
        <v>0</v>
      </c>
      <c r="BU22">
        <f>U22*Beneficiaries!$AM$24</f>
        <v>0</v>
      </c>
      <c r="BV22">
        <f>V22*Beneficiaries!$AM$25</f>
        <v>0</v>
      </c>
      <c r="BW22">
        <f>W22*Beneficiaries!$AM$26</f>
        <v>0</v>
      </c>
      <c r="BX22">
        <f>X22*Beneficiaries!$AM$27</f>
        <v>0</v>
      </c>
      <c r="BY22">
        <f>Y22*Beneficiaries!$AM$28</f>
        <v>0</v>
      </c>
      <c r="BZ22">
        <f>Z22*Beneficiaries!$AM$29</f>
        <v>0</v>
      </c>
      <c r="CA22">
        <f>AA22*Beneficiaries!$AM$30</f>
        <v>0</v>
      </c>
      <c r="CB22">
        <f>AB22*Beneficiaries!$AM$31</f>
        <v>0</v>
      </c>
      <c r="CC22">
        <f>AC22*Beneficiaries!$AM$32</f>
        <v>0</v>
      </c>
      <c r="CD22">
        <f>AD22*Beneficiaries!$AM$33</f>
        <v>0</v>
      </c>
      <c r="CE22">
        <f>AE22*Beneficiaries!$AM$34</f>
        <v>0</v>
      </c>
      <c r="CF22">
        <f>AF22*Beneficiaries!$AM$35</f>
        <v>0</v>
      </c>
      <c r="CG22">
        <f>AG22*Beneficiaries!$AM$36</f>
        <v>0</v>
      </c>
      <c r="CH22">
        <f>AH22*Beneficiaries!$AM$37</f>
        <v>0</v>
      </c>
      <c r="CI22">
        <f>AI22*Beneficiaries!$AM$38</f>
        <v>0</v>
      </c>
      <c r="CJ22">
        <f>AJ22*Beneficiaries!$AM$39</f>
        <v>0</v>
      </c>
      <c r="CK22">
        <f>AK22*Beneficiaries!$AM$40</f>
        <v>0</v>
      </c>
      <c r="CL22">
        <f>AL22*Beneficiaries!$AM$41</f>
        <v>0</v>
      </c>
      <c r="CM22">
        <f t="shared" si="0"/>
        <v>0</v>
      </c>
    </row>
    <row r="23" spans="1:91" x14ac:dyDescent="0.2">
      <c r="A23" s="59" t="s">
        <v>124</v>
      </c>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2"/>
      <c r="AJ23" s="112"/>
      <c r="AK23" s="112"/>
      <c r="AL23" s="112"/>
      <c r="BA23" t="s">
        <v>124</v>
      </c>
      <c r="BB23">
        <f>B23*Beneficiaries!$AM$5</f>
        <v>0</v>
      </c>
      <c r="BC23">
        <f>C23*Beneficiaries!$AM$6</f>
        <v>0</v>
      </c>
      <c r="BD23">
        <f>D23*Beneficiaries!$AM$7</f>
        <v>0</v>
      </c>
      <c r="BE23">
        <f>E23*Beneficiaries!$AM$8</f>
        <v>0</v>
      </c>
      <c r="BF23">
        <f>F23*Beneficiaries!$AM$9</f>
        <v>0</v>
      </c>
      <c r="BG23">
        <f>G23*Beneficiaries!$AM$10</f>
        <v>0</v>
      </c>
      <c r="BH23">
        <f>H23*Beneficiaries!$AM$11</f>
        <v>0</v>
      </c>
      <c r="BI23">
        <f>I23*Beneficiaries!$AM$12</f>
        <v>0</v>
      </c>
      <c r="BJ23">
        <f>J23*Beneficiaries!$AM$13</f>
        <v>0</v>
      </c>
      <c r="BK23">
        <f>K23*Beneficiaries!$AM$14</f>
        <v>0</v>
      </c>
      <c r="BL23">
        <f>L23*Beneficiaries!$AM$15</f>
        <v>0</v>
      </c>
      <c r="BM23">
        <f>M23*Beneficiaries!$AM$16</f>
        <v>0</v>
      </c>
      <c r="BN23">
        <f>N23*Beneficiaries!$AM$17</f>
        <v>0</v>
      </c>
      <c r="BO23">
        <f>O23*Beneficiaries!$AM$18</f>
        <v>0</v>
      </c>
      <c r="BP23">
        <f>P23*Beneficiaries!$AM$19</f>
        <v>0</v>
      </c>
      <c r="BQ23">
        <f>Q23*Beneficiaries!$AM$20</f>
        <v>0</v>
      </c>
      <c r="BR23">
        <f>R23*Beneficiaries!$AM$21</f>
        <v>0</v>
      </c>
      <c r="BS23">
        <f>S23*Beneficiaries!$AM$22</f>
        <v>0</v>
      </c>
      <c r="BT23">
        <f>T23*Beneficiaries!$AM$23</f>
        <v>0</v>
      </c>
      <c r="BU23">
        <f>U23*Beneficiaries!$AM$24</f>
        <v>0</v>
      </c>
      <c r="BV23">
        <f>V23*Beneficiaries!$AM$25</f>
        <v>0</v>
      </c>
      <c r="BW23">
        <f>W23*Beneficiaries!$AM$26</f>
        <v>0</v>
      </c>
      <c r="BX23">
        <f>X23*Beneficiaries!$AM$27</f>
        <v>0</v>
      </c>
      <c r="BY23">
        <f>Y23*Beneficiaries!$AM$28</f>
        <v>0</v>
      </c>
      <c r="BZ23">
        <f>Z23*Beneficiaries!$AM$29</f>
        <v>0</v>
      </c>
      <c r="CA23">
        <f>AA23*Beneficiaries!$AM$30</f>
        <v>0</v>
      </c>
      <c r="CB23">
        <f>AB23*Beneficiaries!$AM$31</f>
        <v>0</v>
      </c>
      <c r="CC23">
        <f>AC23*Beneficiaries!$AM$32</f>
        <v>0</v>
      </c>
      <c r="CD23">
        <f>AD23*Beneficiaries!$AM$33</f>
        <v>0</v>
      </c>
      <c r="CE23">
        <f>AE23*Beneficiaries!$AM$34</f>
        <v>0</v>
      </c>
      <c r="CF23">
        <f>AF23*Beneficiaries!$AM$35</f>
        <v>0</v>
      </c>
      <c r="CG23">
        <f>AG23*Beneficiaries!$AM$36</f>
        <v>0</v>
      </c>
      <c r="CH23">
        <f>AH23*Beneficiaries!$AM$37</f>
        <v>0</v>
      </c>
      <c r="CI23">
        <f>AI23*Beneficiaries!$AM$38</f>
        <v>0</v>
      </c>
      <c r="CJ23">
        <f>AJ23*Beneficiaries!$AM$39</f>
        <v>0</v>
      </c>
      <c r="CK23">
        <f>AK23*Beneficiaries!$AM$40</f>
        <v>0</v>
      </c>
      <c r="CL23">
        <f>AL23*Beneficiaries!$AM$41</f>
        <v>0</v>
      </c>
      <c r="CM23">
        <f t="shared" si="0"/>
        <v>0</v>
      </c>
    </row>
    <row r="24" spans="1:91" x14ac:dyDescent="0.2">
      <c r="A24" s="59" t="s">
        <v>126</v>
      </c>
      <c r="B24" s="112"/>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112"/>
      <c r="AA24" s="112"/>
      <c r="AB24" s="112"/>
      <c r="AC24" s="112"/>
      <c r="AD24" s="112"/>
      <c r="AE24" s="112"/>
      <c r="AF24" s="112"/>
      <c r="AG24" s="112"/>
      <c r="AH24" s="112"/>
      <c r="AI24" s="112"/>
      <c r="AJ24" s="112"/>
      <c r="AK24" s="112"/>
      <c r="AL24" s="112"/>
      <c r="BA24" t="s">
        <v>126</v>
      </c>
      <c r="BB24">
        <f>B24*Beneficiaries!$AM$5</f>
        <v>0</v>
      </c>
      <c r="BC24">
        <f>C24*Beneficiaries!$AM$6</f>
        <v>0</v>
      </c>
      <c r="BD24">
        <f>D24*Beneficiaries!$AM$7</f>
        <v>0</v>
      </c>
      <c r="BE24">
        <f>E24*Beneficiaries!$AM$8</f>
        <v>0</v>
      </c>
      <c r="BF24">
        <f>F24*Beneficiaries!$AM$9</f>
        <v>0</v>
      </c>
      <c r="BG24">
        <f>G24*Beneficiaries!$AM$10</f>
        <v>0</v>
      </c>
      <c r="BH24">
        <f>H24*Beneficiaries!$AM$11</f>
        <v>0</v>
      </c>
      <c r="BI24">
        <f>I24*Beneficiaries!$AM$12</f>
        <v>0</v>
      </c>
      <c r="BJ24">
        <f>J24*Beneficiaries!$AM$13</f>
        <v>0</v>
      </c>
      <c r="BK24">
        <f>K24*Beneficiaries!$AM$14</f>
        <v>0</v>
      </c>
      <c r="BL24">
        <f>L24*Beneficiaries!$AM$15</f>
        <v>0</v>
      </c>
      <c r="BM24">
        <f>M24*Beneficiaries!$AM$16</f>
        <v>0</v>
      </c>
      <c r="BN24">
        <f>N24*Beneficiaries!$AM$17</f>
        <v>0</v>
      </c>
      <c r="BO24">
        <f>O24*Beneficiaries!$AM$18</f>
        <v>0</v>
      </c>
      <c r="BP24">
        <f>P24*Beneficiaries!$AM$19</f>
        <v>0</v>
      </c>
      <c r="BQ24">
        <f>Q24*Beneficiaries!$AM$20</f>
        <v>0</v>
      </c>
      <c r="BR24">
        <f>R24*Beneficiaries!$AM$21</f>
        <v>0</v>
      </c>
      <c r="BS24">
        <f>S24*Beneficiaries!$AM$22</f>
        <v>0</v>
      </c>
      <c r="BT24">
        <f>T24*Beneficiaries!$AM$23</f>
        <v>0</v>
      </c>
      <c r="BU24">
        <f>U24*Beneficiaries!$AM$24</f>
        <v>0</v>
      </c>
      <c r="BV24">
        <f>V24*Beneficiaries!$AM$25</f>
        <v>0</v>
      </c>
      <c r="BW24">
        <f>W24*Beneficiaries!$AM$26</f>
        <v>0</v>
      </c>
      <c r="BX24">
        <f>X24*Beneficiaries!$AM$27</f>
        <v>0</v>
      </c>
      <c r="BY24">
        <f>Y24*Beneficiaries!$AM$28</f>
        <v>0</v>
      </c>
      <c r="BZ24">
        <f>Z24*Beneficiaries!$AM$29</f>
        <v>0</v>
      </c>
      <c r="CA24">
        <f>AA24*Beneficiaries!$AM$30</f>
        <v>0</v>
      </c>
      <c r="CB24">
        <f>AB24*Beneficiaries!$AM$31</f>
        <v>0</v>
      </c>
      <c r="CC24">
        <f>AC24*Beneficiaries!$AM$32</f>
        <v>0</v>
      </c>
      <c r="CD24">
        <f>AD24*Beneficiaries!$AM$33</f>
        <v>0</v>
      </c>
      <c r="CE24">
        <f>AE24*Beneficiaries!$AM$34</f>
        <v>0</v>
      </c>
      <c r="CF24">
        <f>AF24*Beneficiaries!$AM$35</f>
        <v>0</v>
      </c>
      <c r="CG24">
        <f>AG24*Beneficiaries!$AM$36</f>
        <v>0</v>
      </c>
      <c r="CH24">
        <f>AH24*Beneficiaries!$AM$37</f>
        <v>0</v>
      </c>
      <c r="CI24">
        <f>AI24*Beneficiaries!$AM$38</f>
        <v>0</v>
      </c>
      <c r="CJ24">
        <f>AJ24*Beneficiaries!$AM$39</f>
        <v>0</v>
      </c>
      <c r="CK24">
        <f>AK24*Beneficiaries!$AM$40</f>
        <v>0</v>
      </c>
      <c r="CL24">
        <f>AL24*Beneficiaries!$AM$41</f>
        <v>0</v>
      </c>
      <c r="CM24">
        <f t="shared" si="0"/>
        <v>0</v>
      </c>
    </row>
    <row r="25" spans="1:91" x14ac:dyDescent="0.2">
      <c r="A25" s="59" t="s">
        <v>128</v>
      </c>
      <c r="B25" s="112"/>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2"/>
      <c r="AF25" s="112"/>
      <c r="AG25" s="112"/>
      <c r="AH25" s="112"/>
      <c r="AI25" s="112"/>
      <c r="AJ25" s="112"/>
      <c r="AK25" s="112"/>
      <c r="AL25" s="112"/>
      <c r="BA25" t="s">
        <v>128</v>
      </c>
      <c r="BB25">
        <f>B25*Beneficiaries!$AM$5</f>
        <v>0</v>
      </c>
      <c r="BC25">
        <f>C25*Beneficiaries!$AM$6</f>
        <v>0</v>
      </c>
      <c r="BD25">
        <f>D25*Beneficiaries!$AM$7</f>
        <v>0</v>
      </c>
      <c r="BE25">
        <f>E25*Beneficiaries!$AM$8</f>
        <v>0</v>
      </c>
      <c r="BF25">
        <f>F25*Beneficiaries!$AM$9</f>
        <v>0</v>
      </c>
      <c r="BG25">
        <f>G25*Beneficiaries!$AM$10</f>
        <v>0</v>
      </c>
      <c r="BH25">
        <f>H25*Beneficiaries!$AM$11</f>
        <v>0</v>
      </c>
      <c r="BI25">
        <f>I25*Beneficiaries!$AM$12</f>
        <v>0</v>
      </c>
      <c r="BJ25">
        <f>J25*Beneficiaries!$AM$13</f>
        <v>0</v>
      </c>
      <c r="BK25">
        <f>K25*Beneficiaries!$AM$14</f>
        <v>0</v>
      </c>
      <c r="BL25">
        <f>L25*Beneficiaries!$AM$15</f>
        <v>0</v>
      </c>
      <c r="BM25">
        <f>M25*Beneficiaries!$AM$16</f>
        <v>0</v>
      </c>
      <c r="BN25">
        <f>N25*Beneficiaries!$AM$17</f>
        <v>0</v>
      </c>
      <c r="BO25">
        <f>O25*Beneficiaries!$AM$18</f>
        <v>0</v>
      </c>
      <c r="BP25">
        <f>P25*Beneficiaries!$AM$19</f>
        <v>0</v>
      </c>
      <c r="BQ25">
        <f>Q25*Beneficiaries!$AM$20</f>
        <v>0</v>
      </c>
      <c r="BR25">
        <f>R25*Beneficiaries!$AM$21</f>
        <v>0</v>
      </c>
      <c r="BS25">
        <f>S25*Beneficiaries!$AM$22</f>
        <v>0</v>
      </c>
      <c r="BT25">
        <f>T25*Beneficiaries!$AM$23</f>
        <v>0</v>
      </c>
      <c r="BU25">
        <f>U25*Beneficiaries!$AM$24</f>
        <v>0</v>
      </c>
      <c r="BV25">
        <f>V25*Beneficiaries!$AM$25</f>
        <v>0</v>
      </c>
      <c r="BW25">
        <f>W25*Beneficiaries!$AM$26</f>
        <v>0</v>
      </c>
      <c r="BX25">
        <f>X25*Beneficiaries!$AM$27</f>
        <v>0</v>
      </c>
      <c r="BY25">
        <f>Y25*Beneficiaries!$AM$28</f>
        <v>0</v>
      </c>
      <c r="BZ25">
        <f>Z25*Beneficiaries!$AM$29</f>
        <v>0</v>
      </c>
      <c r="CA25">
        <f>AA25*Beneficiaries!$AM$30</f>
        <v>0</v>
      </c>
      <c r="CB25">
        <f>AB25*Beneficiaries!$AM$31</f>
        <v>0</v>
      </c>
      <c r="CC25">
        <f>AC25*Beneficiaries!$AM$32</f>
        <v>0</v>
      </c>
      <c r="CD25">
        <f>AD25*Beneficiaries!$AM$33</f>
        <v>0</v>
      </c>
      <c r="CE25">
        <f>AE25*Beneficiaries!$AM$34</f>
        <v>0</v>
      </c>
      <c r="CF25">
        <f>AF25*Beneficiaries!$AM$35</f>
        <v>0</v>
      </c>
      <c r="CG25">
        <f>AG25*Beneficiaries!$AM$36</f>
        <v>0</v>
      </c>
      <c r="CH25">
        <f>AH25*Beneficiaries!$AM$37</f>
        <v>0</v>
      </c>
      <c r="CI25">
        <f>AI25*Beneficiaries!$AM$38</f>
        <v>0</v>
      </c>
      <c r="CJ25">
        <f>AJ25*Beneficiaries!$AM$39</f>
        <v>0</v>
      </c>
      <c r="CK25">
        <f>AK25*Beneficiaries!$AM$40</f>
        <v>0</v>
      </c>
      <c r="CL25">
        <f>AL25*Beneficiaries!$AM$41</f>
        <v>0</v>
      </c>
      <c r="CM25">
        <f t="shared" si="0"/>
        <v>0</v>
      </c>
    </row>
    <row r="26" spans="1:91" x14ac:dyDescent="0.2">
      <c r="A26" s="108" t="s">
        <v>135</v>
      </c>
      <c r="B26" s="112"/>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BA26" t="s">
        <v>135</v>
      </c>
      <c r="BB26">
        <f>B26*Beneficiaries!$AM$5</f>
        <v>0</v>
      </c>
      <c r="BC26">
        <f>C26*Beneficiaries!$AM$6</f>
        <v>0</v>
      </c>
      <c r="BD26">
        <f>D26*Beneficiaries!$AM$7</f>
        <v>0</v>
      </c>
      <c r="BE26">
        <f>E26*Beneficiaries!$AM$8</f>
        <v>0</v>
      </c>
      <c r="BF26">
        <f>F26*Beneficiaries!$AM$9</f>
        <v>0</v>
      </c>
      <c r="BG26">
        <f>G26*Beneficiaries!$AM$10</f>
        <v>0</v>
      </c>
      <c r="BH26">
        <f>H26*Beneficiaries!$AM$11</f>
        <v>0</v>
      </c>
      <c r="BI26">
        <f>I26*Beneficiaries!$AM$12</f>
        <v>0</v>
      </c>
      <c r="BJ26">
        <f>J26*Beneficiaries!$AM$13</f>
        <v>0</v>
      </c>
      <c r="BK26">
        <f>K26*Beneficiaries!$AM$14</f>
        <v>0</v>
      </c>
      <c r="BL26">
        <f>L26*Beneficiaries!$AM$15</f>
        <v>0</v>
      </c>
      <c r="BM26">
        <f>M26*Beneficiaries!$AM$16</f>
        <v>0</v>
      </c>
      <c r="BN26">
        <f>N26*Beneficiaries!$AM$17</f>
        <v>0</v>
      </c>
      <c r="BO26">
        <f>O26*Beneficiaries!$AM$18</f>
        <v>0</v>
      </c>
      <c r="BP26">
        <f>P26*Beneficiaries!$AM$19</f>
        <v>0</v>
      </c>
      <c r="BQ26">
        <f>Q26*Beneficiaries!$AM$20</f>
        <v>0</v>
      </c>
      <c r="BR26">
        <f>R26*Beneficiaries!$AM$21</f>
        <v>0</v>
      </c>
      <c r="BS26">
        <f>S26*Beneficiaries!$AM$22</f>
        <v>0</v>
      </c>
      <c r="BT26">
        <f>T26*Beneficiaries!$AM$23</f>
        <v>0</v>
      </c>
      <c r="BU26">
        <f>U26*Beneficiaries!$AM$24</f>
        <v>0</v>
      </c>
      <c r="BV26">
        <f>V26*Beneficiaries!$AM$25</f>
        <v>0</v>
      </c>
      <c r="BW26">
        <f>W26*Beneficiaries!$AM$26</f>
        <v>0</v>
      </c>
      <c r="BX26">
        <f>X26*Beneficiaries!$AM$27</f>
        <v>0</v>
      </c>
      <c r="BY26">
        <f>Y26*Beneficiaries!$AM$28</f>
        <v>0</v>
      </c>
      <c r="BZ26">
        <f>Z26*Beneficiaries!$AM$29</f>
        <v>0</v>
      </c>
      <c r="CA26">
        <f>AA26*Beneficiaries!$AM$30</f>
        <v>0</v>
      </c>
      <c r="CB26">
        <f>AB26*Beneficiaries!$AM$31</f>
        <v>0</v>
      </c>
      <c r="CC26">
        <f>AC26*Beneficiaries!$AM$32</f>
        <v>0</v>
      </c>
      <c r="CD26">
        <f>AD26*Beneficiaries!$AM$33</f>
        <v>0</v>
      </c>
      <c r="CE26">
        <f>AE26*Beneficiaries!$AM$34</f>
        <v>0</v>
      </c>
      <c r="CF26">
        <f>AF26*Beneficiaries!$AM$35</f>
        <v>0</v>
      </c>
      <c r="CG26">
        <f>AG26*Beneficiaries!$AM$36</f>
        <v>0</v>
      </c>
      <c r="CH26">
        <f>AH26*Beneficiaries!$AM$37</f>
        <v>0</v>
      </c>
      <c r="CI26">
        <f>AI26*Beneficiaries!$AM$38</f>
        <v>0</v>
      </c>
      <c r="CJ26">
        <f>AJ26*Beneficiaries!$AM$39</f>
        <v>0</v>
      </c>
      <c r="CK26">
        <f>AK26*Beneficiaries!$AM$40</f>
        <v>0</v>
      </c>
      <c r="CL26">
        <f>AL26*Beneficiaries!$AM$41</f>
        <v>0</v>
      </c>
      <c r="CM26">
        <f t="shared" si="0"/>
        <v>0</v>
      </c>
    </row>
    <row r="27" spans="1:91" ht="25.5" x14ac:dyDescent="0.2">
      <c r="A27" s="60" t="s">
        <v>118</v>
      </c>
      <c r="B27" s="112"/>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BA27" t="s">
        <v>118</v>
      </c>
      <c r="BB27">
        <f>B27*Beneficiaries!$AM$5</f>
        <v>0</v>
      </c>
      <c r="BC27">
        <f>C27*Beneficiaries!$AM$6</f>
        <v>0</v>
      </c>
      <c r="BD27">
        <f>D27*Beneficiaries!$AM$7</f>
        <v>0</v>
      </c>
      <c r="BE27">
        <f>E27*Beneficiaries!$AM$8</f>
        <v>0</v>
      </c>
      <c r="BF27">
        <f>F27*Beneficiaries!$AM$9</f>
        <v>0</v>
      </c>
      <c r="BG27">
        <f>G27*Beneficiaries!$AM$10</f>
        <v>0</v>
      </c>
      <c r="BH27">
        <f>H27*Beneficiaries!$AM$11</f>
        <v>0</v>
      </c>
      <c r="BI27">
        <f>I27*Beneficiaries!$AM$12</f>
        <v>0</v>
      </c>
      <c r="BJ27">
        <f>J27*Beneficiaries!$AM$13</f>
        <v>0</v>
      </c>
      <c r="BK27">
        <f>K27*Beneficiaries!$AM$14</f>
        <v>0</v>
      </c>
      <c r="BL27">
        <f>L27*Beneficiaries!$AM$15</f>
        <v>0</v>
      </c>
      <c r="BM27">
        <f>M27*Beneficiaries!$AM$16</f>
        <v>0</v>
      </c>
      <c r="BN27">
        <f>N27*Beneficiaries!$AM$17</f>
        <v>0</v>
      </c>
      <c r="BO27">
        <f>O27*Beneficiaries!$AM$18</f>
        <v>0</v>
      </c>
      <c r="BP27">
        <f>P27*Beneficiaries!$AM$19</f>
        <v>0</v>
      </c>
      <c r="BQ27">
        <f>Q27*Beneficiaries!$AM$20</f>
        <v>0</v>
      </c>
      <c r="BR27">
        <f>R27*Beneficiaries!$AM$21</f>
        <v>0</v>
      </c>
      <c r="BS27">
        <f>S27*Beneficiaries!$AM$22</f>
        <v>0</v>
      </c>
      <c r="BT27">
        <f>T27*Beneficiaries!$AM$23</f>
        <v>0</v>
      </c>
      <c r="BU27">
        <f>U27*Beneficiaries!$AM$24</f>
        <v>0</v>
      </c>
      <c r="BV27">
        <f>V27*Beneficiaries!$AM$25</f>
        <v>0</v>
      </c>
      <c r="BW27">
        <f>W27*Beneficiaries!$AM$26</f>
        <v>0</v>
      </c>
      <c r="BX27">
        <f>X27*Beneficiaries!$AM$27</f>
        <v>0</v>
      </c>
      <c r="BY27">
        <f>Y27*Beneficiaries!$AM$28</f>
        <v>0</v>
      </c>
      <c r="BZ27">
        <f>Z27*Beneficiaries!$AM$29</f>
        <v>0</v>
      </c>
      <c r="CA27">
        <f>AA27*Beneficiaries!$AM$30</f>
        <v>0</v>
      </c>
      <c r="CB27">
        <f>AB27*Beneficiaries!$AM$31</f>
        <v>0</v>
      </c>
      <c r="CC27">
        <f>AC27*Beneficiaries!$AM$32</f>
        <v>0</v>
      </c>
      <c r="CD27">
        <f>AD27*Beneficiaries!$AM$33</f>
        <v>0</v>
      </c>
      <c r="CE27">
        <f>AE27*Beneficiaries!$AM$34</f>
        <v>0</v>
      </c>
      <c r="CF27">
        <f>AF27*Beneficiaries!$AM$35</f>
        <v>0</v>
      </c>
      <c r="CG27">
        <f>AG27*Beneficiaries!$AM$36</f>
        <v>0</v>
      </c>
      <c r="CH27">
        <f>AH27*Beneficiaries!$AM$37</f>
        <v>0</v>
      </c>
      <c r="CI27">
        <f>AI27*Beneficiaries!$AM$38</f>
        <v>0</v>
      </c>
      <c r="CJ27">
        <f>AJ27*Beneficiaries!$AM$39</f>
        <v>0</v>
      </c>
      <c r="CK27">
        <f>AK27*Beneficiaries!$AM$40</f>
        <v>0</v>
      </c>
      <c r="CL27">
        <f>AL27*Beneficiaries!$AM$41</f>
        <v>0</v>
      </c>
      <c r="CM27">
        <f t="shared" si="0"/>
        <v>0</v>
      </c>
    </row>
    <row r="28" spans="1:91" x14ac:dyDescent="0.2">
      <c r="B28">
        <f>SUM(B7:B27)</f>
        <v>0</v>
      </c>
      <c r="C28">
        <f t="shared" ref="C28:AL28" si="1">SUM(C7:C27)</f>
        <v>0</v>
      </c>
      <c r="D28">
        <f t="shared" si="1"/>
        <v>100</v>
      </c>
      <c r="E28">
        <f t="shared" si="1"/>
        <v>0</v>
      </c>
      <c r="F28">
        <f t="shared" si="1"/>
        <v>0</v>
      </c>
      <c r="G28">
        <f t="shared" si="1"/>
        <v>0</v>
      </c>
      <c r="H28">
        <f t="shared" si="1"/>
        <v>0</v>
      </c>
      <c r="I28">
        <f t="shared" si="1"/>
        <v>100</v>
      </c>
      <c r="J28">
        <f t="shared" si="1"/>
        <v>100</v>
      </c>
      <c r="K28">
        <f t="shared" si="1"/>
        <v>100</v>
      </c>
      <c r="L28">
        <f t="shared" si="1"/>
        <v>100</v>
      </c>
      <c r="M28">
        <f t="shared" si="1"/>
        <v>100</v>
      </c>
      <c r="N28">
        <f t="shared" si="1"/>
        <v>0</v>
      </c>
      <c r="O28">
        <f t="shared" si="1"/>
        <v>0</v>
      </c>
      <c r="P28">
        <f t="shared" si="1"/>
        <v>0</v>
      </c>
      <c r="Q28">
        <f t="shared" si="1"/>
        <v>100</v>
      </c>
      <c r="R28">
        <f t="shared" si="1"/>
        <v>100</v>
      </c>
      <c r="S28">
        <f t="shared" si="1"/>
        <v>0</v>
      </c>
      <c r="T28">
        <f t="shared" si="1"/>
        <v>0</v>
      </c>
      <c r="U28">
        <f t="shared" si="1"/>
        <v>0</v>
      </c>
      <c r="V28">
        <f t="shared" si="1"/>
        <v>0</v>
      </c>
      <c r="W28">
        <f t="shared" si="1"/>
        <v>0</v>
      </c>
      <c r="X28">
        <f t="shared" si="1"/>
        <v>0</v>
      </c>
      <c r="Y28">
        <f t="shared" si="1"/>
        <v>0</v>
      </c>
      <c r="Z28">
        <f t="shared" si="1"/>
        <v>0</v>
      </c>
      <c r="AA28">
        <f t="shared" si="1"/>
        <v>0</v>
      </c>
      <c r="AB28">
        <f t="shared" si="1"/>
        <v>0</v>
      </c>
      <c r="AC28">
        <f t="shared" si="1"/>
        <v>0</v>
      </c>
      <c r="AD28">
        <f t="shared" si="1"/>
        <v>0</v>
      </c>
      <c r="AE28">
        <f t="shared" si="1"/>
        <v>0</v>
      </c>
      <c r="AF28">
        <f t="shared" si="1"/>
        <v>0</v>
      </c>
      <c r="AG28">
        <f t="shared" si="1"/>
        <v>0</v>
      </c>
      <c r="AH28">
        <f t="shared" si="1"/>
        <v>0</v>
      </c>
      <c r="AI28">
        <f t="shared" si="1"/>
        <v>0</v>
      </c>
      <c r="AJ28">
        <f t="shared" si="1"/>
        <v>0</v>
      </c>
      <c r="AK28">
        <f t="shared" si="1"/>
        <v>0</v>
      </c>
      <c r="AL28">
        <f t="shared" si="1"/>
        <v>0</v>
      </c>
    </row>
    <row r="34" spans="53:63" x14ac:dyDescent="0.2">
      <c r="BB34" t="s">
        <v>27</v>
      </c>
      <c r="BC34" t="s">
        <v>219</v>
      </c>
      <c r="BD34" t="s">
        <v>220</v>
      </c>
      <c r="BE34" t="s">
        <v>221</v>
      </c>
      <c r="BF34" t="s">
        <v>52</v>
      </c>
      <c r="BG34" t="s">
        <v>57</v>
      </c>
      <c r="BH34" t="s">
        <v>64</v>
      </c>
      <c r="BI34" t="s">
        <v>67</v>
      </c>
      <c r="BJ34" t="s">
        <v>70</v>
      </c>
      <c r="BK34" t="s">
        <v>7</v>
      </c>
    </row>
    <row r="35" spans="53:63" x14ac:dyDescent="0.2">
      <c r="BA35" t="s">
        <v>150</v>
      </c>
      <c r="BB35">
        <f>SUM(BB7:BH7)</f>
        <v>3437.5</v>
      </c>
      <c r="BC35">
        <f>SUM(BI7:BP7)</f>
        <v>0</v>
      </c>
      <c r="BD35">
        <f>SUM(BQ7:BT7)</f>
        <v>0</v>
      </c>
      <c r="BE35">
        <f>SUM(BU7:BV7)</f>
        <v>0</v>
      </c>
      <c r="BF35">
        <f>SUM(BW7:BZ7)</f>
        <v>0</v>
      </c>
      <c r="BG35">
        <f>SUM(CA7:CF7)</f>
        <v>0</v>
      </c>
      <c r="BH35">
        <f>SUM(CG7:CH7)</f>
        <v>0</v>
      </c>
      <c r="BI35">
        <f>SUM(CI7:CJ7)</f>
        <v>0</v>
      </c>
      <c r="BJ35">
        <f>SUM(CK7:CL7)</f>
        <v>0</v>
      </c>
      <c r="BK35">
        <f>SUM(BB35:BJ35)</f>
        <v>3437.5</v>
      </c>
    </row>
    <row r="36" spans="53:63" x14ac:dyDescent="0.2">
      <c r="BA36" t="s">
        <v>114</v>
      </c>
      <c r="BB36">
        <f t="shared" ref="BB36:BB55" si="2">SUM(BB8:BH8)</f>
        <v>3437.5</v>
      </c>
      <c r="BC36">
        <f t="shared" ref="BC36:BC55" si="3">SUM(BI8:BP8)</f>
        <v>0</v>
      </c>
      <c r="BD36">
        <f t="shared" ref="BD36:BD55" si="4">SUM(BQ8:BT8)</f>
        <v>0</v>
      </c>
      <c r="BE36">
        <f t="shared" ref="BE36:BE55" si="5">SUM(BU8:BV8)</f>
        <v>0</v>
      </c>
      <c r="BF36">
        <f t="shared" ref="BF36:BF55" si="6">SUM(BW8:BZ8)</f>
        <v>0</v>
      </c>
      <c r="BG36">
        <f t="shared" ref="BG36:BG55" si="7">SUM(CA8:CF8)</f>
        <v>0</v>
      </c>
      <c r="BH36">
        <f t="shared" ref="BH36:BH55" si="8">SUM(CG8:CH8)</f>
        <v>0</v>
      </c>
      <c r="BI36">
        <f t="shared" ref="BI36:BI55" si="9">SUM(CI8:CJ8)</f>
        <v>0</v>
      </c>
      <c r="BJ36">
        <f>SUM(CK8:CL8)</f>
        <v>0</v>
      </c>
      <c r="BK36">
        <f t="shared" ref="BK36:BK55" si="10">SUM(BB36:BJ36)</f>
        <v>3437.5</v>
      </c>
    </row>
    <row r="37" spans="53:63" x14ac:dyDescent="0.2">
      <c r="BA37" t="s">
        <v>151</v>
      </c>
      <c r="BB37">
        <f t="shared" si="2"/>
        <v>0</v>
      </c>
      <c r="BC37">
        <f t="shared" si="3"/>
        <v>781.25000000000023</v>
      </c>
      <c r="BD37">
        <f t="shared" si="4"/>
        <v>0</v>
      </c>
      <c r="BE37">
        <f t="shared" si="5"/>
        <v>0</v>
      </c>
      <c r="BF37">
        <f t="shared" si="6"/>
        <v>0</v>
      </c>
      <c r="BG37">
        <f t="shared" si="7"/>
        <v>0</v>
      </c>
      <c r="BH37">
        <f t="shared" si="8"/>
        <v>0</v>
      </c>
      <c r="BI37">
        <f t="shared" si="9"/>
        <v>0</v>
      </c>
      <c r="BJ37">
        <f t="shared" ref="BJ37:BJ55" si="11">SUM(CK9:CL9)</f>
        <v>0</v>
      </c>
      <c r="BK37">
        <f t="shared" si="10"/>
        <v>781.25000000000023</v>
      </c>
    </row>
    <row r="38" spans="53:63" x14ac:dyDescent="0.2">
      <c r="BA38" t="s">
        <v>116</v>
      </c>
      <c r="BB38">
        <f t="shared" si="2"/>
        <v>0</v>
      </c>
      <c r="BC38">
        <f t="shared" si="3"/>
        <v>781.25000000000023</v>
      </c>
      <c r="BD38">
        <f t="shared" si="4"/>
        <v>0</v>
      </c>
      <c r="BE38">
        <f t="shared" si="5"/>
        <v>0</v>
      </c>
      <c r="BF38">
        <f t="shared" si="6"/>
        <v>0</v>
      </c>
      <c r="BG38">
        <f t="shared" si="7"/>
        <v>0</v>
      </c>
      <c r="BH38">
        <f t="shared" si="8"/>
        <v>0</v>
      </c>
      <c r="BI38">
        <f t="shared" si="9"/>
        <v>0</v>
      </c>
      <c r="BJ38">
        <f t="shared" si="11"/>
        <v>0</v>
      </c>
      <c r="BK38">
        <f t="shared" si="10"/>
        <v>781.25000000000023</v>
      </c>
    </row>
    <row r="39" spans="53:63" x14ac:dyDescent="0.2">
      <c r="BA39" t="s">
        <v>140</v>
      </c>
      <c r="BB39">
        <f t="shared" si="2"/>
        <v>0</v>
      </c>
      <c r="BC39">
        <f t="shared" si="3"/>
        <v>781.25000000000023</v>
      </c>
      <c r="BD39">
        <f t="shared" si="4"/>
        <v>0</v>
      </c>
      <c r="BE39">
        <f t="shared" si="5"/>
        <v>0</v>
      </c>
      <c r="BF39">
        <f t="shared" si="6"/>
        <v>0</v>
      </c>
      <c r="BG39">
        <f t="shared" si="7"/>
        <v>0</v>
      </c>
      <c r="BH39">
        <f t="shared" si="8"/>
        <v>0</v>
      </c>
      <c r="BI39">
        <f t="shared" si="9"/>
        <v>0</v>
      </c>
      <c r="BJ39">
        <f t="shared" si="11"/>
        <v>0</v>
      </c>
      <c r="BK39">
        <f t="shared" si="10"/>
        <v>781.25000000000023</v>
      </c>
    </row>
    <row r="40" spans="53:63" x14ac:dyDescent="0.2">
      <c r="BA40" t="s">
        <v>146</v>
      </c>
      <c r="BB40">
        <f t="shared" si="2"/>
        <v>0</v>
      </c>
      <c r="BC40">
        <f t="shared" si="3"/>
        <v>781.25000000000023</v>
      </c>
      <c r="BD40">
        <f t="shared" si="4"/>
        <v>0</v>
      </c>
      <c r="BE40">
        <f t="shared" si="5"/>
        <v>0</v>
      </c>
      <c r="BF40">
        <f t="shared" si="6"/>
        <v>0</v>
      </c>
      <c r="BG40">
        <f t="shared" si="7"/>
        <v>0</v>
      </c>
      <c r="BH40">
        <f t="shared" si="8"/>
        <v>0</v>
      </c>
      <c r="BI40">
        <f t="shared" si="9"/>
        <v>0</v>
      </c>
      <c r="BJ40">
        <f t="shared" si="11"/>
        <v>0</v>
      </c>
      <c r="BK40">
        <f t="shared" si="10"/>
        <v>781.25000000000023</v>
      </c>
    </row>
    <row r="41" spans="53:63" x14ac:dyDescent="0.2">
      <c r="BA41" t="s">
        <v>133</v>
      </c>
      <c r="BB41">
        <f t="shared" si="2"/>
        <v>0</v>
      </c>
      <c r="BC41">
        <f t="shared" si="3"/>
        <v>0</v>
      </c>
      <c r="BD41">
        <f t="shared" si="4"/>
        <v>0</v>
      </c>
      <c r="BE41">
        <f t="shared" si="5"/>
        <v>0</v>
      </c>
      <c r="BF41">
        <f t="shared" si="6"/>
        <v>0</v>
      </c>
      <c r="BG41">
        <f t="shared" si="7"/>
        <v>0</v>
      </c>
      <c r="BH41">
        <f t="shared" si="8"/>
        <v>0</v>
      </c>
      <c r="BI41">
        <f t="shared" si="9"/>
        <v>0</v>
      </c>
      <c r="BJ41">
        <f t="shared" si="11"/>
        <v>0</v>
      </c>
      <c r="BK41">
        <f t="shared" si="10"/>
        <v>0</v>
      </c>
    </row>
    <row r="42" spans="53:63" x14ac:dyDescent="0.2">
      <c r="BA42" t="s">
        <v>137</v>
      </c>
      <c r="BB42">
        <f t="shared" si="2"/>
        <v>0</v>
      </c>
      <c r="BC42">
        <f t="shared" si="3"/>
        <v>0</v>
      </c>
      <c r="BD42">
        <f t="shared" si="4"/>
        <v>0</v>
      </c>
      <c r="BE42">
        <f t="shared" si="5"/>
        <v>0</v>
      </c>
      <c r="BF42">
        <f t="shared" si="6"/>
        <v>0</v>
      </c>
      <c r="BG42">
        <f t="shared" si="7"/>
        <v>0</v>
      </c>
      <c r="BH42">
        <f t="shared" si="8"/>
        <v>0</v>
      </c>
      <c r="BI42">
        <f t="shared" si="9"/>
        <v>0</v>
      </c>
      <c r="BJ42">
        <f t="shared" si="11"/>
        <v>0</v>
      </c>
      <c r="BK42">
        <f t="shared" si="10"/>
        <v>0</v>
      </c>
    </row>
    <row r="43" spans="53:63" x14ac:dyDescent="0.2">
      <c r="BA43" t="s">
        <v>130</v>
      </c>
      <c r="BB43">
        <f t="shared" si="2"/>
        <v>0</v>
      </c>
      <c r="BC43">
        <f t="shared" si="3"/>
        <v>0</v>
      </c>
      <c r="BD43">
        <f t="shared" si="4"/>
        <v>0</v>
      </c>
      <c r="BE43">
        <f t="shared" si="5"/>
        <v>0</v>
      </c>
      <c r="BF43">
        <f t="shared" si="6"/>
        <v>0</v>
      </c>
      <c r="BG43">
        <f t="shared" si="7"/>
        <v>0</v>
      </c>
      <c r="BH43">
        <f t="shared" si="8"/>
        <v>0</v>
      </c>
      <c r="BI43">
        <f t="shared" si="9"/>
        <v>0</v>
      </c>
      <c r="BJ43">
        <f t="shared" si="11"/>
        <v>0</v>
      </c>
      <c r="BK43">
        <f t="shared" si="10"/>
        <v>0</v>
      </c>
    </row>
    <row r="44" spans="53:63" x14ac:dyDescent="0.2">
      <c r="BA44" t="s">
        <v>148</v>
      </c>
      <c r="BB44">
        <f t="shared" si="2"/>
        <v>0</v>
      </c>
      <c r="BC44">
        <f t="shared" si="3"/>
        <v>0</v>
      </c>
      <c r="BD44">
        <f t="shared" si="4"/>
        <v>0</v>
      </c>
      <c r="BE44">
        <f t="shared" si="5"/>
        <v>0</v>
      </c>
      <c r="BF44">
        <f t="shared" si="6"/>
        <v>0</v>
      </c>
      <c r="BG44">
        <f t="shared" si="7"/>
        <v>0</v>
      </c>
      <c r="BH44">
        <f t="shared" si="8"/>
        <v>0</v>
      </c>
      <c r="BI44">
        <f t="shared" si="9"/>
        <v>0</v>
      </c>
      <c r="BJ44">
        <f t="shared" si="11"/>
        <v>0</v>
      </c>
      <c r="BK44">
        <f t="shared" si="10"/>
        <v>0</v>
      </c>
    </row>
    <row r="45" spans="53:63" x14ac:dyDescent="0.2">
      <c r="BA45" t="s">
        <v>138</v>
      </c>
      <c r="BB45">
        <f t="shared" si="2"/>
        <v>0</v>
      </c>
      <c r="BC45">
        <f t="shared" si="3"/>
        <v>0</v>
      </c>
      <c r="BD45">
        <f t="shared" si="4"/>
        <v>0</v>
      </c>
      <c r="BE45">
        <f t="shared" si="5"/>
        <v>0</v>
      </c>
      <c r="BF45">
        <f t="shared" si="6"/>
        <v>0</v>
      </c>
      <c r="BG45">
        <f t="shared" si="7"/>
        <v>0</v>
      </c>
      <c r="BH45">
        <f t="shared" si="8"/>
        <v>0</v>
      </c>
      <c r="BI45">
        <f t="shared" si="9"/>
        <v>0</v>
      </c>
      <c r="BJ45">
        <f t="shared" si="11"/>
        <v>0</v>
      </c>
      <c r="BK45">
        <f t="shared" si="10"/>
        <v>0</v>
      </c>
    </row>
    <row r="46" spans="53:63" x14ac:dyDescent="0.2">
      <c r="BA46" t="s">
        <v>142</v>
      </c>
      <c r="BB46">
        <f t="shared" si="2"/>
        <v>0</v>
      </c>
      <c r="BC46">
        <f t="shared" si="3"/>
        <v>0</v>
      </c>
      <c r="BD46">
        <f t="shared" si="4"/>
        <v>0</v>
      </c>
      <c r="BE46">
        <f t="shared" si="5"/>
        <v>0</v>
      </c>
      <c r="BF46">
        <f t="shared" si="6"/>
        <v>0</v>
      </c>
      <c r="BG46">
        <f t="shared" si="7"/>
        <v>0</v>
      </c>
      <c r="BH46">
        <f t="shared" si="8"/>
        <v>0</v>
      </c>
      <c r="BI46">
        <f t="shared" si="9"/>
        <v>0</v>
      </c>
      <c r="BJ46">
        <f t="shared" si="11"/>
        <v>0</v>
      </c>
      <c r="BK46">
        <f t="shared" si="10"/>
        <v>0</v>
      </c>
    </row>
    <row r="47" spans="53:63" x14ac:dyDescent="0.2">
      <c r="BA47" t="s">
        <v>144</v>
      </c>
      <c r="BB47">
        <f t="shared" si="2"/>
        <v>0</v>
      </c>
      <c r="BC47">
        <f t="shared" si="3"/>
        <v>0</v>
      </c>
      <c r="BD47">
        <f t="shared" si="4"/>
        <v>0</v>
      </c>
      <c r="BE47">
        <f t="shared" si="5"/>
        <v>0</v>
      </c>
      <c r="BF47">
        <f t="shared" si="6"/>
        <v>0</v>
      </c>
      <c r="BG47">
        <f t="shared" si="7"/>
        <v>0</v>
      </c>
      <c r="BH47">
        <f t="shared" si="8"/>
        <v>0</v>
      </c>
      <c r="BI47">
        <f t="shared" si="9"/>
        <v>0</v>
      </c>
      <c r="BJ47">
        <f t="shared" si="11"/>
        <v>0</v>
      </c>
      <c r="BK47">
        <f t="shared" si="10"/>
        <v>0</v>
      </c>
    </row>
    <row r="48" spans="53:63" x14ac:dyDescent="0.2">
      <c r="BA48" t="s">
        <v>122</v>
      </c>
      <c r="BB48">
        <f t="shared" si="2"/>
        <v>0</v>
      </c>
      <c r="BC48">
        <f t="shared" si="3"/>
        <v>0</v>
      </c>
      <c r="BD48">
        <f t="shared" si="4"/>
        <v>0</v>
      </c>
      <c r="BE48">
        <f t="shared" si="5"/>
        <v>0</v>
      </c>
      <c r="BF48">
        <f t="shared" si="6"/>
        <v>0</v>
      </c>
      <c r="BG48">
        <f t="shared" si="7"/>
        <v>0</v>
      </c>
      <c r="BH48">
        <f t="shared" si="8"/>
        <v>0</v>
      </c>
      <c r="BI48">
        <f t="shared" si="9"/>
        <v>0</v>
      </c>
      <c r="BJ48">
        <f t="shared" si="11"/>
        <v>0</v>
      </c>
      <c r="BK48">
        <f t="shared" si="10"/>
        <v>0</v>
      </c>
    </row>
    <row r="49" spans="53:63" x14ac:dyDescent="0.2">
      <c r="BA49" t="s">
        <v>131</v>
      </c>
      <c r="BB49">
        <f t="shared" si="2"/>
        <v>0</v>
      </c>
      <c r="BC49">
        <f t="shared" si="3"/>
        <v>0</v>
      </c>
      <c r="BD49">
        <f t="shared" si="4"/>
        <v>0</v>
      </c>
      <c r="BE49">
        <f t="shared" si="5"/>
        <v>0</v>
      </c>
      <c r="BF49">
        <f t="shared" si="6"/>
        <v>0</v>
      </c>
      <c r="BG49">
        <f t="shared" si="7"/>
        <v>0</v>
      </c>
      <c r="BH49">
        <f t="shared" si="8"/>
        <v>0</v>
      </c>
      <c r="BI49">
        <f t="shared" si="9"/>
        <v>0</v>
      </c>
      <c r="BJ49">
        <f t="shared" si="11"/>
        <v>0</v>
      </c>
      <c r="BK49">
        <f t="shared" si="10"/>
        <v>0</v>
      </c>
    </row>
    <row r="50" spans="53:63" x14ac:dyDescent="0.2">
      <c r="BA50" t="s">
        <v>120</v>
      </c>
      <c r="BB50">
        <f t="shared" si="2"/>
        <v>0</v>
      </c>
      <c r="BC50">
        <f t="shared" si="3"/>
        <v>0</v>
      </c>
      <c r="BD50">
        <f t="shared" si="4"/>
        <v>0</v>
      </c>
      <c r="BE50">
        <f t="shared" si="5"/>
        <v>0</v>
      </c>
      <c r="BF50">
        <f t="shared" si="6"/>
        <v>0</v>
      </c>
      <c r="BG50">
        <f t="shared" si="7"/>
        <v>0</v>
      </c>
      <c r="BH50">
        <f t="shared" si="8"/>
        <v>0</v>
      </c>
      <c r="BI50">
        <f t="shared" si="9"/>
        <v>0</v>
      </c>
      <c r="BJ50">
        <f t="shared" si="11"/>
        <v>0</v>
      </c>
      <c r="BK50">
        <f t="shared" si="10"/>
        <v>0</v>
      </c>
    </row>
    <row r="51" spans="53:63" x14ac:dyDescent="0.2">
      <c r="BA51" t="s">
        <v>124</v>
      </c>
      <c r="BB51">
        <f t="shared" si="2"/>
        <v>0</v>
      </c>
      <c r="BC51">
        <f t="shared" si="3"/>
        <v>0</v>
      </c>
      <c r="BD51">
        <f t="shared" si="4"/>
        <v>0</v>
      </c>
      <c r="BE51">
        <f t="shared" si="5"/>
        <v>0</v>
      </c>
      <c r="BF51">
        <f t="shared" si="6"/>
        <v>0</v>
      </c>
      <c r="BG51">
        <f t="shared" si="7"/>
        <v>0</v>
      </c>
      <c r="BH51">
        <f t="shared" si="8"/>
        <v>0</v>
      </c>
      <c r="BI51">
        <f t="shared" si="9"/>
        <v>0</v>
      </c>
      <c r="BJ51">
        <f t="shared" si="11"/>
        <v>0</v>
      </c>
      <c r="BK51">
        <f t="shared" si="10"/>
        <v>0</v>
      </c>
    </row>
    <row r="52" spans="53:63" x14ac:dyDescent="0.2">
      <c r="BA52" t="s">
        <v>126</v>
      </c>
      <c r="BB52">
        <f t="shared" si="2"/>
        <v>0</v>
      </c>
      <c r="BC52">
        <f t="shared" si="3"/>
        <v>0</v>
      </c>
      <c r="BD52">
        <f t="shared" si="4"/>
        <v>0</v>
      </c>
      <c r="BE52">
        <f t="shared" si="5"/>
        <v>0</v>
      </c>
      <c r="BF52">
        <f t="shared" si="6"/>
        <v>0</v>
      </c>
      <c r="BG52">
        <f t="shared" si="7"/>
        <v>0</v>
      </c>
      <c r="BH52">
        <f t="shared" si="8"/>
        <v>0</v>
      </c>
      <c r="BI52">
        <f t="shared" si="9"/>
        <v>0</v>
      </c>
      <c r="BJ52">
        <f t="shared" si="11"/>
        <v>0</v>
      </c>
      <c r="BK52">
        <f t="shared" si="10"/>
        <v>0</v>
      </c>
    </row>
    <row r="53" spans="53:63" x14ac:dyDescent="0.2">
      <c r="BA53" t="s">
        <v>128</v>
      </c>
      <c r="BB53">
        <f t="shared" si="2"/>
        <v>0</v>
      </c>
      <c r="BC53">
        <f t="shared" si="3"/>
        <v>0</v>
      </c>
      <c r="BD53">
        <f t="shared" si="4"/>
        <v>0</v>
      </c>
      <c r="BE53">
        <f t="shared" si="5"/>
        <v>0</v>
      </c>
      <c r="BF53">
        <f t="shared" si="6"/>
        <v>0</v>
      </c>
      <c r="BG53">
        <f t="shared" si="7"/>
        <v>0</v>
      </c>
      <c r="BH53">
        <f t="shared" si="8"/>
        <v>0</v>
      </c>
      <c r="BI53">
        <f t="shared" si="9"/>
        <v>0</v>
      </c>
      <c r="BJ53">
        <f t="shared" si="11"/>
        <v>0</v>
      </c>
      <c r="BK53">
        <f t="shared" si="10"/>
        <v>0</v>
      </c>
    </row>
    <row r="54" spans="53:63" x14ac:dyDescent="0.2">
      <c r="BA54" t="s">
        <v>135</v>
      </c>
      <c r="BB54">
        <f t="shared" si="2"/>
        <v>0</v>
      </c>
      <c r="BC54">
        <f t="shared" si="3"/>
        <v>0</v>
      </c>
      <c r="BD54">
        <f t="shared" si="4"/>
        <v>0</v>
      </c>
      <c r="BE54">
        <f t="shared" si="5"/>
        <v>0</v>
      </c>
      <c r="BF54">
        <f t="shared" si="6"/>
        <v>0</v>
      </c>
      <c r="BG54">
        <f t="shared" si="7"/>
        <v>0</v>
      </c>
      <c r="BH54">
        <f t="shared" si="8"/>
        <v>0</v>
      </c>
      <c r="BI54">
        <f t="shared" si="9"/>
        <v>0</v>
      </c>
      <c r="BJ54">
        <f t="shared" si="11"/>
        <v>0</v>
      </c>
      <c r="BK54">
        <f t="shared" si="10"/>
        <v>0</v>
      </c>
    </row>
    <row r="55" spans="53:63" x14ac:dyDescent="0.2">
      <c r="BA55" t="s">
        <v>118</v>
      </c>
      <c r="BB55">
        <f t="shared" si="2"/>
        <v>0</v>
      </c>
      <c r="BC55">
        <f t="shared" si="3"/>
        <v>0</v>
      </c>
      <c r="BD55">
        <f t="shared" si="4"/>
        <v>0</v>
      </c>
      <c r="BE55">
        <f t="shared" si="5"/>
        <v>0</v>
      </c>
      <c r="BF55">
        <f t="shared" si="6"/>
        <v>0</v>
      </c>
      <c r="BG55">
        <f t="shared" si="7"/>
        <v>0</v>
      </c>
      <c r="BH55">
        <f t="shared" si="8"/>
        <v>0</v>
      </c>
      <c r="BI55">
        <f t="shared" si="9"/>
        <v>0</v>
      </c>
      <c r="BJ55">
        <f t="shared" si="11"/>
        <v>0</v>
      </c>
      <c r="BK55">
        <f t="shared" si="10"/>
        <v>0</v>
      </c>
    </row>
  </sheetData>
  <sheetProtection password="C8DF" sheet="1"/>
  <mergeCells count="18">
    <mergeCell ref="B4:H4"/>
    <mergeCell ref="I4:P4"/>
    <mergeCell ref="Q4:T4"/>
    <mergeCell ref="BB4:BH4"/>
    <mergeCell ref="BI4:BP4"/>
    <mergeCell ref="U4:V4"/>
    <mergeCell ref="W4:Z4"/>
    <mergeCell ref="AA4:AF4"/>
    <mergeCell ref="AG4:AH4"/>
    <mergeCell ref="CI4:CJ4"/>
    <mergeCell ref="CK4:CL4"/>
    <mergeCell ref="AI4:AJ4"/>
    <mergeCell ref="AK4:AL4"/>
    <mergeCell ref="BU4:BV4"/>
    <mergeCell ref="BW4:BZ4"/>
    <mergeCell ref="CA4:CF4"/>
    <mergeCell ref="CG4:CH4"/>
    <mergeCell ref="BQ4:BT4"/>
  </mergeCells>
  <conditionalFormatting sqref="B28:AL28">
    <cfRule type="cellIs" dxfId="0" priority="1" stopIfTrue="1" operator="notEqual">
      <formula>100</formula>
    </cfRule>
  </conditionalFormatting>
  <pageMargins left="0.7" right="0.7" top="0.75" bottom="0.75" header="0.3" footer="0.3"/>
  <pageSetup orientation="portrait" horizontalDpi="4294967292" verticalDpi="4294967292"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Prioritization Criteria</vt:lpstr>
      <vt:lpstr>Weighting</vt:lpstr>
      <vt:lpstr>Scoring</vt:lpstr>
      <vt:lpstr>Stakeholders</vt:lpstr>
      <vt:lpstr>Beneficiary definitions</vt:lpstr>
      <vt:lpstr>Beneficiaries</vt:lpstr>
      <vt:lpstr>Attribute definitions</vt:lpstr>
      <vt:lpstr>Attributes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Sharpe</dc:creator>
  <cp:lastModifiedBy>Jenkins, Seth</cp:lastModifiedBy>
  <cp:lastPrinted>2017-02-01T19:15:22Z</cp:lastPrinted>
  <dcterms:created xsi:type="dcterms:W3CDTF">2009-02-13T22:41:22Z</dcterms:created>
  <dcterms:modified xsi:type="dcterms:W3CDTF">2018-07-26T17:04:14Z</dcterms:modified>
</cp:coreProperties>
</file>