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Reporting\June 2020\"/>
    </mc:Choice>
  </mc:AlternateContent>
  <bookViews>
    <workbookView xWindow="0" yWindow="0" windowWidth="28800" windowHeight="12300"/>
  </bookViews>
  <sheets>
    <sheet name="Summary" sheetId="3" r:id="rId1"/>
    <sheet name="10% plasma" sheetId="4" r:id="rId2"/>
    <sheet name="30% plasma" sheetId="5" r:id="rId3"/>
    <sheet name="100% plasma" sheetId="6" r:id="rId4"/>
  </sheets>
  <definedNames>
    <definedName name="Individual1">Summary!$A$93:$H$253</definedName>
    <definedName name="Summary1">Summary!$A$5:$H$85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3" i="4" l="1"/>
  <c r="G279" i="4" s="1"/>
  <c r="I264" i="4"/>
  <c r="G270" i="4" s="1"/>
  <c r="I255" i="4"/>
  <c r="G261" i="4" s="1"/>
  <c r="I246" i="4"/>
  <c r="G252" i="4" s="1"/>
  <c r="I237" i="4"/>
  <c r="G243" i="4" s="1"/>
  <c r="I228" i="4"/>
  <c r="G234" i="4" s="1"/>
  <c r="I219" i="4"/>
  <c r="G225" i="4" s="1"/>
  <c r="I210" i="4"/>
  <c r="G216" i="4" s="1"/>
  <c r="I201" i="4"/>
  <c r="G207" i="4" s="1"/>
  <c r="I192" i="4"/>
  <c r="G198" i="4" s="1"/>
  <c r="I183" i="4"/>
  <c r="G189" i="4" s="1"/>
  <c r="I174" i="4"/>
  <c r="G180" i="4" s="1"/>
  <c r="I165" i="4"/>
  <c r="G171" i="4" s="1"/>
  <c r="I156" i="4"/>
  <c r="G162" i="4" s="1"/>
  <c r="I147" i="4"/>
  <c r="G153" i="4" s="1"/>
  <c r="I138" i="4"/>
  <c r="G144" i="4" s="1"/>
  <c r="I129" i="4"/>
  <c r="G135" i="4" s="1"/>
  <c r="I120" i="4"/>
  <c r="G126" i="4" s="1"/>
  <c r="I111" i="4"/>
  <c r="I102" i="4"/>
  <c r="I93" i="4"/>
  <c r="I84" i="4"/>
  <c r="I75" i="4"/>
  <c r="G79" i="4" s="1"/>
  <c r="I66" i="4"/>
  <c r="G70" i="4" s="1"/>
  <c r="I57" i="4"/>
  <c r="G61" i="4" s="1"/>
  <c r="I48" i="4"/>
  <c r="G52" i="4" s="1"/>
  <c r="I39" i="4"/>
  <c r="G43" i="4" s="1"/>
  <c r="I30" i="4"/>
  <c r="G34" i="4" s="1"/>
  <c r="I21" i="4"/>
  <c r="G25" i="4" s="1"/>
  <c r="I12" i="4"/>
  <c r="G16" i="4" s="1"/>
  <c r="I3" i="4"/>
  <c r="G7" i="4" s="1"/>
  <c r="G8" i="4" l="1"/>
  <c r="G17" i="4"/>
  <c r="G26" i="4"/>
  <c r="G35" i="4"/>
  <c r="G44" i="4"/>
  <c r="G53" i="4"/>
  <c r="G62" i="4"/>
  <c r="G71" i="4"/>
  <c r="G80" i="4"/>
  <c r="G99" i="4"/>
  <c r="G98" i="4"/>
  <c r="G97" i="4"/>
  <c r="G96" i="4"/>
  <c r="G95" i="4"/>
  <c r="G94" i="4"/>
  <c r="K94" i="4" s="1"/>
  <c r="G9" i="4"/>
  <c r="G18" i="4"/>
  <c r="G27" i="4"/>
  <c r="G36" i="4"/>
  <c r="G45" i="4"/>
  <c r="G54" i="4"/>
  <c r="G63" i="4"/>
  <c r="G72" i="4"/>
  <c r="G81" i="4"/>
  <c r="G89" i="4"/>
  <c r="G88" i="4"/>
  <c r="G108" i="4"/>
  <c r="G107" i="4"/>
  <c r="G106" i="4"/>
  <c r="G105" i="4"/>
  <c r="G104" i="4"/>
  <c r="K104" i="4" s="1"/>
  <c r="G103" i="4"/>
  <c r="K103" i="4" s="1"/>
  <c r="K105" i="4" s="1"/>
  <c r="G117" i="4"/>
  <c r="G116" i="4"/>
  <c r="G115" i="4"/>
  <c r="G114" i="4"/>
  <c r="G113" i="4"/>
  <c r="G112" i="4"/>
  <c r="G4" i="4"/>
  <c r="K4" i="4" s="1"/>
  <c r="K6" i="4" s="1"/>
  <c r="G5" i="4"/>
  <c r="K5" i="4" s="1"/>
  <c r="G6" i="4"/>
  <c r="G13" i="4"/>
  <c r="K13" i="4" s="1"/>
  <c r="G14" i="4"/>
  <c r="K14" i="4" s="1"/>
  <c r="G15" i="4"/>
  <c r="G22" i="4"/>
  <c r="G23" i="4"/>
  <c r="K23" i="4" s="1"/>
  <c r="G24" i="4"/>
  <c r="G31" i="4"/>
  <c r="G32" i="4"/>
  <c r="K32" i="4" s="1"/>
  <c r="G33" i="4"/>
  <c r="G40" i="4"/>
  <c r="K40" i="4" s="1"/>
  <c r="K42" i="4" s="1"/>
  <c r="G41" i="4"/>
  <c r="K41" i="4" s="1"/>
  <c r="G42" i="4"/>
  <c r="G49" i="4"/>
  <c r="K49" i="4" s="1"/>
  <c r="G50" i="4"/>
  <c r="K50" i="4" s="1"/>
  <c r="G51" i="4"/>
  <c r="G58" i="4"/>
  <c r="G59" i="4"/>
  <c r="K59" i="4" s="1"/>
  <c r="G60" i="4"/>
  <c r="G67" i="4"/>
  <c r="G68" i="4"/>
  <c r="K68" i="4" s="1"/>
  <c r="G69" i="4"/>
  <c r="G76" i="4"/>
  <c r="K76" i="4" s="1"/>
  <c r="K78" i="4" s="1"/>
  <c r="G77" i="4"/>
  <c r="K77" i="4" s="1"/>
  <c r="G78" i="4"/>
  <c r="G85" i="4"/>
  <c r="K85" i="4" s="1"/>
  <c r="G86" i="4"/>
  <c r="K86" i="4" s="1"/>
  <c r="G87" i="4"/>
  <c r="G90" i="4"/>
  <c r="I131" i="4"/>
  <c r="J131" i="4" s="1"/>
  <c r="I167" i="4"/>
  <c r="J167" i="4" s="1"/>
  <c r="G121" i="4"/>
  <c r="G122" i="4"/>
  <c r="I122" i="4" s="1"/>
  <c r="J122" i="4" s="1"/>
  <c r="G123" i="4"/>
  <c r="G124" i="4"/>
  <c r="G130" i="4"/>
  <c r="G131" i="4"/>
  <c r="G132" i="4"/>
  <c r="G133" i="4"/>
  <c r="G139" i="4"/>
  <c r="G140" i="4"/>
  <c r="I140" i="4" s="1"/>
  <c r="J140" i="4" s="1"/>
  <c r="G141" i="4"/>
  <c r="G142" i="4"/>
  <c r="G148" i="4"/>
  <c r="G149" i="4"/>
  <c r="G150" i="4"/>
  <c r="G151" i="4"/>
  <c r="G157" i="4"/>
  <c r="G158" i="4"/>
  <c r="I158" i="4" s="1"/>
  <c r="J158" i="4" s="1"/>
  <c r="G159" i="4"/>
  <c r="G160" i="4"/>
  <c r="G166" i="4"/>
  <c r="G167" i="4"/>
  <c r="G168" i="4"/>
  <c r="G169" i="4"/>
  <c r="G175" i="4"/>
  <c r="K175" i="4" s="1"/>
  <c r="G176" i="4"/>
  <c r="G177" i="4"/>
  <c r="G178" i="4"/>
  <c r="G184" i="4"/>
  <c r="K184" i="4" s="1"/>
  <c r="K186" i="4" s="1"/>
  <c r="G185" i="4"/>
  <c r="K185" i="4" s="1"/>
  <c r="G186" i="4"/>
  <c r="G187" i="4"/>
  <c r="G193" i="4"/>
  <c r="G194" i="4"/>
  <c r="K194" i="4" s="1"/>
  <c r="G195" i="4"/>
  <c r="G196" i="4"/>
  <c r="G202" i="4"/>
  <c r="G203" i="4"/>
  <c r="K203" i="4" s="1"/>
  <c r="G204" i="4"/>
  <c r="G205" i="4"/>
  <c r="G211" i="4"/>
  <c r="K211" i="4" s="1"/>
  <c r="K213" i="4" s="1"/>
  <c r="G212" i="4"/>
  <c r="K212" i="4" s="1"/>
  <c r="G213" i="4"/>
  <c r="G214" i="4"/>
  <c r="G220" i="4"/>
  <c r="K220" i="4" s="1"/>
  <c r="K222" i="4" s="1"/>
  <c r="G221" i="4"/>
  <c r="K221" i="4" s="1"/>
  <c r="G222" i="4"/>
  <c r="G223" i="4"/>
  <c r="G229" i="4"/>
  <c r="G230" i="4"/>
  <c r="K230" i="4" s="1"/>
  <c r="G231" i="4"/>
  <c r="G232" i="4"/>
  <c r="G238" i="4"/>
  <c r="G239" i="4"/>
  <c r="K239" i="4" s="1"/>
  <c r="G240" i="4"/>
  <c r="G241" i="4"/>
  <c r="G247" i="4"/>
  <c r="K247" i="4" s="1"/>
  <c r="K249" i="4" s="1"/>
  <c r="G248" i="4"/>
  <c r="K248" i="4" s="1"/>
  <c r="G249" i="4"/>
  <c r="G250" i="4"/>
  <c r="G256" i="4"/>
  <c r="K256" i="4" s="1"/>
  <c r="K258" i="4" s="1"/>
  <c r="G257" i="4"/>
  <c r="K257" i="4" s="1"/>
  <c r="G258" i="4"/>
  <c r="G259" i="4"/>
  <c r="G265" i="4"/>
  <c r="G266" i="4"/>
  <c r="K266" i="4" s="1"/>
  <c r="G267" i="4"/>
  <c r="G268" i="4"/>
  <c r="G274" i="4"/>
  <c r="K274" i="4" s="1"/>
  <c r="K276" i="4" s="1"/>
  <c r="G275" i="4"/>
  <c r="K275" i="4" s="1"/>
  <c r="G276" i="4"/>
  <c r="G277" i="4"/>
  <c r="G125" i="4"/>
  <c r="I121" i="4" s="1"/>
  <c r="G134" i="4"/>
  <c r="I130" i="4" s="1"/>
  <c r="G143" i="4"/>
  <c r="I139" i="4" s="1"/>
  <c r="G152" i="4"/>
  <c r="I148" i="4" s="1"/>
  <c r="G161" i="4"/>
  <c r="I157" i="4" s="1"/>
  <c r="G170" i="4"/>
  <c r="I166" i="4" s="1"/>
  <c r="G179" i="4"/>
  <c r="G188" i="4"/>
  <c r="G197" i="4"/>
  <c r="I193" i="4" s="1"/>
  <c r="G206" i="4"/>
  <c r="I202" i="4" s="1"/>
  <c r="G215" i="4"/>
  <c r="G224" i="4"/>
  <c r="G233" i="4"/>
  <c r="I229" i="4" s="1"/>
  <c r="G242" i="4"/>
  <c r="I238" i="4" s="1"/>
  <c r="G251" i="4"/>
  <c r="G260" i="4"/>
  <c r="G269" i="4"/>
  <c r="I265" i="4" s="1"/>
  <c r="G278" i="4"/>
  <c r="I274" i="4" s="1"/>
  <c r="I273" i="6"/>
  <c r="G279" i="6" s="1"/>
  <c r="I264" i="6"/>
  <c r="G270" i="6" s="1"/>
  <c r="I255" i="6"/>
  <c r="G261" i="6" s="1"/>
  <c r="I246" i="6"/>
  <c r="G252" i="6" s="1"/>
  <c r="I237" i="6"/>
  <c r="G243" i="6" s="1"/>
  <c r="I228" i="6"/>
  <c r="G234" i="6" s="1"/>
  <c r="I219" i="6"/>
  <c r="G225" i="6" s="1"/>
  <c r="I210" i="6"/>
  <c r="G216" i="6" s="1"/>
  <c r="I201" i="6"/>
  <c r="G207" i="6" s="1"/>
  <c r="I192" i="6"/>
  <c r="G198" i="6" s="1"/>
  <c r="I183" i="6"/>
  <c r="G189" i="6" s="1"/>
  <c r="I174" i="6"/>
  <c r="G180" i="6" s="1"/>
  <c r="F167" i="6"/>
  <c r="G167" i="6" s="1"/>
  <c r="G166" i="6"/>
  <c r="I165" i="6"/>
  <c r="G171" i="6" s="1"/>
  <c r="I167" i="6" s="1"/>
  <c r="J167" i="6" s="1"/>
  <c r="G160" i="6"/>
  <c r="G159" i="6"/>
  <c r="G158" i="6"/>
  <c r="G157" i="6"/>
  <c r="I156" i="6"/>
  <c r="G162" i="6" s="1"/>
  <c r="I158" i="6" s="1"/>
  <c r="J158" i="6" s="1"/>
  <c r="G151" i="6"/>
  <c r="G150" i="6"/>
  <c r="G149" i="6"/>
  <c r="K149" i="6" s="1"/>
  <c r="G148" i="6"/>
  <c r="I147" i="6"/>
  <c r="G153" i="6" s="1"/>
  <c r="I149" i="6" s="1"/>
  <c r="J149" i="6" s="1"/>
  <c r="G142" i="6"/>
  <c r="G141" i="6"/>
  <c r="G140" i="6"/>
  <c r="K140" i="6" s="1"/>
  <c r="G139" i="6"/>
  <c r="I138" i="6"/>
  <c r="G144" i="6" s="1"/>
  <c r="I140" i="6" s="1"/>
  <c r="J140" i="6" s="1"/>
  <c r="G133" i="6"/>
  <c r="G132" i="6"/>
  <c r="G131" i="6"/>
  <c r="G130" i="6"/>
  <c r="I129" i="6"/>
  <c r="G135" i="6" s="1"/>
  <c r="I131" i="6" s="1"/>
  <c r="J131" i="6" s="1"/>
  <c r="G124" i="6"/>
  <c r="G123" i="6"/>
  <c r="G122" i="6"/>
  <c r="G121" i="6"/>
  <c r="I120" i="6"/>
  <c r="G126" i="6" s="1"/>
  <c r="I122" i="6" s="1"/>
  <c r="J122" i="6" s="1"/>
  <c r="G115" i="6"/>
  <c r="G114" i="6"/>
  <c r="G113" i="6"/>
  <c r="K113" i="6" s="1"/>
  <c r="G112" i="6"/>
  <c r="I111" i="6"/>
  <c r="G117" i="6" s="1"/>
  <c r="I102" i="6"/>
  <c r="I93" i="6"/>
  <c r="I84" i="6"/>
  <c r="I75" i="6"/>
  <c r="G79" i="6" s="1"/>
  <c r="I66" i="6"/>
  <c r="G70" i="6" s="1"/>
  <c r="I57" i="6"/>
  <c r="G61" i="6" s="1"/>
  <c r="I48" i="6"/>
  <c r="G52" i="6" s="1"/>
  <c r="I39" i="6"/>
  <c r="G43" i="6" s="1"/>
  <c r="I30" i="6"/>
  <c r="G34" i="6" s="1"/>
  <c r="I21" i="6"/>
  <c r="G25" i="6" s="1"/>
  <c r="I12" i="6"/>
  <c r="G16" i="6" s="1"/>
  <c r="I3" i="6"/>
  <c r="G7" i="6" s="1"/>
  <c r="J265" i="4" l="1"/>
  <c r="J229" i="4"/>
  <c r="J193" i="4"/>
  <c r="J157" i="4"/>
  <c r="J159" i="4" s="1"/>
  <c r="I159" i="4"/>
  <c r="J121" i="4"/>
  <c r="J123" i="4" s="1"/>
  <c r="I123" i="4"/>
  <c r="K265" i="4"/>
  <c r="K267" i="4" s="1"/>
  <c r="K238" i="4"/>
  <c r="K240" i="4" s="1"/>
  <c r="K229" i="4"/>
  <c r="K231" i="4" s="1"/>
  <c r="K202" i="4"/>
  <c r="K204" i="4" s="1"/>
  <c r="K193" i="4"/>
  <c r="K195" i="4" s="1"/>
  <c r="K166" i="4"/>
  <c r="K157" i="4"/>
  <c r="K148" i="4"/>
  <c r="K139" i="4"/>
  <c r="K130" i="4"/>
  <c r="K121" i="4"/>
  <c r="I103" i="4"/>
  <c r="I257" i="4"/>
  <c r="J257" i="4" s="1"/>
  <c r="I77" i="4"/>
  <c r="J77" i="4" s="1"/>
  <c r="I41" i="4"/>
  <c r="J41" i="4" s="1"/>
  <c r="I5" i="4"/>
  <c r="J5" i="4" s="1"/>
  <c r="I67" i="4"/>
  <c r="I31" i="4"/>
  <c r="I256" i="4"/>
  <c r="I220" i="4"/>
  <c r="I184" i="4"/>
  <c r="J148" i="4"/>
  <c r="I275" i="4"/>
  <c r="J275" i="4" s="1"/>
  <c r="K87" i="4"/>
  <c r="K51" i="4"/>
  <c r="K15" i="4"/>
  <c r="I266" i="4"/>
  <c r="J266" i="4" s="1"/>
  <c r="I104" i="4"/>
  <c r="J104" i="4" s="1"/>
  <c r="I221" i="4"/>
  <c r="J221" i="4" s="1"/>
  <c r="I68" i="4"/>
  <c r="J68" i="4" s="1"/>
  <c r="I32" i="4"/>
  <c r="J32" i="4" s="1"/>
  <c r="I248" i="4"/>
  <c r="J248" i="4" s="1"/>
  <c r="I94" i="4"/>
  <c r="I58" i="4"/>
  <c r="I22" i="4"/>
  <c r="I247" i="4"/>
  <c r="I211" i="4"/>
  <c r="I175" i="4"/>
  <c r="J139" i="4"/>
  <c r="J141" i="4" s="1"/>
  <c r="I141" i="4"/>
  <c r="I239" i="4"/>
  <c r="J239" i="4" s="1"/>
  <c r="I86" i="4"/>
  <c r="J86" i="4" s="1"/>
  <c r="K58" i="4"/>
  <c r="K60" i="4" s="1"/>
  <c r="K22" i="4"/>
  <c r="K24" i="4" s="1"/>
  <c r="I230" i="4"/>
  <c r="J230" i="4" s="1"/>
  <c r="K112" i="4"/>
  <c r="I112" i="4"/>
  <c r="I185" i="4"/>
  <c r="J185" i="4" s="1"/>
  <c r="I59" i="4"/>
  <c r="J59" i="4" s="1"/>
  <c r="I23" i="4"/>
  <c r="J23" i="4" s="1"/>
  <c r="I212" i="4"/>
  <c r="J212" i="4" s="1"/>
  <c r="K95" i="4"/>
  <c r="K96" i="4" s="1"/>
  <c r="I95" i="4"/>
  <c r="J95" i="4" s="1"/>
  <c r="I49" i="4"/>
  <c r="I13" i="4"/>
  <c r="J274" i="4"/>
  <c r="J276" i="4" s="1"/>
  <c r="I276" i="4"/>
  <c r="J238" i="4"/>
  <c r="J240" i="4" s="1"/>
  <c r="I240" i="4"/>
  <c r="J202" i="4"/>
  <c r="J204" i="4" s="1"/>
  <c r="J166" i="4"/>
  <c r="J168" i="4" s="1"/>
  <c r="I168" i="4"/>
  <c r="J130" i="4"/>
  <c r="J132" i="4" s="1"/>
  <c r="I132" i="4"/>
  <c r="K176" i="4"/>
  <c r="K177" i="4" s="1"/>
  <c r="K167" i="4"/>
  <c r="K158" i="4"/>
  <c r="K149" i="4"/>
  <c r="K140" i="4"/>
  <c r="K131" i="4"/>
  <c r="K122" i="4"/>
  <c r="I203" i="4"/>
  <c r="J203" i="4" s="1"/>
  <c r="K67" i="4"/>
  <c r="K69" i="4" s="1"/>
  <c r="K31" i="4"/>
  <c r="K33" i="4" s="1"/>
  <c r="I194" i="4"/>
  <c r="J194" i="4" s="1"/>
  <c r="K113" i="4"/>
  <c r="I113" i="4"/>
  <c r="J113" i="4" s="1"/>
  <c r="I85" i="4"/>
  <c r="I149" i="4"/>
  <c r="J149" i="4" s="1"/>
  <c r="I50" i="4"/>
  <c r="J50" i="4" s="1"/>
  <c r="I14" i="4"/>
  <c r="J14" i="4" s="1"/>
  <c r="I176" i="4"/>
  <c r="J176" i="4" s="1"/>
  <c r="I76" i="4"/>
  <c r="I40" i="4"/>
  <c r="I4" i="4"/>
  <c r="G8" i="6"/>
  <c r="G17" i="6"/>
  <c r="G26" i="6"/>
  <c r="G35" i="6"/>
  <c r="G44" i="6"/>
  <c r="G53" i="6"/>
  <c r="G62" i="6"/>
  <c r="G71" i="6"/>
  <c r="G80" i="6"/>
  <c r="G99" i="6"/>
  <c r="G98" i="6"/>
  <c r="G108" i="6"/>
  <c r="G107" i="6"/>
  <c r="I103" i="6" s="1"/>
  <c r="G9" i="6"/>
  <c r="G18" i="6"/>
  <c r="G27" i="6"/>
  <c r="G36" i="6"/>
  <c r="G45" i="6"/>
  <c r="G54" i="6"/>
  <c r="G63" i="6"/>
  <c r="G72" i="6"/>
  <c r="G81" i="6"/>
  <c r="G94" i="6"/>
  <c r="G96" i="6"/>
  <c r="G103" i="6"/>
  <c r="G105" i="6"/>
  <c r="G90" i="6"/>
  <c r="G89" i="6"/>
  <c r="G106" i="6"/>
  <c r="K122" i="6"/>
  <c r="K158" i="6"/>
  <c r="G4" i="6"/>
  <c r="G5" i="6"/>
  <c r="K5" i="6" s="1"/>
  <c r="G6" i="6"/>
  <c r="G13" i="6"/>
  <c r="G14" i="6"/>
  <c r="K14" i="6" s="1"/>
  <c r="G15" i="6"/>
  <c r="G22" i="6"/>
  <c r="K22" i="6" s="1"/>
  <c r="K24" i="6" s="1"/>
  <c r="G23" i="6"/>
  <c r="K23" i="6" s="1"/>
  <c r="G24" i="6"/>
  <c r="G31" i="6"/>
  <c r="K31" i="6" s="1"/>
  <c r="G32" i="6"/>
  <c r="K32" i="6" s="1"/>
  <c r="G33" i="6"/>
  <c r="G40" i="6"/>
  <c r="G41" i="6"/>
  <c r="K41" i="6" s="1"/>
  <c r="G42" i="6"/>
  <c r="G49" i="6"/>
  <c r="G50" i="6"/>
  <c r="K50" i="6" s="1"/>
  <c r="G51" i="6"/>
  <c r="G58" i="6"/>
  <c r="K58" i="6" s="1"/>
  <c r="K60" i="6" s="1"/>
  <c r="G59" i="6"/>
  <c r="K59" i="6" s="1"/>
  <c r="G60" i="6"/>
  <c r="G67" i="6"/>
  <c r="K67" i="6" s="1"/>
  <c r="G68" i="6"/>
  <c r="K68" i="6" s="1"/>
  <c r="G69" i="6"/>
  <c r="G76" i="6"/>
  <c r="G77" i="6"/>
  <c r="K77" i="6" s="1"/>
  <c r="G78" i="6"/>
  <c r="G85" i="6"/>
  <c r="G86" i="6"/>
  <c r="G87" i="6"/>
  <c r="G88" i="6"/>
  <c r="G95" i="6"/>
  <c r="G97" i="6"/>
  <c r="G104" i="6"/>
  <c r="K104" i="6" s="1"/>
  <c r="I113" i="6"/>
  <c r="J113" i="6" s="1"/>
  <c r="K131" i="6"/>
  <c r="K167" i="6"/>
  <c r="G116" i="6"/>
  <c r="I112" i="6" s="1"/>
  <c r="G125" i="6"/>
  <c r="I121" i="6" s="1"/>
  <c r="G134" i="6"/>
  <c r="I130" i="6" s="1"/>
  <c r="G143" i="6"/>
  <c r="I139" i="6" s="1"/>
  <c r="G152" i="6"/>
  <c r="I148" i="6" s="1"/>
  <c r="G161" i="6"/>
  <c r="I157" i="6" s="1"/>
  <c r="G168" i="6"/>
  <c r="G169" i="6"/>
  <c r="G175" i="6"/>
  <c r="G176" i="6"/>
  <c r="K176" i="6" s="1"/>
  <c r="G177" i="6"/>
  <c r="G178" i="6"/>
  <c r="G184" i="6"/>
  <c r="G185" i="6"/>
  <c r="K185" i="6" s="1"/>
  <c r="G186" i="6"/>
  <c r="G187" i="6"/>
  <c r="G193" i="6"/>
  <c r="G194" i="6"/>
  <c r="K194" i="6" s="1"/>
  <c r="G195" i="6"/>
  <c r="G196" i="6"/>
  <c r="G202" i="6"/>
  <c r="G203" i="6"/>
  <c r="K203" i="6" s="1"/>
  <c r="G204" i="6"/>
  <c r="G205" i="6"/>
  <c r="G211" i="6"/>
  <c r="G212" i="6"/>
  <c r="K212" i="6" s="1"/>
  <c r="G213" i="6"/>
  <c r="G214" i="6"/>
  <c r="G220" i="6"/>
  <c r="K220" i="6" s="1"/>
  <c r="G221" i="6"/>
  <c r="K221" i="6" s="1"/>
  <c r="G222" i="6"/>
  <c r="G223" i="6"/>
  <c r="G229" i="6"/>
  <c r="K229" i="6" s="1"/>
  <c r="G230" i="6"/>
  <c r="K230" i="6" s="1"/>
  <c r="G231" i="6"/>
  <c r="G232" i="6"/>
  <c r="G238" i="6"/>
  <c r="G239" i="6"/>
  <c r="K239" i="6" s="1"/>
  <c r="G240" i="6"/>
  <c r="G241" i="6"/>
  <c r="G247" i="6"/>
  <c r="G248" i="6"/>
  <c r="K248" i="6" s="1"/>
  <c r="G249" i="6"/>
  <c r="G250" i="6"/>
  <c r="G256" i="6"/>
  <c r="K256" i="6" s="1"/>
  <c r="G257" i="6"/>
  <c r="K257" i="6" s="1"/>
  <c r="G258" i="6"/>
  <c r="G259" i="6"/>
  <c r="G265" i="6"/>
  <c r="K265" i="6" s="1"/>
  <c r="G266" i="6"/>
  <c r="K266" i="6" s="1"/>
  <c r="G267" i="6"/>
  <c r="G268" i="6"/>
  <c r="G274" i="6"/>
  <c r="G275" i="6"/>
  <c r="K275" i="6" s="1"/>
  <c r="G276" i="6"/>
  <c r="G277" i="6"/>
  <c r="G170" i="6"/>
  <c r="I166" i="6" s="1"/>
  <c r="G179" i="6"/>
  <c r="I175" i="6" s="1"/>
  <c r="G188" i="6"/>
  <c r="I184" i="6" s="1"/>
  <c r="G197" i="6"/>
  <c r="I193" i="6" s="1"/>
  <c r="G206" i="6"/>
  <c r="I202" i="6" s="1"/>
  <c r="G215" i="6"/>
  <c r="I211" i="6" s="1"/>
  <c r="G224" i="6"/>
  <c r="I220" i="6" s="1"/>
  <c r="G233" i="6"/>
  <c r="G242" i="6"/>
  <c r="I238" i="6" s="1"/>
  <c r="G251" i="6"/>
  <c r="I247" i="6" s="1"/>
  <c r="G260" i="6"/>
  <c r="G269" i="6"/>
  <c r="G278" i="6"/>
  <c r="I274" i="6" s="1"/>
  <c r="J85" i="4" l="1"/>
  <c r="J87" i="4" s="1"/>
  <c r="I87" i="4"/>
  <c r="J13" i="4"/>
  <c r="J15" i="4" s="1"/>
  <c r="I15" i="4"/>
  <c r="J112" i="4"/>
  <c r="J114" i="4" s="1"/>
  <c r="I114" i="4"/>
  <c r="J22" i="4"/>
  <c r="J24" i="4" s="1"/>
  <c r="I24" i="4"/>
  <c r="J184" i="4"/>
  <c r="J186" i="4" s="1"/>
  <c r="I186" i="4"/>
  <c r="J67" i="4"/>
  <c r="J69" i="4" s="1"/>
  <c r="I69" i="4"/>
  <c r="K141" i="4"/>
  <c r="I231" i="4"/>
  <c r="J4" i="4"/>
  <c r="J6" i="4" s="1"/>
  <c r="I6" i="4"/>
  <c r="J49" i="4"/>
  <c r="J51" i="4" s="1"/>
  <c r="I51" i="4"/>
  <c r="K114" i="4"/>
  <c r="J175" i="4"/>
  <c r="J177" i="4" s="1"/>
  <c r="I177" i="4"/>
  <c r="J58" i="4"/>
  <c r="J60" i="4" s="1"/>
  <c r="I60" i="4"/>
  <c r="J220" i="4"/>
  <c r="J222" i="4" s="1"/>
  <c r="I222" i="4"/>
  <c r="J103" i="4"/>
  <c r="J105" i="4" s="1"/>
  <c r="I105" i="4"/>
  <c r="K150" i="4"/>
  <c r="J231" i="4"/>
  <c r="J40" i="4"/>
  <c r="J42" i="4" s="1"/>
  <c r="I42" i="4"/>
  <c r="I204" i="4"/>
  <c r="J211" i="4"/>
  <c r="J213" i="4" s="1"/>
  <c r="I213" i="4"/>
  <c r="I96" i="4"/>
  <c r="J94" i="4"/>
  <c r="J96" i="4" s="1"/>
  <c r="I150" i="4"/>
  <c r="J256" i="4"/>
  <c r="J258" i="4" s="1"/>
  <c r="I258" i="4"/>
  <c r="K123" i="4"/>
  <c r="K159" i="4"/>
  <c r="I195" i="4"/>
  <c r="I267" i="4"/>
  <c r="J76" i="4"/>
  <c r="J78" i="4" s="1"/>
  <c r="I78" i="4"/>
  <c r="J247" i="4"/>
  <c r="J249" i="4" s="1"/>
  <c r="I249" i="4"/>
  <c r="J150" i="4"/>
  <c r="J31" i="4"/>
  <c r="J33" i="4" s="1"/>
  <c r="I33" i="4"/>
  <c r="K132" i="4"/>
  <c r="K168" i="4"/>
  <c r="J195" i="4"/>
  <c r="J267" i="4"/>
  <c r="J247" i="6"/>
  <c r="J202" i="6"/>
  <c r="K258" i="6"/>
  <c r="K238" i="6"/>
  <c r="K240" i="6" s="1"/>
  <c r="K222" i="6"/>
  <c r="K211" i="6"/>
  <c r="K213" i="6" s="1"/>
  <c r="K202" i="6"/>
  <c r="K204" i="6" s="1"/>
  <c r="K193" i="6"/>
  <c r="K195" i="6" s="1"/>
  <c r="K184" i="6"/>
  <c r="K186" i="6" s="1"/>
  <c r="K175" i="6"/>
  <c r="K177" i="6" s="1"/>
  <c r="J148" i="6"/>
  <c r="J150" i="6" s="1"/>
  <c r="I150" i="6"/>
  <c r="J112" i="6"/>
  <c r="J114" i="6" s="1"/>
  <c r="I114" i="6"/>
  <c r="K69" i="6"/>
  <c r="K33" i="6"/>
  <c r="I194" i="6"/>
  <c r="J194" i="6" s="1"/>
  <c r="I257" i="6"/>
  <c r="J257" i="6" s="1"/>
  <c r="K121" i="6"/>
  <c r="K123" i="6" s="1"/>
  <c r="K94" i="6"/>
  <c r="I50" i="6"/>
  <c r="J50" i="6" s="1"/>
  <c r="I14" i="6"/>
  <c r="J14" i="6" s="1"/>
  <c r="I176" i="6"/>
  <c r="J176" i="6" s="1"/>
  <c r="I104" i="6"/>
  <c r="J104" i="6" s="1"/>
  <c r="I67" i="6"/>
  <c r="I31" i="6"/>
  <c r="J238" i="6"/>
  <c r="I168" i="6"/>
  <c r="J166" i="6"/>
  <c r="J168" i="6" s="1"/>
  <c r="K274" i="6"/>
  <c r="K276" i="6" s="1"/>
  <c r="K231" i="6"/>
  <c r="I265" i="6"/>
  <c r="I229" i="6"/>
  <c r="J193" i="6"/>
  <c r="J195" i="6" s="1"/>
  <c r="I195" i="6"/>
  <c r="J139" i="6"/>
  <c r="J141" i="6" s="1"/>
  <c r="I141" i="6"/>
  <c r="I275" i="6"/>
  <c r="J275" i="6" s="1"/>
  <c r="K139" i="6"/>
  <c r="K141" i="6" s="1"/>
  <c r="K86" i="6"/>
  <c r="K76" i="6"/>
  <c r="K78" i="6" s="1"/>
  <c r="K40" i="6"/>
  <c r="K42" i="6" s="1"/>
  <c r="K4" i="6"/>
  <c r="K6" i="6" s="1"/>
  <c r="K166" i="6"/>
  <c r="K168" i="6" s="1"/>
  <c r="I221" i="6"/>
  <c r="J221" i="6" s="1"/>
  <c r="I77" i="6"/>
  <c r="J77" i="6" s="1"/>
  <c r="I41" i="6"/>
  <c r="J41" i="6" s="1"/>
  <c r="I5" i="6"/>
  <c r="J5" i="6" s="1"/>
  <c r="K148" i="6"/>
  <c r="K150" i="6" s="1"/>
  <c r="I94" i="6"/>
  <c r="I58" i="6"/>
  <c r="I22" i="6"/>
  <c r="J211" i="6"/>
  <c r="J274" i="6"/>
  <c r="J276" i="6" s="1"/>
  <c r="I276" i="6"/>
  <c r="K267" i="6"/>
  <c r="K247" i="6"/>
  <c r="K249" i="6" s="1"/>
  <c r="I256" i="6"/>
  <c r="J220" i="6"/>
  <c r="J222" i="6" s="1"/>
  <c r="I222" i="6"/>
  <c r="J184" i="6"/>
  <c r="J130" i="6"/>
  <c r="J132" i="6" s="1"/>
  <c r="I132" i="6"/>
  <c r="I239" i="6"/>
  <c r="J239" i="6" s="1"/>
  <c r="K95" i="6"/>
  <c r="K85" i="6"/>
  <c r="K87" i="6" s="1"/>
  <c r="K49" i="6"/>
  <c r="K51" i="6" s="1"/>
  <c r="K13" i="6"/>
  <c r="K15" i="6" s="1"/>
  <c r="I266" i="6"/>
  <c r="J266" i="6" s="1"/>
  <c r="I85" i="6"/>
  <c r="I185" i="6"/>
  <c r="J185" i="6" s="1"/>
  <c r="K103" i="6"/>
  <c r="K105" i="6" s="1"/>
  <c r="I68" i="6"/>
  <c r="J68" i="6" s="1"/>
  <c r="I32" i="6"/>
  <c r="J32" i="6" s="1"/>
  <c r="I248" i="6"/>
  <c r="J248" i="6" s="1"/>
  <c r="K112" i="6"/>
  <c r="K114" i="6" s="1"/>
  <c r="I95" i="6"/>
  <c r="J95" i="6" s="1"/>
  <c r="I49" i="6"/>
  <c r="I13" i="6"/>
  <c r="J175" i="6"/>
  <c r="J177" i="6" s="1"/>
  <c r="I177" i="6"/>
  <c r="J157" i="6"/>
  <c r="J159" i="6" s="1"/>
  <c r="I159" i="6"/>
  <c r="J121" i="6"/>
  <c r="J123" i="6" s="1"/>
  <c r="I123" i="6"/>
  <c r="I203" i="6"/>
  <c r="J203" i="6" s="1"/>
  <c r="I230" i="6"/>
  <c r="J230" i="6" s="1"/>
  <c r="K130" i="6"/>
  <c r="K132" i="6" s="1"/>
  <c r="I86" i="6"/>
  <c r="J86" i="6" s="1"/>
  <c r="K157" i="6"/>
  <c r="K159" i="6" s="1"/>
  <c r="I59" i="6"/>
  <c r="J59" i="6" s="1"/>
  <c r="I23" i="6"/>
  <c r="J23" i="6" s="1"/>
  <c r="I212" i="6"/>
  <c r="J212" i="6" s="1"/>
  <c r="J103" i="6"/>
  <c r="J105" i="6" s="1"/>
  <c r="I105" i="6"/>
  <c r="I76" i="6"/>
  <c r="I40" i="6"/>
  <c r="I4" i="6"/>
  <c r="J13" i="6" l="1"/>
  <c r="J15" i="6" s="1"/>
  <c r="I15" i="6"/>
  <c r="J213" i="6"/>
  <c r="J229" i="6"/>
  <c r="J231" i="6" s="1"/>
  <c r="I231" i="6"/>
  <c r="J31" i="6"/>
  <c r="J33" i="6" s="1"/>
  <c r="I33" i="6"/>
  <c r="I204" i="6"/>
  <c r="J4" i="6"/>
  <c r="J6" i="6" s="1"/>
  <c r="I6" i="6"/>
  <c r="J49" i="6"/>
  <c r="J51" i="6" s="1"/>
  <c r="I51" i="6"/>
  <c r="J85" i="6"/>
  <c r="J87" i="6" s="1"/>
  <c r="I87" i="6"/>
  <c r="J22" i="6"/>
  <c r="J24" i="6" s="1"/>
  <c r="I24" i="6"/>
  <c r="J265" i="6"/>
  <c r="J267" i="6" s="1"/>
  <c r="I267" i="6"/>
  <c r="J67" i="6"/>
  <c r="J69" i="6" s="1"/>
  <c r="I69" i="6"/>
  <c r="J204" i="6"/>
  <c r="J40" i="6"/>
  <c r="J42" i="6" s="1"/>
  <c r="I42" i="6"/>
  <c r="I186" i="6"/>
  <c r="J256" i="6"/>
  <c r="J258" i="6" s="1"/>
  <c r="I258" i="6"/>
  <c r="J58" i="6"/>
  <c r="J60" i="6" s="1"/>
  <c r="I60" i="6"/>
  <c r="I240" i="6"/>
  <c r="K96" i="6"/>
  <c r="I249" i="6"/>
  <c r="J76" i="6"/>
  <c r="J78" i="6" s="1"/>
  <c r="I78" i="6"/>
  <c r="J186" i="6"/>
  <c r="I213" i="6"/>
  <c r="J94" i="6"/>
  <c r="J96" i="6" s="1"/>
  <c r="I96" i="6"/>
  <c r="J240" i="6"/>
  <c r="J249" i="6"/>
  <c r="G279" i="5" l="1"/>
  <c r="I275" i="5" s="1"/>
  <c r="J275" i="5" s="1"/>
  <c r="G278" i="5"/>
  <c r="G277" i="5"/>
  <c r="G276" i="5"/>
  <c r="G275" i="5"/>
  <c r="J274" i="5"/>
  <c r="J276" i="5" s="1"/>
  <c r="I274" i="5"/>
  <c r="I276" i="5" s="1"/>
  <c r="G274" i="5"/>
  <c r="K274" i="5" s="1"/>
  <c r="I273" i="5"/>
  <c r="G270" i="5"/>
  <c r="I266" i="5" s="1"/>
  <c r="J266" i="5" s="1"/>
  <c r="G269" i="5"/>
  <c r="G268" i="5"/>
  <c r="G267" i="5"/>
  <c r="G266" i="5"/>
  <c r="J265" i="5"/>
  <c r="J267" i="5" s="1"/>
  <c r="I265" i="5"/>
  <c r="G265" i="5"/>
  <c r="K265" i="5" s="1"/>
  <c r="I264" i="5"/>
  <c r="G261" i="5"/>
  <c r="I257" i="5" s="1"/>
  <c r="G260" i="5"/>
  <c r="G259" i="5"/>
  <c r="G258" i="5"/>
  <c r="J257" i="5"/>
  <c r="G257" i="5"/>
  <c r="K257" i="5" s="1"/>
  <c r="J256" i="5"/>
  <c r="J258" i="5" s="1"/>
  <c r="I256" i="5"/>
  <c r="I258" i="5" s="1"/>
  <c r="G256" i="5"/>
  <c r="K256" i="5" s="1"/>
  <c r="K258" i="5" s="1"/>
  <c r="I255" i="5"/>
  <c r="G252" i="5"/>
  <c r="I248" i="5" s="1"/>
  <c r="G251" i="5"/>
  <c r="G250" i="5"/>
  <c r="G249" i="5"/>
  <c r="J248" i="5"/>
  <c r="G248" i="5"/>
  <c r="K248" i="5" s="1"/>
  <c r="J247" i="5"/>
  <c r="J249" i="5" s="1"/>
  <c r="I247" i="5"/>
  <c r="I249" i="5" s="1"/>
  <c r="G247" i="5"/>
  <c r="K247" i="5" s="1"/>
  <c r="I246" i="5"/>
  <c r="G243" i="5"/>
  <c r="I239" i="5" s="1"/>
  <c r="J239" i="5" s="1"/>
  <c r="G242" i="5"/>
  <c r="G241" i="5"/>
  <c r="G240" i="5"/>
  <c r="G239" i="5"/>
  <c r="J238" i="5"/>
  <c r="J240" i="5" s="1"/>
  <c r="I238" i="5"/>
  <c r="I240" i="5" s="1"/>
  <c r="G238" i="5"/>
  <c r="K238" i="5" s="1"/>
  <c r="I237" i="5"/>
  <c r="G234" i="5"/>
  <c r="I230" i="5" s="1"/>
  <c r="J230" i="5" s="1"/>
  <c r="G233" i="5"/>
  <c r="G232" i="5"/>
  <c r="G231" i="5"/>
  <c r="G230" i="5"/>
  <c r="J229" i="5"/>
  <c r="I229" i="5"/>
  <c r="I231" i="5" s="1"/>
  <c r="G229" i="5"/>
  <c r="K229" i="5" s="1"/>
  <c r="I228" i="5"/>
  <c r="G225" i="5"/>
  <c r="I221" i="5" s="1"/>
  <c r="J221" i="5" s="1"/>
  <c r="G224" i="5"/>
  <c r="G223" i="5"/>
  <c r="G222" i="5"/>
  <c r="G221" i="5"/>
  <c r="K221" i="5" s="1"/>
  <c r="J220" i="5"/>
  <c r="J222" i="5" s="1"/>
  <c r="I220" i="5"/>
  <c r="I222" i="5" s="1"/>
  <c r="G220" i="5"/>
  <c r="K220" i="5" s="1"/>
  <c r="I219" i="5"/>
  <c r="G216" i="5"/>
  <c r="I212" i="5" s="1"/>
  <c r="J212" i="5" s="1"/>
  <c r="G215" i="5"/>
  <c r="I211" i="5" s="1"/>
  <c r="G214" i="5"/>
  <c r="G213" i="5"/>
  <c r="G212" i="5"/>
  <c r="K212" i="5" s="1"/>
  <c r="G211" i="5"/>
  <c r="I210" i="5"/>
  <c r="G207" i="5"/>
  <c r="G206" i="5"/>
  <c r="G205" i="5"/>
  <c r="G204" i="5"/>
  <c r="I203" i="5"/>
  <c r="I204" i="5" s="1"/>
  <c r="G203" i="5"/>
  <c r="K203" i="5" s="1"/>
  <c r="I202" i="5"/>
  <c r="J202" i="5" s="1"/>
  <c r="G202" i="5"/>
  <c r="K202" i="5" s="1"/>
  <c r="K204" i="5" s="1"/>
  <c r="I201" i="5"/>
  <c r="G198" i="5"/>
  <c r="G197" i="5"/>
  <c r="G196" i="5"/>
  <c r="G195" i="5"/>
  <c r="J194" i="5"/>
  <c r="I194" i="5"/>
  <c r="G194" i="5"/>
  <c r="K194" i="5" s="1"/>
  <c r="I193" i="5"/>
  <c r="I195" i="5" s="1"/>
  <c r="G193" i="5"/>
  <c r="K193" i="5" s="1"/>
  <c r="K195" i="5" s="1"/>
  <c r="I192" i="5"/>
  <c r="G189" i="5"/>
  <c r="G188" i="5"/>
  <c r="I184" i="5" s="1"/>
  <c r="G187" i="5"/>
  <c r="G186" i="5"/>
  <c r="J185" i="5"/>
  <c r="I185" i="5"/>
  <c r="G185" i="5"/>
  <c r="K185" i="5" s="1"/>
  <c r="G184" i="5"/>
  <c r="I183" i="5"/>
  <c r="G180" i="5"/>
  <c r="I176" i="5" s="1"/>
  <c r="J176" i="5" s="1"/>
  <c r="G179" i="5"/>
  <c r="I175" i="5" s="1"/>
  <c r="G178" i="5"/>
  <c r="G177" i="5"/>
  <c r="G176" i="5"/>
  <c r="K176" i="5" s="1"/>
  <c r="G175" i="5"/>
  <c r="I174" i="5"/>
  <c r="G171" i="5"/>
  <c r="G170" i="5"/>
  <c r="I166" i="5" s="1"/>
  <c r="G169" i="5"/>
  <c r="G168" i="5"/>
  <c r="I167" i="5"/>
  <c r="J167" i="5" s="1"/>
  <c r="G167" i="5"/>
  <c r="K167" i="5" s="1"/>
  <c r="G166" i="5"/>
  <c r="K166" i="5" s="1"/>
  <c r="K168" i="5" s="1"/>
  <c r="I165" i="5"/>
  <c r="G162" i="5"/>
  <c r="G161" i="5"/>
  <c r="G160" i="5"/>
  <c r="G159" i="5"/>
  <c r="J158" i="5"/>
  <c r="I158" i="5"/>
  <c r="G158" i="5"/>
  <c r="K158" i="5" s="1"/>
  <c r="I157" i="5"/>
  <c r="I159" i="5" s="1"/>
  <c r="G157" i="5"/>
  <c r="K157" i="5" s="1"/>
  <c r="K159" i="5" s="1"/>
  <c r="I156" i="5"/>
  <c r="G153" i="5"/>
  <c r="G152" i="5"/>
  <c r="I148" i="5" s="1"/>
  <c r="G151" i="5"/>
  <c r="G150" i="5"/>
  <c r="J149" i="5"/>
  <c r="I149" i="5"/>
  <c r="G149" i="5"/>
  <c r="K149" i="5" s="1"/>
  <c r="G148" i="5"/>
  <c r="I147" i="5"/>
  <c r="G144" i="5"/>
  <c r="I140" i="5" s="1"/>
  <c r="J140" i="5" s="1"/>
  <c r="G143" i="5"/>
  <c r="I139" i="5" s="1"/>
  <c r="G142" i="5"/>
  <c r="G141" i="5"/>
  <c r="G140" i="5"/>
  <c r="K140" i="5" s="1"/>
  <c r="G139" i="5"/>
  <c r="I138" i="5"/>
  <c r="G135" i="5"/>
  <c r="G134" i="5"/>
  <c r="I130" i="5" s="1"/>
  <c r="G133" i="5"/>
  <c r="G132" i="5"/>
  <c r="I131" i="5"/>
  <c r="J131" i="5" s="1"/>
  <c r="G131" i="5"/>
  <c r="K131" i="5" s="1"/>
  <c r="G130" i="5"/>
  <c r="K130" i="5" s="1"/>
  <c r="K132" i="5" s="1"/>
  <c r="I129" i="5"/>
  <c r="G126" i="5"/>
  <c r="G125" i="5"/>
  <c r="G124" i="5"/>
  <c r="G123" i="5"/>
  <c r="J122" i="5"/>
  <c r="I122" i="5"/>
  <c r="G122" i="5"/>
  <c r="K122" i="5" s="1"/>
  <c r="I121" i="5"/>
  <c r="I123" i="5" s="1"/>
  <c r="G121" i="5"/>
  <c r="K121" i="5" s="1"/>
  <c r="K123" i="5" s="1"/>
  <c r="I120" i="5"/>
  <c r="G117" i="5"/>
  <c r="G116" i="5"/>
  <c r="I112" i="5" s="1"/>
  <c r="G115" i="5"/>
  <c r="G114" i="5"/>
  <c r="J113" i="5"/>
  <c r="I113" i="5"/>
  <c r="G113" i="5"/>
  <c r="G112" i="5"/>
  <c r="I111" i="5"/>
  <c r="G108" i="5"/>
  <c r="I104" i="5" s="1"/>
  <c r="J104" i="5" s="1"/>
  <c r="G107" i="5"/>
  <c r="I103" i="5" s="1"/>
  <c r="G106" i="5"/>
  <c r="G105" i="5"/>
  <c r="G104" i="5"/>
  <c r="K104" i="5" s="1"/>
  <c r="G103" i="5"/>
  <c r="I102" i="5"/>
  <c r="G99" i="5"/>
  <c r="G98" i="5"/>
  <c r="G97" i="5"/>
  <c r="G96" i="5"/>
  <c r="I95" i="5"/>
  <c r="J95" i="5" s="1"/>
  <c r="G95" i="5"/>
  <c r="K95" i="5" s="1"/>
  <c r="G94" i="5"/>
  <c r="K94" i="5" s="1"/>
  <c r="K96" i="5" s="1"/>
  <c r="I93" i="5"/>
  <c r="G90" i="5"/>
  <c r="G89" i="5"/>
  <c r="G88" i="5"/>
  <c r="G87" i="5"/>
  <c r="J86" i="5"/>
  <c r="I86" i="5"/>
  <c r="G86" i="5"/>
  <c r="I85" i="5"/>
  <c r="I87" i="5" s="1"/>
  <c r="G85" i="5"/>
  <c r="K85" i="5" s="1"/>
  <c r="I84" i="5"/>
  <c r="G81" i="5"/>
  <c r="G80" i="5"/>
  <c r="I76" i="5" s="1"/>
  <c r="G79" i="5"/>
  <c r="G78" i="5"/>
  <c r="G77" i="5"/>
  <c r="G76" i="5"/>
  <c r="I75" i="5"/>
  <c r="G72" i="5"/>
  <c r="I68" i="5" s="1"/>
  <c r="J68" i="5" s="1"/>
  <c r="G71" i="5"/>
  <c r="I67" i="5" s="1"/>
  <c r="G70" i="5"/>
  <c r="G69" i="5"/>
  <c r="G68" i="5"/>
  <c r="K68" i="5" s="1"/>
  <c r="G67" i="5"/>
  <c r="I66" i="5"/>
  <c r="G63" i="5"/>
  <c r="I59" i="5" s="1"/>
  <c r="J59" i="5" s="1"/>
  <c r="G62" i="5"/>
  <c r="G61" i="5"/>
  <c r="G60" i="5"/>
  <c r="G59" i="5"/>
  <c r="K59" i="5" s="1"/>
  <c r="G58" i="5"/>
  <c r="K58" i="5" s="1"/>
  <c r="I57" i="5"/>
  <c r="G54" i="5"/>
  <c r="G53" i="5"/>
  <c r="G52" i="5"/>
  <c r="G51" i="5"/>
  <c r="I50" i="5"/>
  <c r="J50" i="5" s="1"/>
  <c r="G50" i="5"/>
  <c r="G49" i="5"/>
  <c r="K49" i="5" s="1"/>
  <c r="I48" i="5"/>
  <c r="G45" i="5"/>
  <c r="G44" i="5"/>
  <c r="G43" i="5"/>
  <c r="G42" i="5"/>
  <c r="G41" i="5"/>
  <c r="I40" i="5"/>
  <c r="J40" i="5" s="1"/>
  <c r="G40" i="5"/>
  <c r="I39" i="5"/>
  <c r="G36" i="5"/>
  <c r="I32" i="5" s="1"/>
  <c r="J32" i="5" s="1"/>
  <c r="G35" i="5"/>
  <c r="I31" i="5" s="1"/>
  <c r="G34" i="5"/>
  <c r="G33" i="5"/>
  <c r="G32" i="5"/>
  <c r="K32" i="5" s="1"/>
  <c r="G31" i="5"/>
  <c r="I30" i="5"/>
  <c r="G27" i="5"/>
  <c r="I21" i="5"/>
  <c r="G26" i="5" s="1"/>
  <c r="G18" i="5"/>
  <c r="G17" i="5"/>
  <c r="I12" i="5"/>
  <c r="G16" i="5" s="1"/>
  <c r="G9" i="5"/>
  <c r="G8" i="5"/>
  <c r="I3" i="5"/>
  <c r="G7" i="5" s="1"/>
  <c r="I33" i="5" l="1"/>
  <c r="J31" i="5"/>
  <c r="J33" i="5" s="1"/>
  <c r="J139" i="5"/>
  <c r="J141" i="5" s="1"/>
  <c r="I141" i="5"/>
  <c r="I132" i="5"/>
  <c r="J130" i="5"/>
  <c r="J132" i="5" s="1"/>
  <c r="I69" i="5"/>
  <c r="J67" i="5"/>
  <c r="J69" i="5" s="1"/>
  <c r="J103" i="5"/>
  <c r="J105" i="5" s="1"/>
  <c r="I105" i="5"/>
  <c r="J175" i="5"/>
  <c r="J177" i="5" s="1"/>
  <c r="I177" i="5"/>
  <c r="J76" i="5"/>
  <c r="J78" i="5" s="1"/>
  <c r="I150" i="5"/>
  <c r="J148" i="5"/>
  <c r="J150" i="5" s="1"/>
  <c r="J211" i="5"/>
  <c r="J213" i="5" s="1"/>
  <c r="I213" i="5"/>
  <c r="I114" i="5"/>
  <c r="J112" i="5"/>
  <c r="J114" i="5" s="1"/>
  <c r="I168" i="5"/>
  <c r="J166" i="5"/>
  <c r="J168" i="5" s="1"/>
  <c r="J184" i="5"/>
  <c r="J186" i="5" s="1"/>
  <c r="I186" i="5"/>
  <c r="J231" i="5"/>
  <c r="I49" i="5"/>
  <c r="I267" i="5"/>
  <c r="G25" i="5"/>
  <c r="K31" i="5"/>
  <c r="K33" i="5" s="1"/>
  <c r="K41" i="5"/>
  <c r="I58" i="5"/>
  <c r="K67" i="5"/>
  <c r="K69" i="5" s="1"/>
  <c r="K77" i="5"/>
  <c r="J85" i="5"/>
  <c r="J87" i="5" s="1"/>
  <c r="I94" i="5"/>
  <c r="K103" i="5"/>
  <c r="K105" i="5" s="1"/>
  <c r="K113" i="5"/>
  <c r="J121" i="5"/>
  <c r="J123" i="5" s="1"/>
  <c r="K139" i="5"/>
  <c r="K141" i="5" s="1"/>
  <c r="J157" i="5"/>
  <c r="J159" i="5" s="1"/>
  <c r="K175" i="5"/>
  <c r="K177" i="5" s="1"/>
  <c r="J193" i="5"/>
  <c r="J195" i="5" s="1"/>
  <c r="J203" i="5"/>
  <c r="J204" i="5" s="1"/>
  <c r="K211" i="5"/>
  <c r="K213" i="5" s="1"/>
  <c r="K239" i="5"/>
  <c r="K249" i="5"/>
  <c r="K275" i="5"/>
  <c r="K51" i="5"/>
  <c r="K60" i="5"/>
  <c r="G4" i="5"/>
  <c r="G5" i="5"/>
  <c r="G6" i="5"/>
  <c r="G13" i="5"/>
  <c r="G14" i="5"/>
  <c r="G15" i="5"/>
  <c r="G22" i="5"/>
  <c r="K22" i="5" s="1"/>
  <c r="G23" i="5"/>
  <c r="G24" i="5"/>
  <c r="K40" i="5"/>
  <c r="K42" i="5" s="1"/>
  <c r="I41" i="5"/>
  <c r="J41" i="5" s="1"/>
  <c r="J42" i="5" s="1"/>
  <c r="K50" i="5"/>
  <c r="K76" i="5"/>
  <c r="K78" i="5" s="1"/>
  <c r="I77" i="5"/>
  <c r="J77" i="5" s="1"/>
  <c r="K86" i="5"/>
  <c r="K87" i="5" s="1"/>
  <c r="K112" i="5"/>
  <c r="K114" i="5" s="1"/>
  <c r="K148" i="5"/>
  <c r="K150" i="5" s="1"/>
  <c r="K184" i="5"/>
  <c r="K186" i="5" s="1"/>
  <c r="K222" i="5"/>
  <c r="K230" i="5"/>
  <c r="K231" i="5" s="1"/>
  <c r="K240" i="5"/>
  <c r="K266" i="5"/>
  <c r="K276" i="5"/>
  <c r="K267" i="5"/>
  <c r="K5" i="5" l="1"/>
  <c r="I5" i="5"/>
  <c r="J5" i="5" s="1"/>
  <c r="I96" i="5"/>
  <c r="J94" i="5"/>
  <c r="J96" i="5" s="1"/>
  <c r="J58" i="5"/>
  <c r="J60" i="5" s="1"/>
  <c r="I60" i="5"/>
  <c r="I22" i="5"/>
  <c r="K24" i="5"/>
  <c r="K14" i="5"/>
  <c r="I14" i="5"/>
  <c r="J14" i="5" s="1"/>
  <c r="I4" i="5"/>
  <c r="K4" i="5"/>
  <c r="K6" i="5" s="1"/>
  <c r="I42" i="5"/>
  <c r="K23" i="5"/>
  <c r="I23" i="5"/>
  <c r="J23" i="5" s="1"/>
  <c r="I13" i="5"/>
  <c r="K13" i="5"/>
  <c r="K15" i="5" s="1"/>
  <c r="I51" i="5"/>
  <c r="J49" i="5"/>
  <c r="J51" i="5" s="1"/>
  <c r="I78" i="5"/>
  <c r="I15" i="5" l="1"/>
  <c r="J13" i="5"/>
  <c r="J15" i="5" s="1"/>
  <c r="I24" i="5"/>
  <c r="J22" i="5"/>
  <c r="J24" i="5" s="1"/>
  <c r="J4" i="5"/>
  <c r="J6" i="5" s="1"/>
  <c r="I6" i="5"/>
</calcChain>
</file>

<file path=xl/sharedStrings.xml><?xml version="1.0" encoding="utf-8"?>
<sst xmlns="http://schemas.openxmlformats.org/spreadsheetml/2006/main" count="3423" uniqueCount="646">
  <si>
    <t>Propranolol</t>
  </si>
  <si>
    <t>Warfarin</t>
  </si>
  <si>
    <t>Control</t>
  </si>
  <si>
    <t>Human</t>
  </si>
  <si>
    <t>CYP2178-R1</t>
  </si>
  <si>
    <t>Test Article</t>
  </si>
  <si>
    <t>Test Species</t>
  </si>
  <si>
    <t>Test Conc (µM)</t>
  </si>
  <si>
    <t>Mean Plasma Fraction Unbound</t>
  </si>
  <si>
    <t>Mean Plasma Fraction Bound</t>
  </si>
  <si>
    <t>Post-Assay Recovery</t>
  </si>
  <si>
    <t>Comment</t>
  </si>
  <si>
    <t>Fraction</t>
  </si>
  <si>
    <r>
      <t>1</t>
    </r>
    <r>
      <rPr>
        <b/>
        <vertAlign val="superscript"/>
        <sz val="11"/>
        <color theme="1"/>
        <rFont val="Times New Roman"/>
        <family val="1"/>
      </rPr>
      <t>st</t>
    </r>
  </si>
  <si>
    <r>
      <t>2</t>
    </r>
    <r>
      <rPr>
        <b/>
        <vertAlign val="superscript"/>
        <sz val="11"/>
        <color theme="1"/>
        <rFont val="Times New Roman"/>
        <family val="1"/>
      </rPr>
      <t>nd</t>
    </r>
  </si>
  <si>
    <t>Mean</t>
  </si>
  <si>
    <t>Free</t>
  </si>
  <si>
    <t>Bound</t>
  </si>
  <si>
    <t>DTXSID7042190</t>
  </si>
  <si>
    <t>DTXSID0020577</t>
  </si>
  <si>
    <t>DTXSID0042080</t>
  </si>
  <si>
    <t>DTXSID1037515</t>
  </si>
  <si>
    <t>DTXSID6021371</t>
  </si>
  <si>
    <t>DTXSID0047296</t>
  </si>
  <si>
    <t>DTXSID8020202</t>
  </si>
  <si>
    <t>DTXSID5042297</t>
  </si>
  <si>
    <t>DTXSID6047313</t>
  </si>
  <si>
    <t>DTXSID6040747</t>
  </si>
  <si>
    <t>DTXSID5023796</t>
  </si>
  <si>
    <t>DTXSID0022777</t>
  </si>
  <si>
    <t>DTXSID7042352</t>
  </si>
  <si>
    <t>DTXSID7041966</t>
  </si>
  <si>
    <t>DTXSID1032484</t>
  </si>
  <si>
    <t>DTXSID9041289</t>
  </si>
  <si>
    <t>DTXSID8034324</t>
  </si>
  <si>
    <t>DTXSID9023889</t>
  </si>
  <si>
    <t>DTXSID1038666</t>
  </si>
  <si>
    <t>DTXSID9047542</t>
  </si>
  <si>
    <t>DTXSID7021156</t>
  </si>
  <si>
    <t>DTXSID1042285</t>
  </si>
  <si>
    <t>DTXSID5037028</t>
  </si>
  <si>
    <t>DTXSID6048175</t>
  </si>
  <si>
    <t>DTXSID0037522</t>
  </si>
  <si>
    <t>DTXSID7041964</t>
  </si>
  <si>
    <t>&lt;0.1%</t>
  </si>
  <si>
    <t>&gt;99.9%</t>
  </si>
  <si>
    <t>EPA</t>
  </si>
  <si>
    <t>SampleName</t>
  </si>
  <si>
    <t>CompoundName</t>
  </si>
  <si>
    <t>Transition</t>
  </si>
  <si>
    <t>Area</t>
  </si>
  <si>
    <t>ISTD Area</t>
  </si>
  <si>
    <t>ISTDResponseRatio</t>
  </si>
  <si>
    <t>Dilution Factor</t>
  </si>
  <si>
    <t>Value</t>
  </si>
  <si>
    <t>% Free</t>
  </si>
  <si>
    <t>% Bound</t>
  </si>
  <si>
    <t>% Recover</t>
  </si>
  <si>
    <t>202.164 &gt; 57.939</t>
  </si>
  <si>
    <t>Average Blanks</t>
  </si>
  <si>
    <t>Average</t>
  </si>
  <si>
    <t>166.992 &gt; 139.903</t>
  </si>
  <si>
    <t>166.992 &gt; 139.904</t>
  </si>
  <si>
    <t>166.992 &gt; 139.905</t>
  </si>
  <si>
    <t>314.052 &gt; 104.892</t>
  </si>
  <si>
    <t>314.052 &gt; 104.893</t>
  </si>
  <si>
    <t>314.052 &gt; 104.895</t>
  </si>
  <si>
    <t>314.052 &gt; 104.894</t>
  </si>
  <si>
    <t>292.045 &gt; 235.947</t>
  </si>
  <si>
    <t>292.045 &gt; 235.948</t>
  </si>
  <si>
    <t>292.045 &gt; 235.949</t>
  </si>
  <si>
    <t>435.233 &gt; 415.047</t>
  </si>
  <si>
    <t>435.233 &gt; 415.048</t>
  </si>
  <si>
    <t>435.233 &gt; 415.049</t>
  </si>
  <si>
    <t>442.982 &gt; 188.706</t>
  </si>
  <si>
    <t>442.982 &gt; 188.707</t>
  </si>
  <si>
    <t>442.982 &gt; 188.708</t>
  </si>
  <si>
    <t>431.265 &gt; 413.073</t>
  </si>
  <si>
    <t>431.265 &gt; 413.074</t>
  </si>
  <si>
    <t>431.265 &gt; 413.075</t>
  </si>
  <si>
    <t>334.116 &gt; 198.030</t>
  </si>
  <si>
    <t>334.116 &gt; 198.031</t>
  </si>
  <si>
    <t>334.116 &gt; 198.032</t>
  </si>
  <si>
    <t>356.215 &gt; 134.945</t>
  </si>
  <si>
    <t>356.215 &gt; 134.946</t>
  </si>
  <si>
    <t>356.215 &gt; 134.947</t>
  </si>
  <si>
    <t>331.191 &gt; 96.947</t>
  </si>
  <si>
    <t>331.191 &gt; 96.948</t>
  </si>
  <si>
    <t>331.191 &gt; 96.949</t>
  </si>
  <si>
    <t>341.174 &gt; 119.936</t>
  </si>
  <si>
    <t>382.036 &gt; 361.934</t>
  </si>
  <si>
    <t>382.036 &gt; 361.935</t>
  </si>
  <si>
    <t>382.036 &gt; 361.936</t>
  </si>
  <si>
    <t>374.081 &gt; 221.984</t>
  </si>
  <si>
    <t>374.081 &gt; 221.985</t>
  </si>
  <si>
    <t>374.081 &gt; 221.986</t>
  </si>
  <si>
    <t>326.017 &gt; 92.882</t>
  </si>
  <si>
    <t>326.017 &gt; 92.883</t>
  </si>
  <si>
    <t>326.017 &gt; 92.884</t>
  </si>
  <si>
    <t>467.004 &gt; 124.816</t>
  </si>
  <si>
    <t>266.036 &gt; 151.916</t>
  </si>
  <si>
    <t>266.036 &gt; 151.917</t>
  </si>
  <si>
    <t>266.036 &gt; 151.918</t>
  </si>
  <si>
    <t>257.246 &gt; 59.919</t>
  </si>
  <si>
    <t>257.246 &gt; 59.920</t>
  </si>
  <si>
    <t>257.246 &gt; 59.921</t>
  </si>
  <si>
    <t>299.148 &gt; 129.028</t>
  </si>
  <si>
    <t>299.148 &gt; 129.029</t>
  </si>
  <si>
    <t>299.148 &gt; 129.031</t>
  </si>
  <si>
    <t>299.148 &gt; 129.030</t>
  </si>
  <si>
    <t>355.017 &gt; 87.893</t>
  </si>
  <si>
    <t>355.017 &gt; 87.894</t>
  </si>
  <si>
    <t>355.017 &gt; 87.895</t>
  </si>
  <si>
    <t>373.069 &gt; 299.011</t>
  </si>
  <si>
    <t>373.069 &gt; 299.012</t>
  </si>
  <si>
    <t>373.069 &gt; 299.013</t>
  </si>
  <si>
    <t>424.091 &gt; 307.926</t>
  </si>
  <si>
    <t>424.091 &gt; 307.927</t>
  </si>
  <si>
    <t>424.091 &gt; 307.928</t>
  </si>
  <si>
    <t>333.906 &gt; 197.841</t>
  </si>
  <si>
    <t>368.03 &gt; 144.93</t>
  </si>
  <si>
    <t>368.03 &gt; 144.94</t>
  </si>
  <si>
    <t>368.03 &gt; 144.95</t>
  </si>
  <si>
    <t>300.039 &gt; 126.903</t>
  </si>
  <si>
    <t>300.039 &gt; 126.904</t>
  </si>
  <si>
    <t>300.039 &gt; 126.905</t>
  </si>
  <si>
    <t>255.947 &gt; 139.853</t>
  </si>
  <si>
    <t>255.947 &gt; 139.854</t>
  </si>
  <si>
    <t>255.947 &gt; 139.855</t>
  </si>
  <si>
    <t>285.281 &gt; 59.895</t>
  </si>
  <si>
    <t>285.281 &gt; 59.896</t>
  </si>
  <si>
    <t>285.281 &gt; 59.897</t>
  </si>
  <si>
    <t>363.036 &gt; 347.984</t>
  </si>
  <si>
    <t>363.036 &gt; 347.985</t>
  </si>
  <si>
    <t>363.036 &gt; 347.986</t>
  </si>
  <si>
    <t>393.941 &gt; 187.050</t>
  </si>
  <si>
    <t>393.941 &gt; 187.051</t>
  </si>
  <si>
    <t>393.941 &gt; 187.053</t>
  </si>
  <si>
    <t>393.941 &gt; 187.052</t>
  </si>
  <si>
    <t>292.999 &gt; 124.7</t>
  </si>
  <si>
    <t>292.999 &gt; 124.8</t>
  </si>
  <si>
    <t>292.999 &gt; 124.9</t>
  </si>
  <si>
    <t>260.1 &gt; 115.974</t>
  </si>
  <si>
    <t>260.1 &gt; 115.975</t>
  </si>
  <si>
    <t>260.1 &gt; 115.976</t>
  </si>
  <si>
    <t xml:space="preserve">Propranolol_Human_PBS__1_____xP2_Inj 7  </t>
  </si>
  <si>
    <t xml:space="preserve">Propranolol_Human_PBS__2_____xP2_Inj 8  </t>
  </si>
  <si>
    <t>309.225 &gt; 251.114</t>
  </si>
  <si>
    <t xml:space="preserve">Warfarin_Human_PBS__1_____xP2_Inj 7  </t>
  </si>
  <si>
    <t xml:space="preserve">Warfarin_Human_PBS__2_____xP2_Inj 8  </t>
  </si>
  <si>
    <t xml:space="preserve">Blank_Human_30%_Plasma__1_____xP4_Inj 3  </t>
  </si>
  <si>
    <t xml:space="preserve">Blank_Human_30%_Plasma__2_____xP4_Inj 4  </t>
  </si>
  <si>
    <t xml:space="preserve">Blank_Human_30%_Plasma__1_____xP3_Inj 2  </t>
  </si>
  <si>
    <t xml:space="preserve">Blank_Human_30%_Plasma__2_____xP3_Inj 3  </t>
  </si>
  <si>
    <t xml:space="preserve">Propranolol_Human_30%_Plasma__1_____xP2_Inj 9  </t>
  </si>
  <si>
    <t xml:space="preserve">Propranolol_Human_30%_Plasma__2_____xP2_Inj 10  </t>
  </si>
  <si>
    <t xml:space="preserve">Propranolol_Human_30%_Plasma_T0_1_____xP3_Inj 11  </t>
  </si>
  <si>
    <t xml:space="preserve">Propranolol_Human_30%_Plasma_T0_2_____xP3_Inj 12  </t>
  </si>
  <si>
    <t xml:space="preserve">Warfarin_Human_30%_Plasma__1_____xP2_Inj 9  </t>
  </si>
  <si>
    <t xml:space="preserve">Warfarin_Human_30%_Plasma__2_____xP2_Inj 10  </t>
  </si>
  <si>
    <t xml:space="preserve">Warfarin_Human_30%_Plasma_T0_1_____xP3_Inj 11  </t>
  </si>
  <si>
    <t xml:space="preserve">Warfarin_Human_30%_Plasma_T0_2_____xP3_Inj 12  </t>
  </si>
  <si>
    <t>467.004 &gt; 124.814</t>
  </si>
  <si>
    <t>467.004 &gt; 124.815</t>
  </si>
  <si>
    <t>368.03 &gt; 144.92</t>
  </si>
  <si>
    <t>285.281 &gt; 59.892</t>
  </si>
  <si>
    <t>285.281 &gt; 59.893</t>
  </si>
  <si>
    <t>285.281 &gt; 59.894</t>
  </si>
  <si>
    <t>292.999 &gt; 124.5</t>
  </si>
  <si>
    <t>292.999 &gt; 124.6</t>
  </si>
  <si>
    <t xml:space="preserve">Blank_Human_100%_Plasma__1_____xP3_Inj 3  </t>
  </si>
  <si>
    <t xml:space="preserve">Blank_Human_100%_Plasma__2_____xP3_Inj 4  </t>
  </si>
  <si>
    <t xml:space="preserve">Blank_Human_100%_Plasma__1_____xP4_Inj 2  </t>
  </si>
  <si>
    <t xml:space="preserve">Blank_Human_100%_Plasma__2_____xP4_Inj 3  </t>
  </si>
  <si>
    <t xml:space="preserve">Propranolol_Human_100%_Plasma__1_____xP2_Inj 9  </t>
  </si>
  <si>
    <t xml:space="preserve">Propranolol_Human_100%_Plasma__2_____xP2_Inj 10  </t>
  </si>
  <si>
    <t xml:space="preserve">Propranolol_Human_100%_Plasma_T0_1_____xP3_Inj 11  </t>
  </si>
  <si>
    <t xml:space="preserve">Propranolol_Human_100%_Plasma_T0_2_____xP3_Inj 12  </t>
  </si>
  <si>
    <t xml:space="preserve">Warfarin_Human_100%_Plasma__1_____xP2_Inj 9  </t>
  </si>
  <si>
    <t xml:space="preserve">Warfarin_Human_100%_Plasma__2_____xP2_Inj 10  </t>
  </si>
  <si>
    <t xml:space="preserve">Warfarin_Human_100%_Plasma_T0_1_____xP3_Inj 11  </t>
  </si>
  <si>
    <t xml:space="preserve">Warfarin_Human_100%_Plasma_T0_2_____xP3_Inj 12  </t>
  </si>
  <si>
    <t>Plasma Concentraion (%)</t>
  </si>
  <si>
    <t>356.215 &gt; 134.943</t>
  </si>
  <si>
    <t>356.215 &gt; 134.944</t>
  </si>
  <si>
    <t>333.906&gt;197.841</t>
  </si>
  <si>
    <t>333.906&gt;197.842</t>
  </si>
  <si>
    <t>333.906&gt;197.845</t>
  </si>
  <si>
    <t>333.906&gt;197.846</t>
  </si>
  <si>
    <t>333.906&gt;197.847</t>
  </si>
  <si>
    <t>333.906&gt;197.848</t>
  </si>
  <si>
    <t>333.906&gt;197.843</t>
  </si>
  <si>
    <t>333.906&gt;197.844</t>
  </si>
  <si>
    <t xml:space="preserve">Blank_Human_10%_Plasma__1_____xP4_Inj 3  </t>
  </si>
  <si>
    <t xml:space="preserve">Blank_Human_10%_Plasma__2_____xP4_Inj 4  </t>
  </si>
  <si>
    <t xml:space="preserve">Blank_Human_10%_Plasma__1_____xP4_Inj 2  </t>
  </si>
  <si>
    <t xml:space="preserve">Blank_Human_10%_Plasma__2_____xP4_Inj 3  </t>
  </si>
  <si>
    <t xml:space="preserve">Propranolol_Human_10%_Plasma__1_____xP2_Inj 9  </t>
  </si>
  <si>
    <t xml:space="preserve">Propranolol_Human_10%_Plasma__2_____xP2_Inj 10  </t>
  </si>
  <si>
    <t xml:space="preserve">Propranolol_Human_10%_Plasma_T0_1_____xP3_Inj 11  </t>
  </si>
  <si>
    <t xml:space="preserve">Propranolol_Human_10%_Plasma_T0_2_____xP3_Inj 12  </t>
  </si>
  <si>
    <t xml:space="preserve">Warfarin_Human_10%_Plasma__1_____xP2_Inj 9  </t>
  </si>
  <si>
    <t xml:space="preserve">Warfarin_Human_10%_Plasma__2_____xP2_Inj 10  </t>
  </si>
  <si>
    <t xml:space="preserve">Warfarin_Human_10%_Plasma_T0_1_____xP3_Inj 11  </t>
  </si>
  <si>
    <t xml:space="preserve">Warfarin_Human_10%_Plasma_T0_2_____xP3_Inj 12  </t>
  </si>
  <si>
    <t xml:space="preserve">DTXSID6021371_Human_10%_Plasma__1_____xP2_Inj 19  </t>
  </si>
  <si>
    <t xml:space="preserve">DTXSID6021371_Human_10%_Plasma__2_____xP2_Inj 20  </t>
  </si>
  <si>
    <t xml:space="preserve">DTXSID6021371_Human_10%_Plasma_T0_1_____xP3_Inj 21  </t>
  </si>
  <si>
    <t xml:space="preserve">DTXSID6021371_Human_10%_Plasma_T0_2_____xP3_Inj 22  </t>
  </si>
  <si>
    <t xml:space="preserve">DTXSID6021371_Human_PBS__1_____xP2_Inj 17  </t>
  </si>
  <si>
    <t xml:space="preserve">DTXSID6021371_Human_PBS__2_____xP2_Inj 18  </t>
  </si>
  <si>
    <t xml:space="preserve">DTXSID6021371_Human_30%_Plasma__1_____xP2_Inj 19  </t>
  </si>
  <si>
    <t xml:space="preserve">DTXSID6021371_Human_30%_Plasma__2_____xP2_Inj 20  </t>
  </si>
  <si>
    <t xml:space="preserve">DTXSID6021371_Human_30%_Plasma_T0_1_____xP3_Inj 21  </t>
  </si>
  <si>
    <t xml:space="preserve">DTXSID6021371_Human_30%_Plasma_T0_2_____xP3_Inj 22  </t>
  </si>
  <si>
    <t xml:space="preserve">DTXSID6021371_Human_100%_Plasma__1_____xP2_Inj 19  </t>
  </si>
  <si>
    <t xml:space="preserve">DTXSID6021371_Human_100%_Plasma__2_____xP2_Inj 20  </t>
  </si>
  <si>
    <t xml:space="preserve">DTXSID6021371_Human_100%_Plasma_T0_1_____xP3_Inj 21  </t>
  </si>
  <si>
    <t xml:space="preserve">DTXSID6021371_Human_100%_Plasma_T0_2_____xP3_Inj 22  </t>
  </si>
  <si>
    <t xml:space="preserve">DTXSID7042190_Human_100%_Plasma__1_____xP2_Inj 9  </t>
  </si>
  <si>
    <t xml:space="preserve">DTXSID7042190_Human_100%_Plasma__2_____xP2_Inj 10  </t>
  </si>
  <si>
    <t xml:space="preserve">DTXSID7042190_Human_100%_Plasma_T0_1_____xP3_Inj 11  </t>
  </si>
  <si>
    <t xml:space="preserve">DTXSID7042190_Human_100%_Plasma_T0_2_____xP3_Inj 12  </t>
  </si>
  <si>
    <t xml:space="preserve">DTXSID7042190_Human_PBS__1_____xP2_Inj 7  </t>
  </si>
  <si>
    <t xml:space="preserve">DTXSID7042190_Human_PBS__2_____xP2_Inj 8  </t>
  </si>
  <si>
    <t xml:space="preserve">DTXSID7042190_Human_30%_Plasma__1_____xP2_Inj 9  </t>
  </si>
  <si>
    <t xml:space="preserve">DTXSID7042190_Human_30%_Plasma__2_____xP2_Inj 10  </t>
  </si>
  <si>
    <t xml:space="preserve">DTXSID7042190_Human_30%_Plasma_T0_1_____xP3_Inj 11  </t>
  </si>
  <si>
    <t xml:space="preserve">DTXSID7042190_Human_30%_Plasma_T0_2_____xP3_Inj 12  </t>
  </si>
  <si>
    <t xml:space="preserve">DTXSID7042190_Human_10%_Plasma__1_____xP2_Inj 9  </t>
  </si>
  <si>
    <t xml:space="preserve">DTXSID7042190_Human_10%_Plasma__2_____xP2_Inj 10  </t>
  </si>
  <si>
    <t xml:space="preserve">DTXSID7042190_Human_10%_Plasma_T0_1_____xP3_Inj 11  </t>
  </si>
  <si>
    <t xml:space="preserve">DTXSID7042190_Human_10%_Plasma_T0_2_____xP3_Inj 12  </t>
  </si>
  <si>
    <t xml:space="preserve">DTXSID0020577_Human_10%_Plasma__1_____xP2_Inj 9  </t>
  </si>
  <si>
    <t xml:space="preserve">DTXSID0020577_Human_10%_Plasma__2_____xP2_Inj 10  </t>
  </si>
  <si>
    <t xml:space="preserve">DTXSID0020577_Human_10%_Plasma_T0_1_____xP3_Inj 11  </t>
  </si>
  <si>
    <t xml:space="preserve">DTXSID0020577_Human_10%_Plasma_T0_2_____xP3_Inj 12  </t>
  </si>
  <si>
    <t xml:space="preserve">DTXSID0020577_Human_PBS__1_____xP2_Inj 7  </t>
  </si>
  <si>
    <t xml:space="preserve">DTXSID0020577_Human_PBS__2_____xP2_Inj 8  </t>
  </si>
  <si>
    <t xml:space="preserve">DTXSID0020577_Human_30%_Plasma__1_____xP2_Inj 9  </t>
  </si>
  <si>
    <t xml:space="preserve">DTXSID0020577_Human_30%_Plasma__2_____xP2_Inj 10  </t>
  </si>
  <si>
    <t xml:space="preserve">DTXSID0020577_Human_30%_Plasma_T0_1_____xP3_Inj 11  </t>
  </si>
  <si>
    <t xml:space="preserve">DTXSID0020577_Human_30%_Plasma_T0_2_____xP3_Inj 12  </t>
  </si>
  <si>
    <t xml:space="preserve">DTXSID0020577_Human_100%_Plasma__1_____xP2_Inj 9  </t>
  </si>
  <si>
    <t xml:space="preserve">DTXSID0020577_Human_100%_Plasma__2_____xP2_Inj 10  </t>
  </si>
  <si>
    <t xml:space="preserve">DTXSID0020577_Human_100%_Plasma_T0_1_____xP3_Inj 11  </t>
  </si>
  <si>
    <t xml:space="preserve">DTXSID0020577_Human_100%_Plasma_T0_2_____xP3_Inj 12  </t>
  </si>
  <si>
    <t xml:space="preserve">DTXSID0042080_Human_100%_Plasma__1_____xP2_Inj 19  </t>
  </si>
  <si>
    <t xml:space="preserve">DTXSID0042080_Human_100%_Plasma__2_____xP2_Inj 20  </t>
  </si>
  <si>
    <t xml:space="preserve">DTXSID0042080_Human_100%_Plasma_T0_1_____xP3_Inj 21  </t>
  </si>
  <si>
    <t xml:space="preserve">DTXSID0042080_Human_100%_Plasma_T0_2_____xP3_Inj 22  </t>
  </si>
  <si>
    <t xml:space="preserve">DTXSID0042080_Human_PBS__1_____xP2_Inj 17  </t>
  </si>
  <si>
    <t xml:space="preserve">DTXSID0042080_Human_PBS__2_____xP2_Inj 18  </t>
  </si>
  <si>
    <t xml:space="preserve">DTXSID0042080_Human_30%_Plasma__1_____xP2_Inj 19  </t>
  </si>
  <si>
    <t xml:space="preserve">DTXSID0042080_Human_30%_Plasma__2_____xP2_Inj 20  </t>
  </si>
  <si>
    <t xml:space="preserve">DTXSID0042080_Human_30%_Plasma_T0_1_____xP3_Inj 21  </t>
  </si>
  <si>
    <t xml:space="preserve">DTXSID0042080_Human_30%_Plasma_T0_2_____xP3_Inj 22  </t>
  </si>
  <si>
    <t xml:space="preserve">DTXSID0042080_Human_10%_Plasma__1_____xP2_Inj 19  </t>
  </si>
  <si>
    <t xml:space="preserve">DTXSID0042080_Human_10%_Plasma__2_____xP2_Inj 20  </t>
  </si>
  <si>
    <t xml:space="preserve">DTXSID0042080_Human_10%_Plasma_T0_1_____xP3_Inj 21  </t>
  </si>
  <si>
    <t xml:space="preserve">DTXSID0042080_Human_10%_Plasma_T0_2_____xP3_Inj 22  </t>
  </si>
  <si>
    <t xml:space="preserve">DTXSID1037515_Human_10%_Plasma__1_____xP2_Inj 19  </t>
  </si>
  <si>
    <t xml:space="preserve">DTXSID1037515_Human_10%_Plasma__2_____xP2_Inj 20  </t>
  </si>
  <si>
    <t xml:space="preserve">DTXSID1037515_Human_10%_Plasma_T0_1_____xP3_Inj 21  </t>
  </si>
  <si>
    <t xml:space="preserve">DTXSID1037515_Human_10%_Plasma_T0_2_____xP3_Inj 22  </t>
  </si>
  <si>
    <t xml:space="preserve">DTXSID1037515_Human_PBS__1_____xP2_Inj 17  </t>
  </si>
  <si>
    <t xml:space="preserve">DTXSID1037515_Human_PBS__2_____xP2_Inj 18  </t>
  </si>
  <si>
    <t xml:space="preserve">DTXSID1037515_Human_30%_Plasma__1_____xP2_Inj 19  </t>
  </si>
  <si>
    <t xml:space="preserve">DTXSID1037515_Human_30%_Plasma__2_____xP2_Inj 20  </t>
  </si>
  <si>
    <t xml:space="preserve">DTXSID1037515_Human_30%_Plasma_T0_1_____xP3_Inj 21  </t>
  </si>
  <si>
    <t xml:space="preserve">DTXSID1037515_Human_30%_Plasma_T0_2_____xP3_Inj 22  </t>
  </si>
  <si>
    <t xml:space="preserve">DTXSID1037515_Human_100%_Plasma__1_____xP2_Inj 19  </t>
  </si>
  <si>
    <t xml:space="preserve">DTXSID1037515_Human_100%_Plasma__2_____xP2_Inj 20  </t>
  </si>
  <si>
    <t xml:space="preserve">DTXSID1037515_Human_100%_Plasma_T0_1_____xP3_Inj 21  </t>
  </si>
  <si>
    <t xml:space="preserve">DTXSID1037515_Human_100%_Plasma_T0_2_____xP3_Inj 22  </t>
  </si>
  <si>
    <t xml:space="preserve">DTXSID0047296_Human_100%_Plasma__1_____xP2_Inj 15  </t>
  </si>
  <si>
    <t xml:space="preserve">DTXSID0047296_Human_100%_Plasma__2_____xP2_Inj 16  </t>
  </si>
  <si>
    <t xml:space="preserve">DTXSID0047296_Human_100%_Plasma_T0_1_____xP3_Inj 17  </t>
  </si>
  <si>
    <t xml:space="preserve">DTXSID0047296_Human_100%_Plasma_T0_2_____xP3_Inj 18  </t>
  </si>
  <si>
    <t xml:space="preserve">DTXSID0047296_Human_PBS__1_____xP2_Inj 13  </t>
  </si>
  <si>
    <t xml:space="preserve">DTXSID0047296_Human_PBS__2_____xP2_Inj 14  </t>
  </si>
  <si>
    <t xml:space="preserve">DTXSID0047296_Human_30%_Plasma__1_____xP2_Inj 29  </t>
  </si>
  <si>
    <t xml:space="preserve">DTXSID0047296_Human_30%_Plasma__2_____xP2_Inj 30  </t>
  </si>
  <si>
    <t xml:space="preserve">DTXSID0047296_Human_30%_Plasma_T0_1_____xP3_Inj 31  </t>
  </si>
  <si>
    <t xml:space="preserve">DTXSID0047296_Human_30%_Plasma_T0_2_____xP3_Inj 32  </t>
  </si>
  <si>
    <t xml:space="preserve">DTXSID0047296_Human_PBS__1_____xP2_Inj 27  </t>
  </si>
  <si>
    <t xml:space="preserve">DTXSID0047296_Human_PBS__2_____xP2_Inj 28  </t>
  </si>
  <si>
    <t xml:space="preserve">DTXSID0047296_Human_10%_Plasma__1_____xP2_Inj 29  </t>
  </si>
  <si>
    <t xml:space="preserve">DTXSID0047296_Human_10%_Plasma__2_____xP2_Inj 30  </t>
  </si>
  <si>
    <t xml:space="preserve">DTXSID0047296_Human_10%_Plasma_T0_1_____xP3_Inj 31  </t>
  </si>
  <si>
    <t xml:space="preserve">DTXSID0047296_Human_10%_Plasma_T0_2_____xP3_Inj 32  </t>
  </si>
  <si>
    <t xml:space="preserve">DTXSID8020202_Human_10%_Plasma__1_____xP2_Inj 29  </t>
  </si>
  <si>
    <t xml:space="preserve">DTXSID8020202_Human_10%_Plasma__2_____xP2_Inj 30  </t>
  </si>
  <si>
    <t xml:space="preserve">DTXSID8020202_Human_10%_Plasma_T0_1_____xP3_Inj 31  </t>
  </si>
  <si>
    <t xml:space="preserve">DTXSID8020202_Human_10%_Plasma_T0_2_____xP3_Inj 32  </t>
  </si>
  <si>
    <t xml:space="preserve">DTXSID8020202_Human_PBS__1_____xP2_Inj 27  </t>
  </si>
  <si>
    <t xml:space="preserve">DTXSID8020202_Human_PBS__2_____xP2_Inj 28  </t>
  </si>
  <si>
    <t xml:space="preserve">DTXSID8020202_Human_30%_Plasma__1_____xP2_Inj 29  </t>
  </si>
  <si>
    <t xml:space="preserve">DTXSID8020202_Human_30%_Plasma__2_____xP2_Inj 30  </t>
  </si>
  <si>
    <t xml:space="preserve">DTXSID8020202_Human_30%_Plasma_T0_1_____xP3_Inj 31  </t>
  </si>
  <si>
    <t xml:space="preserve">DTXSID8020202_Human_30%_Plasma_T0_2_____xP3_Inj 32  </t>
  </si>
  <si>
    <t xml:space="preserve">DTXSID8020202_Human_100%_Plasma__1_____xP2_Inj 24  </t>
  </si>
  <si>
    <t xml:space="preserve">DTXSID8020202_Human_100%_Plasma__2_____xP2_Inj 25  </t>
  </si>
  <si>
    <t xml:space="preserve">DTXSID8020202_Human_100%_Plasma_T0_1_____xP3_Inj 26  </t>
  </si>
  <si>
    <t xml:space="preserve">DTXSID8020202_Human_100%_Plasma_T0_2_____xP3_Inj 27  </t>
  </si>
  <si>
    <t xml:space="preserve">DTXSID8020202_Human_PBS__1_____xP2_Inj 22  </t>
  </si>
  <si>
    <t xml:space="preserve">DTXSID8020202_Human_PBS__2_____xP2_Inj 23  </t>
  </si>
  <si>
    <t xml:space="preserve">DTXSID5042297_Human_100%_Plasma__1_____xP2_Inj 29  </t>
  </si>
  <si>
    <t xml:space="preserve">DTXSID5042297_Human_100%_Plasma__2_____xP2_Inj 30  </t>
  </si>
  <si>
    <t xml:space="preserve">DTXSID5042297_Human_100%_Plasma_T0_1_____xP3_Inj 31  </t>
  </si>
  <si>
    <t xml:space="preserve">DTXSID5042297_Human_100%_Plasma_T0_2_____xP3_Inj 32  </t>
  </si>
  <si>
    <t xml:space="preserve">DTXSID5042297_Human_PBS__1_____xP2_Inj 27  </t>
  </si>
  <si>
    <t xml:space="preserve">DTXSID5042297_Human_PBS__2_____xP2_Inj 28  </t>
  </si>
  <si>
    <t xml:space="preserve">DTXSID5042297_Human_30%_Plasma__1_____xP2_Inj 29  </t>
  </si>
  <si>
    <t xml:space="preserve">DTXSID5042297_Human_30%_Plasma__2_____xP2_Inj 30  </t>
  </si>
  <si>
    <t xml:space="preserve">DTXSID5042297_Human_30%_Plasma_T0_1_____xP3_Inj 31  </t>
  </si>
  <si>
    <t xml:space="preserve">DTXSID5042297_Human_30%_Plasma_T0_2_____xP3_Inj 32  </t>
  </si>
  <si>
    <t xml:space="preserve">DTXSID5042297_Human_10%_Plasma__1_____xP2_Inj 29  </t>
  </si>
  <si>
    <t xml:space="preserve">DTXSID5042297_Human_10%_Plasma__2_____xP2_Inj 30  </t>
  </si>
  <si>
    <t xml:space="preserve">DTXSID5042297_Human_10%_Plasma_T0_1_____xP3_Inj 31  </t>
  </si>
  <si>
    <t xml:space="preserve">DTXSID5042297_Human_10%_Plasma_T0_2_____xP3_Inj 32  </t>
  </si>
  <si>
    <t xml:space="preserve">DTXSID6047313_Human_10%_Plasma__1_____xP2_Inj 29  </t>
  </si>
  <si>
    <t xml:space="preserve">DTXSID6047313_Human_10%_Plasma__2_____xP2_Inj 30  </t>
  </si>
  <si>
    <t xml:space="preserve">DTXSID6047313_Human_10%_Plasma_T0_1_____xP3_Inj 31  </t>
  </si>
  <si>
    <t xml:space="preserve">DTXSID6047313_Human_10%_Plasma_T0_2_____xP3_Inj 32  </t>
  </si>
  <si>
    <t xml:space="preserve">DTXSID6047313_Human_PBS__1_____xP2_Inj 27  </t>
  </si>
  <si>
    <t xml:space="preserve">DTXSID6047313_Human_PBS__2_____xP2_Inj 28  </t>
  </si>
  <si>
    <t xml:space="preserve">DTXSID6047313_Human_30%_Plasma__1_____xP2_Inj 29  </t>
  </si>
  <si>
    <t xml:space="preserve">DTXSID6047313_Human_30%_Plasma__2_____xP2_Inj 30  </t>
  </si>
  <si>
    <t xml:space="preserve">DTXSID6047313_Human_30%_Plasma_T0_1_____xP3_Inj 31  </t>
  </si>
  <si>
    <t xml:space="preserve">DTXSID6047313_Human_30%_Plasma_T0_2_____xP3_Inj 32  </t>
  </si>
  <si>
    <t xml:space="preserve">DTXSID6047313_Human_100%_Plasma__1_____xP2_Inj 29  </t>
  </si>
  <si>
    <t xml:space="preserve">DTXSID6047313_Human_100%_Plasma__2_____xP2_Inj 30  </t>
  </si>
  <si>
    <t xml:space="preserve">DTXSID6047313_Human_100%_Plasma_T0_1_____xP3_Inj 31  </t>
  </si>
  <si>
    <t xml:space="preserve">DTXSID6047313_Human_100%_Plasma_T0_2_____xP3_Inj 32  </t>
  </si>
  <si>
    <t xml:space="preserve">DTXSID6047313_Human_100%_Plasma__1_____xP2_Inj 39  </t>
  </si>
  <si>
    <t xml:space="preserve">DTXSID6047313_Human_100%_Plasma__2_____xP2_Inj 40  </t>
  </si>
  <si>
    <t xml:space="preserve">DTXSID6047313_Human_100%_Plasma_T0_1_____xP3_Inj 41  </t>
  </si>
  <si>
    <t xml:space="preserve">DTXSID6047313_Human_100%_Plasma_T0_2_____xP3_Inj 42  </t>
  </si>
  <si>
    <t xml:space="preserve">DTXSID6047313_Human_PBS__1_____xP2_Inj 37  </t>
  </si>
  <si>
    <t xml:space="preserve">DTXSID6047313_Human_PBS__2_____xP2_Inj 38  </t>
  </si>
  <si>
    <t xml:space="preserve">DTXSID6047313_Human_30%_Plasma__1_____xP2_Inj 39  </t>
  </si>
  <si>
    <t xml:space="preserve">DTXSID6047313_Human_30%_Plasma__2_____xP2_Inj 40  </t>
  </si>
  <si>
    <t xml:space="preserve">DTXSID6047313_Human_30%_Plasma_T0_1_____xP3_Inj 41  </t>
  </si>
  <si>
    <t xml:space="preserve">DTXSID6047313_Human_30%_Plasma_T0_2_____xP3_Inj 42  </t>
  </si>
  <si>
    <t xml:space="preserve">DTXSID6047313_Human_10%_Plasma__1_____xP2_Inj 39  </t>
  </si>
  <si>
    <t xml:space="preserve">DTXSID6047313_Human_10%_Plasma__2_____xP2_Inj 40  </t>
  </si>
  <si>
    <t xml:space="preserve">DTXSID6047313_Human_10%_Plasma_T0_1_____xP3_Inj 41  </t>
  </si>
  <si>
    <t xml:space="preserve">DTXSID6047313_Human_10%_Plasma_T0_2_____xP3_Inj 42  </t>
  </si>
  <si>
    <t xml:space="preserve">DTXSID5023796_Human_10%_Plasma__1_____xP2_Inj 39  </t>
  </si>
  <si>
    <t xml:space="preserve">DTXSID5023796_Human_10%_Plasma__2_____xP2_Inj 40  </t>
  </si>
  <si>
    <t xml:space="preserve">DTXSID5023796_Human_10%_Plasma_T0_1_____xP3_Inj 41  </t>
  </si>
  <si>
    <t xml:space="preserve">DTXSID5023796_Human_10%_Plasma_T0_2_____xP3_Inj 42  </t>
  </si>
  <si>
    <t xml:space="preserve">DTXSID5023796_Human_PBS__1_____xP2_Inj 37  </t>
  </si>
  <si>
    <t xml:space="preserve">DTXSID5023796_Human_PBS__2_____xP2_Inj 38  </t>
  </si>
  <si>
    <t xml:space="preserve">DTXSID5023796_Human_30%_Plasma__1_____xP2_Inj 39  </t>
  </si>
  <si>
    <t xml:space="preserve">DTXSID5023796_Human_30%_Plasma__2_____xP2_Inj 40  </t>
  </si>
  <si>
    <t xml:space="preserve">DTXSID5023796_Human_30%_Plasma_T0_1_____xP3_Inj 41  </t>
  </si>
  <si>
    <t xml:space="preserve">DTXSID5023796_Human_30%_Plasma_T0_2_____xP3_Inj 42  </t>
  </si>
  <si>
    <t xml:space="preserve">DTXSID5023796_Human_100%_Plasma__1_____xP2_Inj 39  </t>
  </si>
  <si>
    <t xml:space="preserve">DTXSID5023796_Human_100%_Plasma__2_____xP2_Inj 40  </t>
  </si>
  <si>
    <t xml:space="preserve">DTXSID5023796_Human_100%_Plasma_T0_1_____xP3_Inj 41  </t>
  </si>
  <si>
    <t xml:space="preserve">DTXSID5023796_Human_100%_Plasma_T0_2_____xP3_Inj 42  </t>
  </si>
  <si>
    <t xml:space="preserve">DTXSID0022777_Human_100%_Plasma__1_____xP2_Inj 39  </t>
  </si>
  <si>
    <t xml:space="preserve">DTXSID0022777_Human_100%_Plasma__2_____xP2_Inj 40  </t>
  </si>
  <si>
    <t xml:space="preserve">DTXSID0022777_Human_100%_Plasma_T0_1_____xP3_Inj 41  </t>
  </si>
  <si>
    <t xml:space="preserve">DTXSID0022777_Human_100%_Plasma_T0_2_____xP3_Inj 42  </t>
  </si>
  <si>
    <t xml:space="preserve">DTXSID0022777_Human_PBS__1_____xP2_Inj 37  </t>
  </si>
  <si>
    <t xml:space="preserve">DTXSID0022777_Human_PBS__2_____xP2_Inj 38  </t>
  </si>
  <si>
    <t xml:space="preserve">DTXSID0022777_Human_30%_Plasma__1_____xP2_Inj 39  </t>
  </si>
  <si>
    <t xml:space="preserve">DTXSID0022777_Human_30%_Plasma__2_____xP2_Inj 40  </t>
  </si>
  <si>
    <t xml:space="preserve">DTXSID0022777_Human_30%_Plasma_T0_1_____xP3_Inj 41  </t>
  </si>
  <si>
    <t xml:space="preserve">DTXSID0022777_Human_30%_Plasma_T0_2_____xP3_Inj 42  </t>
  </si>
  <si>
    <t xml:space="preserve">DTXSID0022777_Human_10%_Plasma__1_____xP2_Inj 39  </t>
  </si>
  <si>
    <t xml:space="preserve">DTXSID0022777_Human_10%_Plasma__2_____xP2_Inj 40  </t>
  </si>
  <si>
    <t xml:space="preserve">DTXSID0022777_Human_10%_Plasma_T0_1_____xP3_Inj 41  </t>
  </si>
  <si>
    <t xml:space="preserve">DTXSID0022777_Human_10%_Plasma_T0_2_____xP3_Inj 42  </t>
  </si>
  <si>
    <t xml:space="preserve">DTXSID7042352_Human_10%_Plasma__1_____xP2_Inj 39  </t>
  </si>
  <si>
    <t xml:space="preserve">DTXSID7042352_Human_10%_Plasma__2_____xP2_Inj 40  </t>
  </si>
  <si>
    <t xml:space="preserve">DTXSID7042352_Human_10%_Plasma_T0_1_____xP3_Inj 41  </t>
  </si>
  <si>
    <t xml:space="preserve">DTXSID7042352_Human_10%_Plasma_T0_2_____xP3_Inj 42  </t>
  </si>
  <si>
    <t xml:space="preserve">DTXSID7042352_Human_PBS__1_____xP2_Inj 37  </t>
  </si>
  <si>
    <t xml:space="preserve">DTXSID7042352_Human_PBS__2_____xP2_Inj 38  </t>
  </si>
  <si>
    <t xml:space="preserve">DTXSID7042352_Human_30%_Plasma__1_____xP2_Inj 39  </t>
  </si>
  <si>
    <t xml:space="preserve">DTXSID7042352_Human_30%_Plasma__2_____xP2_Inj 40  </t>
  </si>
  <si>
    <t xml:space="preserve">DTXSID7042352_Human_30%_Plasma_T0_1_____xP3_Inj 41  </t>
  </si>
  <si>
    <t xml:space="preserve">DTXSID7042352_Human_30%_Plasma_T0_2_____xP3_Inj 42  </t>
  </si>
  <si>
    <t xml:space="preserve">DTXSID7042352_Human_100%_Plasma__1_____xP2_Inj 39  </t>
  </si>
  <si>
    <t xml:space="preserve">DTXSID7042352_Human_100%_Plasma__2_____xP2_Inj 40  </t>
  </si>
  <si>
    <t xml:space="preserve">DTXSID7042352_Human_100%_Plasma_T0_1_____xP3_Inj 41  </t>
  </si>
  <si>
    <t xml:space="preserve">DTXSID7042352_Human_100%_Plasma_T0_2_____xP3_Inj 42  </t>
  </si>
  <si>
    <t xml:space="preserve">DTXSID7041966_Human_100%_Plasma__1_____xP2_Inj 49  </t>
  </si>
  <si>
    <t xml:space="preserve">DTXSID7041966_Human_100%_Plasma__2_____xP2_Inj 50  </t>
  </si>
  <si>
    <t xml:space="preserve">DTXSID7041966_Human_100%_Plasma_T0_1_____xP3_Inj 51  </t>
  </si>
  <si>
    <t xml:space="preserve">DTXSID7041966_Human_100%_Plasma_T0_2_____xP3_Inj 52  </t>
  </si>
  <si>
    <t xml:space="preserve">DTXSID7041966_Human_PBS__1_____xP2_Inj 47  </t>
  </si>
  <si>
    <t xml:space="preserve">DTXSID7041966_Human_PBS__2_____xP2_Inj 48  </t>
  </si>
  <si>
    <t xml:space="preserve">DTXSID7041966_Human_30%_Plasma__1_____xP2_Inj 49  </t>
  </si>
  <si>
    <t xml:space="preserve">DTXSID7041966_Human_30%_Plasma__2_____xP2_Inj 50  </t>
  </si>
  <si>
    <t xml:space="preserve">DTXSID7041966_Human_30%_Plasma_T0_1_____xP3_Inj 51  </t>
  </si>
  <si>
    <t xml:space="preserve">DTXSID7041966_Human_30%_Plasma_T0_2_____xP3_Inj 52  </t>
  </si>
  <si>
    <t xml:space="preserve">DTXSID7041966_Human_10%_Plasma__1_____xP2_Inj 49  </t>
  </si>
  <si>
    <t xml:space="preserve">DTXSID7041966_Human_10%_Plasma__2_____xP2_Inj 50  </t>
  </si>
  <si>
    <t xml:space="preserve">DTXSID7041966_Human_10%_Plasma_T0_1_____xP3_Inj 51  </t>
  </si>
  <si>
    <t xml:space="preserve">DTXSID7041966_Human_10%_Plasma_T0_2_____xP3_Inj 52  </t>
  </si>
  <si>
    <t xml:space="preserve">DTXSID1032484_Human_10%_Plasma__1_____xP4_Inj 15  </t>
  </si>
  <si>
    <t xml:space="preserve">DTXSID1032484_Human_10%_Plasma__2_____xP4_Inj 16  </t>
  </si>
  <si>
    <t xml:space="preserve">DTXSID1032484_Human_10%_Plasma_T0_1_____xP4_Inj 17  </t>
  </si>
  <si>
    <t xml:space="preserve">DTXSID1032484_Human_10%_Plasma_T0_2_____xP4_Inj 18  </t>
  </si>
  <si>
    <t xml:space="preserve">DTXSID1032484_Human_PBS__1_____xP4_Inj 13  </t>
  </si>
  <si>
    <t xml:space="preserve">DTXSID1032484_Human_PBS__2_____xP4_Inj 14  </t>
  </si>
  <si>
    <t xml:space="preserve">DTXSID1032484_Human_30%_Plasma__1_____xP3_Inj 15  </t>
  </si>
  <si>
    <t xml:space="preserve">DTXSID1032484_Human_30%_Plasma__2_____xP3_Inj 16  </t>
  </si>
  <si>
    <t xml:space="preserve">DTXSID1032484_Human_30%_Plasma_T0_1_____xP3_Inj 17  </t>
  </si>
  <si>
    <t xml:space="preserve">DTXSID1032484_Human_30%_Plasma_T0_2_____xP3_Inj 18  </t>
  </si>
  <si>
    <t xml:space="preserve">DTXSID1032484_Human_PBS__1_____xP3_Inj 13  </t>
  </si>
  <si>
    <t xml:space="preserve">DTXSID1032484_Human_PBS__2_____xP3_Inj 14  </t>
  </si>
  <si>
    <t xml:space="preserve">DTXSID1032484_Human_100%_Plasma__1_____xP2_Inj 49  </t>
  </si>
  <si>
    <t xml:space="preserve">DTXSID1032484_Human_100%_Plasma__2_____xP2_Inj 50  </t>
  </si>
  <si>
    <t xml:space="preserve">DTXSID1032484_Human_100%_Plasma_T0_1_____xP3_Inj 51  </t>
  </si>
  <si>
    <t xml:space="preserve">DTXSID1032484_Human_100%_Plasma_T0_2_____xP3_Inj 52  </t>
  </si>
  <si>
    <t xml:space="preserve">DTXSID1032484_Human_PBS__1_____xP2_Inj 47  </t>
  </si>
  <si>
    <t xml:space="preserve">DTXSID1032484_Human_PBS__2_____xP2_Inj 48  </t>
  </si>
  <si>
    <t>DTXSID3047261</t>
  </si>
  <si>
    <t xml:space="preserve">DTXSID3047261_Human_100%_Plasma__1_____xP2_Inj 33  </t>
  </si>
  <si>
    <t xml:space="preserve">DTXSID3047261_Human_100%_Plasma__2_____xP2_Inj 34  </t>
  </si>
  <si>
    <t xml:space="preserve">DTXSID3047261_Human_100%_Plasma_T0_1_____xP3_Inj 35  </t>
  </si>
  <si>
    <t xml:space="preserve">DTXSID3047261_Human_100%_Plasma_T0_2_____xP3_Inj 36  </t>
  </si>
  <si>
    <t xml:space="preserve">DTXSID3047261_Human_PBS__1_____xP2_Inj 31  </t>
  </si>
  <si>
    <t xml:space="preserve">DTXSID3047261_Human_PBS__2_____xP2_Inj 32  </t>
  </si>
  <si>
    <t xml:space="preserve">DTXSID3047261_Human_30%_Plasma__1_____xP3_Inj 24  </t>
  </si>
  <si>
    <t xml:space="preserve">DTXSID3047261_Human_30%_Plasma__2_____xP3_Inj 25  </t>
  </si>
  <si>
    <t xml:space="preserve">DTXSID3047261_Human_30%_Plasma_T0_1_____xP3_Inj 26  </t>
  </si>
  <si>
    <t xml:space="preserve">DTXSID3047261_Human_30%_Plasma_T0_2_____xP3_Inj 27  </t>
  </si>
  <si>
    <t xml:space="preserve">DTXSID3047261_Human_PBS__1_____xP3_Inj 22  </t>
  </si>
  <si>
    <t xml:space="preserve">DTXSID3047261_Human_PBS__2_____xP3_Inj 23  </t>
  </si>
  <si>
    <t xml:space="preserve">DTXSID3047261_Human_10%_Plasma__1_____xP4_Inj 24  </t>
  </si>
  <si>
    <t xml:space="preserve">DTXSID3047261_Human_10%_Plasma__2_____xP4_Inj 25  </t>
  </si>
  <si>
    <t xml:space="preserve">DTXSID3047261_Human_10%_Plasma_T0_1_____xP4_Inj 26  </t>
  </si>
  <si>
    <t xml:space="preserve">DTXSID3047261_Human_10%_Plasma_T0_2_____xP4_Inj 27  </t>
  </si>
  <si>
    <t xml:space="preserve">DTXSID3047261_Human_PBS__1_____xP4_Inj 22  </t>
  </si>
  <si>
    <t xml:space="preserve">DTXSID3047261_Human_PBS__2_____xP4_Inj 23  </t>
  </si>
  <si>
    <t xml:space="preserve">DTXSID9041289_Human_10%_Plasma__1_____xP4_Inj 33  </t>
  </si>
  <si>
    <t xml:space="preserve">DTXSID9041289_Human_10%_Plasma__2_____xP4_Inj 34  </t>
  </si>
  <si>
    <t xml:space="preserve">DTXSID9041289_Human_10%_Plasma_T0_1_____xP4_Inj 35  </t>
  </si>
  <si>
    <t xml:space="preserve">DTXSID9041289_Human_10%_Plasma_T0_2_____xP4_Inj 36  </t>
  </si>
  <si>
    <t xml:space="preserve">DTXSID9041289_Human_PBS__1_____xP4_Inj 31  </t>
  </si>
  <si>
    <t xml:space="preserve">DTXSID9041289_Human_PBS__2_____xP4_Inj 32  </t>
  </si>
  <si>
    <t xml:space="preserve">DTXSID9041289_Human_30%_Plasma__1_____xP2_Inj 49  </t>
  </si>
  <si>
    <t xml:space="preserve">DTXSID9041289_Human_30%_Plasma__2_____xP2_Inj 50  </t>
  </si>
  <si>
    <t xml:space="preserve">DTXSID9041289_Human_30%_Plasma_T0_1_____xP3_Inj 51  </t>
  </si>
  <si>
    <t xml:space="preserve">DTXSID9041289_Human_30%_Plasma_T0_2_____xP3_Inj 52  </t>
  </si>
  <si>
    <t xml:space="preserve">DTXSID9041289_Human_PBS__1_____xP2_Inj 47  </t>
  </si>
  <si>
    <t xml:space="preserve">DTXSID9041289_Human_PBS__2_____xP2_Inj 48  </t>
  </si>
  <si>
    <t xml:space="preserve">DTXSID9041289_Human_100%_Plasma__1_____xP2_Inj 49  </t>
  </si>
  <si>
    <t xml:space="preserve">DTXSID9041289_Human_100%_Plasma__2_____xP2_Inj 50  </t>
  </si>
  <si>
    <t xml:space="preserve">DTXSID9041289_Human_100%_Plasma_T0_1_____xP3_Inj 51  </t>
  </si>
  <si>
    <t xml:space="preserve">DTXSID9041289_Human_100%_Plasma_T0_2_____xP3_Inj 52  </t>
  </si>
  <si>
    <t xml:space="preserve">DTXSID8034324_Human_100%_Plasma__1_____xP2_Inj 42  </t>
  </si>
  <si>
    <t xml:space="preserve">DTXSID8034324_Human_100%_Plasma__2_____xP2_Inj 43  </t>
  </si>
  <si>
    <t xml:space="preserve">DTXSID8034324_Human_100%_Plasma_T0_1_____xP3_Inj 44  </t>
  </si>
  <si>
    <t xml:space="preserve">DTXSID8034324_Human_100%_Plasma_T0_2_____xP3_Inj 45  </t>
  </si>
  <si>
    <t xml:space="preserve">DTXSID8034324_Human_PBS__1_____xP2_Inj 40  </t>
  </si>
  <si>
    <t xml:space="preserve">DTXSID8034324_Human_PBS__2_____xP2_Inj 41  </t>
  </si>
  <si>
    <t xml:space="preserve">DTXSID8034324_Human_30%_Plasma__1_____xP3_Inj 33  </t>
  </si>
  <si>
    <t xml:space="preserve">DTXSID8034324_Human_30%_Plasma__2_____xP3_Inj 34  </t>
  </si>
  <si>
    <t xml:space="preserve">DTXSID8034324_Human_30%_Plasma_T0_1_____xP3_Inj 35  </t>
  </si>
  <si>
    <t xml:space="preserve">DTXSID8034324_Human_30%_Plasma_T0_2_____xP3_Inj 36  </t>
  </si>
  <si>
    <t xml:space="preserve">DTXSID8034324_Human_PBS__1_____xP3_Inj 31  </t>
  </si>
  <si>
    <t xml:space="preserve">DTXSID8034324_Human_PBS__2_____xP3_Inj 32  </t>
  </si>
  <si>
    <t xml:space="preserve">DTXSID8034324_Human_10%_Plasma__1_____xP4_Inj 42  </t>
  </si>
  <si>
    <t xml:space="preserve">DTXSID8034324_Human_10%_Plasma__2_____xP4_Inj 43  </t>
  </si>
  <si>
    <t xml:space="preserve">DTXSID8034324_Human_10%_Plasma_T0_1_____xP4_Inj 44  </t>
  </si>
  <si>
    <t xml:space="preserve">DTXSID8034324_Human_10%_Plasma_T0_2_____xP4_Inj 45  </t>
  </si>
  <si>
    <t xml:space="preserve">DTXSID8034324_Human_PBS__1_____xP4_Inj 40  </t>
  </si>
  <si>
    <t xml:space="preserve">DTXSID8034324_Human_PBS__2_____xP4_Inj 41  </t>
  </si>
  <si>
    <t>DTXSID0032578</t>
  </si>
  <si>
    <t xml:space="preserve">DTXSID0032578_Human_10%_Plasma__1_____xP4_Inj 51  </t>
  </si>
  <si>
    <t xml:space="preserve">DTXSID0032578_Human_10%_Plasma__2_____xP4_Inj 52  </t>
  </si>
  <si>
    <t xml:space="preserve">DTXSID0032578_Human_10%_Plasma_T0_1_____xP4_Inj 53  </t>
  </si>
  <si>
    <t xml:space="preserve">DTXSID0032578_Human_10%_Plasma_T0_2_____xP4_Inj 54  </t>
  </si>
  <si>
    <t xml:space="preserve">DTXSID0032578_Human_PBS__1_____xP4_Inj 49  </t>
  </si>
  <si>
    <t xml:space="preserve">DTXSID0032578_Human_PBS__2_____xP4_Inj 50  </t>
  </si>
  <si>
    <t xml:space="preserve">DTXSID0032578_Human_30%_Plasma__1_____xP3_Inj 42  </t>
  </si>
  <si>
    <t xml:space="preserve">DTXSID0032578_Human_30%_Plasma__2_____xP3_Inj 43  </t>
  </si>
  <si>
    <t xml:space="preserve">DTXSID0032578_Human_30%_Plasma_T0_1_____xP3_Inj 44  </t>
  </si>
  <si>
    <t xml:space="preserve">DTXSID0032578_Human_30%_Plasma_T0_2_____xP3_Inj 45  </t>
  </si>
  <si>
    <t xml:space="preserve">DTXSID0032578_Human_PBS__1_____xP3_Inj 40  </t>
  </si>
  <si>
    <t xml:space="preserve">DTXSID0032578_Human_PBS__2_____xP3_Inj 41  </t>
  </si>
  <si>
    <t xml:space="preserve">DTXSID0032578_Human_100%_Plasma__1_____xP2_Inj 59  </t>
  </si>
  <si>
    <t xml:space="preserve">DTXSID0032578_Human_100%_Plasma__2_____xP2_Inj 60  </t>
  </si>
  <si>
    <t xml:space="preserve">DTXSID0032578_Human_100%_Plasma_T0_1_____xP3_Inj 61  </t>
  </si>
  <si>
    <t xml:space="preserve">DTXSID0032578_Human_100%_Plasma_T0_2_____xP3_Inj 62  </t>
  </si>
  <si>
    <t xml:space="preserve">DTXSID0032578_Human_PBS__1_____xP2_Inj 57  </t>
  </si>
  <si>
    <t xml:space="preserve">DTXSID0032578_Human_PBS__2_____xP2_Inj 58  </t>
  </si>
  <si>
    <t xml:space="preserve">DTXSID9023889_Human_100%_Plasma__1_____xP2_Inj 59  </t>
  </si>
  <si>
    <t xml:space="preserve">DTXSID9023889_Human_100%_Plasma__2_____xP2_Inj 60  </t>
  </si>
  <si>
    <t xml:space="preserve">DTXSID9023889_Human_100%_Plasma_T0_1_____xP3_Inj 61  </t>
  </si>
  <si>
    <t xml:space="preserve">DTXSID9023889_Human_100%_Plasma_T0_2_____xP3_Inj 62  </t>
  </si>
  <si>
    <t xml:space="preserve">DTXSID9023889_Human_PBS__1_____xP2_Inj 57  </t>
  </si>
  <si>
    <t xml:space="preserve">DTXSID9023889_Human_PBS__2_____xP2_Inj 58  </t>
  </si>
  <si>
    <t xml:space="preserve">DTXSID9023889_Human_30%_Plasma__1_____xP2_Inj 59  </t>
  </si>
  <si>
    <t xml:space="preserve">DTXSID9023889_Human_30%_Plasma__2_____xP2_Inj 60  </t>
  </si>
  <si>
    <t xml:space="preserve">DTXSID9023889_Human_30%_Plasma_T0_1_____xP3_Inj 61  </t>
  </si>
  <si>
    <t xml:space="preserve">DTXSID9023889_Human_30%_Plasma_T0_2_____xP3_Inj 62  </t>
  </si>
  <si>
    <t xml:space="preserve">DTXSID9023889_Human_10%_Plasma__1_____xP2_Inj 59  </t>
  </si>
  <si>
    <t xml:space="preserve">DTXSID9023889_Human_10%_Plasma__2_____xP2_Inj 60  </t>
  </si>
  <si>
    <t xml:space="preserve">DTXSID9023889_Human_10%_Plasma_T0_1_____xP3_Inj 61  </t>
  </si>
  <si>
    <t xml:space="preserve">DTXSID9023889_Human_10%_Plasma_T0_2_____xP3_Inj 62  </t>
  </si>
  <si>
    <t>DTXSID2032554</t>
  </si>
  <si>
    <t xml:space="preserve">DTXSID2032554_Human_10%_Plasma__1_____xP4_Inj 60  </t>
  </si>
  <si>
    <t xml:space="preserve">DTXSID2032554_Human_10%_Plasma__2_____xP4_Inj 61  </t>
  </si>
  <si>
    <t xml:space="preserve">DTXSID2032554_Human_10%_Plasma_T0_1_____xP4_Inj 62  </t>
  </si>
  <si>
    <t xml:space="preserve">DTXSID2032554_Human_10%_Plasma_T0_2_____xP4_Inj 63  </t>
  </si>
  <si>
    <t xml:space="preserve">DTXSID2032554_Human_PBS__1_____xP4_Inj 58  </t>
  </si>
  <si>
    <t xml:space="preserve">DTXSID2032554_Human_PBS__2_____xP4_Inj 59  </t>
  </si>
  <si>
    <t xml:space="preserve">DTXSID2032554_Human_30%_Plasma__1_____xP3_Inj 51  </t>
  </si>
  <si>
    <t xml:space="preserve">DTXSID2032554_Human_30%_Plasma__2_____xP3_Inj 52  </t>
  </si>
  <si>
    <t xml:space="preserve">DTXSID2032554_Human_30%_Plasma_T0_1_____xP3_Inj 53  </t>
  </si>
  <si>
    <t xml:space="preserve">DTXSID2032554_Human_30%_Plasma_T0_2_____xP3_Inj 54  </t>
  </si>
  <si>
    <t xml:space="preserve">DTXSID2032554_Human_PBS__1_____xP3_Inj 49  </t>
  </si>
  <si>
    <t xml:space="preserve">DTXSID2032554_Human_PBS__2_____xP3_Inj 50  </t>
  </si>
  <si>
    <t xml:space="preserve">DTXSID2032554_Human_100%_Plasma__1_____xP2_Inj 59  </t>
  </si>
  <si>
    <t xml:space="preserve">DTXSID2032554_Human_100%_Plasma__2_____xP2_Inj 60  </t>
  </si>
  <si>
    <t xml:space="preserve">DTXSID2032554_Human_100%_Plasma_T0_1_____xP3_Inj 61  </t>
  </si>
  <si>
    <t xml:space="preserve">DTXSID2032554_Human_100%_Plasma_T0_2_____xP3_Inj 62  </t>
  </si>
  <si>
    <t xml:space="preserve">DTXSID2032554_Human_PBS__1_____xP2_Inj 57  </t>
  </si>
  <si>
    <t xml:space="preserve">DTXSID2032554_Human_PBS__2_____xP2_Inj 58  </t>
  </si>
  <si>
    <t xml:space="preserve">DTXSID1038666_Human_100%_Plasma__1_____xP2_Inj 69  </t>
  </si>
  <si>
    <t xml:space="preserve">DTXSID1038666_Human_100%_Plasma__2_____xP2_Inj 70  </t>
  </si>
  <si>
    <t xml:space="preserve">DTXSID1038666_Human_100%_Plasma_T0_1_____xP3_Inj 71  </t>
  </si>
  <si>
    <t xml:space="preserve">DTXSID1038666_Human_100%_Plasma_T0_2_____xP3_Inj 72  </t>
  </si>
  <si>
    <t xml:space="preserve">DTXSID1038666_Human_PBS__1_____xP2_Inj 67  </t>
  </si>
  <si>
    <t xml:space="preserve">DTXSID1038666_Human_PBS__2_____xP2_Inj 68  </t>
  </si>
  <si>
    <t xml:space="preserve">DTXSID1038666_Human_30%_Plasma__1_____xP3_Inj 60  </t>
  </si>
  <si>
    <t xml:space="preserve">DTXSID1038666_Human_30%_Plasma__2_____xP3_Inj 61  </t>
  </si>
  <si>
    <t xml:space="preserve">DTXSID1038666_Human_30%_Plasma_T0_1_____xP3_Inj 62  </t>
  </si>
  <si>
    <t xml:space="preserve">DTXSID1038666_Human_30%_Plasma_T0_2_____xP3_Inj 63  </t>
  </si>
  <si>
    <t xml:space="preserve">DTXSID1038666_Human_PBS__1_____xP3_Inj 58  </t>
  </si>
  <si>
    <t xml:space="preserve">DTXSID1038666_Human_PBS__2_____xP3_Inj 59  </t>
  </si>
  <si>
    <t xml:space="preserve">DTXSID1038666_Human_10%_Plasma__1_____xP2_Inj 69  </t>
  </si>
  <si>
    <t xml:space="preserve">DTXSID1038666_Human_10%_Plasma__2_____xP2_Inj 70  </t>
  </si>
  <si>
    <t xml:space="preserve">DTXSID1038666_Human_10%_Plasma_T0_1_____xP3_Inj 71  </t>
  </si>
  <si>
    <t xml:space="preserve">DTXSID1038666_Human_10%_Plasma_T0_2_____xP3_Inj 72  </t>
  </si>
  <si>
    <t xml:space="preserve">DTXSID9047542_Human_30%_Plasma__1_____xP2_Inj 69  </t>
  </si>
  <si>
    <t xml:space="preserve">DTXSID9047542_Human_30%_Plasma__2_____xP2_Inj 70  </t>
  </si>
  <si>
    <t xml:space="preserve">DTXSID9047542_Human_30%_Plasma_T0_1_____xP3_Inj 71  </t>
  </si>
  <si>
    <t xml:space="preserve">DTXSID9047542_Human_30%_Plasma_T0_2_____xP3_Inj 72  </t>
  </si>
  <si>
    <t xml:space="preserve">DTXSID9047542_Human_PBS__1_____xP2_Inj 67  </t>
  </si>
  <si>
    <t xml:space="preserve">DTXSID9047542_Human_PBS__2_____xP2_Inj 68  </t>
  </si>
  <si>
    <t xml:space="preserve">DTXSID9047542_Human_100%_Plasma__1_____xP2_Inj 69  </t>
  </si>
  <si>
    <t xml:space="preserve">DTXSID9047542_Human_100%_Plasma__2_____xP2_Inj 70  </t>
  </si>
  <si>
    <t xml:space="preserve">DTXSID9047542_Human_100%_Plasma_T0_1_____xP3_Inj 71  </t>
  </si>
  <si>
    <t xml:space="preserve">DTXSID9047542_Human_100%_Plasma_T0_2_____xP3_Inj 72  </t>
  </si>
  <si>
    <t xml:space="preserve">DTXSID9047542_Human_10%_Plasma__1_____xP2_Inj 69  </t>
  </si>
  <si>
    <t xml:space="preserve">DTXSID9047542_Human_10%_Plasma__2_____xP2_Inj 70  </t>
  </si>
  <si>
    <t xml:space="preserve">DTXSID9047542_Human_10%_Plasma_T0_1_____xP3_Inj 71  </t>
  </si>
  <si>
    <t xml:space="preserve">DTXSID9047542_Human_10%_Plasma_T0_2_____xP3_Inj 72  </t>
  </si>
  <si>
    <t xml:space="preserve">DTXSID7021156_Human_10%_Plasma__1_____xP2_Inj 69  </t>
  </si>
  <si>
    <t xml:space="preserve">DTXSID7021156_Human_10%_Plasma__2_____xP2_Inj 70  </t>
  </si>
  <si>
    <t xml:space="preserve">DTXSID7021156_Human_10%_Plasma_T0_1_____xP3_Inj 71  </t>
  </si>
  <si>
    <t xml:space="preserve">DTXSID7021156_Human_10%_Plasma_T0_2_____xP3_Inj 72  </t>
  </si>
  <si>
    <t xml:space="preserve">DTXSID7021156_Human_PBS__1_____xP2_Inj 67  </t>
  </si>
  <si>
    <t xml:space="preserve">DTXSID7021156_Human_PBS__2_____xP2_Inj 68  </t>
  </si>
  <si>
    <t xml:space="preserve">DTXSID7021156_Human_30%_Plasma__1_____xP2_Inj 69  </t>
  </si>
  <si>
    <t xml:space="preserve">DTXSID7021156_Human_30%_Plasma__2_____xP2_Inj 70  </t>
  </si>
  <si>
    <t xml:space="preserve">DTXSID7021156_Human_30%_Plasma_T0_1_____xP3_Inj 71  </t>
  </si>
  <si>
    <t xml:space="preserve">DTXSID7021156_Human_30%_Plasma_T0_2_____xP3_Inj 72  </t>
  </si>
  <si>
    <t xml:space="preserve">DTXSID7021156_Human_100%_Plasma__1_____xP2_Inj 69  </t>
  </si>
  <si>
    <t xml:space="preserve">DTXSID7021156_Human_100%_Plasma__2_____xP2_Inj 70  </t>
  </si>
  <si>
    <t xml:space="preserve">DTXSID7021156_Human_100%_Plasma_T0_1_____xP3_Inj 71  </t>
  </si>
  <si>
    <t xml:space="preserve">DTXSID7021156_Human_100%_Plasma_T0_2_____xP3_Inj 72  </t>
  </si>
  <si>
    <t xml:space="preserve">DTXSID1042285_Human_100%_Plasma__1_____xP2_Inj 69  </t>
  </si>
  <si>
    <t xml:space="preserve">DTXSID1042285_Human_100%_Plasma__2_____xP2_Inj 70  </t>
  </si>
  <si>
    <t xml:space="preserve">DTXSID1042285_Human_100%_Plasma_T0_1_____xP3_Inj 71  </t>
  </si>
  <si>
    <t xml:space="preserve">DTXSID1042285_Human_100%_Plasma_T0_2_____xP3_Inj 72  </t>
  </si>
  <si>
    <t xml:space="preserve">DTXSID1042285_Human_PBS__1_____xP2_Inj 67  </t>
  </si>
  <si>
    <t xml:space="preserve">DTXSID1042285_Human_PBS__2_____xP2_Inj 68  </t>
  </si>
  <si>
    <t xml:space="preserve">DTXSID1042285_Human_30%_Plasma__1_____xP2_Inj 69  </t>
  </si>
  <si>
    <t xml:space="preserve">DTXSID1042285_Human_30%_Plasma__2_____xP2_Inj 70  </t>
  </si>
  <si>
    <t xml:space="preserve">DTXSID1042285_Human_30%_Plasma_T0_1_____xP3_Inj 71  </t>
  </si>
  <si>
    <t xml:space="preserve">DTXSID1042285_Human_30%_Plasma_T0_2_____xP3_Inj 72  </t>
  </si>
  <si>
    <t xml:space="preserve">DTXSID1042285_Human_10%_Plasma__1_____xP2_Inj 69  </t>
  </si>
  <si>
    <t xml:space="preserve">DTXSID1042285_Human_10%_Plasma__2_____xP2_Inj 70  </t>
  </si>
  <si>
    <t xml:space="preserve">DTXSID1042285_Human_10%_Plasma_T0_1_____xP3_Inj 71  </t>
  </si>
  <si>
    <t xml:space="preserve">DTXSID1042285_Human_10%_Plasma_T0_2_____xP3_Inj 72  </t>
  </si>
  <si>
    <t xml:space="preserve">DTXSID5037028_Human_10%_Plasma__1_____xP2_Inj 79  </t>
  </si>
  <si>
    <t xml:space="preserve">DTXSID5037028_Human_10%_Plasma__2_____xP2_Inj 80  </t>
  </si>
  <si>
    <t xml:space="preserve">DTXSID5037028_Human_10%_Plasma_T0_1_____xP3_Inj 81  </t>
  </si>
  <si>
    <t xml:space="preserve">DTXSID5037028_Human_10%_Plasma_T0_2_____xP3_Inj 82  </t>
  </si>
  <si>
    <t xml:space="preserve">DTXSID5037028_Human_PBS__1_____xP2_Inj 77  </t>
  </si>
  <si>
    <t xml:space="preserve">DTXSID5037028_Human_PBS__2_____xP2_Inj 78  </t>
  </si>
  <si>
    <t xml:space="preserve">DTXSID5037028_Human_30%_Plasma__1_____xP2_Inj 79  </t>
  </si>
  <si>
    <t xml:space="preserve">DTXSID5037028_Human_30%_Plasma__2_____xP2_Inj 80  </t>
  </si>
  <si>
    <t xml:space="preserve">DTXSID5037028_Human_30%_Plasma_T0_1_____xP3_Inj 81  </t>
  </si>
  <si>
    <t xml:space="preserve">DTXSID5037028_Human_30%_Plasma_T0_2_____xP3_Inj 82  </t>
  </si>
  <si>
    <t xml:space="preserve">DTXSID5037028_Human_100%_Plasma__1_____xP2_Inj 49  </t>
  </si>
  <si>
    <t xml:space="preserve">DTXSID5037028_Human_100%_Plasma__2_____xP2_Inj 50  </t>
  </si>
  <si>
    <t xml:space="preserve">DTXSID5037028_Human_100%_Plasma_T0_1_____xP3_Inj 51  </t>
  </si>
  <si>
    <t xml:space="preserve">DTXSID5037028_Human_100%_Plasma_T0_2_____xP3_Inj 52  </t>
  </si>
  <si>
    <t xml:space="preserve">DTXSID5037028_Human_PBS__1_____xP2_Inj 47  </t>
  </si>
  <si>
    <t xml:space="preserve">DTXSID5037028_Human_PBS__2_____xP2_Inj 48  </t>
  </si>
  <si>
    <t xml:space="preserve">DTXSID6048175_Human_100%_Plasma__1_____xP2_Inj 79  </t>
  </si>
  <si>
    <t xml:space="preserve">DTXSID6048175_Human_100%_Plasma__2_____xP2_Inj 80  </t>
  </si>
  <si>
    <t xml:space="preserve">DTXSID6048175_Human_100%_Plasma_T0_1_____xP3_Inj 81  </t>
  </si>
  <si>
    <t xml:space="preserve">DTXSID6048175_Human_100%_Plasma_T0_2_____xP3_Inj 82  </t>
  </si>
  <si>
    <t xml:space="preserve">DTXSID6048175_Human_PBS__1_____xP2_Inj 77  </t>
  </si>
  <si>
    <t xml:space="preserve">DTXSID6048175_Human_PBS__2_____xP2_Inj 78  </t>
  </si>
  <si>
    <t xml:space="preserve">DTXSID6048175_Human_30%_Plasma__1_____xP2_Inj 79  </t>
  </si>
  <si>
    <t xml:space="preserve">DTXSID6048175_Human_30%_Plasma__2_____xP2_Inj 80  </t>
  </si>
  <si>
    <t xml:space="preserve">DTXSID6048175_Human_30%_Plasma_T0_1_____xP3_Inj 81  </t>
  </si>
  <si>
    <t xml:space="preserve">DTXSID6048175_Human_30%_Plasma_T0_2_____xP3_Inj 82  </t>
  </si>
  <si>
    <t xml:space="preserve">DTXSID6048175_Human_10%_Plasma__1_____xP2_Inj 79  </t>
  </si>
  <si>
    <t xml:space="preserve">DTXSID6048175_Human_10%_Plasma__2_____xP2_Inj 80  </t>
  </si>
  <si>
    <t xml:space="preserve">DTXSID6048175_Human_10%_Plasma_T0_1_____xP3_Inj 81  </t>
  </si>
  <si>
    <t xml:space="preserve">DTXSID6048175_Human_10%_Plasma_T0_2_____xP3_Inj 82  </t>
  </si>
  <si>
    <t xml:space="preserve">DTXSID0037522_Human_10%_Plasma__1_____xP2_Inj 79  </t>
  </si>
  <si>
    <t xml:space="preserve">DTXSID0037522_Human_10%_Plasma__2_____xP2_Inj 80  </t>
  </si>
  <si>
    <t xml:space="preserve">DTXSID0037522_Human_10%_Plasma_T0_1_____xP3_Inj 81  </t>
  </si>
  <si>
    <t xml:space="preserve">DTXSID0037522_Human_10%_Plasma_T0_2_____xP3_Inj 82  </t>
  </si>
  <si>
    <t xml:space="preserve">DTXSID0037522_Human_PBS__1_____xP2_Inj 77  </t>
  </si>
  <si>
    <t xml:space="preserve">DTXSID0037522_Human_PBS__2_____xP2_Inj 78  </t>
  </si>
  <si>
    <t xml:space="preserve">DTXSID0037522_Human_30%_Plasma__1_____xP2_Inj 79  </t>
  </si>
  <si>
    <t xml:space="preserve">DTXSID0037522_Human_30%_Plasma__2_____xP2_Inj 80  </t>
  </si>
  <si>
    <t xml:space="preserve">DTXSID0037522_Human_30%_Plasma_T0_1_____xP3_Inj 81  </t>
  </si>
  <si>
    <t xml:space="preserve">DTXSID0037522_Human_30%_Plasma_T0_2_____xP3_Inj 82  </t>
  </si>
  <si>
    <t xml:space="preserve">DTXSID0037522_Human_100%_Plasma__1_____xP2_Inj 79  </t>
  </si>
  <si>
    <t xml:space="preserve">DTXSID0037522_Human_100%_Plasma__2_____xP2_Inj 80  </t>
  </si>
  <si>
    <t xml:space="preserve">DTXSID0037522_Human_100%_Plasma_T0_1_____xP3_Inj 81  </t>
  </si>
  <si>
    <t xml:space="preserve">DTXSID0037522_Human_100%_Plasma_T0_2_____xP3_Inj 82  </t>
  </si>
  <si>
    <t xml:space="preserve">DTXSID7041964_Human_100%_Plasma__1_____xP2_Inj 49  </t>
  </si>
  <si>
    <t xml:space="preserve">DTXSID7041964_Human_100%_Plasma__2_____xP2_Inj 50  </t>
  </si>
  <si>
    <t xml:space="preserve">DTXSID7041964_Human_100%_Plasma_T0_1_____xP3_Inj 51  </t>
  </si>
  <si>
    <t xml:space="preserve">DTXSID7041964_Human_100%_Plasma_T0_2_____xP3_Inj 52  </t>
  </si>
  <si>
    <t xml:space="preserve">DTXSID7041964_Human_PBS__1_____xP2_Inj 47  </t>
  </si>
  <si>
    <t xml:space="preserve">DTXSID7041964_Human_PBS__2_____xP2_Inj 48  </t>
  </si>
  <si>
    <t xml:space="preserve">DTXSID7041964_Human_30%_Plasma__1_____xP2_Inj 79  </t>
  </si>
  <si>
    <t xml:space="preserve">DTXSID7041964_Human_30%_Plasma__2_____xP2_Inj 80  </t>
  </si>
  <si>
    <t xml:space="preserve">DTXSID7041964_Human_30%_Plasma_T0_1_____xP3_Inj 81  </t>
  </si>
  <si>
    <t xml:space="preserve">DTXSID7041964_Human_30%_Plasma_T0_2_____xP3_Inj 82  </t>
  </si>
  <si>
    <t xml:space="preserve">DTXSID7041964_Human_PBS__1_____xP2_Inj 77  </t>
  </si>
  <si>
    <t xml:space="preserve">DTXSID7041964_Human_PBS__2_____xP2_Inj 78  </t>
  </si>
  <si>
    <t xml:space="preserve">DTXSID7041964_Human_10%_Plasma__1_____xP2_Inj 79  </t>
  </si>
  <si>
    <t xml:space="preserve">DTXSID7041964_Human_10%_Plasma__2_____xP2_Inj 80  </t>
  </si>
  <si>
    <t xml:space="preserve">DTXSID7041964_Human_10%_Plasma_T0_1_____xP3_Inj 81  </t>
  </si>
  <si>
    <t xml:space="preserve">DTXSID7041964_Human_10%_Plasma_T0_2_____xP3_Inj 82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</si>
</sst>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0.0%"/>
    <numFmt numFmtId="165" formatCode="0.00000%"/>
    <numFmt numFmtId="166" formatCode="0.000000%"/>
    <numFmt numFmtId="167" formatCode="0.000%"/>
    <numFmt numFmtId="168" formatCode="0.0000%"/>
    <numFmt numFmtId="169" formatCode="dd\ mmm\ yyyy"/>
    <numFmt numFmtId="170" formatCode="0.000"/>
    <numFmt numFmtId="171" formatCode="0.0000"/>
    <numFmt numFmtId="172" formatCode="0.000000"/>
    <numFmt numFmtId="173" formatCode="0.0"/>
    <numFmt numFmtId="174" formatCode="0.00000"/>
  </numFmts>
  <fonts count="7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vertAlign val="superscript"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</fills>
  <borders count="14">
    <border>
      <left/>
      <right/>
      <top/>
      <bottom/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mediumDashed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 applyAlignment="1">
      <alignment horizontal="center"/>
    </xf>
    <xf numFmtId="169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2" applyFont="1"/>
    <xf numFmtId="170" fontId="2" fillId="0" borderId="0" xfId="0" applyNumberFormat="1" applyFont="1" applyAlignment="1">
      <alignment horizontal="center"/>
    </xf>
    <xf numFmtId="0" fontId="0" fillId="2" borderId="0" xfId="0" applyFont="1" applyFill="1"/>
    <xf numFmtId="43" fontId="0" fillId="2" borderId="0" xfId="2" applyFont="1" applyFill="1"/>
    <xf numFmtId="170" fontId="0" fillId="0" borderId="0" xfId="0" applyNumberFormat="1"/>
    <xf numFmtId="0" fontId="2" fillId="0" borderId="0" xfId="0" applyFont="1"/>
    <xf numFmtId="0" fontId="0" fillId="3" borderId="0" xfId="0" applyFont="1" applyFill="1"/>
    <xf numFmtId="43" fontId="0" fillId="3" borderId="0" xfId="2" applyFont="1" applyFill="1"/>
    <xf numFmtId="11" fontId="0" fillId="0" borderId="0" xfId="0" applyNumberFormat="1"/>
    <xf numFmtId="2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9" fontId="0" fillId="0" borderId="9" xfId="0" applyNumberFormat="1" applyBorder="1"/>
    <xf numFmtId="166" fontId="0" fillId="0" borderId="11" xfId="0" applyNumberFormat="1" applyBorder="1"/>
    <xf numFmtId="10" fontId="0" fillId="0" borderId="5" xfId="0" applyNumberFormat="1" applyBorder="1"/>
    <xf numFmtId="10" fontId="0" fillId="0" borderId="11" xfId="0" applyNumberFormat="1" applyBorder="1"/>
    <xf numFmtId="171" fontId="0" fillId="0" borderId="0" xfId="0" applyNumberFormat="1"/>
    <xf numFmtId="168" fontId="0" fillId="0" borderId="5" xfId="0" applyNumberFormat="1" applyBorder="1"/>
    <xf numFmtId="167" fontId="0" fillId="0" borderId="8" xfId="0" applyNumberFormat="1" applyBorder="1"/>
    <xf numFmtId="167" fontId="0" fillId="0" borderId="11" xfId="0" applyNumberFormat="1" applyBorder="1"/>
    <xf numFmtId="172" fontId="0" fillId="0" borderId="0" xfId="0" applyNumberFormat="1"/>
    <xf numFmtId="173" fontId="0" fillId="0" borderId="0" xfId="0" applyNumberFormat="1"/>
    <xf numFmtId="167" fontId="0" fillId="0" borderId="5" xfId="0" applyNumberFormat="1" applyBorder="1"/>
    <xf numFmtId="10" fontId="0" fillId="0" borderId="8" xfId="0" applyNumberFormat="1" applyBorder="1"/>
    <xf numFmtId="174" fontId="0" fillId="0" borderId="0" xfId="0" applyNumberFormat="1"/>
    <xf numFmtId="166" fontId="0" fillId="0" borderId="5" xfId="0" applyNumberFormat="1" applyBorder="1"/>
    <xf numFmtId="9" fontId="0" fillId="0" borderId="6" xfId="0" applyNumberFormat="1" applyBorder="1"/>
    <xf numFmtId="9" fontId="0" fillId="0" borderId="7" xfId="0" applyNumberFormat="1" applyBorder="1"/>
    <xf numFmtId="166" fontId="0" fillId="0" borderId="8" xfId="0" applyNumberFormat="1" applyBorder="1"/>
    <xf numFmtId="9" fontId="0" fillId="0" borderId="10" xfId="0" applyNumberFormat="1" applyBorder="1"/>
    <xf numFmtId="9" fontId="0" fillId="0" borderId="12" xfId="0" applyNumberFormat="1" applyBorder="1"/>
    <xf numFmtId="9" fontId="0" fillId="0" borderId="13" xfId="0" applyNumberFormat="1" applyBorder="1"/>
    <xf numFmtId="165" fontId="0" fillId="0" borderId="11" xfId="0" applyNumberFormat="1" applyBorder="1"/>
    <xf numFmtId="9" fontId="0" fillId="0" borderId="5" xfId="0" applyNumberFormat="1" applyBorder="1"/>
    <xf numFmtId="10" fontId="0" fillId="0" borderId="7" xfId="0" applyNumberFormat="1" applyBorder="1"/>
    <xf numFmtId="9" fontId="0" fillId="0" borderId="8" xfId="0" applyNumberFormat="1" applyBorder="1"/>
    <xf numFmtId="10" fontId="0" fillId="0" borderId="10" xfId="0" applyNumberFormat="1" applyBorder="1"/>
    <xf numFmtId="9" fontId="0" fillId="0" borderId="11" xfId="0" applyNumberFormat="1" applyBorder="1"/>
    <xf numFmtId="10" fontId="0" fillId="0" borderId="13" xfId="0" applyNumberFormat="1" applyBorder="1"/>
    <xf numFmtId="168" fontId="0" fillId="0" borderId="7" xfId="0" applyNumberFormat="1" applyBorder="1"/>
    <xf numFmtId="167" fontId="0" fillId="0" borderId="10" xfId="0" applyNumberFormat="1" applyBorder="1"/>
    <xf numFmtId="167" fontId="0" fillId="0" borderId="13" xfId="0" applyNumberFormat="1" applyBorder="1"/>
    <xf numFmtId="168" fontId="0" fillId="0" borderId="8" xfId="0" applyNumberFormat="1" applyBorder="1"/>
    <xf numFmtId="168" fontId="0" fillId="0" borderId="11" xfId="0" applyNumberFormat="1" applyBorder="1"/>
    <xf numFmtId="167" fontId="0" fillId="0" borderId="7" xfId="0" applyNumberFormat="1" applyBorder="1"/>
  </cellXfs>
  <cellStyles count="3">
    <cellStyle name="Comma" xfId="2" builtinId="3"/>
    <cellStyle name="Normal" xfId="0" builtinId="0" customBuiltin="1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704850</xdr:colOff>
      <xdr:row>2</xdr:row>
      <xdr:rowOff>144739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0700" cy="535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41" workbookViewId="0">
      <selection activeCell="O5" sqref="O5"/>
    </sheetView>
  </sheetViews>
  <sheetFormatPr defaultRowHeight="15" x14ac:dyDescent="0.25"/>
  <cols>
    <col min="1" max="1" width="16.28515625" style="3" customWidth="1"/>
    <col min="2" max="2" width="15" style="3" bestFit="1" customWidth="1"/>
    <col min="3" max="3" width="16.28515625" style="3" bestFit="1" customWidth="1"/>
    <col min="4" max="4" width="17.85546875" style="12" customWidth="1"/>
    <col min="5" max="5" width="17.85546875" style="3" customWidth="1"/>
    <col min="6" max="6" width="29.140625" style="3" bestFit="1" customWidth="1"/>
    <col min="7" max="7" width="21.42578125" style="3" bestFit="1" customWidth="1"/>
    <col min="8" max="8" width="10.140625" style="3" bestFit="1" customWidth="1"/>
    <col min="13" max="13" width="15.7109375" customWidth="1"/>
  </cols>
  <sheetData>
    <row r="1" spans="1:8" ht="15.75" x14ac:dyDescent="0.25">
      <c r="A1" s="19"/>
      <c r="B1" s="1"/>
      <c r="D1" s="18" t="s">
        <v>4</v>
      </c>
    </row>
    <row r="2" spans="1:8" x14ac:dyDescent="0.25">
      <c r="A2" s="19"/>
      <c r="B2" s="2"/>
      <c r="D2" s="18" t="s">
        <v>46</v>
      </c>
    </row>
    <row r="4" spans="1:8" ht="15.75" thickBot="1" x14ac:dyDescent="0.3">
      <c r="A4" s="14"/>
      <c r="B4" s="14"/>
      <c r="C4" s="14"/>
      <c r="D4" s="14"/>
      <c r="E4" s="14"/>
      <c r="F4" s="14"/>
      <c r="G4" s="14"/>
      <c r="H4" s="14"/>
    </row>
    <row r="5" spans="1:8" s="4" customFormat="1" ht="30" customHeight="1" thickTop="1" thickBot="1" x14ac:dyDescent="0.3">
      <c r="A5" s="5" t="s">
        <v>5</v>
      </c>
      <c r="B5" s="5" t="s">
        <v>6</v>
      </c>
      <c r="C5" s="5" t="s">
        <v>7</v>
      </c>
      <c r="D5" s="5" t="s">
        <v>182</v>
      </c>
      <c r="E5" s="5" t="s">
        <v>8</v>
      </c>
      <c r="F5" s="5" t="s">
        <v>9</v>
      </c>
      <c r="G5" s="5" t="s">
        <v>10</v>
      </c>
      <c r="H5" s="5" t="s">
        <v>11</v>
      </c>
    </row>
    <row r="6" spans="1:8" ht="15.75" thickTop="1" x14ac:dyDescent="0.25">
      <c r="A6" s="3" t="s">
        <v>18</v>
      </c>
      <c r="B6" s="3" t="s">
        <v>3</v>
      </c>
      <c r="C6" s="3">
        <v>5</v>
      </c>
      <c r="D6" s="12">
        <v>100</v>
      </c>
      <c r="E6" s="7">
        <v>0.30982056265860602</v>
      </c>
      <c r="F6" s="7">
        <v>0.69017943734139386</v>
      </c>
      <c r="G6" s="8">
        <v>1.3610067317045516</v>
      </c>
    </row>
    <row r="7" spans="1:8" x14ac:dyDescent="0.25">
      <c r="A7" s="3" t="s">
        <v>19</v>
      </c>
      <c r="B7" s="3" t="s">
        <v>3</v>
      </c>
      <c r="C7" s="3">
        <v>5</v>
      </c>
      <c r="D7" s="12">
        <v>100</v>
      </c>
      <c r="E7" s="7">
        <v>0.64921012271015222</v>
      </c>
      <c r="F7" s="7">
        <v>0.35078987728984778</v>
      </c>
      <c r="G7" s="7">
        <v>0.74179807930581332</v>
      </c>
    </row>
    <row r="8" spans="1:8" x14ac:dyDescent="0.25">
      <c r="A8" s="3" t="s">
        <v>20</v>
      </c>
      <c r="B8" s="3" t="s">
        <v>3</v>
      </c>
      <c r="C8" s="3">
        <v>5</v>
      </c>
      <c r="D8" s="12">
        <v>100</v>
      </c>
      <c r="E8" s="7" t="s">
        <v>44</v>
      </c>
      <c r="F8" s="7" t="s">
        <v>45</v>
      </c>
      <c r="G8" s="8">
        <v>1.1619792105902649</v>
      </c>
    </row>
    <row r="9" spans="1:8" x14ac:dyDescent="0.25">
      <c r="A9" s="3" t="s">
        <v>21</v>
      </c>
      <c r="B9" s="3" t="s">
        <v>3</v>
      </c>
      <c r="C9" s="3">
        <v>5</v>
      </c>
      <c r="D9" s="12">
        <v>100</v>
      </c>
      <c r="E9" s="7">
        <v>2.6641024670741989E-2</v>
      </c>
      <c r="F9" s="7">
        <v>0.97335897532925797</v>
      </c>
      <c r="G9" s="8">
        <v>1.2383675565720718</v>
      </c>
    </row>
    <row r="10" spans="1:8" x14ac:dyDescent="0.25">
      <c r="A10" s="3" t="s">
        <v>22</v>
      </c>
      <c r="B10" s="3" t="s">
        <v>3</v>
      </c>
      <c r="C10" s="3">
        <v>5</v>
      </c>
      <c r="D10" s="12">
        <v>100</v>
      </c>
      <c r="E10" s="7">
        <v>0.18720880451972327</v>
      </c>
      <c r="F10" s="7">
        <v>0.81279119548027667</v>
      </c>
      <c r="G10" s="8">
        <v>2.2158029260426932</v>
      </c>
    </row>
    <row r="11" spans="1:8" x14ac:dyDescent="0.25">
      <c r="A11" s="3" t="s">
        <v>23</v>
      </c>
      <c r="B11" s="3" t="s">
        <v>3</v>
      </c>
      <c r="C11" s="3">
        <v>5</v>
      </c>
      <c r="D11" s="12">
        <v>100</v>
      </c>
      <c r="E11" s="7">
        <v>2.4470441794918361E-3</v>
      </c>
      <c r="F11" s="7">
        <v>0.99755295582050807</v>
      </c>
      <c r="G11" s="8">
        <v>1.1372413088731024</v>
      </c>
    </row>
    <row r="12" spans="1:8" x14ac:dyDescent="0.25">
      <c r="A12" s="3" t="s">
        <v>24</v>
      </c>
      <c r="B12" s="3" t="s">
        <v>3</v>
      </c>
      <c r="C12" s="3">
        <v>5</v>
      </c>
      <c r="D12" s="12">
        <v>100</v>
      </c>
      <c r="E12" s="7">
        <v>0.11466288320469215</v>
      </c>
      <c r="F12" s="7">
        <v>0.88533711679530791</v>
      </c>
      <c r="G12" s="8">
        <v>2.2464098178612515</v>
      </c>
    </row>
    <row r="13" spans="1:8" x14ac:dyDescent="0.25">
      <c r="A13" s="3" t="s">
        <v>25</v>
      </c>
      <c r="B13" s="3" t="s">
        <v>3</v>
      </c>
      <c r="C13" s="3">
        <v>5</v>
      </c>
      <c r="D13" s="12">
        <v>100</v>
      </c>
      <c r="E13" s="7" t="s">
        <v>44</v>
      </c>
      <c r="F13" s="7" t="s">
        <v>45</v>
      </c>
      <c r="G13" s="8">
        <v>1.0807485610484724</v>
      </c>
    </row>
    <row r="14" spans="1:8" x14ac:dyDescent="0.25">
      <c r="A14" s="3" t="s">
        <v>26</v>
      </c>
      <c r="B14" s="3" t="s">
        <v>3</v>
      </c>
      <c r="C14" s="3">
        <v>5</v>
      </c>
      <c r="D14" s="12">
        <v>100</v>
      </c>
      <c r="E14" s="7">
        <v>0.3600507039917521</v>
      </c>
      <c r="F14" s="7">
        <v>0.6399492960082479</v>
      </c>
      <c r="G14" s="7">
        <v>0.70851733546209483</v>
      </c>
    </row>
    <row r="15" spans="1:8" x14ac:dyDescent="0.25">
      <c r="A15" s="3" t="s">
        <v>27</v>
      </c>
      <c r="B15" s="3" t="s">
        <v>3</v>
      </c>
      <c r="C15" s="3">
        <v>5</v>
      </c>
      <c r="D15" s="12">
        <v>100</v>
      </c>
      <c r="E15" s="7">
        <v>9.3313080055390268E-2</v>
      </c>
      <c r="F15" s="7">
        <v>0.9066869199446097</v>
      </c>
      <c r="G15" s="7">
        <v>0.61395866833848278</v>
      </c>
    </row>
    <row r="16" spans="1:8" x14ac:dyDescent="0.25">
      <c r="A16" s="3" t="s">
        <v>28</v>
      </c>
      <c r="B16" s="3" t="s">
        <v>3</v>
      </c>
      <c r="C16" s="3">
        <v>5</v>
      </c>
      <c r="D16" s="12">
        <v>100</v>
      </c>
      <c r="E16" s="7">
        <v>0.27567003153554509</v>
      </c>
      <c r="F16" s="7">
        <v>0.72432996846445497</v>
      </c>
      <c r="G16" s="7">
        <v>0.60680043648159732</v>
      </c>
    </row>
    <row r="17" spans="1:8" x14ac:dyDescent="0.25">
      <c r="A17" s="3" t="s">
        <v>29</v>
      </c>
      <c r="B17" s="3" t="s">
        <v>3</v>
      </c>
      <c r="C17" s="3">
        <v>5</v>
      </c>
      <c r="D17" s="12">
        <v>100</v>
      </c>
      <c r="E17" s="7">
        <v>1.0821289784822552E-3</v>
      </c>
      <c r="F17" s="7">
        <v>0.99891787102151774</v>
      </c>
      <c r="G17" s="8">
        <v>1.197314246773463</v>
      </c>
    </row>
    <row r="18" spans="1:8" x14ac:dyDescent="0.25">
      <c r="A18" s="3" t="s">
        <v>30</v>
      </c>
      <c r="B18" s="3" t="s">
        <v>3</v>
      </c>
      <c r="C18" s="3">
        <v>5</v>
      </c>
      <c r="D18" s="12">
        <v>100</v>
      </c>
      <c r="E18" s="7">
        <v>5.5619263775330656E-3</v>
      </c>
      <c r="F18" s="7">
        <v>0.99443807362246694</v>
      </c>
      <c r="G18" s="8">
        <v>1.1406009976795266</v>
      </c>
    </row>
    <row r="19" spans="1:8" x14ac:dyDescent="0.25">
      <c r="A19" s="3" t="s">
        <v>31</v>
      </c>
      <c r="B19" s="3" t="s">
        <v>3</v>
      </c>
      <c r="C19" s="3">
        <v>5</v>
      </c>
      <c r="D19" s="12">
        <v>100</v>
      </c>
      <c r="E19" s="7">
        <v>9.8841113227752464E-2</v>
      </c>
      <c r="F19" s="7">
        <v>0.90115888677224754</v>
      </c>
      <c r="G19" s="7">
        <v>0.56268863687408599</v>
      </c>
    </row>
    <row r="20" spans="1:8" x14ac:dyDescent="0.25">
      <c r="A20" s="3" t="s">
        <v>32</v>
      </c>
      <c r="B20" s="3" t="s">
        <v>3</v>
      </c>
      <c r="C20" s="3">
        <v>5</v>
      </c>
      <c r="D20" s="12">
        <v>100</v>
      </c>
      <c r="E20" s="7" t="s">
        <v>44</v>
      </c>
      <c r="F20" s="8" t="s">
        <v>45</v>
      </c>
      <c r="G20" s="8">
        <v>1.4075089426418268</v>
      </c>
    </row>
    <row r="21" spans="1:8" x14ac:dyDescent="0.25">
      <c r="A21" s="3" t="s">
        <v>33</v>
      </c>
      <c r="B21" s="3" t="s">
        <v>3</v>
      </c>
      <c r="C21" s="3">
        <v>5</v>
      </c>
      <c r="D21" s="12">
        <v>100</v>
      </c>
      <c r="E21" s="7">
        <v>3.1599866972638196E-3</v>
      </c>
      <c r="F21" s="7">
        <v>0.99684001330273619</v>
      </c>
      <c r="G21" s="7">
        <v>0.98125627796775894</v>
      </c>
    </row>
    <row r="22" spans="1:8" x14ac:dyDescent="0.25">
      <c r="A22" s="3" t="s">
        <v>34</v>
      </c>
      <c r="B22" s="3" t="s">
        <v>3</v>
      </c>
      <c r="C22" s="3">
        <v>5</v>
      </c>
      <c r="D22" s="12">
        <v>100</v>
      </c>
      <c r="E22" s="7" t="s">
        <v>44</v>
      </c>
      <c r="F22" s="7" t="s">
        <v>45</v>
      </c>
      <c r="G22" s="7">
        <v>0.42993756524888427</v>
      </c>
    </row>
    <row r="23" spans="1:8" x14ac:dyDescent="0.25">
      <c r="A23" s="3" t="s">
        <v>35</v>
      </c>
      <c r="B23" s="3" t="s">
        <v>3</v>
      </c>
      <c r="C23" s="3">
        <v>5</v>
      </c>
      <c r="D23" s="12">
        <v>100</v>
      </c>
      <c r="E23" s="7" t="s">
        <v>44</v>
      </c>
      <c r="F23" s="7" t="s">
        <v>45</v>
      </c>
      <c r="G23" s="7">
        <v>0.89969860595688844</v>
      </c>
    </row>
    <row r="24" spans="1:8" x14ac:dyDescent="0.25">
      <c r="A24" s="3" t="s">
        <v>36</v>
      </c>
      <c r="B24" s="3" t="s">
        <v>3</v>
      </c>
      <c r="C24" s="3">
        <v>5</v>
      </c>
      <c r="D24" s="12">
        <v>100</v>
      </c>
      <c r="E24" s="7">
        <v>0.15831736585667644</v>
      </c>
      <c r="F24" s="7">
        <v>0.84168263414332356</v>
      </c>
      <c r="G24" s="7">
        <v>0.11881435566854476</v>
      </c>
    </row>
    <row r="25" spans="1:8" x14ac:dyDescent="0.25">
      <c r="A25" s="3" t="s">
        <v>37</v>
      </c>
      <c r="B25" s="3" t="s">
        <v>3</v>
      </c>
      <c r="C25" s="3">
        <v>5</v>
      </c>
      <c r="D25" s="12">
        <v>100</v>
      </c>
      <c r="E25" s="7">
        <v>6.5110913048544499E-3</v>
      </c>
      <c r="F25" s="7">
        <v>0.9934889086951455</v>
      </c>
      <c r="G25" s="8">
        <v>1.3127030656904504</v>
      </c>
    </row>
    <row r="26" spans="1:8" x14ac:dyDescent="0.25">
      <c r="A26" s="3" t="s">
        <v>38</v>
      </c>
      <c r="B26" s="3" t="s">
        <v>3</v>
      </c>
      <c r="C26" s="3">
        <v>5</v>
      </c>
      <c r="D26" s="12">
        <v>100</v>
      </c>
      <c r="E26" s="7">
        <v>0.59221685965951454</v>
      </c>
      <c r="F26" s="7">
        <v>0.40778314034048546</v>
      </c>
      <c r="G26" s="7">
        <v>0.97985854234273273</v>
      </c>
    </row>
    <row r="27" spans="1:8" x14ac:dyDescent="0.25">
      <c r="A27" s="3" t="s">
        <v>39</v>
      </c>
      <c r="B27" s="3" t="s">
        <v>3</v>
      </c>
      <c r="C27" s="3">
        <v>5</v>
      </c>
      <c r="D27" s="12">
        <v>100</v>
      </c>
      <c r="E27" s="7">
        <v>0.55757299493008639</v>
      </c>
      <c r="F27" s="7">
        <v>0.44242700506991361</v>
      </c>
      <c r="G27" s="7">
        <v>0.96695336492823336</v>
      </c>
    </row>
    <row r="28" spans="1:8" x14ac:dyDescent="0.25">
      <c r="A28" s="3" t="s">
        <v>40</v>
      </c>
      <c r="B28" s="3" t="s">
        <v>3</v>
      </c>
      <c r="C28" s="3">
        <v>5</v>
      </c>
      <c r="D28" s="12">
        <v>100</v>
      </c>
      <c r="E28" s="7">
        <v>0.10877840697757976</v>
      </c>
      <c r="F28" s="7">
        <v>0.89122159302242021</v>
      </c>
      <c r="G28" s="8">
        <v>2.1848641321727702</v>
      </c>
    </row>
    <row r="29" spans="1:8" x14ac:dyDescent="0.25">
      <c r="A29" s="3" t="s">
        <v>41</v>
      </c>
      <c r="B29" s="3" t="s">
        <v>3</v>
      </c>
      <c r="C29" s="3">
        <v>5</v>
      </c>
      <c r="D29" s="12">
        <v>100</v>
      </c>
      <c r="E29" s="7">
        <v>9.3659683620448936E-2</v>
      </c>
      <c r="F29" s="7">
        <v>0.90634031637955104</v>
      </c>
      <c r="G29" s="8">
        <v>1.0822224183001006</v>
      </c>
    </row>
    <row r="30" spans="1:8" x14ac:dyDescent="0.25">
      <c r="A30" s="3" t="s">
        <v>42</v>
      </c>
      <c r="B30" s="3" t="s">
        <v>3</v>
      </c>
      <c r="C30" s="3">
        <v>5</v>
      </c>
      <c r="D30" s="12">
        <v>100</v>
      </c>
      <c r="E30" s="7" t="s">
        <v>44</v>
      </c>
      <c r="F30" s="8" t="s">
        <v>45</v>
      </c>
      <c r="G30" s="7">
        <v>0.95810288485065431</v>
      </c>
    </row>
    <row r="31" spans="1:8" x14ac:dyDescent="0.25">
      <c r="A31" s="3" t="s">
        <v>43</v>
      </c>
      <c r="B31" s="3" t="s">
        <v>3</v>
      </c>
      <c r="C31" s="3">
        <v>5</v>
      </c>
      <c r="D31" s="12">
        <v>100</v>
      </c>
      <c r="E31" s="7">
        <v>1.3454978547906558E-2</v>
      </c>
      <c r="F31" s="7">
        <v>0.98654502145209344</v>
      </c>
      <c r="G31" s="7">
        <v>0.5495657611667486</v>
      </c>
    </row>
    <row r="32" spans="1:8" x14ac:dyDescent="0.25">
      <c r="A32" s="13" t="s">
        <v>18</v>
      </c>
      <c r="B32" s="13" t="s">
        <v>3</v>
      </c>
      <c r="C32" s="13">
        <v>5</v>
      </c>
      <c r="D32" s="13">
        <v>30</v>
      </c>
      <c r="E32" s="7">
        <v>0.39381826920920826</v>
      </c>
      <c r="F32" s="7">
        <v>0.60618173079079174</v>
      </c>
      <c r="G32" s="7">
        <v>0.78920443747928626</v>
      </c>
      <c r="H32" s="13"/>
    </row>
    <row r="33" spans="1:8" x14ac:dyDescent="0.25">
      <c r="A33" s="13" t="s">
        <v>19</v>
      </c>
      <c r="B33" s="13" t="s">
        <v>3</v>
      </c>
      <c r="C33" s="13">
        <v>5</v>
      </c>
      <c r="D33" s="13">
        <v>30</v>
      </c>
      <c r="E33" s="7">
        <v>0.646222087538182</v>
      </c>
      <c r="F33" s="7">
        <v>0.353777912461818</v>
      </c>
      <c r="G33" s="7">
        <v>0.78006765710481485</v>
      </c>
      <c r="H33" s="13"/>
    </row>
    <row r="34" spans="1:8" x14ac:dyDescent="0.25">
      <c r="A34" s="13" t="s">
        <v>20</v>
      </c>
      <c r="B34" s="13" t="s">
        <v>3</v>
      </c>
      <c r="C34" s="13">
        <v>5</v>
      </c>
      <c r="D34" s="13">
        <v>30</v>
      </c>
      <c r="E34" s="7" t="s">
        <v>44</v>
      </c>
      <c r="F34" s="7" t="s">
        <v>45</v>
      </c>
      <c r="G34" s="7">
        <v>0.91753712310800117</v>
      </c>
      <c r="H34" s="13"/>
    </row>
    <row r="35" spans="1:8" x14ac:dyDescent="0.25">
      <c r="A35" s="13" t="s">
        <v>21</v>
      </c>
      <c r="B35" s="13" t="s">
        <v>3</v>
      </c>
      <c r="C35" s="13">
        <v>5</v>
      </c>
      <c r="D35" s="13">
        <v>30</v>
      </c>
      <c r="E35" s="7">
        <v>9.9564744358423274E-2</v>
      </c>
      <c r="F35" s="7">
        <v>0.90043525564157667</v>
      </c>
      <c r="G35" s="7">
        <v>0.83610597324442759</v>
      </c>
      <c r="H35" s="13"/>
    </row>
    <row r="36" spans="1:8" x14ac:dyDescent="0.25">
      <c r="A36" s="13" t="s">
        <v>22</v>
      </c>
      <c r="B36" s="13" t="s">
        <v>3</v>
      </c>
      <c r="C36" s="13">
        <v>5</v>
      </c>
      <c r="D36" s="13">
        <v>30</v>
      </c>
      <c r="E36" s="7">
        <v>0.50320355120404914</v>
      </c>
      <c r="F36" s="7">
        <v>0.49679644879595081</v>
      </c>
      <c r="G36" s="7">
        <v>0.59581381990421711</v>
      </c>
      <c r="H36" s="13"/>
    </row>
    <row r="37" spans="1:8" x14ac:dyDescent="0.25">
      <c r="A37" s="13" t="s">
        <v>23</v>
      </c>
      <c r="B37" s="13" t="s">
        <v>3</v>
      </c>
      <c r="C37" s="13">
        <v>5</v>
      </c>
      <c r="D37" s="13">
        <v>30</v>
      </c>
      <c r="E37" s="7">
        <v>1.9512178315780082E-3</v>
      </c>
      <c r="F37" s="7">
        <v>0.99804878216842208</v>
      </c>
      <c r="G37" s="7">
        <v>0.72814956769953598</v>
      </c>
      <c r="H37" s="13"/>
    </row>
    <row r="38" spans="1:8" x14ac:dyDescent="0.25">
      <c r="A38" s="13" t="s">
        <v>24</v>
      </c>
      <c r="B38" s="13" t="s">
        <v>3</v>
      </c>
      <c r="C38" s="13">
        <v>5</v>
      </c>
      <c r="D38" s="13">
        <v>30</v>
      </c>
      <c r="E38" s="7">
        <v>0.18508607083131987</v>
      </c>
      <c r="F38" s="7">
        <v>0.81491392916868011</v>
      </c>
      <c r="G38" s="7">
        <v>0.74413599022853583</v>
      </c>
      <c r="H38" s="13"/>
    </row>
    <row r="39" spans="1:8" x14ac:dyDescent="0.25">
      <c r="A39" s="13" t="s">
        <v>25</v>
      </c>
      <c r="B39" s="13" t="s">
        <v>3</v>
      </c>
      <c r="C39" s="13">
        <v>5</v>
      </c>
      <c r="D39" s="13">
        <v>30</v>
      </c>
      <c r="E39" s="7">
        <v>1.0716638991651256E-3</v>
      </c>
      <c r="F39" s="7">
        <v>0.99892833610083487</v>
      </c>
      <c r="G39" s="7">
        <v>0.92174576602924085</v>
      </c>
      <c r="H39" s="13"/>
    </row>
    <row r="40" spans="1:8" x14ac:dyDescent="0.25">
      <c r="A40" s="13" t="s">
        <v>26</v>
      </c>
      <c r="B40" s="13" t="s">
        <v>3</v>
      </c>
      <c r="C40" s="13">
        <v>5</v>
      </c>
      <c r="D40" s="13">
        <v>30</v>
      </c>
      <c r="E40" s="7">
        <v>0.43631833281529991</v>
      </c>
      <c r="F40" s="7">
        <v>0.56368166718470003</v>
      </c>
      <c r="G40" s="7">
        <v>0.86269816211931982</v>
      </c>
      <c r="H40" s="13"/>
    </row>
    <row r="41" spans="1:8" x14ac:dyDescent="0.25">
      <c r="A41" s="13" t="s">
        <v>27</v>
      </c>
      <c r="B41" s="13" t="s">
        <v>3</v>
      </c>
      <c r="C41" s="13">
        <v>5</v>
      </c>
      <c r="D41" s="13">
        <v>30</v>
      </c>
      <c r="E41" s="7">
        <v>0.19346398087801298</v>
      </c>
      <c r="F41" s="7">
        <v>0.80653601912198702</v>
      </c>
      <c r="G41" s="7">
        <v>0.75473991105965199</v>
      </c>
      <c r="H41" s="13"/>
    </row>
    <row r="42" spans="1:8" x14ac:dyDescent="0.25">
      <c r="A42" s="13" t="s">
        <v>28</v>
      </c>
      <c r="B42" s="13" t="s">
        <v>3</v>
      </c>
      <c r="C42" s="13">
        <v>5</v>
      </c>
      <c r="D42" s="13">
        <v>30</v>
      </c>
      <c r="E42" s="7">
        <v>0.39656870535839539</v>
      </c>
      <c r="F42" s="7">
        <v>0.6034312946416045</v>
      </c>
      <c r="G42" s="7">
        <v>0.69686595592768397</v>
      </c>
      <c r="H42" s="13"/>
    </row>
    <row r="43" spans="1:8" x14ac:dyDescent="0.25">
      <c r="A43" s="13" t="s">
        <v>29</v>
      </c>
      <c r="B43" s="13" t="s">
        <v>3</v>
      </c>
      <c r="C43" s="13">
        <v>5</v>
      </c>
      <c r="D43" s="13">
        <v>30</v>
      </c>
      <c r="E43" s="7">
        <v>8.5683969133272496E-3</v>
      </c>
      <c r="F43" s="7">
        <v>0.99143160308667277</v>
      </c>
      <c r="G43" s="7">
        <v>0.9268916855200906</v>
      </c>
      <c r="H43" s="13"/>
    </row>
    <row r="44" spans="1:8" x14ac:dyDescent="0.25">
      <c r="A44" s="13" t="s">
        <v>30</v>
      </c>
      <c r="B44" s="13" t="s">
        <v>3</v>
      </c>
      <c r="C44" s="13">
        <v>5</v>
      </c>
      <c r="D44" s="13">
        <v>30</v>
      </c>
      <c r="E44" s="7">
        <v>1.8587027874219661E-2</v>
      </c>
      <c r="F44" s="7">
        <v>0.98141297212578027</v>
      </c>
      <c r="G44" s="7">
        <v>0.77372030598147934</v>
      </c>
      <c r="H44" s="13"/>
    </row>
    <row r="45" spans="1:8" x14ac:dyDescent="0.25">
      <c r="A45" s="13" t="s">
        <v>31</v>
      </c>
      <c r="B45" s="13" t="s">
        <v>3</v>
      </c>
      <c r="C45" s="13">
        <v>5</v>
      </c>
      <c r="D45" s="13">
        <v>30</v>
      </c>
      <c r="E45" s="7">
        <v>0.21717157503862139</v>
      </c>
      <c r="F45" s="7">
        <v>0.78282842496137861</v>
      </c>
      <c r="G45" s="7">
        <v>0.77751775749348107</v>
      </c>
      <c r="H45" s="13"/>
    </row>
    <row r="46" spans="1:8" x14ac:dyDescent="0.25">
      <c r="A46" s="13" t="s">
        <v>32</v>
      </c>
      <c r="B46" s="13" t="s">
        <v>3</v>
      </c>
      <c r="C46" s="13">
        <v>5</v>
      </c>
      <c r="D46" s="13">
        <v>30</v>
      </c>
      <c r="E46" s="7" t="s">
        <v>44</v>
      </c>
      <c r="F46" s="8" t="s">
        <v>45</v>
      </c>
      <c r="G46" s="8">
        <v>3.1705877600055992</v>
      </c>
      <c r="H46" s="13"/>
    </row>
    <row r="47" spans="1:8" x14ac:dyDescent="0.25">
      <c r="A47" s="13" t="s">
        <v>33</v>
      </c>
      <c r="B47" s="13" t="s">
        <v>3</v>
      </c>
      <c r="C47" s="13">
        <v>5</v>
      </c>
      <c r="D47" s="13">
        <v>30</v>
      </c>
      <c r="E47" s="7">
        <v>3.9852546290770029E-3</v>
      </c>
      <c r="F47" s="7">
        <v>0.99601474537092294</v>
      </c>
      <c r="G47" s="8">
        <v>1.0276882178803697</v>
      </c>
      <c r="H47" s="13"/>
    </row>
    <row r="48" spans="1:8" x14ac:dyDescent="0.25">
      <c r="A48" s="13" t="s">
        <v>34</v>
      </c>
      <c r="B48" s="13" t="s">
        <v>3</v>
      </c>
      <c r="C48" s="13">
        <v>5</v>
      </c>
      <c r="D48" s="13">
        <v>30</v>
      </c>
      <c r="E48" s="7" t="s">
        <v>44</v>
      </c>
      <c r="F48" s="8" t="s">
        <v>45</v>
      </c>
      <c r="G48" s="8">
        <v>1.1942842660184905</v>
      </c>
      <c r="H48" s="13"/>
    </row>
    <row r="49" spans="1:8" x14ac:dyDescent="0.25">
      <c r="A49" s="13" t="s">
        <v>35</v>
      </c>
      <c r="B49" s="13" t="s">
        <v>3</v>
      </c>
      <c r="C49" s="13">
        <v>5</v>
      </c>
      <c r="D49" s="13">
        <v>30</v>
      </c>
      <c r="E49" s="7">
        <v>1.9275822477914113E-3</v>
      </c>
      <c r="F49" s="7">
        <v>0.99807241775220867</v>
      </c>
      <c r="G49" s="7">
        <v>0.57742067689362819</v>
      </c>
      <c r="H49" s="13"/>
    </row>
    <row r="50" spans="1:8" x14ac:dyDescent="0.25">
      <c r="A50" s="13" t="s">
        <v>36</v>
      </c>
      <c r="B50" s="13" t="s">
        <v>3</v>
      </c>
      <c r="C50" s="13">
        <v>5</v>
      </c>
      <c r="D50" s="13">
        <v>30</v>
      </c>
      <c r="E50" s="7">
        <v>0.24883860337656991</v>
      </c>
      <c r="F50" s="7">
        <v>0.75116139662343007</v>
      </c>
      <c r="G50" s="7">
        <v>0.41131262565141957</v>
      </c>
      <c r="H50" s="13"/>
    </row>
    <row r="51" spans="1:8" x14ac:dyDescent="0.25">
      <c r="A51" s="13" t="s">
        <v>37</v>
      </c>
      <c r="B51" s="13" t="s">
        <v>3</v>
      </c>
      <c r="C51" s="13">
        <v>5</v>
      </c>
      <c r="D51" s="13">
        <v>30</v>
      </c>
      <c r="E51" s="7">
        <v>1.4962826869740355E-2</v>
      </c>
      <c r="F51" s="7">
        <v>0.98503717313025962</v>
      </c>
      <c r="G51" s="7">
        <v>0.82046179211820247</v>
      </c>
      <c r="H51" s="13"/>
    </row>
    <row r="52" spans="1:8" x14ac:dyDescent="0.25">
      <c r="A52" s="13" t="s">
        <v>38</v>
      </c>
      <c r="B52" s="13" t="s">
        <v>3</v>
      </c>
      <c r="C52" s="13">
        <v>5</v>
      </c>
      <c r="D52" s="13">
        <v>30</v>
      </c>
      <c r="E52" s="7">
        <v>0.73069168172912602</v>
      </c>
      <c r="F52" s="7">
        <v>0.26930831827087393</v>
      </c>
      <c r="G52" s="7">
        <v>0.64737113246462097</v>
      </c>
      <c r="H52" s="13"/>
    </row>
    <row r="53" spans="1:8" x14ac:dyDescent="0.25">
      <c r="A53" s="13" t="s">
        <v>39</v>
      </c>
      <c r="B53" s="13" t="s">
        <v>3</v>
      </c>
      <c r="C53" s="13">
        <v>5</v>
      </c>
      <c r="D53" s="13">
        <v>30</v>
      </c>
      <c r="E53" s="7">
        <v>0.7021540460613892</v>
      </c>
      <c r="F53" s="7">
        <v>0.2978459539386108</v>
      </c>
      <c r="G53" s="7">
        <v>0.64649030239946337</v>
      </c>
      <c r="H53" s="13"/>
    </row>
    <row r="54" spans="1:8" x14ac:dyDescent="0.25">
      <c r="A54" s="13" t="s">
        <v>40</v>
      </c>
      <c r="B54" s="13" t="s">
        <v>3</v>
      </c>
      <c r="C54" s="13">
        <v>5</v>
      </c>
      <c r="D54" s="13">
        <v>30</v>
      </c>
      <c r="E54" s="7">
        <v>0.15927947300729917</v>
      </c>
      <c r="F54" s="7">
        <v>0.84072052699270083</v>
      </c>
      <c r="G54" s="8">
        <v>1.0940721801070028</v>
      </c>
      <c r="H54" s="13"/>
    </row>
    <row r="55" spans="1:8" x14ac:dyDescent="0.25">
      <c r="A55" s="13" t="s">
        <v>41</v>
      </c>
      <c r="B55" s="13" t="s">
        <v>3</v>
      </c>
      <c r="C55" s="13">
        <v>5</v>
      </c>
      <c r="D55" s="13">
        <v>30</v>
      </c>
      <c r="E55" s="7">
        <v>0.171722282769043</v>
      </c>
      <c r="F55" s="7">
        <v>0.828277717230957</v>
      </c>
      <c r="G55" s="7">
        <v>0.80227515555544793</v>
      </c>
      <c r="H55" s="13"/>
    </row>
    <row r="56" spans="1:8" x14ac:dyDescent="0.25">
      <c r="A56" s="13" t="s">
        <v>42</v>
      </c>
      <c r="B56" s="13" t="s">
        <v>3</v>
      </c>
      <c r="C56" s="13">
        <v>5</v>
      </c>
      <c r="D56" s="13">
        <v>30</v>
      </c>
      <c r="E56" s="7" t="s">
        <v>44</v>
      </c>
      <c r="F56" s="7" t="s">
        <v>45</v>
      </c>
      <c r="G56" s="7">
        <v>0.69449526922999594</v>
      </c>
      <c r="H56" s="13"/>
    </row>
    <row r="57" spans="1:8" x14ac:dyDescent="0.25">
      <c r="A57" s="13" t="s">
        <v>43</v>
      </c>
      <c r="B57" s="13" t="s">
        <v>3</v>
      </c>
      <c r="C57" s="13">
        <v>5</v>
      </c>
      <c r="D57" s="13">
        <v>30</v>
      </c>
      <c r="E57" s="7">
        <v>3.8501956210712451E-2</v>
      </c>
      <c r="F57" s="7">
        <v>0.96149804378928749</v>
      </c>
      <c r="G57" s="7">
        <v>0.42243787439115105</v>
      </c>
      <c r="H57" s="13"/>
    </row>
    <row r="58" spans="1:8" x14ac:dyDescent="0.25">
      <c r="A58" s="14" t="s">
        <v>18</v>
      </c>
      <c r="B58" s="14" t="s">
        <v>3</v>
      </c>
      <c r="C58" s="14">
        <v>5</v>
      </c>
      <c r="D58" s="14">
        <v>10</v>
      </c>
      <c r="E58" s="7">
        <v>0.48996049567568456</v>
      </c>
      <c r="F58" s="7">
        <v>0.51003950432431544</v>
      </c>
      <c r="G58" s="8">
        <v>1.1966062650505296</v>
      </c>
      <c r="H58" s="14"/>
    </row>
    <row r="59" spans="1:8" x14ac:dyDescent="0.25">
      <c r="A59" s="14" t="s">
        <v>19</v>
      </c>
      <c r="B59" s="14" t="s">
        <v>3</v>
      </c>
      <c r="C59" s="14">
        <v>5</v>
      </c>
      <c r="D59" s="14">
        <v>10</v>
      </c>
      <c r="E59" s="7">
        <v>0.64657937020774314</v>
      </c>
      <c r="F59" s="7">
        <v>0.35342062979225691</v>
      </c>
      <c r="G59" s="7">
        <v>0.85896698384008863</v>
      </c>
      <c r="H59" s="14"/>
    </row>
    <row r="60" spans="1:8" x14ac:dyDescent="0.25">
      <c r="A60" s="14" t="s">
        <v>20</v>
      </c>
      <c r="B60" s="14" t="s">
        <v>3</v>
      </c>
      <c r="C60" s="14">
        <v>5</v>
      </c>
      <c r="D60" s="14">
        <v>10</v>
      </c>
      <c r="E60" s="7">
        <v>1.2752449021528729E-2</v>
      </c>
      <c r="F60" s="7">
        <v>0.98724755097847128</v>
      </c>
      <c r="G60" s="7">
        <v>0.39384349687085329</v>
      </c>
      <c r="H60" s="14"/>
    </row>
    <row r="61" spans="1:8" x14ac:dyDescent="0.25">
      <c r="A61" s="14" t="s">
        <v>21</v>
      </c>
      <c r="B61" s="14" t="s">
        <v>3</v>
      </c>
      <c r="C61" s="14">
        <v>5</v>
      </c>
      <c r="D61" s="14">
        <v>10</v>
      </c>
      <c r="E61" s="7">
        <v>0.23817794371757584</v>
      </c>
      <c r="F61" s="7">
        <v>0.76182205628242416</v>
      </c>
      <c r="G61" s="7">
        <v>0.78484798450528381</v>
      </c>
      <c r="H61" s="14"/>
    </row>
    <row r="62" spans="1:8" x14ac:dyDescent="0.25">
      <c r="A62" s="14" t="s">
        <v>22</v>
      </c>
      <c r="B62" s="14" t="s">
        <v>3</v>
      </c>
      <c r="C62" s="14">
        <v>5</v>
      </c>
      <c r="D62" s="14">
        <v>10</v>
      </c>
      <c r="E62" s="7">
        <v>0.48884940002439248</v>
      </c>
      <c r="F62" s="7">
        <v>0.51115059997560752</v>
      </c>
      <c r="G62" s="7">
        <v>0.65529995833964461</v>
      </c>
      <c r="H62" s="14"/>
    </row>
    <row r="63" spans="1:8" x14ac:dyDescent="0.25">
      <c r="A63" s="14" t="s">
        <v>23</v>
      </c>
      <c r="B63" s="14" t="s">
        <v>3</v>
      </c>
      <c r="C63" s="14">
        <v>5</v>
      </c>
      <c r="D63" s="14">
        <v>10</v>
      </c>
      <c r="E63" s="7">
        <v>2.9298450370011858E-2</v>
      </c>
      <c r="F63" s="7">
        <v>0.97070154962998811</v>
      </c>
      <c r="G63" s="8">
        <v>2.5074175146877566</v>
      </c>
      <c r="H63" s="14"/>
    </row>
    <row r="64" spans="1:8" x14ac:dyDescent="0.25">
      <c r="A64" s="14" t="s">
        <v>24</v>
      </c>
      <c r="B64" s="14" t="s">
        <v>3</v>
      </c>
      <c r="C64" s="14">
        <v>5</v>
      </c>
      <c r="D64" s="14">
        <v>10</v>
      </c>
      <c r="E64" s="7">
        <v>0.31517544694660904</v>
      </c>
      <c r="F64" s="7">
        <v>0.68482455305339096</v>
      </c>
      <c r="G64" s="7">
        <v>0.68773821841848048</v>
      </c>
      <c r="H64" s="14"/>
    </row>
    <row r="65" spans="1:8" x14ac:dyDescent="0.25">
      <c r="A65" s="14" t="s">
        <v>25</v>
      </c>
      <c r="B65" s="14" t="s">
        <v>3</v>
      </c>
      <c r="C65" s="14">
        <v>5</v>
      </c>
      <c r="D65" s="14">
        <v>10</v>
      </c>
      <c r="E65" s="7">
        <v>4.3364948300462017E-3</v>
      </c>
      <c r="F65" s="7">
        <v>0.99566350516995383</v>
      </c>
      <c r="G65" s="7">
        <v>0.73349942127348755</v>
      </c>
      <c r="H65" s="14"/>
    </row>
    <row r="66" spans="1:8" x14ac:dyDescent="0.25">
      <c r="A66" s="14" t="s">
        <v>26</v>
      </c>
      <c r="B66" s="14" t="s">
        <v>3</v>
      </c>
      <c r="C66" s="14">
        <v>5</v>
      </c>
      <c r="D66" s="14">
        <v>10</v>
      </c>
      <c r="E66" s="7">
        <v>0.54807543600233</v>
      </c>
      <c r="F66" s="7">
        <v>0.45192456399767006</v>
      </c>
      <c r="G66" s="8">
        <v>1.4476843131830655</v>
      </c>
      <c r="H66" s="14"/>
    </row>
    <row r="67" spans="1:8" x14ac:dyDescent="0.25">
      <c r="A67" s="14" t="s">
        <v>27</v>
      </c>
      <c r="B67" s="14" t="s">
        <v>3</v>
      </c>
      <c r="C67" s="14">
        <v>5</v>
      </c>
      <c r="D67" s="14">
        <v>10</v>
      </c>
      <c r="E67" s="7">
        <v>0.36685953916507197</v>
      </c>
      <c r="F67" s="7">
        <v>0.63314046083492803</v>
      </c>
      <c r="G67" s="8">
        <v>1.4077640029879941</v>
      </c>
      <c r="H67" s="14"/>
    </row>
    <row r="68" spans="1:8" x14ac:dyDescent="0.25">
      <c r="A68" s="14" t="s">
        <v>28</v>
      </c>
      <c r="B68" s="14" t="s">
        <v>3</v>
      </c>
      <c r="C68" s="14">
        <v>5</v>
      </c>
      <c r="D68" s="14">
        <v>10</v>
      </c>
      <c r="E68" s="7">
        <v>0.67234448109440881</v>
      </c>
      <c r="F68" s="7">
        <v>0.32765551890559119</v>
      </c>
      <c r="G68" s="7">
        <v>0.9466508886195204</v>
      </c>
      <c r="H68" s="14"/>
    </row>
    <row r="69" spans="1:8" x14ac:dyDescent="0.25">
      <c r="A69" s="14" t="s">
        <v>29</v>
      </c>
      <c r="B69" s="14" t="s">
        <v>3</v>
      </c>
      <c r="C69" s="14">
        <v>5</v>
      </c>
      <c r="D69" s="14">
        <v>10</v>
      </c>
      <c r="E69" s="7">
        <v>2.7149556675730713E-2</v>
      </c>
      <c r="F69" s="7">
        <v>0.97285044332426929</v>
      </c>
      <c r="G69" s="8">
        <v>1.0921485431024769</v>
      </c>
      <c r="H69" s="14"/>
    </row>
    <row r="70" spans="1:8" x14ac:dyDescent="0.25">
      <c r="A70" s="14" t="s">
        <v>30</v>
      </c>
      <c r="B70" s="14" t="s">
        <v>3</v>
      </c>
      <c r="C70" s="14">
        <v>5</v>
      </c>
      <c r="D70" s="14">
        <v>10</v>
      </c>
      <c r="E70" s="7">
        <v>5.0233504321032268E-2</v>
      </c>
      <c r="F70" s="7">
        <v>0.94976649567896776</v>
      </c>
      <c r="G70" s="7">
        <v>0.96044156155387106</v>
      </c>
      <c r="H70" s="14"/>
    </row>
    <row r="71" spans="1:8" x14ac:dyDescent="0.25">
      <c r="A71" s="14" t="s">
        <v>31</v>
      </c>
      <c r="B71" s="14" t="s">
        <v>3</v>
      </c>
      <c r="C71" s="14">
        <v>5</v>
      </c>
      <c r="D71" s="14">
        <v>10</v>
      </c>
      <c r="E71" s="7">
        <v>0.34702563305819156</v>
      </c>
      <c r="F71" s="7">
        <v>0.65297436694180844</v>
      </c>
      <c r="G71" s="7">
        <v>0.76329834069167135</v>
      </c>
      <c r="H71" s="14"/>
    </row>
    <row r="72" spans="1:8" x14ac:dyDescent="0.25">
      <c r="A72" s="14" t="s">
        <v>32</v>
      </c>
      <c r="B72" s="14" t="s">
        <v>3</v>
      </c>
      <c r="C72" s="14">
        <v>5</v>
      </c>
      <c r="D72" s="14">
        <v>10</v>
      </c>
      <c r="E72" s="7" t="s">
        <v>44</v>
      </c>
      <c r="F72" s="7" t="s">
        <v>45</v>
      </c>
      <c r="G72" s="8">
        <v>1.0701230312752315</v>
      </c>
      <c r="H72" s="14"/>
    </row>
    <row r="73" spans="1:8" x14ac:dyDescent="0.25">
      <c r="A73" s="14" t="s">
        <v>33</v>
      </c>
      <c r="B73" s="14" t="s">
        <v>3</v>
      </c>
      <c r="C73" s="14">
        <v>5</v>
      </c>
      <c r="D73" s="14">
        <v>10</v>
      </c>
      <c r="E73" s="7">
        <v>1.078984884840318E-2</v>
      </c>
      <c r="F73" s="7">
        <v>0.98921015115159683</v>
      </c>
      <c r="G73" s="8">
        <v>1.1376672512008315</v>
      </c>
      <c r="H73" s="14"/>
    </row>
    <row r="74" spans="1:8" x14ac:dyDescent="0.25">
      <c r="A74" s="14" t="s">
        <v>34</v>
      </c>
      <c r="B74" s="14" t="s">
        <v>3</v>
      </c>
      <c r="C74" s="14">
        <v>5</v>
      </c>
      <c r="D74" s="14">
        <v>10</v>
      </c>
      <c r="E74" s="7">
        <v>1.098023854157441E-2</v>
      </c>
      <c r="F74" s="7">
        <v>0.98901976145842563</v>
      </c>
      <c r="G74" s="7">
        <v>0.93153809848500324</v>
      </c>
      <c r="H74" s="14"/>
    </row>
    <row r="75" spans="1:8" x14ac:dyDescent="0.25">
      <c r="A75" s="14" t="s">
        <v>35</v>
      </c>
      <c r="B75" s="14" t="s">
        <v>3</v>
      </c>
      <c r="C75" s="14">
        <v>5</v>
      </c>
      <c r="D75" s="14">
        <v>10</v>
      </c>
      <c r="E75" s="7">
        <v>3.7779546328772697E-3</v>
      </c>
      <c r="F75" s="7">
        <v>0.99622204536712278</v>
      </c>
      <c r="G75" s="8">
        <v>1.0560940983018505</v>
      </c>
      <c r="H75" s="14"/>
    </row>
    <row r="76" spans="1:8" x14ac:dyDescent="0.25">
      <c r="A76" s="14" t="s">
        <v>36</v>
      </c>
      <c r="B76" s="14" t="s">
        <v>3</v>
      </c>
      <c r="C76" s="14">
        <v>5</v>
      </c>
      <c r="D76" s="14">
        <v>10</v>
      </c>
      <c r="E76" s="7">
        <v>0.41104595262607668</v>
      </c>
      <c r="F76" s="7">
        <v>0.58895404737392332</v>
      </c>
      <c r="G76" s="7">
        <v>0.41722573212348185</v>
      </c>
      <c r="H76" s="14"/>
    </row>
    <row r="77" spans="1:8" x14ac:dyDescent="0.25">
      <c r="A77" s="14" t="s">
        <v>37</v>
      </c>
      <c r="B77" s="14" t="s">
        <v>3</v>
      </c>
      <c r="C77" s="14">
        <v>5</v>
      </c>
      <c r="D77" s="14">
        <v>10</v>
      </c>
      <c r="E77" s="7">
        <v>6.6972054104734779E-2</v>
      </c>
      <c r="F77" s="7">
        <v>0.93302794589526528</v>
      </c>
      <c r="G77" s="8">
        <v>1.0443214777396543</v>
      </c>
      <c r="H77" s="14"/>
    </row>
    <row r="78" spans="1:8" x14ac:dyDescent="0.25">
      <c r="A78" s="14" t="s">
        <v>38</v>
      </c>
      <c r="B78" s="14" t="s">
        <v>3</v>
      </c>
      <c r="C78" s="14">
        <v>5</v>
      </c>
      <c r="D78" s="14">
        <v>10</v>
      </c>
      <c r="E78" s="7">
        <v>0.82912176339920696</v>
      </c>
      <c r="F78" s="7">
        <v>0.17087823660079304</v>
      </c>
      <c r="G78" s="8">
        <v>1.0555746972694782</v>
      </c>
      <c r="H78" s="14"/>
    </row>
    <row r="79" spans="1:8" x14ac:dyDescent="0.25">
      <c r="A79" s="14" t="s">
        <v>39</v>
      </c>
      <c r="B79" s="14" t="s">
        <v>3</v>
      </c>
      <c r="C79" s="14">
        <v>5</v>
      </c>
      <c r="D79" s="14">
        <v>10</v>
      </c>
      <c r="E79" s="7">
        <v>0.79747745587393215</v>
      </c>
      <c r="F79" s="7">
        <v>0.20252254412606779</v>
      </c>
      <c r="G79" s="8">
        <v>1.0210448100542322</v>
      </c>
      <c r="H79" s="14"/>
    </row>
    <row r="80" spans="1:8" x14ac:dyDescent="0.25">
      <c r="A80" s="14" t="s">
        <v>40</v>
      </c>
      <c r="B80" s="14" t="s">
        <v>3</v>
      </c>
      <c r="C80" s="14">
        <v>5</v>
      </c>
      <c r="D80" s="14">
        <v>10</v>
      </c>
      <c r="E80" s="7">
        <v>0.11126549202150152</v>
      </c>
      <c r="F80" s="7">
        <v>0.88873450797849851</v>
      </c>
      <c r="G80" s="8">
        <v>1.235976041459629</v>
      </c>
      <c r="H80" s="14"/>
    </row>
    <row r="81" spans="1:8" x14ac:dyDescent="0.25">
      <c r="A81" s="14" t="s">
        <v>41</v>
      </c>
      <c r="B81" s="14" t="s">
        <v>3</v>
      </c>
      <c r="C81" s="14">
        <v>5</v>
      </c>
      <c r="D81" s="14">
        <v>10</v>
      </c>
      <c r="E81" s="7">
        <v>0.48922992496640161</v>
      </c>
      <c r="F81" s="7">
        <v>0.51077007503359839</v>
      </c>
      <c r="G81" s="7">
        <v>0.91268560283782008</v>
      </c>
      <c r="H81" s="14"/>
    </row>
    <row r="82" spans="1:8" x14ac:dyDescent="0.25">
      <c r="A82" s="14" t="s">
        <v>42</v>
      </c>
      <c r="B82" s="14" t="s">
        <v>3</v>
      </c>
      <c r="C82" s="14">
        <v>5</v>
      </c>
      <c r="D82" s="14">
        <v>10</v>
      </c>
      <c r="E82" s="7">
        <v>1.6488576524466779E-3</v>
      </c>
      <c r="F82" s="7">
        <v>0.99835114234755329</v>
      </c>
      <c r="G82" s="7">
        <v>0.73057542736027581</v>
      </c>
      <c r="H82" s="14"/>
    </row>
    <row r="83" spans="1:8" ht="15.75" thickBot="1" x14ac:dyDescent="0.3">
      <c r="A83" s="14" t="s">
        <v>43</v>
      </c>
      <c r="B83" s="14" t="s">
        <v>3</v>
      </c>
      <c r="C83" s="14">
        <v>5</v>
      </c>
      <c r="D83" s="14">
        <v>10</v>
      </c>
      <c r="E83" s="7">
        <v>0.11249194604381435</v>
      </c>
      <c r="F83" s="7">
        <v>0.88750805395618571</v>
      </c>
      <c r="G83" s="7">
        <v>0.55171780670277459</v>
      </c>
      <c r="H83" s="14"/>
    </row>
    <row r="84" spans="1:8" x14ac:dyDescent="0.25">
      <c r="A84" s="6" t="s">
        <v>0</v>
      </c>
      <c r="B84" s="6" t="s">
        <v>3</v>
      </c>
      <c r="C84" s="6">
        <v>2</v>
      </c>
      <c r="D84" s="6">
        <v>100</v>
      </c>
      <c r="E84" s="9">
        <v>0.30209193937094325</v>
      </c>
      <c r="F84" s="9">
        <v>0.69790806062905675</v>
      </c>
      <c r="G84" s="9">
        <v>0.69448001066679121</v>
      </c>
      <c r="H84" s="6" t="s">
        <v>2</v>
      </c>
    </row>
    <row r="85" spans="1:8" x14ac:dyDescent="0.25">
      <c r="A85" s="14" t="s">
        <v>1</v>
      </c>
      <c r="B85" s="14" t="s">
        <v>3</v>
      </c>
      <c r="C85" s="14">
        <v>2</v>
      </c>
      <c r="D85" s="14">
        <v>100</v>
      </c>
      <c r="E85" s="7">
        <v>1.0112530138440001E-2</v>
      </c>
      <c r="F85" s="7">
        <v>0.98988746986156007</v>
      </c>
      <c r="G85" s="7">
        <v>0.93927558836317959</v>
      </c>
      <c r="H85" s="7" t="s">
        <v>2</v>
      </c>
    </row>
    <row r="86" spans="1:8" x14ac:dyDescent="0.25">
      <c r="A86" s="14" t="s">
        <v>0</v>
      </c>
      <c r="B86" s="14" t="s">
        <v>3</v>
      </c>
      <c r="C86" s="14">
        <v>2</v>
      </c>
      <c r="D86" s="14">
        <v>30</v>
      </c>
      <c r="E86" s="7">
        <v>0.44661672974721744</v>
      </c>
      <c r="F86" s="7">
        <v>0.55338327025278256</v>
      </c>
      <c r="G86" s="7">
        <v>2.0142993734382642</v>
      </c>
      <c r="H86" s="7" t="s">
        <v>2</v>
      </c>
    </row>
    <row r="87" spans="1:8" x14ac:dyDescent="0.25">
      <c r="A87" s="14" t="s">
        <v>1</v>
      </c>
      <c r="B87" s="14" t="s">
        <v>3</v>
      </c>
      <c r="C87" s="14">
        <v>2</v>
      </c>
      <c r="D87" s="14">
        <v>30</v>
      </c>
      <c r="E87" s="7">
        <v>2.7416861966155039E-2</v>
      </c>
      <c r="F87" s="7">
        <v>0.972583138033845</v>
      </c>
      <c r="G87" s="7">
        <v>1.0055184038704286</v>
      </c>
      <c r="H87" s="7" t="s">
        <v>2</v>
      </c>
    </row>
    <row r="88" spans="1:8" x14ac:dyDescent="0.25">
      <c r="A88" s="14" t="s">
        <v>0</v>
      </c>
      <c r="B88" s="14" t="s">
        <v>3</v>
      </c>
      <c r="C88" s="14">
        <v>2</v>
      </c>
      <c r="D88" s="14">
        <v>10</v>
      </c>
      <c r="E88" s="7">
        <v>0.59629982399504478</v>
      </c>
      <c r="F88" s="7">
        <v>0.40370017600495517</v>
      </c>
      <c r="G88" s="7">
        <v>0.9442665362644187</v>
      </c>
      <c r="H88" s="7" t="s">
        <v>2</v>
      </c>
    </row>
    <row r="89" spans="1:8" ht="15.75" thickBot="1" x14ac:dyDescent="0.3">
      <c r="A89" s="10" t="s">
        <v>1</v>
      </c>
      <c r="B89" s="10" t="s">
        <v>3</v>
      </c>
      <c r="C89" s="10">
        <v>2</v>
      </c>
      <c r="D89" s="10">
        <v>10</v>
      </c>
      <c r="E89" s="11">
        <v>5.6549648043770814E-2</v>
      </c>
      <c r="F89" s="11">
        <v>0.94345035195622917</v>
      </c>
      <c r="G89" s="15">
        <v>1.1939093972138521</v>
      </c>
      <c r="H89" s="10" t="s">
        <v>2</v>
      </c>
    </row>
    <row r="90" spans="1:8" ht="15.75" thickTop="1" x14ac:dyDescent="0.25"/>
    <row r="92" spans="1:8" ht="15.75" thickBot="1" x14ac:dyDescent="0.3"/>
    <row r="93" spans="1:8" s="4" customFormat="1" ht="30" customHeight="1" thickTop="1" thickBot="1" x14ac:dyDescent="0.3">
      <c r="A93" s="5" t="s">
        <v>5</v>
      </c>
      <c r="B93" s="5" t="s">
        <v>6</v>
      </c>
      <c r="C93" s="5" t="s">
        <v>7</v>
      </c>
      <c r="D93" s="5" t="s">
        <v>182</v>
      </c>
      <c r="E93" s="5" t="s">
        <v>12</v>
      </c>
      <c r="F93" s="5" t="s">
        <v>13</v>
      </c>
      <c r="G93" s="5" t="s">
        <v>14</v>
      </c>
      <c r="H93" s="5" t="s">
        <v>15</v>
      </c>
    </row>
    <row r="94" spans="1:8" ht="15.75" thickTop="1" x14ac:dyDescent="0.25">
      <c r="A94" s="3" t="s">
        <v>18</v>
      </c>
      <c r="B94" s="3" t="s">
        <v>3</v>
      </c>
      <c r="C94" s="3">
        <v>5</v>
      </c>
      <c r="D94" s="12">
        <v>100</v>
      </c>
      <c r="E94" s="3" t="s">
        <v>16</v>
      </c>
      <c r="F94" s="7">
        <v>0.35774578647099797</v>
      </c>
      <c r="G94" s="7">
        <v>0.26189533884621413</v>
      </c>
      <c r="H94" s="7">
        <v>0.30982056265860602</v>
      </c>
    </row>
    <row r="95" spans="1:8" x14ac:dyDescent="0.25">
      <c r="A95" s="3" t="s">
        <v>18</v>
      </c>
      <c r="B95" s="3" t="s">
        <v>3</v>
      </c>
      <c r="C95" s="3">
        <v>5</v>
      </c>
      <c r="D95" s="12">
        <v>100</v>
      </c>
      <c r="E95" s="3" t="s">
        <v>17</v>
      </c>
      <c r="F95" s="7">
        <v>0.64225421352900203</v>
      </c>
      <c r="G95" s="7">
        <v>0.73810466115378581</v>
      </c>
      <c r="H95" s="7">
        <v>0.69017943734139386</v>
      </c>
    </row>
    <row r="96" spans="1:8" x14ac:dyDescent="0.25">
      <c r="A96" s="3" t="s">
        <v>19</v>
      </c>
      <c r="B96" s="3" t="s">
        <v>3</v>
      </c>
      <c r="C96" s="3">
        <v>5</v>
      </c>
      <c r="D96" s="12">
        <v>100</v>
      </c>
      <c r="E96" s="3" t="s">
        <v>16</v>
      </c>
      <c r="F96" s="7">
        <v>0.54910247097282949</v>
      </c>
      <c r="G96" s="7">
        <v>0.74931777444747494</v>
      </c>
      <c r="H96" s="7">
        <v>0.64921012271015222</v>
      </c>
    </row>
    <row r="97" spans="1:8" x14ac:dyDescent="0.25">
      <c r="A97" s="3" t="s">
        <v>19</v>
      </c>
      <c r="B97" s="3" t="s">
        <v>3</v>
      </c>
      <c r="C97" s="3">
        <v>5</v>
      </c>
      <c r="D97" s="12">
        <v>100</v>
      </c>
      <c r="E97" s="3" t="s">
        <v>17</v>
      </c>
      <c r="F97" s="7">
        <v>0.45089752902717051</v>
      </c>
      <c r="G97" s="7">
        <v>0.25068222555252506</v>
      </c>
      <c r="H97" s="7">
        <v>0.35078987728984778</v>
      </c>
    </row>
    <row r="98" spans="1:8" x14ac:dyDescent="0.25">
      <c r="A98" s="3" t="s">
        <v>20</v>
      </c>
      <c r="B98" s="3" t="s">
        <v>3</v>
      </c>
      <c r="C98" s="3">
        <v>5</v>
      </c>
      <c r="D98" s="12">
        <v>100</v>
      </c>
      <c r="E98" s="3" t="s">
        <v>16</v>
      </c>
      <c r="F98" s="7" t="s">
        <v>44</v>
      </c>
      <c r="G98" s="7" t="s">
        <v>44</v>
      </c>
      <c r="H98" s="7" t="s">
        <v>44</v>
      </c>
    </row>
    <row r="99" spans="1:8" x14ac:dyDescent="0.25">
      <c r="A99" s="3" t="s">
        <v>20</v>
      </c>
      <c r="B99" s="3" t="s">
        <v>3</v>
      </c>
      <c r="C99" s="3">
        <v>5</v>
      </c>
      <c r="D99" s="12">
        <v>100</v>
      </c>
      <c r="E99" s="3" t="s">
        <v>17</v>
      </c>
      <c r="F99" s="7" t="s">
        <v>45</v>
      </c>
      <c r="G99" s="7" t="s">
        <v>45</v>
      </c>
      <c r="H99" s="7" t="s">
        <v>45</v>
      </c>
    </row>
    <row r="100" spans="1:8" x14ac:dyDescent="0.25">
      <c r="A100" s="3" t="s">
        <v>21</v>
      </c>
      <c r="B100" s="3" t="s">
        <v>3</v>
      </c>
      <c r="C100" s="3">
        <v>5</v>
      </c>
      <c r="D100" s="12">
        <v>100</v>
      </c>
      <c r="E100" s="3" t="s">
        <v>16</v>
      </c>
      <c r="F100" s="7">
        <v>2.0769851308870619E-2</v>
      </c>
      <c r="G100" s="7">
        <v>3.2512198032613362E-2</v>
      </c>
      <c r="H100" s="7">
        <v>2.6641024670741989E-2</v>
      </c>
    </row>
    <row r="101" spans="1:8" x14ac:dyDescent="0.25">
      <c r="A101" s="3" t="s">
        <v>21</v>
      </c>
      <c r="B101" s="3" t="s">
        <v>3</v>
      </c>
      <c r="C101" s="3">
        <v>5</v>
      </c>
      <c r="D101" s="12">
        <v>100</v>
      </c>
      <c r="E101" s="3" t="s">
        <v>17</v>
      </c>
      <c r="F101" s="7">
        <v>0.97923014869112934</v>
      </c>
      <c r="G101" s="7">
        <v>0.9674878019673866</v>
      </c>
      <c r="H101" s="7">
        <v>0.97335897532925797</v>
      </c>
    </row>
    <row r="102" spans="1:8" x14ac:dyDescent="0.25">
      <c r="A102" s="3" t="s">
        <v>22</v>
      </c>
      <c r="B102" s="3" t="s">
        <v>3</v>
      </c>
      <c r="C102" s="3">
        <v>5</v>
      </c>
      <c r="D102" s="12">
        <v>100</v>
      </c>
      <c r="E102" s="3" t="s">
        <v>16</v>
      </c>
      <c r="F102" s="7">
        <v>0.1762857519066281</v>
      </c>
      <c r="G102" s="7">
        <v>0.19813185713281842</v>
      </c>
      <c r="H102" s="7">
        <v>0.18720880451972327</v>
      </c>
    </row>
    <row r="103" spans="1:8" x14ac:dyDescent="0.25">
      <c r="A103" s="3" t="s">
        <v>22</v>
      </c>
      <c r="B103" s="3" t="s">
        <v>3</v>
      </c>
      <c r="C103" s="3">
        <v>5</v>
      </c>
      <c r="D103" s="12">
        <v>100</v>
      </c>
      <c r="E103" s="3" t="s">
        <v>17</v>
      </c>
      <c r="F103" s="7">
        <v>0.8237142480933719</v>
      </c>
      <c r="G103" s="7">
        <v>0.80186814286718155</v>
      </c>
      <c r="H103" s="7">
        <v>0.81279119548027667</v>
      </c>
    </row>
    <row r="104" spans="1:8" x14ac:dyDescent="0.25">
      <c r="A104" s="3" t="s">
        <v>23</v>
      </c>
      <c r="B104" s="3" t="s">
        <v>3</v>
      </c>
      <c r="C104" s="3">
        <v>5</v>
      </c>
      <c r="D104" s="12">
        <v>100</v>
      </c>
      <c r="E104" s="3" t="s">
        <v>16</v>
      </c>
      <c r="F104" s="7">
        <v>2.659383160857634E-3</v>
      </c>
      <c r="G104" s="7">
        <v>2.2347051981260377E-3</v>
      </c>
      <c r="H104" s="7">
        <v>2.4470441794918361E-3</v>
      </c>
    </row>
    <row r="105" spans="1:8" x14ac:dyDescent="0.25">
      <c r="A105" s="3" t="s">
        <v>23</v>
      </c>
      <c r="B105" s="3" t="s">
        <v>3</v>
      </c>
      <c r="C105" s="3">
        <v>5</v>
      </c>
      <c r="D105" s="12">
        <v>100</v>
      </c>
      <c r="E105" s="3" t="s">
        <v>17</v>
      </c>
      <c r="F105" s="7">
        <v>0.99734061683914232</v>
      </c>
      <c r="G105" s="7">
        <v>0.99776529480187393</v>
      </c>
      <c r="H105" s="7">
        <v>0.99755295582050807</v>
      </c>
    </row>
    <row r="106" spans="1:8" x14ac:dyDescent="0.25">
      <c r="A106" s="3" t="s">
        <v>24</v>
      </c>
      <c r="B106" s="3" t="s">
        <v>3</v>
      </c>
      <c r="C106" s="3">
        <v>5</v>
      </c>
      <c r="D106" s="12">
        <v>100</v>
      </c>
      <c r="E106" s="3" t="s">
        <v>16</v>
      </c>
      <c r="F106" s="7">
        <v>0.11666465007078619</v>
      </c>
      <c r="G106" s="7">
        <v>0.11266111633859811</v>
      </c>
      <c r="H106" s="7">
        <v>0.11466288320469215</v>
      </c>
    </row>
    <row r="107" spans="1:8" x14ac:dyDescent="0.25">
      <c r="A107" s="3" t="s">
        <v>24</v>
      </c>
      <c r="B107" s="3" t="s">
        <v>3</v>
      </c>
      <c r="C107" s="3">
        <v>5</v>
      </c>
      <c r="D107" s="12">
        <v>100</v>
      </c>
      <c r="E107" s="3" t="s">
        <v>17</v>
      </c>
      <c r="F107" s="7">
        <v>0.88333534992921381</v>
      </c>
      <c r="G107" s="7">
        <v>0.8873388836614019</v>
      </c>
      <c r="H107" s="7">
        <v>0.88533711679530791</v>
      </c>
    </row>
    <row r="108" spans="1:8" x14ac:dyDescent="0.25">
      <c r="A108" s="3" t="s">
        <v>25</v>
      </c>
      <c r="B108" s="3" t="s">
        <v>3</v>
      </c>
      <c r="C108" s="3">
        <v>5</v>
      </c>
      <c r="D108" s="12">
        <v>100</v>
      </c>
      <c r="E108" s="3" t="s">
        <v>16</v>
      </c>
      <c r="F108" s="7" t="s">
        <v>44</v>
      </c>
      <c r="G108" s="7" t="s">
        <v>44</v>
      </c>
      <c r="H108" s="7" t="s">
        <v>44</v>
      </c>
    </row>
    <row r="109" spans="1:8" x14ac:dyDescent="0.25">
      <c r="A109" s="3" t="s">
        <v>25</v>
      </c>
      <c r="B109" s="3" t="s">
        <v>3</v>
      </c>
      <c r="C109" s="3">
        <v>5</v>
      </c>
      <c r="D109" s="12">
        <v>100</v>
      </c>
      <c r="E109" s="3" t="s">
        <v>17</v>
      </c>
      <c r="F109" s="7" t="s">
        <v>45</v>
      </c>
      <c r="G109" s="7" t="s">
        <v>45</v>
      </c>
      <c r="H109" s="7" t="s">
        <v>45</v>
      </c>
    </row>
    <row r="110" spans="1:8" x14ac:dyDescent="0.25">
      <c r="A110" s="3" t="s">
        <v>26</v>
      </c>
      <c r="B110" s="3" t="s">
        <v>3</v>
      </c>
      <c r="C110" s="3">
        <v>5</v>
      </c>
      <c r="D110" s="12">
        <v>100</v>
      </c>
      <c r="E110" s="3" t="s">
        <v>16</v>
      </c>
      <c r="F110" s="7">
        <v>0.39534498839122056</v>
      </c>
      <c r="G110" s="7">
        <v>0.32475641959228363</v>
      </c>
      <c r="H110" s="7">
        <v>0.3600507039917521</v>
      </c>
    </row>
    <row r="111" spans="1:8" x14ac:dyDescent="0.25">
      <c r="A111" s="3" t="s">
        <v>26</v>
      </c>
      <c r="B111" s="3" t="s">
        <v>3</v>
      </c>
      <c r="C111" s="3">
        <v>5</v>
      </c>
      <c r="D111" s="12">
        <v>100</v>
      </c>
      <c r="E111" s="3" t="s">
        <v>17</v>
      </c>
      <c r="F111" s="7">
        <v>0.60465501160877944</v>
      </c>
      <c r="G111" s="7">
        <v>0.67524358040771637</v>
      </c>
      <c r="H111" s="7">
        <v>0.6399492960082479</v>
      </c>
    </row>
    <row r="112" spans="1:8" x14ac:dyDescent="0.25">
      <c r="A112" s="3" t="s">
        <v>27</v>
      </c>
      <c r="B112" s="3" t="s">
        <v>3</v>
      </c>
      <c r="C112" s="3">
        <v>5</v>
      </c>
      <c r="D112" s="12">
        <v>100</v>
      </c>
      <c r="E112" s="3" t="s">
        <v>16</v>
      </c>
      <c r="F112" s="7">
        <v>0.10134776975530943</v>
      </c>
      <c r="G112" s="7">
        <v>8.527839035547112E-2</v>
      </c>
      <c r="H112" s="7">
        <v>9.3313080055390268E-2</v>
      </c>
    </row>
    <row r="113" spans="1:8" x14ac:dyDescent="0.25">
      <c r="A113" s="3" t="s">
        <v>27</v>
      </c>
      <c r="B113" s="3" t="s">
        <v>3</v>
      </c>
      <c r="C113" s="3">
        <v>5</v>
      </c>
      <c r="D113" s="12">
        <v>100</v>
      </c>
      <c r="E113" s="3" t="s">
        <v>17</v>
      </c>
      <c r="F113" s="7">
        <v>0.89865223024469054</v>
      </c>
      <c r="G113" s="7">
        <v>0.91472160964452887</v>
      </c>
      <c r="H113" s="7">
        <v>0.9066869199446097</v>
      </c>
    </row>
    <row r="114" spans="1:8" x14ac:dyDescent="0.25">
      <c r="A114" s="3" t="s">
        <v>28</v>
      </c>
      <c r="B114" s="3" t="s">
        <v>3</v>
      </c>
      <c r="C114" s="3">
        <v>5</v>
      </c>
      <c r="D114" s="12">
        <v>100</v>
      </c>
      <c r="E114" s="3" t="s">
        <v>16</v>
      </c>
      <c r="F114" s="7">
        <v>0.31992784776658706</v>
      </c>
      <c r="G114" s="7">
        <v>0.23141221530450309</v>
      </c>
      <c r="H114" s="7">
        <v>0.27567003153554509</v>
      </c>
    </row>
    <row r="115" spans="1:8" x14ac:dyDescent="0.25">
      <c r="A115" s="3" t="s">
        <v>28</v>
      </c>
      <c r="B115" s="3" t="s">
        <v>3</v>
      </c>
      <c r="C115" s="3">
        <v>5</v>
      </c>
      <c r="D115" s="12">
        <v>100</v>
      </c>
      <c r="E115" s="3" t="s">
        <v>17</v>
      </c>
      <c r="F115" s="7">
        <v>0.680072152233413</v>
      </c>
      <c r="G115" s="7">
        <v>0.76858778469549693</v>
      </c>
      <c r="H115" s="7">
        <v>0.72432996846445497</v>
      </c>
    </row>
    <row r="116" spans="1:8" x14ac:dyDescent="0.25">
      <c r="A116" s="3" t="s">
        <v>29</v>
      </c>
      <c r="B116" s="3" t="s">
        <v>3</v>
      </c>
      <c r="C116" s="3">
        <v>5</v>
      </c>
      <c r="D116" s="12">
        <v>100</v>
      </c>
      <c r="E116" s="3" t="s">
        <v>16</v>
      </c>
      <c r="F116" s="7">
        <v>1.7323510064513558E-3</v>
      </c>
      <c r="G116" s="7">
        <v>4.3190695051315443E-4</v>
      </c>
      <c r="H116" s="7">
        <v>1.0821289784822552E-3</v>
      </c>
    </row>
    <row r="117" spans="1:8" x14ac:dyDescent="0.25">
      <c r="A117" s="3" t="s">
        <v>29</v>
      </c>
      <c r="B117" s="3" t="s">
        <v>3</v>
      </c>
      <c r="C117" s="3">
        <v>5</v>
      </c>
      <c r="D117" s="12">
        <v>100</v>
      </c>
      <c r="E117" s="3" t="s">
        <v>17</v>
      </c>
      <c r="F117" s="7">
        <v>0.9982676489935487</v>
      </c>
      <c r="G117" s="7">
        <v>0.99956809304948679</v>
      </c>
      <c r="H117" s="7">
        <v>0.99891787102151774</v>
      </c>
    </row>
    <row r="118" spans="1:8" x14ac:dyDescent="0.25">
      <c r="A118" s="3" t="s">
        <v>30</v>
      </c>
      <c r="B118" s="3" t="s">
        <v>3</v>
      </c>
      <c r="C118" s="3">
        <v>5</v>
      </c>
      <c r="D118" s="12">
        <v>100</v>
      </c>
      <c r="E118" s="3" t="s">
        <v>16</v>
      </c>
      <c r="F118" s="7">
        <v>5.3553198960782445E-3</v>
      </c>
      <c r="G118" s="7">
        <v>5.7685328589878876E-3</v>
      </c>
      <c r="H118" s="7">
        <v>5.5619263775330656E-3</v>
      </c>
    </row>
    <row r="119" spans="1:8" x14ac:dyDescent="0.25">
      <c r="A119" s="3" t="s">
        <v>30</v>
      </c>
      <c r="B119" s="3" t="s">
        <v>3</v>
      </c>
      <c r="C119" s="3">
        <v>5</v>
      </c>
      <c r="D119" s="12">
        <v>100</v>
      </c>
      <c r="E119" s="3" t="s">
        <v>17</v>
      </c>
      <c r="F119" s="7">
        <v>0.99464468010392171</v>
      </c>
      <c r="G119" s="7">
        <v>0.99423146714101207</v>
      </c>
      <c r="H119" s="7">
        <v>0.99443807362246694</v>
      </c>
    </row>
    <row r="120" spans="1:8" x14ac:dyDescent="0.25">
      <c r="A120" s="3" t="s">
        <v>31</v>
      </c>
      <c r="B120" s="3" t="s">
        <v>3</v>
      </c>
      <c r="C120" s="3">
        <v>5</v>
      </c>
      <c r="D120" s="12">
        <v>100</v>
      </c>
      <c r="E120" s="3" t="s">
        <v>16</v>
      </c>
      <c r="F120" s="7">
        <v>0.12037919705974577</v>
      </c>
      <c r="G120" s="7">
        <v>7.7303029395759157E-2</v>
      </c>
      <c r="H120" s="7">
        <v>9.8841113227752464E-2</v>
      </c>
    </row>
    <row r="121" spans="1:8" x14ac:dyDescent="0.25">
      <c r="A121" s="3" t="s">
        <v>31</v>
      </c>
      <c r="B121" s="3" t="s">
        <v>3</v>
      </c>
      <c r="C121" s="3">
        <v>5</v>
      </c>
      <c r="D121" s="12">
        <v>100</v>
      </c>
      <c r="E121" s="3" t="s">
        <v>17</v>
      </c>
      <c r="F121" s="7">
        <v>0.87962080294025424</v>
      </c>
      <c r="G121" s="7">
        <v>0.92269697060424083</v>
      </c>
      <c r="H121" s="7">
        <v>0.90115888677224754</v>
      </c>
    </row>
    <row r="122" spans="1:8" x14ac:dyDescent="0.25">
      <c r="A122" s="3" t="s">
        <v>32</v>
      </c>
      <c r="B122" s="3" t="s">
        <v>3</v>
      </c>
      <c r="C122" s="3">
        <v>5</v>
      </c>
      <c r="D122" s="12">
        <v>100</v>
      </c>
      <c r="E122" s="3" t="s">
        <v>16</v>
      </c>
      <c r="F122" s="7" t="s">
        <v>44</v>
      </c>
      <c r="G122" s="7" t="s">
        <v>44</v>
      </c>
      <c r="H122" s="7" t="s">
        <v>44</v>
      </c>
    </row>
    <row r="123" spans="1:8" x14ac:dyDescent="0.25">
      <c r="A123" s="3" t="s">
        <v>32</v>
      </c>
      <c r="B123" s="3" t="s">
        <v>3</v>
      </c>
      <c r="C123" s="3">
        <v>5</v>
      </c>
      <c r="D123" s="12">
        <v>100</v>
      </c>
      <c r="E123" s="3" t="s">
        <v>17</v>
      </c>
      <c r="F123" s="7" t="s">
        <v>45</v>
      </c>
      <c r="G123" s="7" t="s">
        <v>45</v>
      </c>
      <c r="H123" s="7" t="s">
        <v>45</v>
      </c>
    </row>
    <row r="124" spans="1:8" x14ac:dyDescent="0.25">
      <c r="A124" s="3" t="s">
        <v>33</v>
      </c>
      <c r="B124" s="3" t="s">
        <v>3</v>
      </c>
      <c r="C124" s="3">
        <v>5</v>
      </c>
      <c r="D124" s="12">
        <v>100</v>
      </c>
      <c r="E124" s="3" t="s">
        <v>16</v>
      </c>
      <c r="F124" s="7">
        <v>2.9946519009677397E-3</v>
      </c>
      <c r="G124" s="7">
        <v>3.3253214935598991E-3</v>
      </c>
      <c r="H124" s="7">
        <v>3.1599866972638196E-3</v>
      </c>
    </row>
    <row r="125" spans="1:8" x14ac:dyDescent="0.25">
      <c r="A125" s="3" t="s">
        <v>33</v>
      </c>
      <c r="B125" s="3" t="s">
        <v>3</v>
      </c>
      <c r="C125" s="3">
        <v>5</v>
      </c>
      <c r="D125" s="12">
        <v>100</v>
      </c>
      <c r="E125" s="3" t="s">
        <v>17</v>
      </c>
      <c r="F125" s="7">
        <v>0.9970053480990323</v>
      </c>
      <c r="G125" s="7">
        <v>0.99667467850644009</v>
      </c>
      <c r="H125" s="7">
        <v>0.99684001330273619</v>
      </c>
    </row>
    <row r="126" spans="1:8" x14ac:dyDescent="0.25">
      <c r="A126" s="3" t="s">
        <v>34</v>
      </c>
      <c r="B126" s="3" t="s">
        <v>3</v>
      </c>
      <c r="C126" s="3">
        <v>5</v>
      </c>
      <c r="D126" s="12">
        <v>100</v>
      </c>
      <c r="E126" s="3" t="s">
        <v>16</v>
      </c>
      <c r="F126" s="7" t="s">
        <v>44</v>
      </c>
      <c r="G126" s="7" t="s">
        <v>44</v>
      </c>
      <c r="H126" s="7" t="s">
        <v>44</v>
      </c>
    </row>
    <row r="127" spans="1:8" x14ac:dyDescent="0.25">
      <c r="A127" s="3" t="s">
        <v>34</v>
      </c>
      <c r="B127" s="3" t="s">
        <v>3</v>
      </c>
      <c r="C127" s="3">
        <v>5</v>
      </c>
      <c r="D127" s="12">
        <v>100</v>
      </c>
      <c r="E127" s="3" t="s">
        <v>17</v>
      </c>
      <c r="F127" s="7" t="s">
        <v>45</v>
      </c>
      <c r="G127" s="7" t="s">
        <v>45</v>
      </c>
      <c r="H127" s="7" t="s">
        <v>45</v>
      </c>
    </row>
    <row r="128" spans="1:8" x14ac:dyDescent="0.25">
      <c r="A128" s="3" t="s">
        <v>35</v>
      </c>
      <c r="B128" s="3" t="s">
        <v>3</v>
      </c>
      <c r="C128" s="3">
        <v>5</v>
      </c>
      <c r="D128" s="12">
        <v>100</v>
      </c>
      <c r="E128" s="3" t="s">
        <v>16</v>
      </c>
      <c r="F128" s="7" t="s">
        <v>44</v>
      </c>
      <c r="G128" s="7" t="s">
        <v>44</v>
      </c>
      <c r="H128" s="7" t="s">
        <v>44</v>
      </c>
    </row>
    <row r="129" spans="1:8" x14ac:dyDescent="0.25">
      <c r="A129" s="3" t="s">
        <v>35</v>
      </c>
      <c r="B129" s="3" t="s">
        <v>3</v>
      </c>
      <c r="C129" s="3">
        <v>5</v>
      </c>
      <c r="D129" s="12">
        <v>100</v>
      </c>
      <c r="E129" s="3" t="s">
        <v>17</v>
      </c>
      <c r="F129" s="7" t="s">
        <v>45</v>
      </c>
      <c r="G129" s="7" t="s">
        <v>45</v>
      </c>
      <c r="H129" s="7" t="s">
        <v>45</v>
      </c>
    </row>
    <row r="130" spans="1:8" x14ac:dyDescent="0.25">
      <c r="A130" s="3" t="s">
        <v>36</v>
      </c>
      <c r="B130" s="3" t="s">
        <v>3</v>
      </c>
      <c r="C130" s="3">
        <v>5</v>
      </c>
      <c r="D130" s="12">
        <v>100</v>
      </c>
      <c r="E130" s="3" t="s">
        <v>16</v>
      </c>
      <c r="F130" s="7">
        <v>0.14771683960871426</v>
      </c>
      <c r="G130" s="7">
        <v>0.16891789210463865</v>
      </c>
      <c r="H130" s="7">
        <v>0.15831736585667644</v>
      </c>
    </row>
    <row r="131" spans="1:8" x14ac:dyDescent="0.25">
      <c r="A131" s="3" t="s">
        <v>36</v>
      </c>
      <c r="B131" s="3" t="s">
        <v>3</v>
      </c>
      <c r="C131" s="3">
        <v>5</v>
      </c>
      <c r="D131" s="12">
        <v>100</v>
      </c>
      <c r="E131" s="3" t="s">
        <v>17</v>
      </c>
      <c r="F131" s="7">
        <v>0.85228316039128571</v>
      </c>
      <c r="G131" s="7">
        <v>0.83108210789536141</v>
      </c>
      <c r="H131" s="7">
        <v>0.84168263414332356</v>
      </c>
    </row>
    <row r="132" spans="1:8" x14ac:dyDescent="0.25">
      <c r="A132" s="3" t="s">
        <v>37</v>
      </c>
      <c r="B132" s="3" t="s">
        <v>3</v>
      </c>
      <c r="C132" s="3">
        <v>5</v>
      </c>
      <c r="D132" s="12">
        <v>100</v>
      </c>
      <c r="E132" s="3" t="s">
        <v>16</v>
      </c>
      <c r="F132" s="7">
        <v>5.3629481915894051E-3</v>
      </c>
      <c r="G132" s="7">
        <v>7.6592344181194948E-3</v>
      </c>
      <c r="H132" s="7">
        <v>6.5110913048544499E-3</v>
      </c>
    </row>
    <row r="133" spans="1:8" x14ac:dyDescent="0.25">
      <c r="A133" s="3" t="s">
        <v>37</v>
      </c>
      <c r="B133" s="3" t="s">
        <v>3</v>
      </c>
      <c r="C133" s="3">
        <v>5</v>
      </c>
      <c r="D133" s="12">
        <v>100</v>
      </c>
      <c r="E133" s="3" t="s">
        <v>17</v>
      </c>
      <c r="F133" s="7">
        <v>0.99463705180841055</v>
      </c>
      <c r="G133" s="7">
        <v>0.99234076558188056</v>
      </c>
      <c r="H133" s="7">
        <v>0.9934889086951455</v>
      </c>
    </row>
    <row r="134" spans="1:8" x14ac:dyDescent="0.25">
      <c r="A134" s="3" t="s">
        <v>38</v>
      </c>
      <c r="B134" s="3" t="s">
        <v>3</v>
      </c>
      <c r="C134" s="3">
        <v>5</v>
      </c>
      <c r="D134" s="12">
        <v>100</v>
      </c>
      <c r="E134" s="3" t="s">
        <v>16</v>
      </c>
      <c r="F134" s="7">
        <v>0.58964557079541868</v>
      </c>
      <c r="G134" s="7">
        <v>0.59478814852361039</v>
      </c>
      <c r="H134" s="7">
        <v>0.59221685965951454</v>
      </c>
    </row>
    <row r="135" spans="1:8" x14ac:dyDescent="0.25">
      <c r="A135" s="3" t="s">
        <v>38</v>
      </c>
      <c r="B135" s="3" t="s">
        <v>3</v>
      </c>
      <c r="C135" s="3">
        <v>5</v>
      </c>
      <c r="D135" s="12">
        <v>100</v>
      </c>
      <c r="E135" s="3" t="s">
        <v>17</v>
      </c>
      <c r="F135" s="7">
        <v>0.41035442920458132</v>
      </c>
      <c r="G135" s="7">
        <v>0.40521185147638961</v>
      </c>
      <c r="H135" s="7">
        <v>0.40778314034048546</v>
      </c>
    </row>
    <row r="136" spans="1:8" x14ac:dyDescent="0.25">
      <c r="A136" s="3" t="s">
        <v>39</v>
      </c>
      <c r="B136" s="3" t="s">
        <v>3</v>
      </c>
      <c r="C136" s="3">
        <v>5</v>
      </c>
      <c r="D136" s="12">
        <v>100</v>
      </c>
      <c r="E136" s="3" t="s">
        <v>16</v>
      </c>
      <c r="F136" s="7">
        <v>0.55631380032835553</v>
      </c>
      <c r="G136" s="7">
        <v>0.55883218953181724</v>
      </c>
      <c r="H136" s="7">
        <v>0.55757299493008639</v>
      </c>
    </row>
    <row r="137" spans="1:8" x14ac:dyDescent="0.25">
      <c r="A137" s="3" t="s">
        <v>39</v>
      </c>
      <c r="B137" s="3" t="s">
        <v>3</v>
      </c>
      <c r="C137" s="3">
        <v>5</v>
      </c>
      <c r="D137" s="12">
        <v>100</v>
      </c>
      <c r="E137" s="3" t="s">
        <v>17</v>
      </c>
      <c r="F137" s="7">
        <v>0.44368619967164447</v>
      </c>
      <c r="G137" s="7">
        <v>0.44116781046818276</v>
      </c>
      <c r="H137" s="7">
        <v>0.44242700506991361</v>
      </c>
    </row>
    <row r="138" spans="1:8" x14ac:dyDescent="0.25">
      <c r="A138" s="3" t="s">
        <v>40</v>
      </c>
      <c r="B138" s="3" t="s">
        <v>3</v>
      </c>
      <c r="C138" s="3">
        <v>5</v>
      </c>
      <c r="D138" s="12">
        <v>100</v>
      </c>
      <c r="E138" s="3" t="s">
        <v>16</v>
      </c>
      <c r="F138" s="7">
        <v>7.8470829087579727E-2</v>
      </c>
      <c r="G138" s="7">
        <v>0.13908598486757978</v>
      </c>
      <c r="H138" s="7">
        <v>0.10877840697757976</v>
      </c>
    </row>
    <row r="139" spans="1:8" x14ac:dyDescent="0.25">
      <c r="A139" s="3" t="s">
        <v>40</v>
      </c>
      <c r="B139" s="3" t="s">
        <v>3</v>
      </c>
      <c r="C139" s="3">
        <v>5</v>
      </c>
      <c r="D139" s="12">
        <v>100</v>
      </c>
      <c r="E139" s="3" t="s">
        <v>17</v>
      </c>
      <c r="F139" s="7">
        <v>0.92152917091242026</v>
      </c>
      <c r="G139" s="7">
        <v>0.86091401513242016</v>
      </c>
      <c r="H139" s="7">
        <v>0.89122159302242021</v>
      </c>
    </row>
    <row r="140" spans="1:8" x14ac:dyDescent="0.25">
      <c r="A140" s="3" t="s">
        <v>41</v>
      </c>
      <c r="B140" s="3" t="s">
        <v>3</v>
      </c>
      <c r="C140" s="3">
        <v>5</v>
      </c>
      <c r="D140" s="12">
        <v>100</v>
      </c>
      <c r="E140" s="3" t="s">
        <v>16</v>
      </c>
      <c r="F140" s="7">
        <v>9.5747715855938192E-2</v>
      </c>
      <c r="G140" s="7">
        <v>9.1571651384959679E-2</v>
      </c>
      <c r="H140" s="7">
        <v>9.3659683620448936E-2</v>
      </c>
    </row>
    <row r="141" spans="1:8" x14ac:dyDescent="0.25">
      <c r="A141" s="3" t="s">
        <v>41</v>
      </c>
      <c r="B141" s="3" t="s">
        <v>3</v>
      </c>
      <c r="C141" s="3">
        <v>5</v>
      </c>
      <c r="D141" s="12">
        <v>100</v>
      </c>
      <c r="E141" s="3" t="s">
        <v>17</v>
      </c>
      <c r="F141" s="7">
        <v>0.90425228414406178</v>
      </c>
      <c r="G141" s="7">
        <v>0.90842834861504029</v>
      </c>
      <c r="H141" s="7">
        <v>0.90634031637955104</v>
      </c>
    </row>
    <row r="142" spans="1:8" x14ac:dyDescent="0.25">
      <c r="A142" s="3" t="s">
        <v>42</v>
      </c>
      <c r="B142" s="3" t="s">
        <v>3</v>
      </c>
      <c r="C142" s="3">
        <v>5</v>
      </c>
      <c r="D142" s="12">
        <v>100</v>
      </c>
      <c r="E142" s="3" t="s">
        <v>16</v>
      </c>
      <c r="F142" s="7" t="s">
        <v>44</v>
      </c>
      <c r="G142" s="7" t="s">
        <v>44</v>
      </c>
      <c r="H142" s="7" t="s">
        <v>44</v>
      </c>
    </row>
    <row r="143" spans="1:8" x14ac:dyDescent="0.25">
      <c r="A143" s="3" t="s">
        <v>42</v>
      </c>
      <c r="B143" s="3" t="s">
        <v>3</v>
      </c>
      <c r="C143" s="3">
        <v>5</v>
      </c>
      <c r="D143" s="12">
        <v>100</v>
      </c>
      <c r="E143" s="3" t="s">
        <v>17</v>
      </c>
      <c r="F143" s="7" t="s">
        <v>45</v>
      </c>
      <c r="G143" s="7" t="s">
        <v>45</v>
      </c>
      <c r="H143" s="7" t="s">
        <v>45</v>
      </c>
    </row>
    <row r="144" spans="1:8" x14ac:dyDescent="0.25">
      <c r="A144" s="3" t="s">
        <v>43</v>
      </c>
      <c r="B144" s="3" t="s">
        <v>3</v>
      </c>
      <c r="C144" s="3">
        <v>5</v>
      </c>
      <c r="D144" s="12">
        <v>100</v>
      </c>
      <c r="E144" s="3" t="s">
        <v>16</v>
      </c>
      <c r="F144" s="7">
        <v>1.1802253348232492E-2</v>
      </c>
      <c r="G144" s="7">
        <v>1.5107703747580624E-2</v>
      </c>
      <c r="H144" s="7">
        <v>1.3454978547906558E-2</v>
      </c>
    </row>
    <row r="145" spans="1:8" x14ac:dyDescent="0.25">
      <c r="A145" s="3" t="s">
        <v>43</v>
      </c>
      <c r="B145" s="3" t="s">
        <v>3</v>
      </c>
      <c r="C145" s="3">
        <v>5</v>
      </c>
      <c r="D145" s="12">
        <v>100</v>
      </c>
      <c r="E145" s="3" t="s">
        <v>17</v>
      </c>
      <c r="F145" s="7">
        <v>0.98819774665176752</v>
      </c>
      <c r="G145" s="7">
        <v>0.98489229625241936</v>
      </c>
      <c r="H145" s="7">
        <v>0.98654502145209344</v>
      </c>
    </row>
    <row r="146" spans="1:8" x14ac:dyDescent="0.25">
      <c r="A146" s="13" t="s">
        <v>18</v>
      </c>
      <c r="B146" s="13" t="s">
        <v>3</v>
      </c>
      <c r="C146" s="13">
        <v>5</v>
      </c>
      <c r="D146" s="13">
        <v>30</v>
      </c>
      <c r="E146" s="13" t="s">
        <v>16</v>
      </c>
      <c r="F146" s="7">
        <v>0.41329841282636265</v>
      </c>
      <c r="G146" s="7">
        <v>0.37433812559205382</v>
      </c>
      <c r="H146" s="7">
        <v>0.39381826920920826</v>
      </c>
    </row>
    <row r="147" spans="1:8" x14ac:dyDescent="0.25">
      <c r="A147" s="13" t="s">
        <v>18</v>
      </c>
      <c r="B147" s="13" t="s">
        <v>3</v>
      </c>
      <c r="C147" s="13">
        <v>5</v>
      </c>
      <c r="D147" s="13">
        <v>30</v>
      </c>
      <c r="E147" s="13" t="s">
        <v>17</v>
      </c>
      <c r="F147" s="7">
        <v>0.58670158717363741</v>
      </c>
      <c r="G147" s="7">
        <v>0.62566187440794618</v>
      </c>
      <c r="H147" s="7">
        <v>0.60618173079079174</v>
      </c>
    </row>
    <row r="148" spans="1:8" x14ac:dyDescent="0.25">
      <c r="A148" s="13" t="s">
        <v>19</v>
      </c>
      <c r="B148" s="13" t="s">
        <v>3</v>
      </c>
      <c r="C148" s="13">
        <v>5</v>
      </c>
      <c r="D148" s="13">
        <v>30</v>
      </c>
      <c r="E148" s="13" t="s">
        <v>16</v>
      </c>
      <c r="F148" s="7">
        <v>0.58536266025288797</v>
      </c>
      <c r="G148" s="7">
        <v>0.70708151482347603</v>
      </c>
      <c r="H148" s="7">
        <v>0.646222087538182</v>
      </c>
    </row>
    <row r="149" spans="1:8" x14ac:dyDescent="0.25">
      <c r="A149" s="13" t="s">
        <v>19</v>
      </c>
      <c r="B149" s="13" t="s">
        <v>3</v>
      </c>
      <c r="C149" s="13">
        <v>5</v>
      </c>
      <c r="D149" s="13">
        <v>30</v>
      </c>
      <c r="E149" s="13" t="s">
        <v>17</v>
      </c>
      <c r="F149" s="7">
        <v>0.41463733974711203</v>
      </c>
      <c r="G149" s="7">
        <v>0.29291848517652397</v>
      </c>
      <c r="H149" s="7">
        <v>0.353777912461818</v>
      </c>
    </row>
    <row r="150" spans="1:8" x14ac:dyDescent="0.25">
      <c r="A150" s="13" t="s">
        <v>20</v>
      </c>
      <c r="B150" s="13" t="s">
        <v>3</v>
      </c>
      <c r="C150" s="13">
        <v>5</v>
      </c>
      <c r="D150" s="13">
        <v>30</v>
      </c>
      <c r="E150" s="13" t="s">
        <v>16</v>
      </c>
      <c r="F150" s="7" t="s">
        <v>44</v>
      </c>
      <c r="G150" s="7" t="s">
        <v>44</v>
      </c>
      <c r="H150" s="7" t="s">
        <v>44</v>
      </c>
    </row>
    <row r="151" spans="1:8" x14ac:dyDescent="0.25">
      <c r="A151" s="13" t="s">
        <v>20</v>
      </c>
      <c r="B151" s="13" t="s">
        <v>3</v>
      </c>
      <c r="C151" s="13">
        <v>5</v>
      </c>
      <c r="D151" s="13">
        <v>30</v>
      </c>
      <c r="E151" s="13" t="s">
        <v>17</v>
      </c>
      <c r="F151" s="7" t="s">
        <v>45</v>
      </c>
      <c r="G151" s="7" t="s">
        <v>45</v>
      </c>
      <c r="H151" s="7" t="s">
        <v>45</v>
      </c>
    </row>
    <row r="152" spans="1:8" x14ac:dyDescent="0.25">
      <c r="A152" s="13" t="s">
        <v>21</v>
      </c>
      <c r="B152" s="13" t="s">
        <v>3</v>
      </c>
      <c r="C152" s="13">
        <v>5</v>
      </c>
      <c r="D152" s="13">
        <v>30</v>
      </c>
      <c r="E152" s="13" t="s">
        <v>16</v>
      </c>
      <c r="F152" s="7">
        <v>9.341012329310619E-2</v>
      </c>
      <c r="G152" s="7">
        <v>0.10571936542374034</v>
      </c>
      <c r="H152" s="7">
        <v>9.9564744358423274E-2</v>
      </c>
    </row>
    <row r="153" spans="1:8" x14ac:dyDescent="0.25">
      <c r="A153" s="13" t="s">
        <v>21</v>
      </c>
      <c r="B153" s="13" t="s">
        <v>3</v>
      </c>
      <c r="C153" s="13">
        <v>5</v>
      </c>
      <c r="D153" s="13">
        <v>30</v>
      </c>
      <c r="E153" s="13" t="s">
        <v>17</v>
      </c>
      <c r="F153" s="7">
        <v>0.90658987670689384</v>
      </c>
      <c r="G153" s="7">
        <v>0.89428063457625961</v>
      </c>
      <c r="H153" s="7">
        <v>0.90043525564157667</v>
      </c>
    </row>
    <row r="154" spans="1:8" x14ac:dyDescent="0.25">
      <c r="A154" s="13" t="s">
        <v>22</v>
      </c>
      <c r="B154" s="13" t="s">
        <v>3</v>
      </c>
      <c r="C154" s="13">
        <v>5</v>
      </c>
      <c r="D154" s="13">
        <v>30</v>
      </c>
      <c r="E154" s="13" t="s">
        <v>16</v>
      </c>
      <c r="F154" s="7">
        <v>0.37641176758390316</v>
      </c>
      <c r="G154" s="7">
        <v>0.62999533482419523</v>
      </c>
      <c r="H154" s="7">
        <v>0.50320355120404914</v>
      </c>
    </row>
    <row r="155" spans="1:8" x14ac:dyDescent="0.25">
      <c r="A155" s="13" t="s">
        <v>22</v>
      </c>
      <c r="B155" s="13" t="s">
        <v>3</v>
      </c>
      <c r="C155" s="13">
        <v>5</v>
      </c>
      <c r="D155" s="13">
        <v>30</v>
      </c>
      <c r="E155" s="13" t="s">
        <v>17</v>
      </c>
      <c r="F155" s="7">
        <v>0.62358823241609684</v>
      </c>
      <c r="G155" s="7">
        <v>0.37000466517580477</v>
      </c>
      <c r="H155" s="7">
        <v>0.49679644879595081</v>
      </c>
    </row>
    <row r="156" spans="1:8" x14ac:dyDescent="0.25">
      <c r="A156" s="13" t="s">
        <v>23</v>
      </c>
      <c r="B156" s="13" t="s">
        <v>3</v>
      </c>
      <c r="C156" s="13">
        <v>5</v>
      </c>
      <c r="D156" s="13">
        <v>30</v>
      </c>
      <c r="E156" s="13" t="s">
        <v>16</v>
      </c>
      <c r="F156" s="7" t="s">
        <v>44</v>
      </c>
      <c r="G156" s="7">
        <v>3.3879861024085469E-3</v>
      </c>
      <c r="H156" s="7">
        <v>1.9512178315780082E-3</v>
      </c>
    </row>
    <row r="157" spans="1:8" x14ac:dyDescent="0.25">
      <c r="A157" s="13" t="s">
        <v>23</v>
      </c>
      <c r="B157" s="13" t="s">
        <v>3</v>
      </c>
      <c r="C157" s="13">
        <v>5</v>
      </c>
      <c r="D157" s="13">
        <v>30</v>
      </c>
      <c r="E157" s="13" t="s">
        <v>17</v>
      </c>
      <c r="F157" s="7" t="s">
        <v>45</v>
      </c>
      <c r="G157" s="7">
        <v>0.99661201389759146</v>
      </c>
      <c r="H157" s="7">
        <v>0.99804878216842208</v>
      </c>
    </row>
    <row r="158" spans="1:8" x14ac:dyDescent="0.25">
      <c r="A158" s="13" t="s">
        <v>24</v>
      </c>
      <c r="B158" s="13" t="s">
        <v>3</v>
      </c>
      <c r="C158" s="13">
        <v>5</v>
      </c>
      <c r="D158" s="13">
        <v>30</v>
      </c>
      <c r="E158" s="13" t="s">
        <v>16</v>
      </c>
      <c r="F158" s="7">
        <v>0.17608989165978195</v>
      </c>
      <c r="G158" s="7">
        <v>0.19408225000285778</v>
      </c>
      <c r="H158" s="7">
        <v>0.18508607083131987</v>
      </c>
    </row>
    <row r="159" spans="1:8" x14ac:dyDescent="0.25">
      <c r="A159" s="13" t="s">
        <v>24</v>
      </c>
      <c r="B159" s="13" t="s">
        <v>3</v>
      </c>
      <c r="C159" s="13">
        <v>5</v>
      </c>
      <c r="D159" s="13">
        <v>30</v>
      </c>
      <c r="E159" s="13" t="s">
        <v>17</v>
      </c>
      <c r="F159" s="7">
        <v>0.82391010834021805</v>
      </c>
      <c r="G159" s="7">
        <v>0.80591774999714216</v>
      </c>
      <c r="H159" s="7">
        <v>0.81491392916868011</v>
      </c>
    </row>
    <row r="160" spans="1:8" x14ac:dyDescent="0.25">
      <c r="A160" s="13" t="s">
        <v>25</v>
      </c>
      <c r="B160" s="13" t="s">
        <v>3</v>
      </c>
      <c r="C160" s="13">
        <v>5</v>
      </c>
      <c r="D160" s="13">
        <v>30</v>
      </c>
      <c r="E160" s="13" t="s">
        <v>16</v>
      </c>
      <c r="F160" s="7">
        <v>1.1390907919582433E-3</v>
      </c>
      <c r="G160" s="7">
        <v>1.0042370063720078E-3</v>
      </c>
      <c r="H160" s="7">
        <v>1.0716638991651256E-3</v>
      </c>
    </row>
    <row r="161" spans="1:8" x14ac:dyDescent="0.25">
      <c r="A161" s="13" t="s">
        <v>25</v>
      </c>
      <c r="B161" s="13" t="s">
        <v>3</v>
      </c>
      <c r="C161" s="13">
        <v>5</v>
      </c>
      <c r="D161" s="13">
        <v>30</v>
      </c>
      <c r="E161" s="13" t="s">
        <v>17</v>
      </c>
      <c r="F161" s="7">
        <v>0.99886090920804171</v>
      </c>
      <c r="G161" s="7">
        <v>0.99899576299362802</v>
      </c>
      <c r="H161" s="7">
        <v>0.99892833610083487</v>
      </c>
    </row>
    <row r="162" spans="1:8" x14ac:dyDescent="0.25">
      <c r="A162" s="13" t="s">
        <v>26</v>
      </c>
      <c r="B162" s="13" t="s">
        <v>3</v>
      </c>
      <c r="C162" s="13">
        <v>5</v>
      </c>
      <c r="D162" s="13">
        <v>30</v>
      </c>
      <c r="E162" s="13" t="s">
        <v>16</v>
      </c>
      <c r="F162" s="7">
        <v>0.41042136258801504</v>
      </c>
      <c r="G162" s="7">
        <v>0.46221530304258479</v>
      </c>
      <c r="H162" s="7">
        <v>0.43631833281529991</v>
      </c>
    </row>
    <row r="163" spans="1:8" x14ac:dyDescent="0.25">
      <c r="A163" s="13" t="s">
        <v>26</v>
      </c>
      <c r="B163" s="13" t="s">
        <v>3</v>
      </c>
      <c r="C163" s="13">
        <v>5</v>
      </c>
      <c r="D163" s="13">
        <v>30</v>
      </c>
      <c r="E163" s="13" t="s">
        <v>17</v>
      </c>
      <c r="F163" s="7">
        <v>0.58957863741198491</v>
      </c>
      <c r="G163" s="7">
        <v>0.53778469695741515</v>
      </c>
      <c r="H163" s="7">
        <v>0.56368166718470003</v>
      </c>
    </row>
    <row r="164" spans="1:8" x14ac:dyDescent="0.25">
      <c r="A164" s="13" t="s">
        <v>27</v>
      </c>
      <c r="B164" s="13" t="s">
        <v>3</v>
      </c>
      <c r="C164" s="13">
        <v>5</v>
      </c>
      <c r="D164" s="13">
        <v>30</v>
      </c>
      <c r="E164" s="13" t="s">
        <v>16</v>
      </c>
      <c r="F164" s="7">
        <v>0.19541118457259637</v>
      </c>
      <c r="G164" s="7">
        <v>0.1915167771834296</v>
      </c>
      <c r="H164" s="7">
        <v>0.19346398087801298</v>
      </c>
    </row>
    <row r="165" spans="1:8" x14ac:dyDescent="0.25">
      <c r="A165" s="13" t="s">
        <v>27</v>
      </c>
      <c r="B165" s="13" t="s">
        <v>3</v>
      </c>
      <c r="C165" s="13">
        <v>5</v>
      </c>
      <c r="D165" s="13">
        <v>30</v>
      </c>
      <c r="E165" s="13" t="s">
        <v>17</v>
      </c>
      <c r="F165" s="7">
        <v>0.80458881542740368</v>
      </c>
      <c r="G165" s="7">
        <v>0.80848322281657037</v>
      </c>
      <c r="H165" s="7">
        <v>0.80653601912198702</v>
      </c>
    </row>
    <row r="166" spans="1:8" x14ac:dyDescent="0.25">
      <c r="A166" s="13" t="s">
        <v>28</v>
      </c>
      <c r="B166" s="13" t="s">
        <v>3</v>
      </c>
      <c r="C166" s="13">
        <v>5</v>
      </c>
      <c r="D166" s="13">
        <v>30</v>
      </c>
      <c r="E166" s="13" t="s">
        <v>16</v>
      </c>
      <c r="F166" s="7">
        <v>0.407351815645837</v>
      </c>
      <c r="G166" s="7">
        <v>0.38578559507095384</v>
      </c>
      <c r="H166" s="7">
        <v>0.39656870535839539</v>
      </c>
    </row>
    <row r="167" spans="1:8" x14ac:dyDescent="0.25">
      <c r="A167" s="13" t="s">
        <v>28</v>
      </c>
      <c r="B167" s="13" t="s">
        <v>3</v>
      </c>
      <c r="C167" s="13">
        <v>5</v>
      </c>
      <c r="D167" s="13">
        <v>30</v>
      </c>
      <c r="E167" s="13" t="s">
        <v>17</v>
      </c>
      <c r="F167" s="7">
        <v>0.592648184354163</v>
      </c>
      <c r="G167" s="7">
        <v>0.61421440492904611</v>
      </c>
      <c r="H167" s="7">
        <v>0.6034312946416045</v>
      </c>
    </row>
    <row r="168" spans="1:8" x14ac:dyDescent="0.25">
      <c r="A168" s="13" t="s">
        <v>29</v>
      </c>
      <c r="B168" s="13" t="s">
        <v>3</v>
      </c>
      <c r="C168" s="13">
        <v>5</v>
      </c>
      <c r="D168" s="13">
        <v>30</v>
      </c>
      <c r="E168" s="13" t="s">
        <v>16</v>
      </c>
      <c r="F168" s="7">
        <v>7.0739251225397631E-3</v>
      </c>
      <c r="G168" s="7">
        <v>1.0062868704114736E-2</v>
      </c>
      <c r="H168" s="7">
        <v>8.5683969133272496E-3</v>
      </c>
    </row>
    <row r="169" spans="1:8" x14ac:dyDescent="0.25">
      <c r="A169" s="13" t="s">
        <v>29</v>
      </c>
      <c r="B169" s="13" t="s">
        <v>3</v>
      </c>
      <c r="C169" s="13">
        <v>5</v>
      </c>
      <c r="D169" s="13">
        <v>30</v>
      </c>
      <c r="E169" s="13" t="s">
        <v>17</v>
      </c>
      <c r="F169" s="7">
        <v>0.99292607487746021</v>
      </c>
      <c r="G169" s="7">
        <v>0.98993713129588523</v>
      </c>
      <c r="H169" s="7">
        <v>0.99143160308667277</v>
      </c>
    </row>
    <row r="170" spans="1:8" x14ac:dyDescent="0.25">
      <c r="A170" s="13" t="s">
        <v>30</v>
      </c>
      <c r="B170" s="13" t="s">
        <v>3</v>
      </c>
      <c r="C170" s="13">
        <v>5</v>
      </c>
      <c r="D170" s="13">
        <v>30</v>
      </c>
      <c r="E170" s="13" t="s">
        <v>16</v>
      </c>
      <c r="F170" s="7">
        <v>1.7913602852447006E-2</v>
      </c>
      <c r="G170" s="7">
        <v>1.9260452895992316E-2</v>
      </c>
      <c r="H170" s="7">
        <v>1.8587027874219661E-2</v>
      </c>
    </row>
    <row r="171" spans="1:8" x14ac:dyDescent="0.25">
      <c r="A171" s="13" t="s">
        <v>30</v>
      </c>
      <c r="B171" s="13" t="s">
        <v>3</v>
      </c>
      <c r="C171" s="13">
        <v>5</v>
      </c>
      <c r="D171" s="13">
        <v>30</v>
      </c>
      <c r="E171" s="13" t="s">
        <v>17</v>
      </c>
      <c r="F171" s="7">
        <v>0.98208639714755297</v>
      </c>
      <c r="G171" s="7">
        <v>0.98073954710400768</v>
      </c>
      <c r="H171" s="7">
        <v>0.98141297212578027</v>
      </c>
    </row>
    <row r="172" spans="1:8" x14ac:dyDescent="0.25">
      <c r="A172" s="13" t="s">
        <v>31</v>
      </c>
      <c r="B172" s="13" t="s">
        <v>3</v>
      </c>
      <c r="C172" s="13">
        <v>5</v>
      </c>
      <c r="D172" s="13">
        <v>30</v>
      </c>
      <c r="E172" s="13" t="s">
        <v>16</v>
      </c>
      <c r="F172" s="7">
        <v>0.27234987330628768</v>
      </c>
      <c r="G172" s="7">
        <v>0.16199327677095507</v>
      </c>
      <c r="H172" s="7">
        <v>0.21717157503862139</v>
      </c>
    </row>
    <row r="173" spans="1:8" x14ac:dyDescent="0.25">
      <c r="A173" s="13" t="s">
        <v>31</v>
      </c>
      <c r="B173" s="13" t="s">
        <v>3</v>
      </c>
      <c r="C173" s="13">
        <v>5</v>
      </c>
      <c r="D173" s="13">
        <v>30</v>
      </c>
      <c r="E173" s="13" t="s">
        <v>17</v>
      </c>
      <c r="F173" s="7">
        <v>0.72765012669371232</v>
      </c>
      <c r="G173" s="7">
        <v>0.8380067232290449</v>
      </c>
      <c r="H173" s="7">
        <v>0.78282842496137861</v>
      </c>
    </row>
    <row r="174" spans="1:8" x14ac:dyDescent="0.25">
      <c r="A174" s="13" t="s">
        <v>32</v>
      </c>
      <c r="B174" s="13" t="s">
        <v>3</v>
      </c>
      <c r="C174" s="13">
        <v>5</v>
      </c>
      <c r="D174" s="13">
        <v>30</v>
      </c>
      <c r="E174" s="13" t="s">
        <v>16</v>
      </c>
      <c r="F174" s="7" t="s">
        <v>44</v>
      </c>
      <c r="G174" s="7" t="s">
        <v>44</v>
      </c>
      <c r="H174" s="7" t="s">
        <v>44</v>
      </c>
    </row>
    <row r="175" spans="1:8" x14ac:dyDescent="0.25">
      <c r="A175" s="13" t="s">
        <v>32</v>
      </c>
      <c r="B175" s="13" t="s">
        <v>3</v>
      </c>
      <c r="C175" s="13">
        <v>5</v>
      </c>
      <c r="D175" s="13">
        <v>30</v>
      </c>
      <c r="E175" s="13" t="s">
        <v>17</v>
      </c>
      <c r="F175" s="7" t="s">
        <v>45</v>
      </c>
      <c r="G175" s="7" t="s">
        <v>45</v>
      </c>
      <c r="H175" s="7" t="s">
        <v>45</v>
      </c>
    </row>
    <row r="176" spans="1:8" x14ac:dyDescent="0.25">
      <c r="A176" s="13" t="s">
        <v>33</v>
      </c>
      <c r="B176" s="13" t="s">
        <v>3</v>
      </c>
      <c r="C176" s="13">
        <v>5</v>
      </c>
      <c r="D176" s="13">
        <v>30</v>
      </c>
      <c r="E176" s="13" t="s">
        <v>16</v>
      </c>
      <c r="F176" s="7">
        <v>5.3297585177612856E-3</v>
      </c>
      <c r="G176" s="7">
        <v>2.6407507403927192E-3</v>
      </c>
      <c r="H176" s="7">
        <v>3.9852546290770029E-3</v>
      </c>
    </row>
    <row r="177" spans="1:8" x14ac:dyDescent="0.25">
      <c r="A177" s="13" t="s">
        <v>33</v>
      </c>
      <c r="B177" s="13" t="s">
        <v>3</v>
      </c>
      <c r="C177" s="13">
        <v>5</v>
      </c>
      <c r="D177" s="13">
        <v>30</v>
      </c>
      <c r="E177" s="13" t="s">
        <v>17</v>
      </c>
      <c r="F177" s="7">
        <v>0.9946702414822387</v>
      </c>
      <c r="G177" s="7">
        <v>0.99735924925960728</v>
      </c>
      <c r="H177" s="7">
        <v>0.99601474537092294</v>
      </c>
    </row>
    <row r="178" spans="1:8" x14ac:dyDescent="0.25">
      <c r="A178" s="13" t="s">
        <v>34</v>
      </c>
      <c r="B178" s="13" t="s">
        <v>3</v>
      </c>
      <c r="C178" s="13">
        <v>5</v>
      </c>
      <c r="D178" s="13">
        <v>30</v>
      </c>
      <c r="E178" s="13" t="s">
        <v>16</v>
      </c>
      <c r="F178" s="7" t="s">
        <v>44</v>
      </c>
      <c r="G178" s="7" t="s">
        <v>44</v>
      </c>
      <c r="H178" s="7" t="s">
        <v>44</v>
      </c>
    </row>
    <row r="179" spans="1:8" x14ac:dyDescent="0.25">
      <c r="A179" s="13" t="s">
        <v>34</v>
      </c>
      <c r="B179" s="13" t="s">
        <v>3</v>
      </c>
      <c r="C179" s="13">
        <v>5</v>
      </c>
      <c r="D179" s="13">
        <v>30</v>
      </c>
      <c r="E179" s="13" t="s">
        <v>17</v>
      </c>
      <c r="F179" s="7" t="s">
        <v>45</v>
      </c>
      <c r="G179" s="7" t="s">
        <v>45</v>
      </c>
      <c r="H179" s="7" t="s">
        <v>45</v>
      </c>
    </row>
    <row r="180" spans="1:8" x14ac:dyDescent="0.25">
      <c r="A180" s="13" t="s">
        <v>35</v>
      </c>
      <c r="B180" s="13" t="s">
        <v>3</v>
      </c>
      <c r="C180" s="13">
        <v>5</v>
      </c>
      <c r="D180" s="13">
        <v>30</v>
      </c>
      <c r="E180" s="13" t="s">
        <v>16</v>
      </c>
      <c r="F180" s="7">
        <v>1.7813587470211312E-3</v>
      </c>
      <c r="G180" s="7">
        <v>2.0738057485616915E-3</v>
      </c>
      <c r="H180" s="7">
        <v>1.9275822477914113E-3</v>
      </c>
    </row>
    <row r="181" spans="1:8" x14ac:dyDescent="0.25">
      <c r="A181" s="13" t="s">
        <v>35</v>
      </c>
      <c r="B181" s="13" t="s">
        <v>3</v>
      </c>
      <c r="C181" s="13">
        <v>5</v>
      </c>
      <c r="D181" s="13">
        <v>30</v>
      </c>
      <c r="E181" s="13" t="s">
        <v>17</v>
      </c>
      <c r="F181" s="7">
        <v>0.99821864125297888</v>
      </c>
      <c r="G181" s="7">
        <v>0.99792619425143836</v>
      </c>
      <c r="H181" s="7">
        <v>0.99807241775220867</v>
      </c>
    </row>
    <row r="182" spans="1:8" x14ac:dyDescent="0.25">
      <c r="A182" s="13" t="s">
        <v>36</v>
      </c>
      <c r="B182" s="13" t="s">
        <v>3</v>
      </c>
      <c r="C182" s="13">
        <v>5</v>
      </c>
      <c r="D182" s="13">
        <v>30</v>
      </c>
      <c r="E182" s="13" t="s">
        <v>16</v>
      </c>
      <c r="F182" s="7">
        <v>0.2191271910301747</v>
      </c>
      <c r="G182" s="7">
        <v>0.27855001572296512</v>
      </c>
      <c r="H182" s="7">
        <v>0.24883860337656991</v>
      </c>
    </row>
    <row r="183" spans="1:8" x14ac:dyDescent="0.25">
      <c r="A183" s="13" t="s">
        <v>36</v>
      </c>
      <c r="B183" s="13" t="s">
        <v>3</v>
      </c>
      <c r="C183" s="13">
        <v>5</v>
      </c>
      <c r="D183" s="13">
        <v>30</v>
      </c>
      <c r="E183" s="13" t="s">
        <v>17</v>
      </c>
      <c r="F183" s="7">
        <v>0.78087280896982536</v>
      </c>
      <c r="G183" s="7">
        <v>0.72144998427703488</v>
      </c>
      <c r="H183" s="7">
        <v>0.75116139662343007</v>
      </c>
    </row>
    <row r="184" spans="1:8" x14ac:dyDescent="0.25">
      <c r="A184" s="13" t="s">
        <v>37</v>
      </c>
      <c r="B184" s="13" t="s">
        <v>3</v>
      </c>
      <c r="C184" s="13">
        <v>5</v>
      </c>
      <c r="D184" s="13">
        <v>30</v>
      </c>
      <c r="E184" s="13" t="s">
        <v>16</v>
      </c>
      <c r="F184" s="7">
        <v>1.476652602072537E-2</v>
      </c>
      <c r="G184" s="7">
        <v>1.5159127718755341E-2</v>
      </c>
      <c r="H184" s="7">
        <v>1.4962826869740355E-2</v>
      </c>
    </row>
    <row r="185" spans="1:8" x14ac:dyDescent="0.25">
      <c r="A185" s="13" t="s">
        <v>37</v>
      </c>
      <c r="B185" s="13" t="s">
        <v>3</v>
      </c>
      <c r="C185" s="13">
        <v>5</v>
      </c>
      <c r="D185" s="13">
        <v>30</v>
      </c>
      <c r="E185" s="13" t="s">
        <v>17</v>
      </c>
      <c r="F185" s="7">
        <v>0.98523347397927463</v>
      </c>
      <c r="G185" s="7">
        <v>0.98484087228124462</v>
      </c>
      <c r="H185" s="7">
        <v>0.98503717313025962</v>
      </c>
    </row>
    <row r="186" spans="1:8" x14ac:dyDescent="0.25">
      <c r="A186" s="13" t="s">
        <v>38</v>
      </c>
      <c r="B186" s="13" t="s">
        <v>3</v>
      </c>
      <c r="C186" s="13">
        <v>5</v>
      </c>
      <c r="D186" s="13">
        <v>30</v>
      </c>
      <c r="E186" s="13" t="s">
        <v>16</v>
      </c>
      <c r="F186" s="7">
        <v>0.69526272037928327</v>
      </c>
      <c r="G186" s="7">
        <v>0.76612064307896888</v>
      </c>
      <c r="H186" s="7">
        <v>0.73069168172912602</v>
      </c>
    </row>
    <row r="187" spans="1:8" x14ac:dyDescent="0.25">
      <c r="A187" s="13" t="s">
        <v>38</v>
      </c>
      <c r="B187" s="13" t="s">
        <v>3</v>
      </c>
      <c r="C187" s="13">
        <v>5</v>
      </c>
      <c r="D187" s="13">
        <v>30</v>
      </c>
      <c r="E187" s="13" t="s">
        <v>17</v>
      </c>
      <c r="F187" s="7">
        <v>0.30473727962071673</v>
      </c>
      <c r="G187" s="7">
        <v>0.23387935692103112</v>
      </c>
      <c r="H187" s="7">
        <v>0.26930831827087393</v>
      </c>
    </row>
    <row r="188" spans="1:8" x14ac:dyDescent="0.25">
      <c r="A188" s="13" t="s">
        <v>39</v>
      </c>
      <c r="B188" s="13" t="s">
        <v>3</v>
      </c>
      <c r="C188" s="13">
        <v>5</v>
      </c>
      <c r="D188" s="13">
        <v>30</v>
      </c>
      <c r="E188" s="13" t="s">
        <v>16</v>
      </c>
      <c r="F188" s="7">
        <v>0.76275496723436886</v>
      </c>
      <c r="G188" s="7">
        <v>0.64155312488840954</v>
      </c>
      <c r="H188" s="7">
        <v>0.7021540460613892</v>
      </c>
    </row>
    <row r="189" spans="1:8" x14ac:dyDescent="0.25">
      <c r="A189" s="13" t="s">
        <v>39</v>
      </c>
      <c r="B189" s="13" t="s">
        <v>3</v>
      </c>
      <c r="C189" s="13">
        <v>5</v>
      </c>
      <c r="D189" s="13">
        <v>30</v>
      </c>
      <c r="E189" s="13" t="s">
        <v>17</v>
      </c>
      <c r="F189" s="7">
        <v>0.23724503276563114</v>
      </c>
      <c r="G189" s="7">
        <v>0.35844687511159046</v>
      </c>
      <c r="H189" s="7">
        <v>0.2978459539386108</v>
      </c>
    </row>
    <row r="190" spans="1:8" x14ac:dyDescent="0.25">
      <c r="A190" s="13" t="s">
        <v>40</v>
      </c>
      <c r="B190" s="13" t="s">
        <v>3</v>
      </c>
      <c r="C190" s="13">
        <v>5</v>
      </c>
      <c r="D190" s="13">
        <v>30</v>
      </c>
      <c r="E190" s="13" t="s">
        <v>16</v>
      </c>
      <c r="F190" s="7">
        <v>0.14856706436942338</v>
      </c>
      <c r="G190" s="7">
        <v>0.16999188164517498</v>
      </c>
      <c r="H190" s="7">
        <v>0.15927947300729917</v>
      </c>
    </row>
    <row r="191" spans="1:8" x14ac:dyDescent="0.25">
      <c r="A191" s="13" t="s">
        <v>40</v>
      </c>
      <c r="B191" s="13" t="s">
        <v>3</v>
      </c>
      <c r="C191" s="13">
        <v>5</v>
      </c>
      <c r="D191" s="13">
        <v>30</v>
      </c>
      <c r="E191" s="13" t="s">
        <v>17</v>
      </c>
      <c r="F191" s="7">
        <v>0.85143293563057665</v>
      </c>
      <c r="G191" s="7">
        <v>0.83000811835482502</v>
      </c>
      <c r="H191" s="7">
        <v>0.84072052699270083</v>
      </c>
    </row>
    <row r="192" spans="1:8" x14ac:dyDescent="0.25">
      <c r="A192" s="13" t="s">
        <v>41</v>
      </c>
      <c r="B192" s="13" t="s">
        <v>3</v>
      </c>
      <c r="C192" s="13">
        <v>5</v>
      </c>
      <c r="D192" s="13">
        <v>30</v>
      </c>
      <c r="E192" s="13" t="s">
        <v>16</v>
      </c>
      <c r="F192" s="7">
        <v>0.20005118637273644</v>
      </c>
      <c r="G192" s="7">
        <v>0.14339337916534955</v>
      </c>
      <c r="H192" s="7">
        <v>0.171722282769043</v>
      </c>
    </row>
    <row r="193" spans="1:8" x14ac:dyDescent="0.25">
      <c r="A193" s="13" t="s">
        <v>41</v>
      </c>
      <c r="B193" s="13" t="s">
        <v>3</v>
      </c>
      <c r="C193" s="13">
        <v>5</v>
      </c>
      <c r="D193" s="13">
        <v>30</v>
      </c>
      <c r="E193" s="13" t="s">
        <v>17</v>
      </c>
      <c r="F193" s="7">
        <v>0.79994881362726356</v>
      </c>
      <c r="G193" s="7">
        <v>0.85660662083465045</v>
      </c>
      <c r="H193" s="7">
        <v>0.828277717230957</v>
      </c>
    </row>
    <row r="194" spans="1:8" x14ac:dyDescent="0.25">
      <c r="A194" s="13" t="s">
        <v>42</v>
      </c>
      <c r="B194" s="13" t="s">
        <v>3</v>
      </c>
      <c r="C194" s="13">
        <v>5</v>
      </c>
      <c r="D194" s="13">
        <v>30</v>
      </c>
      <c r="E194" s="13" t="s">
        <v>16</v>
      </c>
      <c r="F194" s="7" t="s">
        <v>44</v>
      </c>
      <c r="G194" s="7" t="s">
        <v>44</v>
      </c>
      <c r="H194" s="7" t="s">
        <v>44</v>
      </c>
    </row>
    <row r="195" spans="1:8" x14ac:dyDescent="0.25">
      <c r="A195" s="13" t="s">
        <v>42</v>
      </c>
      <c r="B195" s="13" t="s">
        <v>3</v>
      </c>
      <c r="C195" s="13">
        <v>5</v>
      </c>
      <c r="D195" s="13">
        <v>30</v>
      </c>
      <c r="E195" s="13" t="s">
        <v>17</v>
      </c>
      <c r="F195" s="7" t="s">
        <v>45</v>
      </c>
      <c r="G195" s="7" t="s">
        <v>45</v>
      </c>
      <c r="H195" s="7" t="s">
        <v>45</v>
      </c>
    </row>
    <row r="196" spans="1:8" x14ac:dyDescent="0.25">
      <c r="A196" s="13" t="s">
        <v>43</v>
      </c>
      <c r="B196" s="13" t="s">
        <v>3</v>
      </c>
      <c r="C196" s="13">
        <v>5</v>
      </c>
      <c r="D196" s="13">
        <v>30</v>
      </c>
      <c r="E196" s="13" t="s">
        <v>16</v>
      </c>
      <c r="F196" s="7">
        <v>4.4775365972930359E-2</v>
      </c>
      <c r="G196" s="7">
        <v>3.2228546448494551E-2</v>
      </c>
      <c r="H196" s="7">
        <v>3.8501956210712451E-2</v>
      </c>
    </row>
    <row r="197" spans="1:8" x14ac:dyDescent="0.25">
      <c r="A197" s="13" t="s">
        <v>43</v>
      </c>
      <c r="B197" s="13" t="s">
        <v>3</v>
      </c>
      <c r="C197" s="13">
        <v>5</v>
      </c>
      <c r="D197" s="13">
        <v>30</v>
      </c>
      <c r="E197" s="13" t="s">
        <v>17</v>
      </c>
      <c r="F197" s="7">
        <v>0.95522463402706959</v>
      </c>
      <c r="G197" s="7">
        <v>0.9677714535515054</v>
      </c>
      <c r="H197" s="7">
        <v>0.96149804378928749</v>
      </c>
    </row>
    <row r="198" spans="1:8" x14ac:dyDescent="0.25">
      <c r="A198" s="14" t="s">
        <v>18</v>
      </c>
      <c r="B198" s="14" t="s">
        <v>3</v>
      </c>
      <c r="C198" s="14">
        <v>5</v>
      </c>
      <c r="D198" s="14">
        <v>10</v>
      </c>
      <c r="E198" s="14" t="s">
        <v>16</v>
      </c>
      <c r="F198" s="7">
        <v>0.5128033490860795</v>
      </c>
      <c r="G198" s="7">
        <v>0.46711764226528962</v>
      </c>
      <c r="H198" s="7">
        <v>0.48996049567568456</v>
      </c>
    </row>
    <row r="199" spans="1:8" x14ac:dyDescent="0.25">
      <c r="A199" s="14" t="s">
        <v>18</v>
      </c>
      <c r="B199" s="14" t="s">
        <v>3</v>
      </c>
      <c r="C199" s="14">
        <v>5</v>
      </c>
      <c r="D199" s="14">
        <v>10</v>
      </c>
      <c r="E199" s="14" t="s">
        <v>17</v>
      </c>
      <c r="F199" s="7">
        <v>0.4871966509139205</v>
      </c>
      <c r="G199" s="7">
        <v>0.53288235773471038</v>
      </c>
      <c r="H199" s="7">
        <v>0.51003950432431544</v>
      </c>
    </row>
    <row r="200" spans="1:8" x14ac:dyDescent="0.25">
      <c r="A200" s="14" t="s">
        <v>19</v>
      </c>
      <c r="B200" s="14" t="s">
        <v>3</v>
      </c>
      <c r="C200" s="14">
        <v>5</v>
      </c>
      <c r="D200" s="14">
        <v>10</v>
      </c>
      <c r="E200" s="14" t="s">
        <v>16</v>
      </c>
      <c r="F200" s="7">
        <v>0.617854292039411</v>
      </c>
      <c r="G200" s="7">
        <v>0.67530444837607517</v>
      </c>
      <c r="H200" s="7">
        <v>0.64657937020774314</v>
      </c>
    </row>
    <row r="201" spans="1:8" x14ac:dyDescent="0.25">
      <c r="A201" s="14" t="s">
        <v>19</v>
      </c>
      <c r="B201" s="14" t="s">
        <v>3</v>
      </c>
      <c r="C201" s="14">
        <v>5</v>
      </c>
      <c r="D201" s="14">
        <v>10</v>
      </c>
      <c r="E201" s="14" t="s">
        <v>17</v>
      </c>
      <c r="F201" s="7">
        <v>0.382145707960589</v>
      </c>
      <c r="G201" s="7">
        <v>0.32469555162392483</v>
      </c>
      <c r="H201" s="7">
        <v>0.35342062979225691</v>
      </c>
    </row>
    <row r="202" spans="1:8" x14ac:dyDescent="0.25">
      <c r="A202" s="14" t="s">
        <v>20</v>
      </c>
      <c r="B202" s="14" t="s">
        <v>3</v>
      </c>
      <c r="C202" s="14">
        <v>5</v>
      </c>
      <c r="D202" s="14">
        <v>10</v>
      </c>
      <c r="E202" s="14" t="s">
        <v>16</v>
      </c>
      <c r="F202" s="7">
        <v>1.7211290819254894E-2</v>
      </c>
      <c r="G202" s="7">
        <v>8.2936072238025647E-3</v>
      </c>
      <c r="H202" s="7">
        <v>1.2752449021528729E-2</v>
      </c>
    </row>
    <row r="203" spans="1:8" x14ac:dyDescent="0.25">
      <c r="A203" s="14" t="s">
        <v>20</v>
      </c>
      <c r="B203" s="14" t="s">
        <v>3</v>
      </c>
      <c r="C203" s="14">
        <v>5</v>
      </c>
      <c r="D203" s="14">
        <v>10</v>
      </c>
      <c r="E203" s="14" t="s">
        <v>17</v>
      </c>
      <c r="F203" s="7">
        <v>0.98278870918074512</v>
      </c>
      <c r="G203" s="7">
        <v>0.99170639277619743</v>
      </c>
      <c r="H203" s="7">
        <v>0.98724755097847128</v>
      </c>
    </row>
    <row r="204" spans="1:8" x14ac:dyDescent="0.25">
      <c r="A204" s="14" t="s">
        <v>21</v>
      </c>
      <c r="B204" s="14" t="s">
        <v>3</v>
      </c>
      <c r="C204" s="14">
        <v>5</v>
      </c>
      <c r="D204" s="14">
        <v>10</v>
      </c>
      <c r="E204" s="14" t="s">
        <v>16</v>
      </c>
      <c r="F204" s="7">
        <v>0.24286767013951407</v>
      </c>
      <c r="G204" s="7">
        <v>0.23348821729563762</v>
      </c>
      <c r="H204" s="7">
        <v>0.23817794371757584</v>
      </c>
    </row>
    <row r="205" spans="1:8" x14ac:dyDescent="0.25">
      <c r="A205" s="14" t="s">
        <v>21</v>
      </c>
      <c r="B205" s="14" t="s">
        <v>3</v>
      </c>
      <c r="C205" s="14">
        <v>5</v>
      </c>
      <c r="D205" s="14">
        <v>10</v>
      </c>
      <c r="E205" s="14" t="s">
        <v>17</v>
      </c>
      <c r="F205" s="7">
        <v>0.75713232986048595</v>
      </c>
      <c r="G205" s="7">
        <v>0.76651178270436238</v>
      </c>
      <c r="H205" s="7">
        <v>0.76182205628242416</v>
      </c>
    </row>
    <row r="206" spans="1:8" x14ac:dyDescent="0.25">
      <c r="A206" s="14" t="s">
        <v>22</v>
      </c>
      <c r="B206" s="14" t="s">
        <v>3</v>
      </c>
      <c r="C206" s="14">
        <v>5</v>
      </c>
      <c r="D206" s="14">
        <v>10</v>
      </c>
      <c r="E206" s="14" t="s">
        <v>16</v>
      </c>
      <c r="F206" s="7">
        <v>0.44348626458713131</v>
      </c>
      <c r="G206" s="7">
        <v>0.53421253546165359</v>
      </c>
      <c r="H206" s="7">
        <v>0.48884940002439248</v>
      </c>
    </row>
    <row r="207" spans="1:8" x14ac:dyDescent="0.25">
      <c r="A207" s="14" t="s">
        <v>22</v>
      </c>
      <c r="B207" s="14" t="s">
        <v>3</v>
      </c>
      <c r="C207" s="14">
        <v>5</v>
      </c>
      <c r="D207" s="14">
        <v>10</v>
      </c>
      <c r="E207" s="14" t="s">
        <v>17</v>
      </c>
      <c r="F207" s="7">
        <v>0.55651373541286864</v>
      </c>
      <c r="G207" s="7">
        <v>0.46578746453834641</v>
      </c>
      <c r="H207" s="7">
        <v>0.51115059997560752</v>
      </c>
    </row>
    <row r="208" spans="1:8" x14ac:dyDescent="0.25">
      <c r="A208" s="14" t="s">
        <v>23</v>
      </c>
      <c r="B208" s="14" t="s">
        <v>3</v>
      </c>
      <c r="C208" s="14">
        <v>5</v>
      </c>
      <c r="D208" s="14">
        <v>10</v>
      </c>
      <c r="E208" s="14" t="s">
        <v>16</v>
      </c>
      <c r="F208" s="7">
        <v>4.5400852468432285E-2</v>
      </c>
      <c r="G208" s="7">
        <v>1.3196048271591434E-2</v>
      </c>
      <c r="H208" s="7">
        <v>2.9298450370011858E-2</v>
      </c>
    </row>
    <row r="209" spans="1:8" x14ac:dyDescent="0.25">
      <c r="A209" s="14" t="s">
        <v>23</v>
      </c>
      <c r="B209" s="14" t="s">
        <v>3</v>
      </c>
      <c r="C209" s="14">
        <v>5</v>
      </c>
      <c r="D209" s="14">
        <v>10</v>
      </c>
      <c r="E209" s="14" t="s">
        <v>17</v>
      </c>
      <c r="F209" s="7">
        <v>0.95459914753156772</v>
      </c>
      <c r="G209" s="7">
        <v>0.98680395172840851</v>
      </c>
      <c r="H209" s="7">
        <v>0.97070154962998811</v>
      </c>
    </row>
    <row r="210" spans="1:8" x14ac:dyDescent="0.25">
      <c r="A210" s="14" t="s">
        <v>24</v>
      </c>
      <c r="B210" s="14" t="s">
        <v>3</v>
      </c>
      <c r="C210" s="14">
        <v>5</v>
      </c>
      <c r="D210" s="14">
        <v>10</v>
      </c>
      <c r="E210" s="14" t="s">
        <v>16</v>
      </c>
      <c r="F210" s="7">
        <v>0.40610927530777163</v>
      </c>
      <c r="G210" s="7">
        <v>0.2242416185854465</v>
      </c>
      <c r="H210" s="7">
        <v>0.31517544694660904</v>
      </c>
    </row>
    <row r="211" spans="1:8" x14ac:dyDescent="0.25">
      <c r="A211" s="14" t="s">
        <v>24</v>
      </c>
      <c r="B211" s="14" t="s">
        <v>3</v>
      </c>
      <c r="C211" s="14">
        <v>5</v>
      </c>
      <c r="D211" s="14">
        <v>10</v>
      </c>
      <c r="E211" s="14" t="s">
        <v>17</v>
      </c>
      <c r="F211" s="7">
        <v>0.59389072469222837</v>
      </c>
      <c r="G211" s="7">
        <v>0.77575838141455344</v>
      </c>
      <c r="H211" s="7">
        <v>0.68482455305339096</v>
      </c>
    </row>
    <row r="212" spans="1:8" x14ac:dyDescent="0.25">
      <c r="A212" s="14" t="s">
        <v>25</v>
      </c>
      <c r="B212" s="14" t="s">
        <v>3</v>
      </c>
      <c r="C212" s="14">
        <v>5</v>
      </c>
      <c r="D212" s="14">
        <v>10</v>
      </c>
      <c r="E212" s="14" t="s">
        <v>16</v>
      </c>
      <c r="F212" s="7">
        <v>4.9212041314625693E-3</v>
      </c>
      <c r="G212" s="7">
        <v>3.7517855286298349E-3</v>
      </c>
      <c r="H212" s="7">
        <v>4.3364948300462017E-3</v>
      </c>
    </row>
    <row r="213" spans="1:8" x14ac:dyDescent="0.25">
      <c r="A213" s="14" t="s">
        <v>25</v>
      </c>
      <c r="B213" s="14" t="s">
        <v>3</v>
      </c>
      <c r="C213" s="14">
        <v>5</v>
      </c>
      <c r="D213" s="14">
        <v>10</v>
      </c>
      <c r="E213" s="14" t="s">
        <v>17</v>
      </c>
      <c r="F213" s="7">
        <v>0.99507879586853742</v>
      </c>
      <c r="G213" s="7">
        <v>0.99624821447137013</v>
      </c>
      <c r="H213" s="7">
        <v>0.99566350516995383</v>
      </c>
    </row>
    <row r="214" spans="1:8" x14ac:dyDescent="0.25">
      <c r="A214" s="14" t="s">
        <v>26</v>
      </c>
      <c r="B214" s="14" t="s">
        <v>3</v>
      </c>
      <c r="C214" s="14">
        <v>5</v>
      </c>
      <c r="D214" s="14">
        <v>10</v>
      </c>
      <c r="E214" s="14" t="s">
        <v>16</v>
      </c>
      <c r="F214" s="7">
        <v>0.62138883418135793</v>
      </c>
      <c r="G214" s="7">
        <v>0.47476203782330201</v>
      </c>
      <c r="H214" s="7">
        <v>0.54807543600233</v>
      </c>
    </row>
    <row r="215" spans="1:8" x14ac:dyDescent="0.25">
      <c r="A215" s="14" t="s">
        <v>26</v>
      </c>
      <c r="B215" s="14" t="s">
        <v>3</v>
      </c>
      <c r="C215" s="14">
        <v>5</v>
      </c>
      <c r="D215" s="14">
        <v>10</v>
      </c>
      <c r="E215" s="14" t="s">
        <v>17</v>
      </c>
      <c r="F215" s="7">
        <v>0.37861116581864207</v>
      </c>
      <c r="G215" s="7">
        <v>0.52523796217669805</v>
      </c>
      <c r="H215" s="7">
        <v>0.45192456399767006</v>
      </c>
    </row>
    <row r="216" spans="1:8" x14ac:dyDescent="0.25">
      <c r="A216" s="14" t="s">
        <v>27</v>
      </c>
      <c r="B216" s="14" t="s">
        <v>3</v>
      </c>
      <c r="C216" s="14">
        <v>5</v>
      </c>
      <c r="D216" s="14">
        <v>10</v>
      </c>
      <c r="E216" s="14" t="s">
        <v>16</v>
      </c>
      <c r="F216" s="7">
        <v>0.37691996499050251</v>
      </c>
      <c r="G216" s="7">
        <v>0.35679911333964137</v>
      </c>
      <c r="H216" s="7">
        <v>0.36685953916507197</v>
      </c>
    </row>
    <row r="217" spans="1:8" x14ac:dyDescent="0.25">
      <c r="A217" s="14" t="s">
        <v>27</v>
      </c>
      <c r="B217" s="14" t="s">
        <v>3</v>
      </c>
      <c r="C217" s="14">
        <v>5</v>
      </c>
      <c r="D217" s="14">
        <v>10</v>
      </c>
      <c r="E217" s="14" t="s">
        <v>17</v>
      </c>
      <c r="F217" s="7">
        <v>0.62308003500949749</v>
      </c>
      <c r="G217" s="7">
        <v>0.64320088666035868</v>
      </c>
      <c r="H217" s="7">
        <v>0.63314046083492803</v>
      </c>
    </row>
    <row r="218" spans="1:8" x14ac:dyDescent="0.25">
      <c r="A218" s="14" t="s">
        <v>28</v>
      </c>
      <c r="B218" s="14" t="s">
        <v>3</v>
      </c>
      <c r="C218" s="14">
        <v>5</v>
      </c>
      <c r="D218" s="14">
        <v>10</v>
      </c>
      <c r="E218" s="14" t="s">
        <v>16</v>
      </c>
      <c r="F218" s="7">
        <v>0.59927391252191786</v>
      </c>
      <c r="G218" s="7">
        <v>0.74541504966689975</v>
      </c>
      <c r="H218" s="7">
        <v>0.67234448109440881</v>
      </c>
    </row>
    <row r="219" spans="1:8" x14ac:dyDescent="0.25">
      <c r="A219" s="14" t="s">
        <v>28</v>
      </c>
      <c r="B219" s="14" t="s">
        <v>3</v>
      </c>
      <c r="C219" s="14">
        <v>5</v>
      </c>
      <c r="D219" s="14">
        <v>10</v>
      </c>
      <c r="E219" s="14" t="s">
        <v>17</v>
      </c>
      <c r="F219" s="7">
        <v>0.40072608747808214</v>
      </c>
      <c r="G219" s="7">
        <v>0.25458495033310025</v>
      </c>
      <c r="H219" s="7">
        <v>0.32765551890559119</v>
      </c>
    </row>
    <row r="220" spans="1:8" x14ac:dyDescent="0.25">
      <c r="A220" s="14" t="s">
        <v>29</v>
      </c>
      <c r="B220" s="14" t="s">
        <v>3</v>
      </c>
      <c r="C220" s="14">
        <v>5</v>
      </c>
      <c r="D220" s="14">
        <v>10</v>
      </c>
      <c r="E220" s="14" t="s">
        <v>16</v>
      </c>
      <c r="F220" s="7">
        <v>2.0840332116159474E-2</v>
      </c>
      <c r="G220" s="7">
        <v>3.3458781235301951E-2</v>
      </c>
      <c r="H220" s="7">
        <v>2.7149556675730713E-2</v>
      </c>
    </row>
    <row r="221" spans="1:8" x14ac:dyDescent="0.25">
      <c r="A221" s="14" t="s">
        <v>29</v>
      </c>
      <c r="B221" s="14" t="s">
        <v>3</v>
      </c>
      <c r="C221" s="14">
        <v>5</v>
      </c>
      <c r="D221" s="14">
        <v>10</v>
      </c>
      <c r="E221" s="14" t="s">
        <v>17</v>
      </c>
      <c r="F221" s="7">
        <v>0.97915966788384057</v>
      </c>
      <c r="G221" s="7">
        <v>0.96654121876469801</v>
      </c>
      <c r="H221" s="7">
        <v>0.97285044332426929</v>
      </c>
    </row>
    <row r="222" spans="1:8" x14ac:dyDescent="0.25">
      <c r="A222" s="14" t="s">
        <v>30</v>
      </c>
      <c r="B222" s="14" t="s">
        <v>3</v>
      </c>
      <c r="C222" s="14">
        <v>5</v>
      </c>
      <c r="D222" s="14">
        <v>10</v>
      </c>
      <c r="E222" s="14" t="s">
        <v>16</v>
      </c>
      <c r="F222" s="7">
        <v>4.9663015600728999E-2</v>
      </c>
      <c r="G222" s="7">
        <v>5.0803993041335538E-2</v>
      </c>
      <c r="H222" s="7">
        <v>5.0233504321032268E-2</v>
      </c>
    </row>
    <row r="223" spans="1:8" x14ac:dyDescent="0.25">
      <c r="A223" s="14" t="s">
        <v>30</v>
      </c>
      <c r="B223" s="14" t="s">
        <v>3</v>
      </c>
      <c r="C223" s="14">
        <v>5</v>
      </c>
      <c r="D223" s="14">
        <v>10</v>
      </c>
      <c r="E223" s="14" t="s">
        <v>17</v>
      </c>
      <c r="F223" s="7">
        <v>0.95033698439927106</v>
      </c>
      <c r="G223" s="7">
        <v>0.94919600695866446</v>
      </c>
      <c r="H223" s="7">
        <v>0.94976649567896776</v>
      </c>
    </row>
    <row r="224" spans="1:8" x14ac:dyDescent="0.25">
      <c r="A224" s="14" t="s">
        <v>31</v>
      </c>
      <c r="B224" s="14" t="s">
        <v>3</v>
      </c>
      <c r="C224" s="14">
        <v>5</v>
      </c>
      <c r="D224" s="14">
        <v>10</v>
      </c>
      <c r="E224" s="14" t="s">
        <v>16</v>
      </c>
      <c r="F224" s="7">
        <v>0.44565333507806437</v>
      </c>
      <c r="G224" s="7">
        <v>0.24839793103831873</v>
      </c>
      <c r="H224" s="7">
        <v>0.34702563305819156</v>
      </c>
    </row>
    <row r="225" spans="1:8" x14ac:dyDescent="0.25">
      <c r="A225" s="14" t="s">
        <v>31</v>
      </c>
      <c r="B225" s="14" t="s">
        <v>3</v>
      </c>
      <c r="C225" s="14">
        <v>5</v>
      </c>
      <c r="D225" s="14">
        <v>10</v>
      </c>
      <c r="E225" s="14" t="s">
        <v>17</v>
      </c>
      <c r="F225" s="7">
        <v>0.55434666492193563</v>
      </c>
      <c r="G225" s="7">
        <v>0.75160206896168125</v>
      </c>
      <c r="H225" s="7">
        <v>0.65297436694180844</v>
      </c>
    </row>
    <row r="226" spans="1:8" x14ac:dyDescent="0.25">
      <c r="A226" s="14" t="s">
        <v>32</v>
      </c>
      <c r="B226" s="14" t="s">
        <v>3</v>
      </c>
      <c r="C226" s="14">
        <v>5</v>
      </c>
      <c r="D226" s="14">
        <v>10</v>
      </c>
      <c r="E226" s="14" t="s">
        <v>16</v>
      </c>
      <c r="F226" s="7" t="s">
        <v>44</v>
      </c>
      <c r="G226" s="7" t="s">
        <v>44</v>
      </c>
      <c r="H226" s="7" t="s">
        <v>44</v>
      </c>
    </row>
    <row r="227" spans="1:8" x14ac:dyDescent="0.25">
      <c r="A227" s="14" t="s">
        <v>32</v>
      </c>
      <c r="B227" s="14" t="s">
        <v>3</v>
      </c>
      <c r="C227" s="14">
        <v>5</v>
      </c>
      <c r="D227" s="14">
        <v>10</v>
      </c>
      <c r="E227" s="14" t="s">
        <v>17</v>
      </c>
      <c r="F227" s="7" t="s">
        <v>45</v>
      </c>
      <c r="G227" s="7" t="s">
        <v>45</v>
      </c>
      <c r="H227" s="7" t="s">
        <v>45</v>
      </c>
    </row>
    <row r="228" spans="1:8" x14ac:dyDescent="0.25">
      <c r="A228" s="14" t="s">
        <v>33</v>
      </c>
      <c r="B228" s="14" t="s">
        <v>3</v>
      </c>
      <c r="C228" s="14">
        <v>5</v>
      </c>
      <c r="D228" s="14">
        <v>10</v>
      </c>
      <c r="E228" s="14" t="s">
        <v>16</v>
      </c>
      <c r="F228" s="7">
        <v>1.4607234939937581E-2</v>
      </c>
      <c r="G228" s="7">
        <v>6.9724627568687808E-3</v>
      </c>
      <c r="H228" s="7">
        <v>1.078984884840318E-2</v>
      </c>
    </row>
    <row r="229" spans="1:8" x14ac:dyDescent="0.25">
      <c r="A229" s="14" t="s">
        <v>33</v>
      </c>
      <c r="B229" s="14" t="s">
        <v>3</v>
      </c>
      <c r="C229" s="14">
        <v>5</v>
      </c>
      <c r="D229" s="14">
        <v>10</v>
      </c>
      <c r="E229" s="14" t="s">
        <v>17</v>
      </c>
      <c r="F229" s="7">
        <v>0.98539276506006246</v>
      </c>
      <c r="G229" s="7">
        <v>0.9930275372431312</v>
      </c>
      <c r="H229" s="7">
        <v>0.98921015115159683</v>
      </c>
    </row>
    <row r="230" spans="1:8" x14ac:dyDescent="0.25">
      <c r="A230" s="14" t="s">
        <v>34</v>
      </c>
      <c r="B230" s="14" t="s">
        <v>3</v>
      </c>
      <c r="C230" s="14">
        <v>5</v>
      </c>
      <c r="D230" s="14">
        <v>10</v>
      </c>
      <c r="E230" s="14" t="s">
        <v>16</v>
      </c>
      <c r="F230" s="7">
        <v>1.1916894343765779E-2</v>
      </c>
      <c r="G230" s="7">
        <v>1.004358273938304E-2</v>
      </c>
      <c r="H230" s="7">
        <v>1.098023854157441E-2</v>
      </c>
    </row>
    <row r="231" spans="1:8" x14ac:dyDescent="0.25">
      <c r="A231" s="14" t="s">
        <v>34</v>
      </c>
      <c r="B231" s="14" t="s">
        <v>3</v>
      </c>
      <c r="C231" s="14">
        <v>5</v>
      </c>
      <c r="D231" s="14">
        <v>10</v>
      </c>
      <c r="E231" s="14" t="s">
        <v>17</v>
      </c>
      <c r="F231" s="7">
        <v>0.98808310565623425</v>
      </c>
      <c r="G231" s="7">
        <v>0.98995641726061701</v>
      </c>
      <c r="H231" s="7">
        <v>0.98901976145842563</v>
      </c>
    </row>
    <row r="232" spans="1:8" x14ac:dyDescent="0.25">
      <c r="A232" s="14" t="s">
        <v>35</v>
      </c>
      <c r="B232" s="14" t="s">
        <v>3</v>
      </c>
      <c r="C232" s="14">
        <v>5</v>
      </c>
      <c r="D232" s="14">
        <v>10</v>
      </c>
      <c r="E232" s="14" t="s">
        <v>16</v>
      </c>
      <c r="F232" s="7">
        <v>2.8419769000122431E-3</v>
      </c>
      <c r="G232" s="7">
        <v>4.7139323657422964E-3</v>
      </c>
      <c r="H232" s="7">
        <v>3.7779546328772697E-3</v>
      </c>
    </row>
    <row r="233" spans="1:8" x14ac:dyDescent="0.25">
      <c r="A233" s="14" t="s">
        <v>35</v>
      </c>
      <c r="B233" s="14" t="s">
        <v>3</v>
      </c>
      <c r="C233" s="14">
        <v>5</v>
      </c>
      <c r="D233" s="14">
        <v>10</v>
      </c>
      <c r="E233" s="14" t="s">
        <v>17</v>
      </c>
      <c r="F233" s="7">
        <v>0.9971580230999878</v>
      </c>
      <c r="G233" s="7">
        <v>0.99528606763425775</v>
      </c>
      <c r="H233" s="7">
        <v>0.99622204536712278</v>
      </c>
    </row>
    <row r="234" spans="1:8" x14ac:dyDescent="0.25">
      <c r="A234" s="14" t="s">
        <v>36</v>
      </c>
      <c r="B234" s="14" t="s">
        <v>3</v>
      </c>
      <c r="C234" s="14">
        <v>5</v>
      </c>
      <c r="D234" s="14">
        <v>10</v>
      </c>
      <c r="E234" s="14" t="s">
        <v>16</v>
      </c>
      <c r="F234" s="7">
        <v>0.38166897058815402</v>
      </c>
      <c r="G234" s="7">
        <v>0.44042293466399934</v>
      </c>
      <c r="H234" s="7">
        <v>0.41104595262607668</v>
      </c>
    </row>
    <row r="235" spans="1:8" x14ac:dyDescent="0.25">
      <c r="A235" s="14" t="s">
        <v>36</v>
      </c>
      <c r="B235" s="14" t="s">
        <v>3</v>
      </c>
      <c r="C235" s="14">
        <v>5</v>
      </c>
      <c r="D235" s="14">
        <v>10</v>
      </c>
      <c r="E235" s="14" t="s">
        <v>17</v>
      </c>
      <c r="F235" s="7">
        <v>0.61833102941184603</v>
      </c>
      <c r="G235" s="7">
        <v>0.5595770653360006</v>
      </c>
      <c r="H235" s="7">
        <v>0.58895404737392332</v>
      </c>
    </row>
    <row r="236" spans="1:8" x14ac:dyDescent="0.25">
      <c r="A236" s="14" t="s">
        <v>37</v>
      </c>
      <c r="B236" s="14" t="s">
        <v>3</v>
      </c>
      <c r="C236" s="14">
        <v>5</v>
      </c>
      <c r="D236" s="14">
        <v>10</v>
      </c>
      <c r="E236" s="14" t="s">
        <v>16</v>
      </c>
      <c r="F236" s="7">
        <v>6.8630587796482359E-2</v>
      </c>
      <c r="G236" s="7">
        <v>6.5313520412987214E-2</v>
      </c>
      <c r="H236" s="7">
        <v>6.6972054104734779E-2</v>
      </c>
    </row>
    <row r="237" spans="1:8" x14ac:dyDescent="0.25">
      <c r="A237" s="14" t="s">
        <v>37</v>
      </c>
      <c r="B237" s="14" t="s">
        <v>3</v>
      </c>
      <c r="C237" s="14">
        <v>5</v>
      </c>
      <c r="D237" s="14">
        <v>10</v>
      </c>
      <c r="E237" s="14" t="s">
        <v>17</v>
      </c>
      <c r="F237" s="7">
        <v>0.93136941220351765</v>
      </c>
      <c r="G237" s="7">
        <v>0.93468647958701279</v>
      </c>
      <c r="H237" s="7">
        <v>0.93302794589526528</v>
      </c>
    </row>
    <row r="238" spans="1:8" x14ac:dyDescent="0.25">
      <c r="A238" s="14" t="s">
        <v>38</v>
      </c>
      <c r="B238" s="14" t="s">
        <v>3</v>
      </c>
      <c r="C238" s="14">
        <v>5</v>
      </c>
      <c r="D238" s="14">
        <v>10</v>
      </c>
      <c r="E238" s="14" t="s">
        <v>16</v>
      </c>
      <c r="F238" s="7">
        <v>0.79345262836987118</v>
      </c>
      <c r="G238" s="7">
        <v>0.86479089842854273</v>
      </c>
      <c r="H238" s="7">
        <v>0.82912176339920696</v>
      </c>
    </row>
    <row r="239" spans="1:8" x14ac:dyDescent="0.25">
      <c r="A239" s="14" t="s">
        <v>38</v>
      </c>
      <c r="B239" s="14" t="s">
        <v>3</v>
      </c>
      <c r="C239" s="14">
        <v>5</v>
      </c>
      <c r="D239" s="14">
        <v>10</v>
      </c>
      <c r="E239" s="14" t="s">
        <v>17</v>
      </c>
      <c r="F239" s="7">
        <v>0.20654737163012882</v>
      </c>
      <c r="G239" s="7">
        <v>0.13520910157145727</v>
      </c>
      <c r="H239" s="7">
        <v>0.17087823660079304</v>
      </c>
    </row>
    <row r="240" spans="1:8" x14ac:dyDescent="0.25">
      <c r="A240" s="14" t="s">
        <v>39</v>
      </c>
      <c r="B240" s="14" t="s">
        <v>3</v>
      </c>
      <c r="C240" s="14">
        <v>5</v>
      </c>
      <c r="D240" s="14">
        <v>10</v>
      </c>
      <c r="E240" s="14" t="s">
        <v>16</v>
      </c>
      <c r="F240" s="7">
        <v>0.79653579647180972</v>
      </c>
      <c r="G240" s="7">
        <v>0.79841911527605469</v>
      </c>
      <c r="H240" s="7">
        <v>0.79747745587393215</v>
      </c>
    </row>
    <row r="241" spans="1:8" x14ac:dyDescent="0.25">
      <c r="A241" s="14" t="s">
        <v>39</v>
      </c>
      <c r="B241" s="14" t="s">
        <v>3</v>
      </c>
      <c r="C241" s="14">
        <v>5</v>
      </c>
      <c r="D241" s="14">
        <v>10</v>
      </c>
      <c r="E241" s="14" t="s">
        <v>17</v>
      </c>
      <c r="F241" s="7">
        <v>0.20346420352819028</v>
      </c>
      <c r="G241" s="7">
        <v>0.20158088472394531</v>
      </c>
      <c r="H241" s="7">
        <v>0.20252254412606779</v>
      </c>
    </row>
    <row r="242" spans="1:8" x14ac:dyDescent="0.25">
      <c r="A242" s="14" t="s">
        <v>40</v>
      </c>
      <c r="B242" s="14" t="s">
        <v>3</v>
      </c>
      <c r="C242" s="14">
        <v>5</v>
      </c>
      <c r="D242" s="14">
        <v>10</v>
      </c>
      <c r="E242" s="14" t="s">
        <v>16</v>
      </c>
      <c r="F242" s="7">
        <v>9.1522360795791027E-2</v>
      </c>
      <c r="G242" s="7">
        <v>0.13100862324721199</v>
      </c>
      <c r="H242" s="7">
        <v>0.11126549202150152</v>
      </c>
    </row>
    <row r="243" spans="1:8" x14ac:dyDescent="0.25">
      <c r="A243" s="14" t="s">
        <v>40</v>
      </c>
      <c r="B243" s="14" t="s">
        <v>3</v>
      </c>
      <c r="C243" s="14">
        <v>5</v>
      </c>
      <c r="D243" s="14">
        <v>10</v>
      </c>
      <c r="E243" s="14" t="s">
        <v>17</v>
      </c>
      <c r="F243" s="7">
        <v>0.90847763920420899</v>
      </c>
      <c r="G243" s="7">
        <v>0.86899137675278804</v>
      </c>
      <c r="H243" s="7">
        <v>0.88873450797849851</v>
      </c>
    </row>
    <row r="244" spans="1:8" x14ac:dyDescent="0.25">
      <c r="A244" s="14" t="s">
        <v>41</v>
      </c>
      <c r="B244" s="14" t="s">
        <v>3</v>
      </c>
      <c r="C244" s="14">
        <v>5</v>
      </c>
      <c r="D244" s="14">
        <v>10</v>
      </c>
      <c r="E244" s="14" t="s">
        <v>16</v>
      </c>
      <c r="F244" s="7">
        <v>0.4648728326056939</v>
      </c>
      <c r="G244" s="7">
        <v>0.51358701732710932</v>
      </c>
      <c r="H244" s="7">
        <v>0.48922992496640161</v>
      </c>
    </row>
    <row r="245" spans="1:8" x14ac:dyDescent="0.25">
      <c r="A245" s="14" t="s">
        <v>41</v>
      </c>
      <c r="B245" s="14" t="s">
        <v>3</v>
      </c>
      <c r="C245" s="14">
        <v>5</v>
      </c>
      <c r="D245" s="14">
        <v>10</v>
      </c>
      <c r="E245" s="14" t="s">
        <v>17</v>
      </c>
      <c r="F245" s="7">
        <v>0.5351271673943061</v>
      </c>
      <c r="G245" s="7">
        <v>0.48641298267289068</v>
      </c>
      <c r="H245" s="7">
        <v>0.51077007503359839</v>
      </c>
    </row>
    <row r="246" spans="1:8" x14ac:dyDescent="0.25">
      <c r="A246" s="14" t="s">
        <v>42</v>
      </c>
      <c r="B246" s="14" t="s">
        <v>3</v>
      </c>
      <c r="C246" s="14">
        <v>5</v>
      </c>
      <c r="D246" s="14">
        <v>10</v>
      </c>
      <c r="E246" s="14" t="s">
        <v>16</v>
      </c>
      <c r="F246" s="7">
        <v>2.9696099485267144E-3</v>
      </c>
      <c r="G246" s="7">
        <v>3.2810535636664125E-4</v>
      </c>
      <c r="H246" s="7">
        <v>1.6488576524466779E-3</v>
      </c>
    </row>
    <row r="247" spans="1:8" x14ac:dyDescent="0.25">
      <c r="A247" s="14" t="s">
        <v>42</v>
      </c>
      <c r="B247" s="14" t="s">
        <v>3</v>
      </c>
      <c r="C247" s="14">
        <v>5</v>
      </c>
      <c r="D247" s="14">
        <v>10</v>
      </c>
      <c r="E247" s="14" t="s">
        <v>17</v>
      </c>
      <c r="F247" s="7">
        <v>0.99703039005147331</v>
      </c>
      <c r="G247" s="7">
        <v>0.99967189464363337</v>
      </c>
      <c r="H247" s="7">
        <v>0.99835114234755329</v>
      </c>
    </row>
    <row r="248" spans="1:8" x14ac:dyDescent="0.25">
      <c r="A248" s="14" t="s">
        <v>43</v>
      </c>
      <c r="B248" s="14" t="s">
        <v>3</v>
      </c>
      <c r="C248" s="14">
        <v>5</v>
      </c>
      <c r="D248" s="14">
        <v>10</v>
      </c>
      <c r="E248" s="14" t="s">
        <v>16</v>
      </c>
      <c r="F248" s="7">
        <v>0.1076770058262369</v>
      </c>
      <c r="G248" s="7">
        <v>0.1173068862613918</v>
      </c>
      <c r="H248" s="7">
        <v>0.11249194604381435</v>
      </c>
    </row>
    <row r="249" spans="1:8" ht="15.75" thickBot="1" x14ac:dyDescent="0.3">
      <c r="A249" s="16" t="s">
        <v>43</v>
      </c>
      <c r="B249" s="16" t="s">
        <v>3</v>
      </c>
      <c r="C249" s="16">
        <v>5</v>
      </c>
      <c r="D249" s="16">
        <v>10</v>
      </c>
      <c r="E249" s="16" t="s">
        <v>17</v>
      </c>
      <c r="F249" s="17">
        <v>0.89232299417376315</v>
      </c>
      <c r="G249" s="17">
        <v>0.88269311373860826</v>
      </c>
      <c r="H249" s="17">
        <v>0.88750805395618571</v>
      </c>
    </row>
    <row r="250" spans="1:8" x14ac:dyDescent="0.25">
      <c r="A250" s="3" t="s">
        <v>0</v>
      </c>
      <c r="B250" s="3" t="s">
        <v>3</v>
      </c>
      <c r="C250" s="3">
        <v>2</v>
      </c>
      <c r="D250" s="12">
        <v>100</v>
      </c>
      <c r="E250" s="3" t="s">
        <v>16</v>
      </c>
      <c r="F250" s="7">
        <v>0.31689534255629159</v>
      </c>
      <c r="G250" s="7">
        <v>0.28728853618559491</v>
      </c>
      <c r="H250" s="7">
        <v>0.30209193937094325</v>
      </c>
    </row>
    <row r="251" spans="1:8" x14ac:dyDescent="0.25">
      <c r="A251" s="3" t="s">
        <v>0</v>
      </c>
      <c r="B251" s="3" t="s">
        <v>3</v>
      </c>
      <c r="C251" s="3">
        <v>2</v>
      </c>
      <c r="D251" s="12">
        <v>100</v>
      </c>
      <c r="E251" s="3" t="s">
        <v>17</v>
      </c>
      <c r="F251" s="7">
        <v>0.68310465744370841</v>
      </c>
      <c r="G251" s="7">
        <v>0.71271146381440509</v>
      </c>
      <c r="H251" s="7">
        <v>0.69790806062905675</v>
      </c>
    </row>
    <row r="252" spans="1:8" x14ac:dyDescent="0.25">
      <c r="A252" s="14" t="s">
        <v>1</v>
      </c>
      <c r="B252" s="14" t="s">
        <v>3</v>
      </c>
      <c r="C252" s="14">
        <v>2</v>
      </c>
      <c r="D252" s="14">
        <v>100</v>
      </c>
      <c r="E252" s="14" t="s">
        <v>16</v>
      </c>
      <c r="F252" s="7">
        <v>1.2943286377366855E-2</v>
      </c>
      <c r="G252" s="7">
        <v>7.2817738995131455E-3</v>
      </c>
      <c r="H252" s="7">
        <v>1.0112530138440001E-2</v>
      </c>
    </row>
    <row r="253" spans="1:8" x14ac:dyDescent="0.25">
      <c r="A253" s="14" t="s">
        <v>1</v>
      </c>
      <c r="B253" s="14" t="s">
        <v>3</v>
      </c>
      <c r="C253" s="14">
        <v>2</v>
      </c>
      <c r="D253" s="14">
        <v>100</v>
      </c>
      <c r="E253" s="14" t="s">
        <v>17</v>
      </c>
      <c r="F253" s="7">
        <v>0.98705671362263314</v>
      </c>
      <c r="G253" s="7">
        <v>0.99271822610048688</v>
      </c>
      <c r="H253" s="7">
        <v>0.98988746986156007</v>
      </c>
    </row>
    <row r="254" spans="1:8" x14ac:dyDescent="0.25">
      <c r="A254" s="14" t="s">
        <v>0</v>
      </c>
      <c r="B254" s="14" t="s">
        <v>3</v>
      </c>
      <c r="C254" s="14">
        <v>2</v>
      </c>
      <c r="D254" s="14">
        <v>30</v>
      </c>
      <c r="E254" s="14" t="s">
        <v>16</v>
      </c>
      <c r="F254" s="7">
        <v>0.47082342062733529</v>
      </c>
      <c r="G254" s="7">
        <v>0.42241003886709955</v>
      </c>
      <c r="H254" s="7">
        <v>0.44661672974721744</v>
      </c>
    </row>
    <row r="255" spans="1:8" x14ac:dyDescent="0.25">
      <c r="A255" s="14" t="s">
        <v>0</v>
      </c>
      <c r="B255" s="14" t="s">
        <v>3</v>
      </c>
      <c r="C255" s="14">
        <v>2</v>
      </c>
      <c r="D255" s="14">
        <v>30</v>
      </c>
      <c r="E255" s="14" t="s">
        <v>17</v>
      </c>
      <c r="F255" s="7">
        <v>0.52917657937266471</v>
      </c>
      <c r="G255" s="7">
        <v>0.57758996113290051</v>
      </c>
      <c r="H255" s="7">
        <v>0.55338327025278256</v>
      </c>
    </row>
    <row r="256" spans="1:8" x14ac:dyDescent="0.25">
      <c r="A256" s="14" t="s">
        <v>1</v>
      </c>
      <c r="B256" s="14" t="s">
        <v>3</v>
      </c>
      <c r="C256" s="14">
        <v>2</v>
      </c>
      <c r="D256" s="14">
        <v>30</v>
      </c>
      <c r="E256" s="14" t="s">
        <v>16</v>
      </c>
      <c r="F256" s="7">
        <v>2.932864470819823E-2</v>
      </c>
      <c r="G256" s="7">
        <v>2.5505079224111847E-2</v>
      </c>
      <c r="H256" s="7">
        <v>2.7416861966155039E-2</v>
      </c>
    </row>
    <row r="257" spans="1:8" x14ac:dyDescent="0.25">
      <c r="A257" s="14" t="s">
        <v>1</v>
      </c>
      <c r="B257" s="14" t="s">
        <v>3</v>
      </c>
      <c r="C257" s="14">
        <v>2</v>
      </c>
      <c r="D257" s="14">
        <v>30</v>
      </c>
      <c r="E257" s="14" t="s">
        <v>17</v>
      </c>
      <c r="F257" s="7">
        <v>0.97067135529180182</v>
      </c>
      <c r="G257" s="7">
        <v>0.97449492077588817</v>
      </c>
      <c r="H257" s="7">
        <v>0.972583138033845</v>
      </c>
    </row>
    <row r="258" spans="1:8" x14ac:dyDescent="0.25">
      <c r="A258" s="14" t="s">
        <v>0</v>
      </c>
      <c r="B258" s="14" t="s">
        <v>3</v>
      </c>
      <c r="C258" s="14">
        <v>2</v>
      </c>
      <c r="D258" s="14">
        <v>10</v>
      </c>
      <c r="E258" s="14" t="s">
        <v>16</v>
      </c>
      <c r="F258" s="7">
        <v>0.57945777693004008</v>
      </c>
      <c r="G258" s="7">
        <v>0.61314187106004958</v>
      </c>
      <c r="H258" s="7">
        <v>0.59629982399504478</v>
      </c>
    </row>
    <row r="259" spans="1:8" x14ac:dyDescent="0.25">
      <c r="A259" s="14" t="s">
        <v>0</v>
      </c>
      <c r="B259" s="14" t="s">
        <v>3</v>
      </c>
      <c r="C259" s="14">
        <v>2</v>
      </c>
      <c r="D259" s="14">
        <v>10</v>
      </c>
      <c r="E259" s="14" t="s">
        <v>17</v>
      </c>
      <c r="F259" s="7">
        <v>0.42054222306995992</v>
      </c>
      <c r="G259" s="7">
        <v>0.38685812893995042</v>
      </c>
      <c r="H259" s="7">
        <v>0.40370017600495517</v>
      </c>
    </row>
    <row r="260" spans="1:8" x14ac:dyDescent="0.25">
      <c r="A260" s="14" t="s">
        <v>1</v>
      </c>
      <c r="B260" s="14" t="s">
        <v>3</v>
      </c>
      <c r="C260" s="14">
        <v>2</v>
      </c>
      <c r="D260" s="14">
        <v>10</v>
      </c>
      <c r="E260" s="14" t="s">
        <v>16</v>
      </c>
      <c r="F260" s="7">
        <v>7.3703717892484769E-2</v>
      </c>
      <c r="G260" s="7">
        <v>3.9395578195056867E-2</v>
      </c>
      <c r="H260" s="7">
        <v>5.6549648043770814E-2</v>
      </c>
    </row>
    <row r="261" spans="1:8" ht="15.75" thickBot="1" x14ac:dyDescent="0.3">
      <c r="A261" s="10" t="s">
        <v>1</v>
      </c>
      <c r="B261" s="10" t="s">
        <v>3</v>
      </c>
      <c r="C261" s="10">
        <v>2</v>
      </c>
      <c r="D261" s="10">
        <v>10</v>
      </c>
      <c r="E261" s="10" t="s">
        <v>17</v>
      </c>
      <c r="F261" s="11">
        <v>0.92629628210751525</v>
      </c>
      <c r="G261" s="11">
        <v>0.9606044218049431</v>
      </c>
      <c r="H261" s="11">
        <v>0.94345035195622917</v>
      </c>
    </row>
    <row r="262" spans="1:8" ht="15.75" thickTop="1" x14ac:dyDescent="0.25"/>
    <row r="263" spans="1:8" x14ac:dyDescent="0.25">
      <c r="B263" s="14"/>
    </row>
    <row r="264" spans="1:8" x14ac:dyDescent="0.25">
      <c r="B264" s="14"/>
    </row>
    <row r="265" spans="1:8" x14ac:dyDescent="0.25">
      <c r="B265" s="14"/>
    </row>
  </sheetData>
  <mergeCells count="1"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9"/>
  <sheetViews>
    <sheetView topLeftCell="A214" workbookViewId="0">
      <selection activeCell="B214" sqref="A1:B1048576"/>
    </sheetView>
  </sheetViews>
  <sheetFormatPr defaultRowHeight="15" x14ac:dyDescent="0.25"/>
  <cols>
    <col min="1" max="1" width="58.42578125" bestFit="1" customWidth="1"/>
    <col min="2" max="2" width="15.28515625" bestFit="1" customWidth="1"/>
    <col min="3" max="3" width="16.5703125" bestFit="1" customWidth="1"/>
    <col min="4" max="4" width="11.42578125" bestFit="1" customWidth="1"/>
    <col min="5" max="5" width="12" bestFit="1" customWidth="1"/>
    <col min="6" max="6" width="20" bestFit="1" customWidth="1"/>
    <col min="7" max="7" width="15.140625" bestFit="1" customWidth="1"/>
    <col min="8" max="8" width="9" bestFit="1" customWidth="1"/>
    <col min="9" max="9" width="16.28515625" bestFit="1" customWidth="1"/>
    <col min="10" max="10" width="9.85546875" bestFit="1" customWidth="1"/>
    <col min="11" max="11" width="11.7109375" bestFit="1" customWidth="1"/>
  </cols>
  <sheetData>
    <row r="1" spans="1:11" x14ac:dyDescent="0.25">
      <c r="A1" t="s">
        <v>47</v>
      </c>
      <c r="B1" t="s">
        <v>48</v>
      </c>
      <c r="C1" t="s">
        <v>49</v>
      </c>
      <c r="D1" s="20" t="s">
        <v>50</v>
      </c>
      <c r="E1" s="20" t="s">
        <v>51</v>
      </c>
      <c r="F1" s="20" t="s">
        <v>52</v>
      </c>
      <c r="G1" s="21" t="s">
        <v>53</v>
      </c>
      <c r="H1" s="18" t="s">
        <v>54</v>
      </c>
      <c r="I1" s="18" t="s">
        <v>55</v>
      </c>
      <c r="J1" s="18" t="s">
        <v>56</v>
      </c>
      <c r="K1" s="18" t="s">
        <v>57</v>
      </c>
    </row>
    <row r="2" spans="1:11" x14ac:dyDescent="0.25">
      <c r="A2" s="22" t="s">
        <v>193</v>
      </c>
      <c r="B2" s="22" t="s">
        <v>18</v>
      </c>
      <c r="C2" s="22" t="s">
        <v>58</v>
      </c>
      <c r="D2" s="23">
        <v>0.83099999999999996</v>
      </c>
      <c r="E2" s="23">
        <v>49459.93</v>
      </c>
      <c r="F2" s="23">
        <v>1.6801479500678628E-5</v>
      </c>
      <c r="G2" s="24"/>
      <c r="I2" s="25" t="s">
        <v>59</v>
      </c>
    </row>
    <row r="3" spans="1:11" x14ac:dyDescent="0.25">
      <c r="A3" s="26" t="s">
        <v>194</v>
      </c>
      <c r="B3" s="26" t="s">
        <v>18</v>
      </c>
      <c r="C3" s="26" t="s">
        <v>58</v>
      </c>
      <c r="D3" s="27">
        <v>12.951000000000001</v>
      </c>
      <c r="E3" s="27">
        <v>63318.495999999999</v>
      </c>
      <c r="F3" s="27">
        <v>2.0453739141245553E-4</v>
      </c>
      <c r="G3" s="24"/>
      <c r="H3" t="s">
        <v>3</v>
      </c>
      <c r="I3" s="49">
        <f>IFERROR(AVERAGE($F$2,$F$3),"0")</f>
        <v>1.1066943545656708E-4</v>
      </c>
      <c r="J3" t="s">
        <v>3</v>
      </c>
    </row>
    <row r="4" spans="1:11" x14ac:dyDescent="0.25">
      <c r="A4" s="22" t="s">
        <v>229</v>
      </c>
      <c r="B4" s="22" t="s">
        <v>18</v>
      </c>
      <c r="C4" s="22" t="s">
        <v>58</v>
      </c>
      <c r="D4" s="23">
        <v>24431.232</v>
      </c>
      <c r="E4" s="23">
        <v>36807.875</v>
      </c>
      <c r="F4" s="23">
        <v>0.66375013499149293</v>
      </c>
      <c r="G4" s="29">
        <f>($F$4 - $I$3) * 5</f>
        <v>3.3181973277801817</v>
      </c>
      <c r="H4" s="18">
        <v>1</v>
      </c>
      <c r="I4" s="30">
        <f>IFERROR($G$8 / $G$4,"")</f>
        <v>0.5128033490860795</v>
      </c>
      <c r="J4" s="31">
        <f>IFERROR(1-$I$4,"")</f>
        <v>0.4871966509139205</v>
      </c>
      <c r="K4" s="56">
        <f>IFERROR((($G$4 * 3 ) + ($G$8 * 5)) / ($G$6 * 3),"")</f>
        <v>1.1227135483408037</v>
      </c>
    </row>
    <row r="5" spans="1:11" x14ac:dyDescent="0.25">
      <c r="A5" s="26" t="s">
        <v>230</v>
      </c>
      <c r="B5" s="26" t="s">
        <v>18</v>
      </c>
      <c r="C5" s="26" t="s">
        <v>58</v>
      </c>
      <c r="D5" s="27">
        <v>22046.131000000001</v>
      </c>
      <c r="E5" s="27">
        <v>32838.016000000003</v>
      </c>
      <c r="F5" s="27">
        <v>0.67136001760885922</v>
      </c>
      <c r="G5" s="29">
        <f>($F$5 - $I$3) * 5</f>
        <v>3.3562467408670131</v>
      </c>
      <c r="H5" s="18">
        <v>2</v>
      </c>
      <c r="I5" s="33">
        <f>IFERROR($G$9 / $G$5,"")</f>
        <v>0.46711764226528962</v>
      </c>
      <c r="J5" s="34">
        <f>IFERROR(1-$I$5,"")</f>
        <v>0.53288235773471038</v>
      </c>
      <c r="K5" s="58">
        <f>IFERROR((($G$5 * 3 ) + ($G$9 * 5)) / ($G$7 * 3),"")</f>
        <v>1.2704989817602557</v>
      </c>
    </row>
    <row r="6" spans="1:11" x14ac:dyDescent="0.25">
      <c r="A6" s="22" t="s">
        <v>231</v>
      </c>
      <c r="B6" s="22" t="s">
        <v>18</v>
      </c>
      <c r="C6" s="22" t="s">
        <v>58</v>
      </c>
      <c r="D6" s="23">
        <v>53926.059000000001</v>
      </c>
      <c r="E6" s="23">
        <v>49184.065999999999</v>
      </c>
      <c r="F6" s="23">
        <v>1.0964131960948491</v>
      </c>
      <c r="G6" s="29">
        <f>($F$6 - $I$3) * 5</f>
        <v>5.4815126332969637</v>
      </c>
      <c r="H6" s="18" t="s">
        <v>60</v>
      </c>
      <c r="I6" s="36">
        <f>IFERROR(AVERAGE($I$4:$I$5),"")</f>
        <v>0.48996049567568456</v>
      </c>
      <c r="J6" s="37">
        <f>IFERROR(AVERAGE($J$4:$J$5),"")</f>
        <v>0.51003950432431544</v>
      </c>
      <c r="K6" s="60">
        <f>IFERROR(AVERAGE($K$4:$K$5),"")</f>
        <v>1.1966062650505296</v>
      </c>
    </row>
    <row r="7" spans="1:11" x14ac:dyDescent="0.25">
      <c r="A7" s="26" t="s">
        <v>232</v>
      </c>
      <c r="B7" s="26" t="s">
        <v>18</v>
      </c>
      <c r="C7" s="26" t="s">
        <v>58</v>
      </c>
      <c r="D7" s="27">
        <v>45668.883000000002</v>
      </c>
      <c r="E7" s="27">
        <v>48595.788999999997</v>
      </c>
      <c r="F7" s="27">
        <v>0.9397703780465424</v>
      </c>
      <c r="G7" s="29">
        <f>($F$7 - $I$3) * 5</f>
        <v>4.6982985430554294</v>
      </c>
    </row>
    <row r="8" spans="1:11" x14ac:dyDescent="0.25">
      <c r="A8" s="22" t="s">
        <v>223</v>
      </c>
      <c r="B8" s="22" t="s">
        <v>18</v>
      </c>
      <c r="C8" s="22" t="s">
        <v>58</v>
      </c>
      <c r="D8" s="23">
        <v>24337.171999999999</v>
      </c>
      <c r="E8" s="23">
        <v>28601.615000000002</v>
      </c>
      <c r="F8" s="23">
        <v>0.85090202074253485</v>
      </c>
      <c r="G8" s="29">
        <f>($F$8 - $I$3) * 2</f>
        <v>1.7015827026141566</v>
      </c>
    </row>
    <row r="9" spans="1:11" x14ac:dyDescent="0.25">
      <c r="A9" s="26" t="s">
        <v>224</v>
      </c>
      <c r="B9" s="26" t="s">
        <v>18</v>
      </c>
      <c r="C9" s="26" t="s">
        <v>58</v>
      </c>
      <c r="D9" s="27">
        <v>22173.838</v>
      </c>
      <c r="E9" s="27">
        <v>28283.256000000001</v>
      </c>
      <c r="F9" s="27">
        <v>0.78399170166263743</v>
      </c>
      <c r="G9" s="29">
        <f>($F$9 - $I$3) * 2</f>
        <v>1.5677620644543617</v>
      </c>
    </row>
    <row r="10" spans="1:11" x14ac:dyDescent="0.25">
      <c r="A10" s="22"/>
      <c r="B10" s="22"/>
      <c r="C10" s="22"/>
      <c r="D10" s="23"/>
      <c r="E10" s="23"/>
      <c r="F10" s="23"/>
      <c r="G10" s="24"/>
    </row>
    <row r="11" spans="1:11" x14ac:dyDescent="0.25">
      <c r="A11" s="26" t="s">
        <v>193</v>
      </c>
      <c r="B11" s="26" t="s">
        <v>19</v>
      </c>
      <c r="C11" s="26" t="s">
        <v>63</v>
      </c>
      <c r="D11" s="27">
        <v>2.5999999999999999E-2</v>
      </c>
      <c r="E11" s="27">
        <v>49459.93</v>
      </c>
      <c r="F11" s="27">
        <v>5.2567805898633496E-7</v>
      </c>
      <c r="G11" s="24"/>
      <c r="I11" s="25" t="s">
        <v>59</v>
      </c>
    </row>
    <row r="12" spans="1:11" x14ac:dyDescent="0.25">
      <c r="A12" s="22" t="s">
        <v>194</v>
      </c>
      <c r="B12" s="22" t="s">
        <v>19</v>
      </c>
      <c r="C12" s="22" t="s">
        <v>63</v>
      </c>
      <c r="D12" s="23">
        <v>8.7999999999999995E-2</v>
      </c>
      <c r="E12" s="23">
        <v>63318.495999999999</v>
      </c>
      <c r="F12" s="23">
        <v>1.3897992776076045E-6</v>
      </c>
      <c r="G12" s="24"/>
      <c r="H12" t="s">
        <v>3</v>
      </c>
      <c r="I12" s="28">
        <f>IFERROR(AVERAGE($F$11,$F$12),"0")</f>
        <v>9.5773866829696979E-7</v>
      </c>
      <c r="J12" t="s">
        <v>3</v>
      </c>
    </row>
    <row r="13" spans="1:11" x14ac:dyDescent="0.25">
      <c r="A13" s="26" t="s">
        <v>233</v>
      </c>
      <c r="B13" s="26" t="s">
        <v>19</v>
      </c>
      <c r="C13" s="26" t="s">
        <v>63</v>
      </c>
      <c r="D13" s="27">
        <v>1613.2550000000001</v>
      </c>
      <c r="E13" s="27">
        <v>36807.875</v>
      </c>
      <c r="F13" s="27">
        <v>4.3829071903770597E-2</v>
      </c>
      <c r="G13" s="24">
        <f>($F$13 - $I$12) * 5</f>
        <v>0.2191405708255115</v>
      </c>
      <c r="H13" s="18">
        <v>1</v>
      </c>
      <c r="I13" s="30">
        <f>IFERROR($G$17 / $G$13,"")</f>
        <v>0.617854292039411</v>
      </c>
      <c r="J13" s="31">
        <f>IFERROR(1-$I$13,"")</f>
        <v>0.382145707960589</v>
      </c>
      <c r="K13" s="32">
        <f>IFERROR((($G$13 * 3 ) + ($G$17 * 5)) / ($G$15 * 3),"")</f>
        <v>0.81492011322976188</v>
      </c>
    </row>
    <row r="14" spans="1:11" x14ac:dyDescent="0.25">
      <c r="A14" s="22" t="s">
        <v>234</v>
      </c>
      <c r="B14" s="22" t="s">
        <v>19</v>
      </c>
      <c r="C14" s="22" t="s">
        <v>63</v>
      </c>
      <c r="D14" s="23">
        <v>1715.99</v>
      </c>
      <c r="E14" s="23">
        <v>32838.016000000003</v>
      </c>
      <c r="F14" s="23">
        <v>5.2256202079930765E-2</v>
      </c>
      <c r="G14" s="24">
        <f>($F$14 - $I$12) * 5</f>
        <v>0.26127622170631237</v>
      </c>
      <c r="H14" s="18">
        <v>2</v>
      </c>
      <c r="I14" s="33">
        <f>IFERROR($G$18 / $G$14,"")</f>
        <v>0.67530444837607517</v>
      </c>
      <c r="J14" s="34">
        <f>IFERROR(1-$I$14,"")</f>
        <v>0.32469555162392483</v>
      </c>
      <c r="K14" s="35">
        <f>IFERROR((($G$14 * 3 ) + ($G$18 * 5)) / ($G$16 * 3),"")</f>
        <v>0.90301385445041549</v>
      </c>
    </row>
    <row r="15" spans="1:11" x14ac:dyDescent="0.25">
      <c r="A15" s="26" t="s">
        <v>235</v>
      </c>
      <c r="B15" s="26" t="s">
        <v>19</v>
      </c>
      <c r="C15" s="26" t="s">
        <v>63</v>
      </c>
      <c r="D15" s="27">
        <v>5369.2060000000001</v>
      </c>
      <c r="E15" s="27">
        <v>49184.065999999999</v>
      </c>
      <c r="F15" s="27">
        <v>0.10916555780483866</v>
      </c>
      <c r="G15" s="24">
        <f>($F$15 - $I$12) * 5</f>
        <v>0.54582300033085185</v>
      </c>
      <c r="H15" s="18" t="s">
        <v>60</v>
      </c>
      <c r="I15" s="36">
        <f>IFERROR(AVERAGE($I$13:$I$14),"")</f>
        <v>0.64657937020774314</v>
      </c>
      <c r="J15" s="37">
        <f>IFERROR(AVERAGE($J$13:$J$14),"")</f>
        <v>0.35342062979225691</v>
      </c>
      <c r="K15" s="38">
        <f>IFERROR(AVERAGE($K$13:$K$14),"")</f>
        <v>0.85896698384008863</v>
      </c>
    </row>
    <row r="16" spans="1:11" x14ac:dyDescent="0.25">
      <c r="A16" s="22" t="s">
        <v>236</v>
      </c>
      <c r="B16" s="22" t="s">
        <v>19</v>
      </c>
      <c r="C16" s="22" t="s">
        <v>63</v>
      </c>
      <c r="D16" s="23">
        <v>5977.232</v>
      </c>
      <c r="E16" s="23">
        <v>48595.788999999997</v>
      </c>
      <c r="F16" s="23">
        <v>0.12299897013710386</v>
      </c>
      <c r="G16" s="24">
        <f>($F$16 - $I$12) * 5</f>
        <v>0.61499006199217776</v>
      </c>
    </row>
    <row r="17" spans="1:11" x14ac:dyDescent="0.25">
      <c r="A17" s="26" t="s">
        <v>237</v>
      </c>
      <c r="B17" s="26" t="s">
        <v>19</v>
      </c>
      <c r="C17" s="26" t="s">
        <v>63</v>
      </c>
      <c r="D17" s="27">
        <v>1936.3130000000001</v>
      </c>
      <c r="E17" s="27">
        <v>28601.615000000002</v>
      </c>
      <c r="F17" s="27">
        <v>6.7699428860922714E-2</v>
      </c>
      <c r="G17" s="24">
        <f>($F$17 - $I$12) * 2</f>
        <v>0.13539694224450882</v>
      </c>
    </row>
    <row r="18" spans="1:11" x14ac:dyDescent="0.25">
      <c r="A18" s="22" t="s">
        <v>238</v>
      </c>
      <c r="B18" s="22" t="s">
        <v>19</v>
      </c>
      <c r="C18" s="22" t="s">
        <v>63</v>
      </c>
      <c r="D18" s="23">
        <v>2495.19</v>
      </c>
      <c r="E18" s="23">
        <v>28283.256000000001</v>
      </c>
      <c r="F18" s="23">
        <v>8.8221455125251494E-2</v>
      </c>
      <c r="G18" s="24">
        <f>($F$18 - $I$12) * 2</f>
        <v>0.17644099477316638</v>
      </c>
    </row>
    <row r="19" spans="1:11" x14ac:dyDescent="0.25">
      <c r="A19" s="26"/>
      <c r="B19" s="26"/>
      <c r="C19" s="26"/>
      <c r="D19" s="27"/>
      <c r="E19" s="27"/>
      <c r="F19" s="27"/>
      <c r="G19" s="24"/>
    </row>
    <row r="20" spans="1:11" x14ac:dyDescent="0.25">
      <c r="A20" s="22" t="s">
        <v>193</v>
      </c>
      <c r="B20" s="22" t="s">
        <v>20</v>
      </c>
      <c r="C20" s="22" t="s">
        <v>65</v>
      </c>
      <c r="D20" s="23">
        <v>2.5999999999999999E-2</v>
      </c>
      <c r="E20" s="23">
        <v>49459.93</v>
      </c>
      <c r="F20" s="23">
        <v>5.2567805898633496E-7</v>
      </c>
      <c r="G20" s="24"/>
      <c r="I20" s="25" t="s">
        <v>59</v>
      </c>
    </row>
    <row r="21" spans="1:11" x14ac:dyDescent="0.25">
      <c r="A21" s="26" t="s">
        <v>194</v>
      </c>
      <c r="B21" s="26" t="s">
        <v>20</v>
      </c>
      <c r="C21" s="26" t="s">
        <v>67</v>
      </c>
      <c r="D21" s="27">
        <v>8.7999999999999995E-2</v>
      </c>
      <c r="E21" s="27">
        <v>63318.495999999999</v>
      </c>
      <c r="F21" s="27">
        <v>1.3897992776076045E-6</v>
      </c>
      <c r="G21" s="24"/>
      <c r="H21" t="s">
        <v>3</v>
      </c>
      <c r="I21" s="28">
        <f>IFERROR(AVERAGE($F$20,$F$21),"0")</f>
        <v>9.5773866829696979E-7</v>
      </c>
      <c r="J21" t="s">
        <v>3</v>
      </c>
    </row>
    <row r="22" spans="1:11" x14ac:dyDescent="0.25">
      <c r="A22" s="22" t="s">
        <v>257</v>
      </c>
      <c r="B22" s="22" t="s">
        <v>20</v>
      </c>
      <c r="C22" s="22" t="s">
        <v>66</v>
      </c>
      <c r="D22" s="23">
        <v>1122.9960000000001</v>
      </c>
      <c r="E22" s="23">
        <v>36457.453000000001</v>
      </c>
      <c r="F22" s="23">
        <v>3.080291977610175E-2</v>
      </c>
      <c r="G22" s="24">
        <f>($F$22 - $I$21) * 5</f>
        <v>0.15400981018716728</v>
      </c>
      <c r="H22" s="18">
        <v>1</v>
      </c>
      <c r="I22" s="43">
        <f>IFERROR($G$26 / $G$22,"")</f>
        <v>1.7211290819254894E-2</v>
      </c>
      <c r="J22" s="31">
        <f>IFERROR(1-$I$22,"")</f>
        <v>0.98278870918074512</v>
      </c>
      <c r="K22" s="32">
        <f>IFERROR((($G$22 * 3 ) + ($G$26 * 5)) / ($G$24 * 3),"")</f>
        <v>0.42621150866647306</v>
      </c>
    </row>
    <row r="23" spans="1:11" x14ac:dyDescent="0.25">
      <c r="A23" s="26" t="s">
        <v>258</v>
      </c>
      <c r="B23" s="26" t="s">
        <v>20</v>
      </c>
      <c r="C23" s="26" t="s">
        <v>66</v>
      </c>
      <c r="D23" s="27">
        <v>1033.6199999999999</v>
      </c>
      <c r="E23" s="27">
        <v>37352.188000000002</v>
      </c>
      <c r="F23" s="27">
        <v>2.7672274513075374E-2</v>
      </c>
      <c r="G23" s="24">
        <f>($F$23 - $I$21) * 5</f>
        <v>0.13835658387203539</v>
      </c>
      <c r="H23" s="18">
        <v>2</v>
      </c>
      <c r="I23" s="47">
        <f>IFERROR($G$27 / $G$23,"")</f>
        <v>8.2936072238025647E-3</v>
      </c>
      <c r="J23" s="34">
        <f>IFERROR(1-$I$23,"")</f>
        <v>0.99170639277619743</v>
      </c>
      <c r="K23" s="35">
        <f>IFERROR((($G$23 * 3 ) + ($G$27 * 5)) / ($G$25 * 3),"")</f>
        <v>0.36147548507523358</v>
      </c>
    </row>
    <row r="24" spans="1:11" x14ac:dyDescent="0.25">
      <c r="A24" s="22" t="s">
        <v>259</v>
      </c>
      <c r="B24" s="22" t="s">
        <v>20</v>
      </c>
      <c r="C24" s="22" t="s">
        <v>66</v>
      </c>
      <c r="D24" s="23">
        <v>4044.4090000000001</v>
      </c>
      <c r="E24" s="23">
        <v>54401.847999999998</v>
      </c>
      <c r="F24" s="23">
        <v>7.4343228193277558E-2</v>
      </c>
      <c r="G24" s="24">
        <f>($F$24 - $I$21) * 5</f>
        <v>0.3717113522730463</v>
      </c>
      <c r="H24" s="18" t="s">
        <v>60</v>
      </c>
      <c r="I24" s="44">
        <f>IFERROR(AVERAGE($I$22:$I$23),"")</f>
        <v>1.2752449021528729E-2</v>
      </c>
      <c r="J24" s="37">
        <f>IFERROR(AVERAGE($J$22:$J$23),"")</f>
        <v>0.98724755097847128</v>
      </c>
      <c r="K24" s="38">
        <f>IFERROR(AVERAGE($K$22:$K$23),"")</f>
        <v>0.39384349687085329</v>
      </c>
    </row>
    <row r="25" spans="1:11" x14ac:dyDescent="0.25">
      <c r="A25" s="26" t="s">
        <v>260</v>
      </c>
      <c r="B25" s="26" t="s">
        <v>20</v>
      </c>
      <c r="C25" s="26" t="s">
        <v>66</v>
      </c>
      <c r="D25" s="27">
        <v>2692.8470000000002</v>
      </c>
      <c r="E25" s="27">
        <v>34697.112999999998</v>
      </c>
      <c r="F25" s="27">
        <v>7.7610117014634633E-2</v>
      </c>
      <c r="G25" s="24">
        <f>($F$25 - $I$21) * 5</f>
        <v>0.38804579637983166</v>
      </c>
    </row>
    <row r="26" spans="1:11" x14ac:dyDescent="0.25">
      <c r="A26" s="22" t="s">
        <v>251</v>
      </c>
      <c r="B26" s="22" t="s">
        <v>20</v>
      </c>
      <c r="C26" s="22" t="s">
        <v>66</v>
      </c>
      <c r="D26" s="23">
        <v>57.978000000000002</v>
      </c>
      <c r="E26" s="23">
        <v>43713.711000000003</v>
      </c>
      <c r="F26" s="23">
        <v>1.3263115547430873E-3</v>
      </c>
      <c r="G26" s="53">
        <f>($F$26 - $I$21) * 2</f>
        <v>2.6507076321495809E-3</v>
      </c>
    </row>
    <row r="27" spans="1:11" x14ac:dyDescent="0.25">
      <c r="A27" s="26" t="s">
        <v>252</v>
      </c>
      <c r="B27" s="26" t="s">
        <v>20</v>
      </c>
      <c r="C27" s="26" t="s">
        <v>66</v>
      </c>
      <c r="D27" s="27">
        <v>21.106000000000002</v>
      </c>
      <c r="E27" s="27">
        <v>36725.546999999999</v>
      </c>
      <c r="F27" s="27">
        <v>5.7469532039917612E-4</v>
      </c>
      <c r="G27" s="53">
        <f>($F$27 - $I$21) * 2</f>
        <v>1.1474751634617582E-3</v>
      </c>
    </row>
    <row r="28" spans="1:11" x14ac:dyDescent="0.25">
      <c r="A28" s="22"/>
      <c r="B28" s="22"/>
      <c r="C28" s="22"/>
      <c r="D28" s="23"/>
      <c r="E28" s="23"/>
      <c r="F28" s="23"/>
      <c r="G28" s="24"/>
    </row>
    <row r="29" spans="1:11" x14ac:dyDescent="0.25">
      <c r="A29" s="26" t="s">
        <v>193</v>
      </c>
      <c r="B29" s="26" t="s">
        <v>21</v>
      </c>
      <c r="C29" s="26" t="s">
        <v>68</v>
      </c>
      <c r="D29" s="27">
        <v>2.5999999999999999E-2</v>
      </c>
      <c r="E29" s="27">
        <v>49459.93</v>
      </c>
      <c r="F29" s="27">
        <v>5.2567805898633496E-7</v>
      </c>
      <c r="G29" s="24"/>
      <c r="I29" s="25" t="s">
        <v>59</v>
      </c>
    </row>
    <row r="30" spans="1:11" x14ac:dyDescent="0.25">
      <c r="A30" s="22" t="s">
        <v>194</v>
      </c>
      <c r="B30" s="22" t="s">
        <v>21</v>
      </c>
      <c r="C30" s="22" t="s">
        <v>69</v>
      </c>
      <c r="D30" s="23">
        <v>8.7999999999999995E-2</v>
      </c>
      <c r="E30" s="23">
        <v>63318.495999999999</v>
      </c>
      <c r="F30" s="23">
        <v>1.3897992776076045E-6</v>
      </c>
      <c r="G30" s="24"/>
      <c r="H30" t="s">
        <v>3</v>
      </c>
      <c r="I30" s="28">
        <f>IFERROR(AVERAGE($F$29,$F$30),"0")</f>
        <v>9.5773866829696979E-7</v>
      </c>
      <c r="J30" t="s">
        <v>3</v>
      </c>
    </row>
    <row r="31" spans="1:11" x14ac:dyDescent="0.25">
      <c r="A31" s="26" t="s">
        <v>261</v>
      </c>
      <c r="B31" s="26" t="s">
        <v>21</v>
      </c>
      <c r="C31" s="26" t="s">
        <v>70</v>
      </c>
      <c r="D31" s="27">
        <v>10575.85</v>
      </c>
      <c r="E31" s="27">
        <v>36457.453000000001</v>
      </c>
      <c r="F31" s="27">
        <v>0.29008746167758892</v>
      </c>
      <c r="G31" s="29">
        <f>($F$31 - $I$30) * 5</f>
        <v>1.4504325196946031</v>
      </c>
      <c r="H31" s="18">
        <v>1</v>
      </c>
      <c r="I31" s="30">
        <f>IFERROR($G$35 / $G$31,"")</f>
        <v>0.24286767013951407</v>
      </c>
      <c r="J31" s="31">
        <f>IFERROR(1-$I$31,"")</f>
        <v>0.75713232986048595</v>
      </c>
      <c r="K31" s="32">
        <f>IFERROR((($G$31 * 3 ) + ($G$35 * 5)) / ($G$33 * 3),"")</f>
        <v>0.7562491110152374</v>
      </c>
    </row>
    <row r="32" spans="1:11" x14ac:dyDescent="0.25">
      <c r="A32" s="22" t="s">
        <v>262</v>
      </c>
      <c r="B32" s="22" t="s">
        <v>21</v>
      </c>
      <c r="C32" s="22" t="s">
        <v>70</v>
      </c>
      <c r="D32" s="23">
        <v>10917.843999999999</v>
      </c>
      <c r="E32" s="23">
        <v>37352.188000000002</v>
      </c>
      <c r="F32" s="23">
        <v>0.29229463077236595</v>
      </c>
      <c r="G32" s="29">
        <f>($F$32 - $I$30) * 5</f>
        <v>1.4614683651684881</v>
      </c>
      <c r="H32" s="18">
        <v>2</v>
      </c>
      <c r="I32" s="33">
        <f>IFERROR($G$36 / $G$32,"")</f>
        <v>0.23348821729563762</v>
      </c>
      <c r="J32" s="34">
        <f>IFERROR(1-$I$32,"")</f>
        <v>0.76651178270436238</v>
      </c>
      <c r="K32" s="35">
        <f>IFERROR((($G$32 * 3 ) + ($G$36 * 5)) / ($G$34 * 3),"")</f>
        <v>0.81344685799533012</v>
      </c>
    </row>
    <row r="33" spans="1:11" x14ac:dyDescent="0.25">
      <c r="A33" s="26" t="s">
        <v>263</v>
      </c>
      <c r="B33" s="26" t="s">
        <v>21</v>
      </c>
      <c r="C33" s="26" t="s">
        <v>70</v>
      </c>
      <c r="D33" s="27">
        <v>29314.684000000001</v>
      </c>
      <c r="E33" s="27">
        <v>54401.847999999998</v>
      </c>
      <c r="F33" s="27">
        <v>0.53885456244059948</v>
      </c>
      <c r="G33" s="29">
        <f>($F$33 - $I$30) * 5</f>
        <v>2.6942680235096561</v>
      </c>
      <c r="H33" s="18" t="s">
        <v>60</v>
      </c>
      <c r="I33" s="36">
        <f>IFERROR(AVERAGE($I$31:$I$32),"")</f>
        <v>0.23817794371757584</v>
      </c>
      <c r="J33" s="37">
        <f>IFERROR(AVERAGE($J$31:$J$32),"")</f>
        <v>0.76182205628242416</v>
      </c>
      <c r="K33" s="38">
        <f>IFERROR(AVERAGE($K$31:$K$32),"")</f>
        <v>0.78484798450528381</v>
      </c>
    </row>
    <row r="34" spans="1:11" x14ac:dyDescent="0.25">
      <c r="A34" s="22" t="s">
        <v>264</v>
      </c>
      <c r="B34" s="22" t="s">
        <v>21</v>
      </c>
      <c r="C34" s="22" t="s">
        <v>70</v>
      </c>
      <c r="D34" s="23">
        <v>17319.391</v>
      </c>
      <c r="E34" s="23">
        <v>34697.112999999998</v>
      </c>
      <c r="F34" s="23">
        <v>0.49915942574242417</v>
      </c>
      <c r="G34" s="29">
        <f>($F$34 - $I$30) * 5</f>
        <v>2.4957923400187791</v>
      </c>
    </row>
    <row r="35" spans="1:11" x14ac:dyDescent="0.25">
      <c r="A35" s="26" t="s">
        <v>265</v>
      </c>
      <c r="B35" s="26" t="s">
        <v>21</v>
      </c>
      <c r="C35" s="26" t="s">
        <v>70</v>
      </c>
      <c r="D35" s="27">
        <v>7699.4070000000002</v>
      </c>
      <c r="E35" s="27">
        <v>43713.711000000003</v>
      </c>
      <c r="F35" s="27">
        <v>0.17613254111507484</v>
      </c>
      <c r="G35" s="24">
        <f>($F$35 - $I$30) * 2</f>
        <v>0.35226316675281311</v>
      </c>
    </row>
    <row r="36" spans="1:11" x14ac:dyDescent="0.25">
      <c r="A36" s="22" t="s">
        <v>266</v>
      </c>
      <c r="B36" s="22" t="s">
        <v>21</v>
      </c>
      <c r="C36" s="22" t="s">
        <v>70</v>
      </c>
      <c r="D36" s="23">
        <v>6266.0680000000002</v>
      </c>
      <c r="E36" s="23">
        <v>36725.546999999999</v>
      </c>
      <c r="F36" s="23">
        <v>0.17061877934724839</v>
      </c>
      <c r="G36" s="24">
        <f>($F$36 - $I$30) * 2</f>
        <v>0.34123564321716021</v>
      </c>
    </row>
    <row r="37" spans="1:11" x14ac:dyDescent="0.25">
      <c r="A37" s="26"/>
      <c r="B37" s="26"/>
      <c r="C37" s="26"/>
      <c r="D37" s="27"/>
      <c r="E37" s="27"/>
      <c r="F37" s="27"/>
      <c r="G37" s="24"/>
    </row>
    <row r="38" spans="1:11" x14ac:dyDescent="0.25">
      <c r="A38" s="22" t="s">
        <v>193</v>
      </c>
      <c r="B38" s="22" t="s">
        <v>22</v>
      </c>
      <c r="C38" s="22" t="s">
        <v>71</v>
      </c>
      <c r="D38" s="23">
        <v>2.5999999999999999E-2</v>
      </c>
      <c r="E38" s="23">
        <v>49459.93</v>
      </c>
      <c r="F38" s="23">
        <v>5.2567805898633496E-7</v>
      </c>
      <c r="G38" s="24"/>
      <c r="I38" s="25" t="s">
        <v>59</v>
      </c>
    </row>
    <row r="39" spans="1:11" x14ac:dyDescent="0.25">
      <c r="A39" s="26" t="s">
        <v>194</v>
      </c>
      <c r="B39" s="26" t="s">
        <v>22</v>
      </c>
      <c r="C39" s="26" t="s">
        <v>72</v>
      </c>
      <c r="D39" s="27">
        <v>8.7999999999999995E-2</v>
      </c>
      <c r="E39" s="27">
        <v>63318.495999999999</v>
      </c>
      <c r="F39" s="27">
        <v>1.3897992776076045E-6</v>
      </c>
      <c r="G39" s="24"/>
      <c r="H39" t="s">
        <v>3</v>
      </c>
      <c r="I39" s="28">
        <f>IFERROR(AVERAGE($F$38,$F$39),"0")</f>
        <v>9.5773866829696979E-7</v>
      </c>
      <c r="J39" t="s">
        <v>3</v>
      </c>
    </row>
    <row r="40" spans="1:11" x14ac:dyDescent="0.25">
      <c r="A40" s="22" t="s">
        <v>205</v>
      </c>
      <c r="B40" s="22" t="s">
        <v>22</v>
      </c>
      <c r="C40" s="22" t="s">
        <v>73</v>
      </c>
      <c r="D40" s="23">
        <v>450.18900000000002</v>
      </c>
      <c r="E40" s="23">
        <v>36457.453000000001</v>
      </c>
      <c r="F40" s="23">
        <v>1.2348339309386204E-2</v>
      </c>
      <c r="G40" s="45">
        <f>($F$40 - $I$39) * 5</f>
        <v>6.1736907853589533E-2</v>
      </c>
      <c r="H40" s="18">
        <v>1</v>
      </c>
      <c r="I40" s="30">
        <f>IFERROR($G$44 / $G$40,"")</f>
        <v>0.44348626458713131</v>
      </c>
      <c r="J40" s="31">
        <f>IFERROR(1-$I$40,"")</f>
        <v>0.55651373541286864</v>
      </c>
      <c r="K40" s="32">
        <f>IFERROR((($G$40 * 3 ) + ($G$44 * 5)) / ($G$42 * 3),"")</f>
        <v>0.7295546701092579</v>
      </c>
    </row>
    <row r="41" spans="1:11" x14ac:dyDescent="0.25">
      <c r="A41" s="26" t="s">
        <v>206</v>
      </c>
      <c r="B41" s="26" t="s">
        <v>22</v>
      </c>
      <c r="C41" s="26" t="s">
        <v>73</v>
      </c>
      <c r="D41" s="27">
        <v>348.17899999999997</v>
      </c>
      <c r="E41" s="27">
        <v>37352.188000000002</v>
      </c>
      <c r="F41" s="27">
        <v>9.3215155160388443E-3</v>
      </c>
      <c r="G41" s="45">
        <f>($F$41 - $I$39) * 5</f>
        <v>4.6602788886852736E-2</v>
      </c>
      <c r="H41" s="18">
        <v>2</v>
      </c>
      <c r="I41" s="33">
        <f>IFERROR($G$45 / $G$41,"")</f>
        <v>0.53421253546165359</v>
      </c>
      <c r="J41" s="34">
        <f>IFERROR(1-$I$41,"")</f>
        <v>0.46578746453834641</v>
      </c>
      <c r="K41" s="35">
        <f>IFERROR((($G$41 * 3 ) + ($G$45 * 5)) / ($G$43 * 3),"")</f>
        <v>0.58104524657003132</v>
      </c>
    </row>
    <row r="42" spans="1:11" x14ac:dyDescent="0.25">
      <c r="A42" s="22" t="s">
        <v>207</v>
      </c>
      <c r="B42" s="22" t="s">
        <v>22</v>
      </c>
      <c r="C42" s="22" t="s">
        <v>73</v>
      </c>
      <c r="D42" s="23">
        <v>1601.328</v>
      </c>
      <c r="E42" s="23">
        <v>54401.847999999998</v>
      </c>
      <c r="F42" s="23">
        <v>2.943517654032635E-2</v>
      </c>
      <c r="G42" s="24">
        <f>($F$42 - $I$39) * 5</f>
        <v>0.14717109400829026</v>
      </c>
      <c r="H42" s="18" t="s">
        <v>60</v>
      </c>
      <c r="I42" s="36">
        <f>IFERROR(AVERAGE($I$40:$I$41),"")</f>
        <v>0.48884940002439248</v>
      </c>
      <c r="J42" s="37">
        <f>IFERROR(AVERAGE($J$40:$J$41),"")</f>
        <v>0.51115059997560752</v>
      </c>
      <c r="K42" s="38">
        <f>IFERROR(AVERAGE($K$40:$K$41),"")</f>
        <v>0.65529995833964461</v>
      </c>
    </row>
    <row r="43" spans="1:11" x14ac:dyDescent="0.25">
      <c r="A43" s="26" t="s">
        <v>208</v>
      </c>
      <c r="B43" s="26" t="s">
        <v>22</v>
      </c>
      <c r="C43" s="26" t="s">
        <v>73</v>
      </c>
      <c r="D43" s="27">
        <v>1052.1610000000001</v>
      </c>
      <c r="E43" s="27">
        <v>34697.112999999998</v>
      </c>
      <c r="F43" s="27">
        <v>3.0324165586917855E-2</v>
      </c>
      <c r="G43" s="24">
        <f>($F$43 - $I$39) * 5</f>
        <v>0.15161603924124778</v>
      </c>
    </row>
    <row r="44" spans="1:11" x14ac:dyDescent="0.25">
      <c r="A44" s="22" t="s">
        <v>209</v>
      </c>
      <c r="B44" s="22" t="s">
        <v>22</v>
      </c>
      <c r="C44" s="22" t="s">
        <v>73</v>
      </c>
      <c r="D44" s="23">
        <v>598.471</v>
      </c>
      <c r="E44" s="23">
        <v>43713.711000000003</v>
      </c>
      <c r="F44" s="23">
        <v>1.3690693064242474E-2</v>
      </c>
      <c r="G44" s="45">
        <f>($F$44 - $I$39) * 2</f>
        <v>2.7379470651148353E-2</v>
      </c>
    </row>
    <row r="45" spans="1:11" x14ac:dyDescent="0.25">
      <c r="A45" s="26" t="s">
        <v>210</v>
      </c>
      <c r="B45" s="26" t="s">
        <v>22</v>
      </c>
      <c r="C45" s="26" t="s">
        <v>73</v>
      </c>
      <c r="D45" s="27">
        <v>457.19099999999997</v>
      </c>
      <c r="E45" s="27">
        <v>36725.546999999999</v>
      </c>
      <c r="F45" s="27">
        <v>1.2448854744083184E-2</v>
      </c>
      <c r="G45" s="45">
        <f>($F$45 - $I$39) * 2</f>
        <v>2.4895794010829773E-2</v>
      </c>
    </row>
    <row r="46" spans="1:11" x14ac:dyDescent="0.25">
      <c r="A46" s="22"/>
      <c r="B46" s="22"/>
      <c r="C46" s="22"/>
      <c r="D46" s="23"/>
      <c r="E46" s="23"/>
      <c r="F46" s="23"/>
      <c r="G46" s="24"/>
    </row>
    <row r="47" spans="1:11" x14ac:dyDescent="0.25">
      <c r="A47" s="26" t="s">
        <v>193</v>
      </c>
      <c r="B47" s="26" t="s">
        <v>23</v>
      </c>
      <c r="C47" s="26" t="s">
        <v>63</v>
      </c>
      <c r="D47" s="27">
        <v>2.5999999999999999E-2</v>
      </c>
      <c r="E47" s="27">
        <v>49459.93</v>
      </c>
      <c r="F47" s="27">
        <v>5.2567805898633496E-7</v>
      </c>
      <c r="G47" s="24"/>
      <c r="I47" s="25" t="s">
        <v>59</v>
      </c>
    </row>
    <row r="48" spans="1:11" x14ac:dyDescent="0.25">
      <c r="A48" s="22" t="s">
        <v>194</v>
      </c>
      <c r="B48" s="22" t="s">
        <v>23</v>
      </c>
      <c r="C48" s="22" t="s">
        <v>63</v>
      </c>
      <c r="D48" s="23">
        <v>8.7999999999999995E-2</v>
      </c>
      <c r="E48" s="23">
        <v>63318.495999999999</v>
      </c>
      <c r="F48" s="23">
        <v>1.3897992776076045E-6</v>
      </c>
      <c r="G48" s="24"/>
      <c r="H48" t="s">
        <v>3</v>
      </c>
      <c r="I48" s="28">
        <f>IFERROR(AVERAGE($F$47,$F$48),"0")</f>
        <v>9.5773866829696979E-7</v>
      </c>
      <c r="J48" t="s">
        <v>3</v>
      </c>
    </row>
    <row r="49" spans="1:11" x14ac:dyDescent="0.25">
      <c r="A49" s="26" t="s">
        <v>287</v>
      </c>
      <c r="B49" s="26" t="s">
        <v>23</v>
      </c>
      <c r="C49" s="26" t="s">
        <v>76</v>
      </c>
      <c r="D49" s="27">
        <v>344.63400000000001</v>
      </c>
      <c r="E49" s="27">
        <v>21587.912</v>
      </c>
      <c r="F49" s="27">
        <v>1.5964211823728019E-2</v>
      </c>
      <c r="G49" s="45">
        <f>($F$49 - $I$48) * 5</f>
        <v>7.981627042529861E-2</v>
      </c>
      <c r="H49" s="18">
        <v>1</v>
      </c>
      <c r="I49" s="43">
        <f>IFERROR($G$53 / $G$49,"")</f>
        <v>4.5400852468432285E-2</v>
      </c>
      <c r="J49" s="31">
        <f>IFERROR(1-$I$49,"")</f>
        <v>0.95459914753156772</v>
      </c>
      <c r="K49" s="56">
        <f>IFERROR((($G$49 * 3 ) + ($G$53 * 5)) / ($G$51 * 3),"")</f>
        <v>2.6961904286222227</v>
      </c>
    </row>
    <row r="50" spans="1:11" x14ac:dyDescent="0.25">
      <c r="A50" s="22" t="s">
        <v>288</v>
      </c>
      <c r="B50" s="22" t="s">
        <v>23</v>
      </c>
      <c r="C50" s="22" t="s">
        <v>76</v>
      </c>
      <c r="D50" s="23">
        <v>255.18600000000001</v>
      </c>
      <c r="E50" s="23">
        <v>20787.66</v>
      </c>
      <c r="F50" s="23">
        <v>1.2275840570800178E-2</v>
      </c>
      <c r="G50" s="45">
        <f>($F$50 - $I$48) * 5</f>
        <v>6.1374414160659398E-2</v>
      </c>
      <c r="H50" s="18">
        <v>2</v>
      </c>
      <c r="I50" s="52">
        <f>IFERROR($G$54 / $G$50,"")</f>
        <v>1.3196048271591434E-2</v>
      </c>
      <c r="J50" s="34">
        <f>IFERROR(1-$I$50,"")</f>
        <v>0.98680395172840851</v>
      </c>
      <c r="K50" s="58">
        <f>IFERROR((($G$50 * 3 ) + ($G$54 * 5)) / ($G$52 * 3),"")</f>
        <v>2.318644600753291</v>
      </c>
    </row>
    <row r="51" spans="1:11" x14ac:dyDescent="0.25">
      <c r="A51" s="26" t="s">
        <v>289</v>
      </c>
      <c r="B51" s="26" t="s">
        <v>23</v>
      </c>
      <c r="C51" s="26" t="s">
        <v>76</v>
      </c>
      <c r="D51" s="27">
        <v>239.446</v>
      </c>
      <c r="E51" s="27">
        <v>37591.800999999999</v>
      </c>
      <c r="F51" s="27">
        <v>6.3696336336745343E-3</v>
      </c>
      <c r="G51" s="45">
        <f>($F$51 - $I$48) * 5</f>
        <v>3.1843379475031186E-2</v>
      </c>
      <c r="H51" s="18" t="s">
        <v>60</v>
      </c>
      <c r="I51" s="44">
        <f>IFERROR(AVERAGE($I$49:$I$50),"")</f>
        <v>2.9298450370011858E-2</v>
      </c>
      <c r="J51" s="37">
        <f>IFERROR(AVERAGE($J$49:$J$50),"")</f>
        <v>0.97070154962998811</v>
      </c>
      <c r="K51" s="60">
        <f>IFERROR(AVERAGE($K$49:$K$50),"")</f>
        <v>2.5074175146877566</v>
      </c>
    </row>
    <row r="52" spans="1:11" x14ac:dyDescent="0.25">
      <c r="A52" s="22" t="s">
        <v>290</v>
      </c>
      <c r="B52" s="22" t="s">
        <v>23</v>
      </c>
      <c r="C52" s="22" t="s">
        <v>76</v>
      </c>
      <c r="D52" s="23">
        <v>210.02</v>
      </c>
      <c r="E52" s="23">
        <v>38810.792999999998</v>
      </c>
      <c r="F52" s="23">
        <v>5.4113813134403109E-3</v>
      </c>
      <c r="G52" s="45">
        <f>($F$52 - $I$48) * 5</f>
        <v>2.7052117873860068E-2</v>
      </c>
    </row>
    <row r="53" spans="1:11" x14ac:dyDescent="0.25">
      <c r="A53" s="26" t="s">
        <v>285</v>
      </c>
      <c r="B53" s="26" t="s">
        <v>23</v>
      </c>
      <c r="C53" s="26" t="s">
        <v>76</v>
      </c>
      <c r="D53" s="27">
        <v>65.186999999999998</v>
      </c>
      <c r="E53" s="27">
        <v>35958.870999999999</v>
      </c>
      <c r="F53" s="27">
        <v>1.8128210977480354E-3</v>
      </c>
      <c r="G53" s="53">
        <f>($F$53 - $I$48) * 2</f>
        <v>3.6237267181594771E-3</v>
      </c>
    </row>
    <row r="54" spans="1:11" x14ac:dyDescent="0.25">
      <c r="A54" s="22" t="s">
        <v>286</v>
      </c>
      <c r="B54" s="22" t="s">
        <v>23</v>
      </c>
      <c r="C54" s="22" t="s">
        <v>76</v>
      </c>
      <c r="D54" s="23">
        <v>9.6739999999999995</v>
      </c>
      <c r="E54" s="23">
        <v>23833.01</v>
      </c>
      <c r="F54" s="23">
        <v>4.059076046206501E-4</v>
      </c>
      <c r="G54" s="49">
        <f>($F$54 - $I$48) * 2</f>
        <v>8.0989973190470621E-4</v>
      </c>
    </row>
    <row r="55" spans="1:11" x14ac:dyDescent="0.25">
      <c r="A55" s="26"/>
      <c r="B55" s="26"/>
      <c r="C55" s="26"/>
      <c r="D55" s="27"/>
      <c r="E55" s="27"/>
      <c r="F55" s="27"/>
      <c r="G55" s="24"/>
    </row>
    <row r="56" spans="1:11" x14ac:dyDescent="0.25">
      <c r="A56" s="22" t="s">
        <v>193</v>
      </c>
      <c r="B56" s="22" t="s">
        <v>24</v>
      </c>
      <c r="C56" s="22" t="s">
        <v>63</v>
      </c>
      <c r="D56" s="23">
        <v>2.5999999999999999E-2</v>
      </c>
      <c r="E56" s="23">
        <v>49459.93</v>
      </c>
      <c r="F56" s="23">
        <v>5.2567805898633496E-7</v>
      </c>
      <c r="G56" s="24"/>
      <c r="I56" s="25" t="s">
        <v>59</v>
      </c>
    </row>
    <row r="57" spans="1:11" x14ac:dyDescent="0.25">
      <c r="A57" s="26" t="s">
        <v>194</v>
      </c>
      <c r="B57" s="26" t="s">
        <v>24</v>
      </c>
      <c r="C57" s="26" t="s">
        <v>63</v>
      </c>
      <c r="D57" s="27">
        <v>8.7999999999999995E-2</v>
      </c>
      <c r="E57" s="27">
        <v>63318.495999999999</v>
      </c>
      <c r="F57" s="27">
        <v>1.3897992776076045E-6</v>
      </c>
      <c r="G57" s="24"/>
      <c r="H57" t="s">
        <v>3</v>
      </c>
      <c r="I57" s="28">
        <f>IFERROR(AVERAGE($F$56,$F$57),"0")</f>
        <v>9.5773866829696979E-7</v>
      </c>
      <c r="J57" t="s">
        <v>3</v>
      </c>
    </row>
    <row r="58" spans="1:11" x14ac:dyDescent="0.25">
      <c r="A58" s="22" t="s">
        <v>291</v>
      </c>
      <c r="B58" s="22" t="s">
        <v>24</v>
      </c>
      <c r="C58" s="22" t="s">
        <v>79</v>
      </c>
      <c r="D58" s="23">
        <v>193.154</v>
      </c>
      <c r="E58" s="23">
        <v>21587.912</v>
      </c>
      <c r="F58" s="23">
        <v>8.9473220013125861E-3</v>
      </c>
      <c r="G58" s="45">
        <f>($F$58 - $I$57) * 5</f>
        <v>4.473182131322144E-2</v>
      </c>
      <c r="H58" s="18">
        <v>1</v>
      </c>
      <c r="I58" s="30">
        <f>IFERROR($G$62 / $G$58,"")</f>
        <v>0.40610927530777163</v>
      </c>
      <c r="J58" s="31">
        <f>IFERROR(1-$I$58,"")</f>
        <v>0.59389072469222837</v>
      </c>
      <c r="K58" s="32">
        <f>IFERROR((($G$58 * 3 ) + ($G$62 * 5)) / ($G$60 * 3),"")</f>
        <v>0.71430679316032331</v>
      </c>
    </row>
    <row r="59" spans="1:11" x14ac:dyDescent="0.25">
      <c r="A59" s="26" t="s">
        <v>292</v>
      </c>
      <c r="B59" s="26" t="s">
        <v>24</v>
      </c>
      <c r="C59" s="26" t="s">
        <v>79</v>
      </c>
      <c r="D59" s="27">
        <v>180.87799999999999</v>
      </c>
      <c r="E59" s="27">
        <v>20787.66</v>
      </c>
      <c r="F59" s="27">
        <v>8.7012198583197916E-3</v>
      </c>
      <c r="G59" s="45">
        <f>($F$59 - $I$57) * 5</f>
        <v>4.3501310598257473E-2</v>
      </c>
      <c r="H59" s="18">
        <v>2</v>
      </c>
      <c r="I59" s="33">
        <f>IFERROR($G$63 / $G$59,"")</f>
        <v>0.2242416185854465</v>
      </c>
      <c r="J59" s="34">
        <f>IFERROR(1-$I$59,"")</f>
        <v>0.77575838141455344</v>
      </c>
      <c r="K59" s="35">
        <f>IFERROR((($G$59 * 3 ) + ($G$63 * 5)) / ($G$61 * 3),"")</f>
        <v>0.66116964367663766</v>
      </c>
    </row>
    <row r="60" spans="1:11" x14ac:dyDescent="0.25">
      <c r="A60" s="22" t="s">
        <v>293</v>
      </c>
      <c r="B60" s="22" t="s">
        <v>24</v>
      </c>
      <c r="C60" s="22" t="s">
        <v>79</v>
      </c>
      <c r="D60" s="23">
        <v>789.53</v>
      </c>
      <c r="E60" s="23">
        <v>37591.800999999999</v>
      </c>
      <c r="F60" s="23">
        <v>2.1002718119304792E-2</v>
      </c>
      <c r="G60" s="24">
        <f>($F$60 - $I$57) * 5</f>
        <v>0.10500880190318249</v>
      </c>
      <c r="H60" s="18" t="s">
        <v>60</v>
      </c>
      <c r="I60" s="36">
        <f>IFERROR(AVERAGE($I$58:$I$59),"")</f>
        <v>0.31517544694660904</v>
      </c>
      <c r="J60" s="37">
        <f>IFERROR(AVERAGE($J$58:$J$59),"")</f>
        <v>0.68482455305339096</v>
      </c>
      <c r="K60" s="38">
        <f>IFERROR(AVERAGE($K$58:$K$59),"")</f>
        <v>0.68773821841848048</v>
      </c>
    </row>
    <row r="61" spans="1:11" x14ac:dyDescent="0.25">
      <c r="A61" s="26" t="s">
        <v>294</v>
      </c>
      <c r="B61" s="26" t="s">
        <v>24</v>
      </c>
      <c r="C61" s="26" t="s">
        <v>79</v>
      </c>
      <c r="D61" s="27">
        <v>701.61400000000003</v>
      </c>
      <c r="E61" s="27">
        <v>38810.792999999998</v>
      </c>
      <c r="F61" s="27">
        <v>1.8077806346291355E-2</v>
      </c>
      <c r="G61" s="45">
        <f>($F$61 - $I$57) * 5</f>
        <v>9.0384243038115292E-2</v>
      </c>
    </row>
    <row r="62" spans="1:11" x14ac:dyDescent="0.25">
      <c r="A62" s="22" t="s">
        <v>295</v>
      </c>
      <c r="B62" s="22" t="s">
        <v>24</v>
      </c>
      <c r="C62" s="22" t="s">
        <v>79</v>
      </c>
      <c r="D62" s="23">
        <v>326.649</v>
      </c>
      <c r="E62" s="23">
        <v>35958.870999999999</v>
      </c>
      <c r="F62" s="23">
        <v>9.0839615070228436E-3</v>
      </c>
      <c r="G62" s="45">
        <f>($F$62 - $I$57) * 2</f>
        <v>1.8166007536709092E-2</v>
      </c>
    </row>
    <row r="63" spans="1:11" x14ac:dyDescent="0.25">
      <c r="A63" s="26" t="s">
        <v>296</v>
      </c>
      <c r="B63" s="26" t="s">
        <v>24</v>
      </c>
      <c r="C63" s="26" t="s">
        <v>79</v>
      </c>
      <c r="D63" s="27">
        <v>116.26600000000001</v>
      </c>
      <c r="E63" s="27">
        <v>23833.01</v>
      </c>
      <c r="F63" s="27">
        <v>4.8783598882390436E-3</v>
      </c>
      <c r="G63" s="53">
        <f>($F$63 - $I$57) * 2</f>
        <v>9.7548042991414934E-3</v>
      </c>
    </row>
    <row r="64" spans="1:11" x14ac:dyDescent="0.25">
      <c r="A64" s="22"/>
      <c r="B64" s="22"/>
      <c r="C64" s="22"/>
      <c r="D64" s="23"/>
      <c r="E64" s="23"/>
      <c r="F64" s="23"/>
      <c r="G64" s="24"/>
    </row>
    <row r="65" spans="1:11" x14ac:dyDescent="0.25">
      <c r="A65" s="26" t="s">
        <v>193</v>
      </c>
      <c r="B65" s="26" t="s">
        <v>25</v>
      </c>
      <c r="C65" s="26" t="s">
        <v>80</v>
      </c>
      <c r="D65" s="27">
        <v>2.5999999999999999E-2</v>
      </c>
      <c r="E65" s="27">
        <v>49459.93</v>
      </c>
      <c r="F65" s="27">
        <v>5.2567805898633496E-7</v>
      </c>
      <c r="G65" s="24"/>
      <c r="I65" s="25" t="s">
        <v>59</v>
      </c>
    </row>
    <row r="66" spans="1:11" x14ac:dyDescent="0.25">
      <c r="A66" s="22" t="s">
        <v>194</v>
      </c>
      <c r="B66" s="22" t="s">
        <v>25</v>
      </c>
      <c r="C66" s="22" t="s">
        <v>81</v>
      </c>
      <c r="D66" s="23">
        <v>8.7999999999999995E-2</v>
      </c>
      <c r="E66" s="23">
        <v>63318.495999999999</v>
      </c>
      <c r="F66" s="23">
        <v>1.3897992776076045E-6</v>
      </c>
      <c r="G66" s="24"/>
      <c r="H66" t="s">
        <v>3</v>
      </c>
      <c r="I66" s="28">
        <f>IFERROR(AVERAGE($F$65,$F$66),"0")</f>
        <v>9.5773866829696979E-7</v>
      </c>
      <c r="J66" t="s">
        <v>3</v>
      </c>
    </row>
    <row r="67" spans="1:11" x14ac:dyDescent="0.25">
      <c r="A67" s="26" t="s">
        <v>317</v>
      </c>
      <c r="B67" s="26" t="s">
        <v>25</v>
      </c>
      <c r="C67" s="26" t="s">
        <v>82</v>
      </c>
      <c r="D67" s="27">
        <v>88428.718999999997</v>
      </c>
      <c r="E67" s="27">
        <v>21587.912</v>
      </c>
      <c r="F67" s="27">
        <v>4.0962145389512425</v>
      </c>
      <c r="G67" s="50">
        <f>($F$67 - $I$66) * 5</f>
        <v>20.481067906062872</v>
      </c>
      <c r="H67" s="18">
        <v>1</v>
      </c>
      <c r="I67" s="51">
        <f>IFERROR($G$71 / $G$67,"")</f>
        <v>4.9212041314625693E-3</v>
      </c>
      <c r="J67" s="31">
        <f>IFERROR(1-$I$67,"")</f>
        <v>0.99507879586853742</v>
      </c>
      <c r="K67" s="32">
        <f>IFERROR((($G$67 * 3 ) + ($G$71 * 5)) / ($G$69 * 3),"")</f>
        <v>0.75949747418218649</v>
      </c>
    </row>
    <row r="68" spans="1:11" x14ac:dyDescent="0.25">
      <c r="A68" s="22" t="s">
        <v>318</v>
      </c>
      <c r="B68" s="22" t="s">
        <v>25</v>
      </c>
      <c r="C68" s="22" t="s">
        <v>82</v>
      </c>
      <c r="D68" s="23">
        <v>91620.687999999995</v>
      </c>
      <c r="E68" s="23">
        <v>20787.66</v>
      </c>
      <c r="F68" s="23">
        <v>4.4074555770105919</v>
      </c>
      <c r="G68" s="50">
        <f>($F$68 - $I$66) * 5</f>
        <v>22.03727309635962</v>
      </c>
      <c r="H68" s="18">
        <v>2</v>
      </c>
      <c r="I68" s="47">
        <f>IFERROR($G$72 / $G$68,"")</f>
        <v>3.7517855286298349E-3</v>
      </c>
      <c r="J68" s="34">
        <f>IFERROR(1-$I$68,"")</f>
        <v>0.99624821447137013</v>
      </c>
      <c r="K68" s="35">
        <f>IFERROR((($G$68 * 3 ) + ($G$72 * 5)) / ($G$70 * 3),"")</f>
        <v>0.70750136836478861</v>
      </c>
    </row>
    <row r="69" spans="1:11" x14ac:dyDescent="0.25">
      <c r="A69" s="26" t="s">
        <v>319</v>
      </c>
      <c r="B69" s="26" t="s">
        <v>25</v>
      </c>
      <c r="C69" s="26" t="s">
        <v>82</v>
      </c>
      <c r="D69" s="27">
        <v>204407.59400000001</v>
      </c>
      <c r="E69" s="27">
        <v>37591.800999999999</v>
      </c>
      <c r="F69" s="27">
        <v>5.4375578866253313</v>
      </c>
      <c r="G69" s="50">
        <f>($F$69 - $I$66) * 5</f>
        <v>27.187784644433318</v>
      </c>
      <c r="H69" s="18" t="s">
        <v>60</v>
      </c>
      <c r="I69" s="48">
        <f>IFERROR(AVERAGE($I$67:$I$68),"")</f>
        <v>4.3364948300462017E-3</v>
      </c>
      <c r="J69" s="37">
        <f>IFERROR(AVERAGE($J$67:$J$68),"")</f>
        <v>0.99566350516995383</v>
      </c>
      <c r="K69" s="38">
        <f>IFERROR(AVERAGE($K$67:$K$68),"")</f>
        <v>0.73349942127348755</v>
      </c>
    </row>
    <row r="70" spans="1:11" x14ac:dyDescent="0.25">
      <c r="A70" s="22" t="s">
        <v>320</v>
      </c>
      <c r="B70" s="22" t="s">
        <v>25</v>
      </c>
      <c r="C70" s="22" t="s">
        <v>82</v>
      </c>
      <c r="D70" s="23">
        <v>243287.79699999999</v>
      </c>
      <c r="E70" s="23">
        <v>38810.792999999998</v>
      </c>
      <c r="F70" s="23">
        <v>6.2685603203212059</v>
      </c>
      <c r="G70" s="50">
        <f>($F$70 - $I$66) * 5</f>
        <v>31.342796812912688</v>
      </c>
    </row>
    <row r="71" spans="1:11" x14ac:dyDescent="0.25">
      <c r="A71" s="26" t="s">
        <v>311</v>
      </c>
      <c r="B71" s="26" t="s">
        <v>25</v>
      </c>
      <c r="C71" s="26" t="s">
        <v>82</v>
      </c>
      <c r="D71" s="27">
        <v>1812.2090000000001</v>
      </c>
      <c r="E71" s="27">
        <v>35958.870999999999</v>
      </c>
      <c r="F71" s="27">
        <v>5.0396715736709313E-2</v>
      </c>
      <c r="G71" s="24">
        <f>($F$71 - $I$66) * 2</f>
        <v>0.10079151599608203</v>
      </c>
    </row>
    <row r="72" spans="1:11" x14ac:dyDescent="0.25">
      <c r="A72" s="22" t="s">
        <v>312</v>
      </c>
      <c r="B72" s="22" t="s">
        <v>25</v>
      </c>
      <c r="C72" s="22" t="s">
        <v>82</v>
      </c>
      <c r="D72" s="23">
        <v>985.26900000000001</v>
      </c>
      <c r="E72" s="23">
        <v>23833.01</v>
      </c>
      <c r="F72" s="23">
        <v>4.1340518885361104E-2</v>
      </c>
      <c r="G72" s="45">
        <f>($F$72 - $I$66) * 2</f>
        <v>8.2679122293385615E-2</v>
      </c>
    </row>
    <row r="73" spans="1:11" x14ac:dyDescent="0.25">
      <c r="A73" s="26"/>
      <c r="B73" s="26"/>
      <c r="C73" s="26"/>
      <c r="D73" s="27"/>
      <c r="E73" s="27"/>
      <c r="F73" s="27"/>
      <c r="G73" s="24"/>
    </row>
    <row r="74" spans="1:11" x14ac:dyDescent="0.25">
      <c r="A74" s="22" t="s">
        <v>193</v>
      </c>
      <c r="B74" s="22" t="s">
        <v>26</v>
      </c>
      <c r="C74" s="22" t="s">
        <v>183</v>
      </c>
      <c r="D74" s="23">
        <v>2.5999999999999999E-2</v>
      </c>
      <c r="E74" s="23">
        <v>49459.93</v>
      </c>
      <c r="F74" s="23">
        <v>5.2567805898633496E-7</v>
      </c>
      <c r="G74" s="24"/>
      <c r="I74" s="25" t="s">
        <v>59</v>
      </c>
    </row>
    <row r="75" spans="1:11" x14ac:dyDescent="0.25">
      <c r="A75" s="26" t="s">
        <v>194</v>
      </c>
      <c r="B75" s="26" t="s">
        <v>26</v>
      </c>
      <c r="C75" s="26" t="s">
        <v>184</v>
      </c>
      <c r="D75" s="27">
        <v>8.7999999999999995E-2</v>
      </c>
      <c r="E75" s="27">
        <v>63318.495999999999</v>
      </c>
      <c r="F75" s="27">
        <v>1.3897992776076045E-6</v>
      </c>
      <c r="G75" s="24"/>
      <c r="H75" t="s">
        <v>3</v>
      </c>
      <c r="I75" s="28">
        <f>IFERROR(AVERAGE($F$74,$F$75),"0")</f>
        <v>9.5773866829696979E-7</v>
      </c>
      <c r="J75" t="s">
        <v>3</v>
      </c>
    </row>
    <row r="76" spans="1:11" x14ac:dyDescent="0.25">
      <c r="A76" s="22" t="s">
        <v>321</v>
      </c>
      <c r="B76" s="22" t="s">
        <v>26</v>
      </c>
      <c r="C76" s="22" t="s">
        <v>85</v>
      </c>
      <c r="D76" s="23">
        <v>46617.07</v>
      </c>
      <c r="E76" s="23">
        <v>21587.912</v>
      </c>
      <c r="F76" s="23">
        <v>2.1594061528507251</v>
      </c>
      <c r="G76" s="50">
        <f>($F$76 - $I$75) * 5</f>
        <v>10.797025975560285</v>
      </c>
      <c r="H76" s="18">
        <v>1</v>
      </c>
      <c r="I76" s="30">
        <f>IFERROR($G$80 / $G$76,"")</f>
        <v>0.62138883418135793</v>
      </c>
      <c r="J76" s="31">
        <f>IFERROR(1-$I$76,"")</f>
        <v>0.37861116581864207</v>
      </c>
      <c r="K76" s="56">
        <f>IFERROR((($G$76 * 3 ) + ($G$80 * 5)) / ($G$78 * 3),"")</f>
        <v>1.5805592789594569</v>
      </c>
    </row>
    <row r="77" spans="1:11" x14ac:dyDescent="0.25">
      <c r="A77" s="26" t="s">
        <v>322</v>
      </c>
      <c r="B77" s="26" t="s">
        <v>26</v>
      </c>
      <c r="C77" s="26" t="s">
        <v>85</v>
      </c>
      <c r="D77" s="27">
        <v>50453.008000000002</v>
      </c>
      <c r="E77" s="27">
        <v>20787.66</v>
      </c>
      <c r="F77" s="27">
        <v>2.4270652877716876</v>
      </c>
      <c r="G77" s="50">
        <f>($F$77 - $I$75) * 5</f>
        <v>12.135321650165096</v>
      </c>
      <c r="H77" s="18">
        <v>2</v>
      </c>
      <c r="I77" s="33">
        <f>IFERROR($G$81 / $G$77,"")</f>
        <v>0.47476203782330201</v>
      </c>
      <c r="J77" s="34">
        <f>IFERROR(1-$I$77,"")</f>
        <v>0.52523796217669805</v>
      </c>
      <c r="K77" s="58">
        <f>IFERROR((($G$77 * 3 ) + ($G$81 * 5)) / ($G$79 * 3),"")</f>
        <v>1.3148093474066738</v>
      </c>
    </row>
    <row r="78" spans="1:11" x14ac:dyDescent="0.25">
      <c r="A78" s="22" t="s">
        <v>323</v>
      </c>
      <c r="B78" s="22" t="s">
        <v>26</v>
      </c>
      <c r="C78" s="22" t="s">
        <v>85</v>
      </c>
      <c r="D78" s="23">
        <v>104548.867</v>
      </c>
      <c r="E78" s="23">
        <v>37591.800999999999</v>
      </c>
      <c r="F78" s="23">
        <v>2.7811614293233782</v>
      </c>
      <c r="G78" s="50">
        <f>($F$78 - $I$75) * 5</f>
        <v>13.905802357923548</v>
      </c>
      <c r="H78" s="18" t="s">
        <v>60</v>
      </c>
      <c r="I78" s="36">
        <f>IFERROR(AVERAGE($I$76:$I$77),"")</f>
        <v>0.54807543600233</v>
      </c>
      <c r="J78" s="37">
        <f>IFERROR(AVERAGE($J$76:$J$77),"")</f>
        <v>0.45192456399767006</v>
      </c>
      <c r="K78" s="60">
        <f>IFERROR(AVERAGE($K$76:$K$77),"")</f>
        <v>1.4476843131830655</v>
      </c>
    </row>
    <row r="79" spans="1:11" x14ac:dyDescent="0.25">
      <c r="A79" s="26" t="s">
        <v>324</v>
      </c>
      <c r="B79" s="26" t="s">
        <v>26</v>
      </c>
      <c r="C79" s="26" t="s">
        <v>85</v>
      </c>
      <c r="D79" s="27">
        <v>128331.18799999999</v>
      </c>
      <c r="E79" s="27">
        <v>38810.792999999998</v>
      </c>
      <c r="F79" s="27">
        <v>3.3065850522559539</v>
      </c>
      <c r="G79" s="50">
        <f>($F$79 - $I$75) * 5</f>
        <v>16.532920472586426</v>
      </c>
    </row>
    <row r="80" spans="1:11" x14ac:dyDescent="0.25">
      <c r="A80" s="22" t="s">
        <v>325</v>
      </c>
      <c r="B80" s="22" t="s">
        <v>26</v>
      </c>
      <c r="C80" s="22" t="s">
        <v>83</v>
      </c>
      <c r="D80" s="23">
        <v>120626.789</v>
      </c>
      <c r="E80" s="23">
        <v>35958.870999999999</v>
      </c>
      <c r="F80" s="23">
        <v>3.3545766495282905</v>
      </c>
      <c r="G80" s="29">
        <f>($F$80 - $I$75) * 2</f>
        <v>6.7091513835792442</v>
      </c>
    </row>
    <row r="81" spans="1:11" x14ac:dyDescent="0.25">
      <c r="A81" s="26" t="s">
        <v>326</v>
      </c>
      <c r="B81" s="26" t="s">
        <v>26</v>
      </c>
      <c r="C81" s="26" t="s">
        <v>84</v>
      </c>
      <c r="D81" s="27">
        <v>68655.656000000003</v>
      </c>
      <c r="E81" s="27">
        <v>23833.01</v>
      </c>
      <c r="F81" s="27">
        <v>2.8806959758754771</v>
      </c>
      <c r="G81" s="29">
        <f>($F$81 - $I$75) * 2</f>
        <v>5.7613900362736175</v>
      </c>
    </row>
    <row r="82" spans="1:11" x14ac:dyDescent="0.25">
      <c r="A82" s="22"/>
      <c r="B82" s="22"/>
      <c r="C82" s="22"/>
      <c r="D82" s="23"/>
      <c r="E82" s="23"/>
      <c r="F82" s="23"/>
      <c r="G82" s="24"/>
    </row>
    <row r="83" spans="1:11" x14ac:dyDescent="0.25">
      <c r="A83" s="26" t="s">
        <v>193</v>
      </c>
      <c r="B83" s="26" t="s">
        <v>26</v>
      </c>
      <c r="C83" s="26" t="s">
        <v>86</v>
      </c>
      <c r="D83" s="27">
        <v>2.5999999999999999E-2</v>
      </c>
      <c r="E83" s="27">
        <v>49459.93</v>
      </c>
      <c r="F83" s="27">
        <v>5.2567805898633496E-7</v>
      </c>
      <c r="G83" s="24"/>
      <c r="I83" s="25" t="s">
        <v>59</v>
      </c>
    </row>
    <row r="84" spans="1:11" x14ac:dyDescent="0.25">
      <c r="A84" s="22" t="s">
        <v>194</v>
      </c>
      <c r="B84" s="22" t="s">
        <v>26</v>
      </c>
      <c r="C84" s="22" t="s">
        <v>87</v>
      </c>
      <c r="D84" s="23">
        <v>8.7999999999999995E-2</v>
      </c>
      <c r="E84" s="23">
        <v>63318.495999999999</v>
      </c>
      <c r="F84" s="23">
        <v>1.3897992776076045E-6</v>
      </c>
      <c r="G84" s="24"/>
      <c r="H84" t="s">
        <v>3</v>
      </c>
      <c r="I84" s="28">
        <f>IFERROR(AVERAGE($F$83,$F$84),"0")</f>
        <v>9.5773866829696979E-7</v>
      </c>
      <c r="J84" t="s">
        <v>3</v>
      </c>
    </row>
    <row r="85" spans="1:11" x14ac:dyDescent="0.25">
      <c r="A85" s="26" t="s">
        <v>345</v>
      </c>
      <c r="B85" s="26" t="s">
        <v>26</v>
      </c>
      <c r="C85" s="26" t="s">
        <v>88</v>
      </c>
      <c r="D85" s="27">
        <v>2251.9720000000002</v>
      </c>
      <c r="E85" s="27">
        <v>42003.633000000002</v>
      </c>
      <c r="F85" s="27">
        <v>5.3613743363580005E-2</v>
      </c>
      <c r="G85" s="24">
        <f>($F$85 - $I$84) * 5</f>
        <v>0.26806392812455854</v>
      </c>
      <c r="H85" s="18">
        <v>1</v>
      </c>
      <c r="I85" s="30">
        <f>IFERROR($G$89 / $G$85,"")</f>
        <v>0.37691996499050251</v>
      </c>
      <c r="J85" s="31">
        <f>IFERROR(1-$I$85,"")</f>
        <v>0.62308003500949749</v>
      </c>
      <c r="K85" s="56">
        <f>IFERROR((($G$85 * 3 ) + ($G$89 * 5)) / ($G$87 * 3),"")</f>
        <v>1.5716395438874169</v>
      </c>
    </row>
    <row r="86" spans="1:11" x14ac:dyDescent="0.25">
      <c r="A86" s="22" t="s">
        <v>346</v>
      </c>
      <c r="B86" s="22" t="s">
        <v>26</v>
      </c>
      <c r="C86" s="22" t="s">
        <v>88</v>
      </c>
      <c r="D86" s="23">
        <v>2449.8910000000001</v>
      </c>
      <c r="E86" s="23">
        <v>46437.495999999999</v>
      </c>
      <c r="F86" s="23">
        <v>5.2756742094793398E-2</v>
      </c>
      <c r="G86" s="24">
        <f>($F$86 - $I$84) * 5</f>
        <v>0.26377892178062551</v>
      </c>
      <c r="H86" s="18">
        <v>2</v>
      </c>
      <c r="I86" s="33">
        <f>IFERROR($G$90 / $G$86,"")</f>
        <v>0.35679911333964137</v>
      </c>
      <c r="J86" s="34">
        <f>IFERROR(1-$I$86,"")</f>
        <v>0.64320088666035868</v>
      </c>
      <c r="K86" s="58">
        <f>IFERROR((($G$86 * 3 ) + ($G$90 * 5)) / ($G$88 * 3),"")</f>
        <v>1.2438884620885715</v>
      </c>
    </row>
    <row r="87" spans="1:11" x14ac:dyDescent="0.25">
      <c r="A87" s="26" t="s">
        <v>347</v>
      </c>
      <c r="B87" s="26" t="s">
        <v>26</v>
      </c>
      <c r="C87" s="26" t="s">
        <v>88</v>
      </c>
      <c r="D87" s="27">
        <v>2834.8119999999999</v>
      </c>
      <c r="E87" s="27">
        <v>51037.995999999999</v>
      </c>
      <c r="F87" s="27">
        <v>5.5543168270164839E-2</v>
      </c>
      <c r="G87" s="24">
        <f>($F$87 - $I$84) * 5</f>
        <v>0.27771105265748269</v>
      </c>
      <c r="H87" s="18" t="s">
        <v>60</v>
      </c>
      <c r="I87" s="36">
        <f>IFERROR(AVERAGE($I$85:$I$86),"")</f>
        <v>0.36685953916507197</v>
      </c>
      <c r="J87" s="37">
        <f>IFERROR(AVERAGE($J$85:$J$86),"")</f>
        <v>0.63314046083492803</v>
      </c>
      <c r="K87" s="60">
        <f>IFERROR(AVERAGE($K$85:$K$86),"")</f>
        <v>1.4077640029879941</v>
      </c>
    </row>
    <row r="88" spans="1:11" x14ac:dyDescent="0.25">
      <c r="A88" s="22" t="s">
        <v>348</v>
      </c>
      <c r="B88" s="22" t="s">
        <v>26</v>
      </c>
      <c r="C88" s="22" t="s">
        <v>88</v>
      </c>
      <c r="D88" s="23">
        <v>1670.604</v>
      </c>
      <c r="E88" s="23">
        <v>24700.697</v>
      </c>
      <c r="F88" s="23">
        <v>6.763388093866339E-2</v>
      </c>
      <c r="G88" s="24">
        <f>($F$88 - $I$84) * 5</f>
        <v>0.33816461599997544</v>
      </c>
    </row>
    <row r="89" spans="1:11" x14ac:dyDescent="0.25">
      <c r="A89" s="26" t="s">
        <v>339</v>
      </c>
      <c r="B89" s="26" t="s">
        <v>26</v>
      </c>
      <c r="C89" s="26" t="s">
        <v>88</v>
      </c>
      <c r="D89" s="27">
        <v>1892.7349999999999</v>
      </c>
      <c r="E89" s="27">
        <v>37464.855000000003</v>
      </c>
      <c r="F89" s="27">
        <v>5.0520280940630886E-2</v>
      </c>
      <c r="G89" s="24">
        <f>($F$89 - $I$84) * 2</f>
        <v>0.10103864640392518</v>
      </c>
    </row>
    <row r="90" spans="1:11" x14ac:dyDescent="0.25">
      <c r="A90" s="22" t="s">
        <v>340</v>
      </c>
      <c r="B90" s="22" t="s">
        <v>26</v>
      </c>
      <c r="C90" s="22" t="s">
        <v>88</v>
      </c>
      <c r="D90" s="23">
        <v>1780.633</v>
      </c>
      <c r="E90" s="23">
        <v>37838.309000000001</v>
      </c>
      <c r="F90" s="23">
        <v>4.7059000443175195E-2</v>
      </c>
      <c r="G90" s="45">
        <f>($F$90 - $I$84) * 2</f>
        <v>9.4116085409013797E-2</v>
      </c>
    </row>
    <row r="91" spans="1:11" x14ac:dyDescent="0.25">
      <c r="A91" s="26"/>
      <c r="B91" s="26"/>
      <c r="C91" s="26"/>
      <c r="D91" s="27"/>
      <c r="E91" s="27"/>
      <c r="F91" s="27"/>
      <c r="G91" s="24"/>
    </row>
    <row r="92" spans="1:11" x14ac:dyDescent="0.25">
      <c r="A92" s="22" t="s">
        <v>193</v>
      </c>
      <c r="B92" s="22" t="s">
        <v>28</v>
      </c>
      <c r="C92" s="22" t="s">
        <v>147</v>
      </c>
      <c r="D92" s="23">
        <v>2.5999999999999999E-2</v>
      </c>
      <c r="E92" s="23">
        <v>49459.93</v>
      </c>
      <c r="F92" s="23">
        <v>5.2567805898633496E-7</v>
      </c>
      <c r="G92" s="24"/>
      <c r="I92" s="25" t="s">
        <v>59</v>
      </c>
    </row>
    <row r="93" spans="1:11" x14ac:dyDescent="0.25">
      <c r="A93" s="26" t="s">
        <v>194</v>
      </c>
      <c r="B93" s="26" t="s">
        <v>28</v>
      </c>
      <c r="C93" s="26" t="s">
        <v>147</v>
      </c>
      <c r="D93" s="27">
        <v>8.7999999999999995E-2</v>
      </c>
      <c r="E93" s="27">
        <v>63318.495999999999</v>
      </c>
      <c r="F93" s="27">
        <v>1.3897992776076045E-6</v>
      </c>
      <c r="G93" s="24"/>
      <c r="H93" t="s">
        <v>3</v>
      </c>
      <c r="I93" s="28">
        <f>IFERROR(AVERAGE($F$92,$F$93),"0")</f>
        <v>9.5773866829696979E-7</v>
      </c>
      <c r="J93" t="s">
        <v>3</v>
      </c>
    </row>
    <row r="94" spans="1:11" x14ac:dyDescent="0.25">
      <c r="A94" s="22" t="s">
        <v>349</v>
      </c>
      <c r="B94" s="22" t="s">
        <v>28</v>
      </c>
      <c r="C94" s="22" t="s">
        <v>89</v>
      </c>
      <c r="D94" s="23">
        <v>8901.5220000000008</v>
      </c>
      <c r="E94" s="23">
        <v>42003.633000000002</v>
      </c>
      <c r="F94" s="23">
        <v>0.21192266868915841</v>
      </c>
      <c r="G94" s="29">
        <f>($F$94 - $I$93) * 5</f>
        <v>1.0596085547524505</v>
      </c>
      <c r="H94" s="18">
        <v>1</v>
      </c>
      <c r="I94" s="30">
        <f>IFERROR($G$98 / $G$94,"")</f>
        <v>0.59927391252191786</v>
      </c>
      <c r="J94" s="31">
        <f>IFERROR(1-$I$94,"")</f>
        <v>0.40072608747808214</v>
      </c>
      <c r="K94" s="56">
        <f>IFERROR((($G$94 * 3 ) + ($G$98 * 5)) / ($G$96 * 3),"")</f>
        <v>1.0580147843357111</v>
      </c>
    </row>
    <row r="95" spans="1:11" x14ac:dyDescent="0.25">
      <c r="A95" s="26" t="s">
        <v>350</v>
      </c>
      <c r="B95" s="26" t="s">
        <v>28</v>
      </c>
      <c r="C95" s="26" t="s">
        <v>89</v>
      </c>
      <c r="D95" s="27">
        <v>8175.4080000000004</v>
      </c>
      <c r="E95" s="27">
        <v>46437.495999999999</v>
      </c>
      <c r="F95" s="27">
        <v>0.17605186980796725</v>
      </c>
      <c r="G95" s="24">
        <f>($F$95 - $I$93) * 5</f>
        <v>0.88025456034649485</v>
      </c>
      <c r="H95" s="18">
        <v>2</v>
      </c>
      <c r="I95" s="33">
        <f>IFERROR($G$99 / $G$95,"")</f>
        <v>0.74541504966689975</v>
      </c>
      <c r="J95" s="34">
        <f>IFERROR(1-$I$95,"")</f>
        <v>0.25458495033310025</v>
      </c>
      <c r="K95" s="35">
        <f>IFERROR((($G$95 * 3 ) + ($G$99 * 5)) / ($G$97 * 3),"")</f>
        <v>0.83528699290332964</v>
      </c>
    </row>
    <row r="96" spans="1:11" x14ac:dyDescent="0.25">
      <c r="A96" s="22" t="s">
        <v>351</v>
      </c>
      <c r="B96" s="22" t="s">
        <v>28</v>
      </c>
      <c r="C96" s="22" t="s">
        <v>89</v>
      </c>
      <c r="D96" s="23">
        <v>20433.629000000001</v>
      </c>
      <c r="E96" s="23">
        <v>51037.995999999999</v>
      </c>
      <c r="F96" s="23">
        <v>0.4003611152757644</v>
      </c>
      <c r="G96" s="29">
        <f>($F$96 - $I$93) * 5</f>
        <v>2.0018007876854806</v>
      </c>
      <c r="H96" s="18" t="s">
        <v>60</v>
      </c>
      <c r="I96" s="36">
        <f>IFERROR(AVERAGE($I$94:$I$95),"")</f>
        <v>0.67234448109440881</v>
      </c>
      <c r="J96" s="37">
        <f>IFERROR(AVERAGE($J$94:$J$95),"")</f>
        <v>0.32765551890559119</v>
      </c>
      <c r="K96" s="38">
        <f>IFERROR(AVERAGE($K$94:$K$95),"")</f>
        <v>0.9466508886195204</v>
      </c>
    </row>
    <row r="97" spans="1:11" x14ac:dyDescent="0.25">
      <c r="A97" s="26" t="s">
        <v>352</v>
      </c>
      <c r="B97" s="26" t="s">
        <v>28</v>
      </c>
      <c r="C97" s="26" t="s">
        <v>89</v>
      </c>
      <c r="D97" s="27">
        <v>11673.946</v>
      </c>
      <c r="E97" s="27">
        <v>24700.697</v>
      </c>
      <c r="F97" s="27">
        <v>0.472616056138011</v>
      </c>
      <c r="G97" s="29">
        <f>($F$97 - $I$93) * 5</f>
        <v>2.3630754919967134</v>
      </c>
    </row>
    <row r="98" spans="1:11" x14ac:dyDescent="0.25">
      <c r="A98" s="22" t="s">
        <v>353</v>
      </c>
      <c r="B98" s="22" t="s">
        <v>28</v>
      </c>
      <c r="C98" s="22" t="s">
        <v>89</v>
      </c>
      <c r="D98" s="23">
        <v>11895.048000000001</v>
      </c>
      <c r="E98" s="23">
        <v>37464.855000000003</v>
      </c>
      <c r="F98" s="23">
        <v>0.31749883991276623</v>
      </c>
      <c r="G98" s="24">
        <f>($F$98 - $I$93) * 2</f>
        <v>0.63499576434819582</v>
      </c>
    </row>
    <row r="99" spans="1:11" x14ac:dyDescent="0.25">
      <c r="A99" s="26" t="s">
        <v>354</v>
      </c>
      <c r="B99" s="26" t="s">
        <v>28</v>
      </c>
      <c r="C99" s="26" t="s">
        <v>89</v>
      </c>
      <c r="D99" s="27">
        <v>12413.933999999999</v>
      </c>
      <c r="E99" s="27">
        <v>37838.309000000001</v>
      </c>
      <c r="F99" s="27">
        <v>0.32807845614876707</v>
      </c>
      <c r="G99" s="24">
        <f>($F$99 - $I$93) * 2</f>
        <v>0.65615499682019751</v>
      </c>
    </row>
    <row r="100" spans="1:11" x14ac:dyDescent="0.25">
      <c r="A100" s="22"/>
      <c r="B100" s="22"/>
      <c r="C100" s="22"/>
      <c r="D100" s="23"/>
      <c r="E100" s="23"/>
      <c r="F100" s="23"/>
      <c r="G100" s="24"/>
    </row>
    <row r="101" spans="1:11" x14ac:dyDescent="0.25">
      <c r="A101" s="26" t="s">
        <v>193</v>
      </c>
      <c r="B101" s="26" t="s">
        <v>29</v>
      </c>
      <c r="C101" s="26" t="s">
        <v>90</v>
      </c>
      <c r="D101" s="27">
        <v>2.5999999999999999E-2</v>
      </c>
      <c r="E101" s="27">
        <v>49459.93</v>
      </c>
      <c r="F101" s="27">
        <v>5.2567805898633496E-7</v>
      </c>
      <c r="G101" s="24"/>
      <c r="I101" s="25" t="s">
        <v>59</v>
      </c>
    </row>
    <row r="102" spans="1:11" x14ac:dyDescent="0.25">
      <c r="A102" s="22" t="s">
        <v>194</v>
      </c>
      <c r="B102" s="22" t="s">
        <v>29</v>
      </c>
      <c r="C102" s="22" t="s">
        <v>91</v>
      </c>
      <c r="D102" s="23">
        <v>8.7999999999999995E-2</v>
      </c>
      <c r="E102" s="23">
        <v>63318.495999999999</v>
      </c>
      <c r="F102" s="23">
        <v>1.3897992776076045E-6</v>
      </c>
      <c r="G102" s="24"/>
      <c r="H102" t="s">
        <v>3</v>
      </c>
      <c r="I102" s="28">
        <f>IFERROR(AVERAGE($F$101,$F$102),"0")</f>
        <v>9.5773866829696979E-7</v>
      </c>
      <c r="J102" t="s">
        <v>3</v>
      </c>
    </row>
    <row r="103" spans="1:11" x14ac:dyDescent="0.25">
      <c r="A103" s="26" t="s">
        <v>373</v>
      </c>
      <c r="B103" s="26" t="s">
        <v>29</v>
      </c>
      <c r="C103" s="26" t="s">
        <v>92</v>
      </c>
      <c r="D103" s="27">
        <v>4703.3649999999998</v>
      </c>
      <c r="E103" s="27">
        <v>42003.633000000002</v>
      </c>
      <c r="F103" s="27">
        <v>0.11197519509800496</v>
      </c>
      <c r="G103" s="24">
        <f>($F$103 - $I$102) * 5</f>
        <v>0.55987118679668335</v>
      </c>
      <c r="H103" s="18">
        <v>1</v>
      </c>
      <c r="I103" s="43">
        <f>IFERROR($G$107 / $G$103,"")</f>
        <v>2.0840332116159474E-2</v>
      </c>
      <c r="J103" s="31">
        <f>IFERROR(1-$I$103,"")</f>
        <v>0.97915966788384057</v>
      </c>
      <c r="K103" s="56">
        <f>IFERROR((($G$103 * 3 ) + ($G$107 * 5)) / ($G$105 * 3),"")</f>
        <v>1.1477327220983993</v>
      </c>
    </row>
    <row r="104" spans="1:11" x14ac:dyDescent="0.25">
      <c r="A104" s="22" t="s">
        <v>374</v>
      </c>
      <c r="B104" s="22" t="s">
        <v>29</v>
      </c>
      <c r="C104" s="22" t="s">
        <v>92</v>
      </c>
      <c r="D104" s="23">
        <v>4297.5050000000001</v>
      </c>
      <c r="E104" s="23">
        <v>46437.495999999999</v>
      </c>
      <c r="F104" s="23">
        <v>9.2543857231234011E-2</v>
      </c>
      <c r="G104" s="24">
        <f>($F$104 - $I$102) * 5</f>
        <v>0.46271449746282856</v>
      </c>
      <c r="H104" s="18">
        <v>2</v>
      </c>
      <c r="I104" s="52">
        <f>IFERROR($G$108 / $G$104,"")</f>
        <v>3.3458781235301951E-2</v>
      </c>
      <c r="J104" s="34">
        <f>IFERROR(1-$I$104,"")</f>
        <v>0.96654121876469801</v>
      </c>
      <c r="K104" s="58">
        <f>IFERROR((($G$104 * 3 ) + ($G$108 * 5)) / ($G$106 * 3),"")</f>
        <v>1.0365643641065545</v>
      </c>
    </row>
    <row r="105" spans="1:11" x14ac:dyDescent="0.25">
      <c r="A105" s="26" t="s">
        <v>375</v>
      </c>
      <c r="B105" s="26" t="s">
        <v>29</v>
      </c>
      <c r="C105" s="26" t="s">
        <v>92</v>
      </c>
      <c r="D105" s="27">
        <v>5152.3310000000001</v>
      </c>
      <c r="E105" s="27">
        <v>51037.995999999999</v>
      </c>
      <c r="F105" s="27">
        <v>0.10095088764848839</v>
      </c>
      <c r="G105" s="24">
        <f>($F$105 - $I$102) * 5</f>
        <v>0.5047496495491004</v>
      </c>
      <c r="H105" s="18" t="s">
        <v>60</v>
      </c>
      <c r="I105" s="44">
        <f>IFERROR(AVERAGE($I$103:$I$104),"")</f>
        <v>2.7149556675730713E-2</v>
      </c>
      <c r="J105" s="37">
        <f>IFERROR(AVERAGE($J$103:$J$104),"")</f>
        <v>0.97285044332426929</v>
      </c>
      <c r="K105" s="60">
        <f>IFERROR(AVERAGE($K$103:$K$104),"")</f>
        <v>1.0921485431024769</v>
      </c>
    </row>
    <row r="106" spans="1:11" x14ac:dyDescent="0.25">
      <c r="A106" s="22" t="s">
        <v>376</v>
      </c>
      <c r="B106" s="22" t="s">
        <v>29</v>
      </c>
      <c r="C106" s="22" t="s">
        <v>92</v>
      </c>
      <c r="D106" s="23">
        <v>2328.239</v>
      </c>
      <c r="E106" s="23">
        <v>24700.697</v>
      </c>
      <c r="F106" s="23">
        <v>9.4258028427294985E-2</v>
      </c>
      <c r="G106" s="24">
        <f>($F$106 - $I$102) * 5</f>
        <v>0.47128535344313338</v>
      </c>
    </row>
    <row r="107" spans="1:11" x14ac:dyDescent="0.25">
      <c r="A107" s="26" t="s">
        <v>367</v>
      </c>
      <c r="B107" s="26" t="s">
        <v>29</v>
      </c>
      <c r="C107" s="26" t="s">
        <v>92</v>
      </c>
      <c r="D107" s="27">
        <v>218.60400000000001</v>
      </c>
      <c r="E107" s="27">
        <v>37464.855000000003</v>
      </c>
      <c r="F107" s="27">
        <v>5.8349084762239168E-3</v>
      </c>
      <c r="G107" s="45">
        <f>($F$107 - $I$102) * 2</f>
        <v>1.166790147511124E-2</v>
      </c>
    </row>
    <row r="108" spans="1:11" x14ac:dyDescent="0.25">
      <c r="A108" s="22" t="s">
        <v>368</v>
      </c>
      <c r="B108" s="22" t="s">
        <v>29</v>
      </c>
      <c r="C108" s="22" t="s">
        <v>92</v>
      </c>
      <c r="D108" s="23">
        <v>292.94</v>
      </c>
      <c r="E108" s="23">
        <v>37838.309000000001</v>
      </c>
      <c r="F108" s="23">
        <v>7.7418893111740267E-3</v>
      </c>
      <c r="G108" s="45">
        <f>($F$108 - $I$102) * 2</f>
        <v>1.548186314501146E-2</v>
      </c>
    </row>
    <row r="109" spans="1:11" x14ac:dyDescent="0.25">
      <c r="A109" s="26"/>
      <c r="B109" s="26"/>
      <c r="C109" s="26"/>
      <c r="D109" s="27"/>
      <c r="E109" s="27"/>
      <c r="F109" s="27"/>
      <c r="G109" s="24"/>
    </row>
    <row r="110" spans="1:11" x14ac:dyDescent="0.25">
      <c r="A110" s="22" t="s">
        <v>193</v>
      </c>
      <c r="B110" s="22" t="s">
        <v>30</v>
      </c>
      <c r="C110" s="22" t="s">
        <v>93</v>
      </c>
      <c r="D110" s="23">
        <v>2.5999999999999999E-2</v>
      </c>
      <c r="E110" s="23">
        <v>49459.93</v>
      </c>
      <c r="F110" s="23">
        <v>5.2567805898633496E-7</v>
      </c>
      <c r="G110" s="24"/>
      <c r="I110" s="25" t="s">
        <v>59</v>
      </c>
    </row>
    <row r="111" spans="1:11" x14ac:dyDescent="0.25">
      <c r="A111" s="26" t="s">
        <v>194</v>
      </c>
      <c r="B111" s="26" t="s">
        <v>30</v>
      </c>
      <c r="C111" s="26" t="s">
        <v>94</v>
      </c>
      <c r="D111" s="27">
        <v>8.7999999999999995E-2</v>
      </c>
      <c r="E111" s="27">
        <v>63318.495999999999</v>
      </c>
      <c r="F111" s="27">
        <v>1.3897992776076045E-6</v>
      </c>
      <c r="G111" s="24"/>
      <c r="H111" t="s">
        <v>3</v>
      </c>
      <c r="I111" s="28">
        <f>IFERROR(AVERAGE($F$110,$F$111),"0")</f>
        <v>9.5773866829696979E-7</v>
      </c>
      <c r="J111" t="s">
        <v>3</v>
      </c>
    </row>
    <row r="112" spans="1:11" x14ac:dyDescent="0.25">
      <c r="A112" s="22" t="s">
        <v>377</v>
      </c>
      <c r="B112" s="22" t="s">
        <v>30</v>
      </c>
      <c r="C112" s="22" t="s">
        <v>95</v>
      </c>
      <c r="D112" s="23">
        <v>24009.33</v>
      </c>
      <c r="E112" s="23">
        <v>42003.633000000002</v>
      </c>
      <c r="F112" s="23">
        <v>0.57160127077579215</v>
      </c>
      <c r="G112" s="29">
        <f>($F$112 - $I$111) * 5</f>
        <v>2.8580015651856194</v>
      </c>
      <c r="H112" s="18">
        <v>1</v>
      </c>
      <c r="I112" s="43">
        <f>IFERROR($G$116 / $G$112,"")</f>
        <v>4.9663015600728999E-2</v>
      </c>
      <c r="J112" s="31">
        <f>IFERROR(1-$I$112,"")</f>
        <v>0.95033698439927106</v>
      </c>
      <c r="K112" s="32">
        <f>IFERROR((($G$112 * 3 ) + ($G$116 * 5)) / ($G$114 * 3),"")</f>
        <v>0.88869118336718878</v>
      </c>
    </row>
    <row r="113" spans="1:11" x14ac:dyDescent="0.25">
      <c r="A113" s="26" t="s">
        <v>378</v>
      </c>
      <c r="B113" s="26" t="s">
        <v>30</v>
      </c>
      <c r="C113" s="26" t="s">
        <v>95</v>
      </c>
      <c r="D113" s="27">
        <v>26640.131000000001</v>
      </c>
      <c r="E113" s="27">
        <v>46437.495999999999</v>
      </c>
      <c r="F113" s="27">
        <v>0.57367716381606804</v>
      </c>
      <c r="G113" s="29">
        <f>($F$113 - $I$111) * 5</f>
        <v>2.868381030386999</v>
      </c>
      <c r="H113" s="18">
        <v>2</v>
      </c>
      <c r="I113" s="52">
        <f>IFERROR($G$117 / $G$113,"")</f>
        <v>5.0803993041335538E-2</v>
      </c>
      <c r="J113" s="34">
        <f>IFERROR(1-$I$113,"")</f>
        <v>0.94919600695866446</v>
      </c>
      <c r="K113" s="58">
        <f>IFERROR((($G$113 * 3 ) + ($G$117 * 5)) / ($G$115 * 3),"")</f>
        <v>1.0321919397405535</v>
      </c>
    </row>
    <row r="114" spans="1:11" x14ac:dyDescent="0.25">
      <c r="A114" s="22" t="s">
        <v>379</v>
      </c>
      <c r="B114" s="22" t="s">
        <v>30</v>
      </c>
      <c r="C114" s="22" t="s">
        <v>95</v>
      </c>
      <c r="D114" s="23">
        <v>35544.523000000001</v>
      </c>
      <c r="E114" s="23">
        <v>51037.995999999999</v>
      </c>
      <c r="F114" s="23">
        <v>0.6964325754482994</v>
      </c>
      <c r="G114" s="29">
        <f>($F$114 - $I$111) * 5</f>
        <v>3.4821580885481556</v>
      </c>
      <c r="H114" s="18" t="s">
        <v>60</v>
      </c>
      <c r="I114" s="44">
        <f>IFERROR(AVERAGE($I$112:$I$113),"")</f>
        <v>5.0233504321032268E-2</v>
      </c>
      <c r="J114" s="37">
        <f>IFERROR(AVERAGE($J$112:$J$113),"")</f>
        <v>0.94976649567896776</v>
      </c>
      <c r="K114" s="38">
        <f>IFERROR(AVERAGE($K$112:$K$113),"")</f>
        <v>0.96044156155387106</v>
      </c>
    </row>
    <row r="115" spans="1:11" x14ac:dyDescent="0.25">
      <c r="A115" s="26" t="s">
        <v>380</v>
      </c>
      <c r="B115" s="26" t="s">
        <v>30</v>
      </c>
      <c r="C115" s="26" t="s">
        <v>95</v>
      </c>
      <c r="D115" s="27">
        <v>14890.704</v>
      </c>
      <c r="E115" s="27">
        <v>24700.697</v>
      </c>
      <c r="F115" s="27">
        <v>0.60284549865131332</v>
      </c>
      <c r="G115" s="29">
        <f>($F$115 - $I$111) * 5</f>
        <v>3.0142227045632253</v>
      </c>
    </row>
    <row r="116" spans="1:11" x14ac:dyDescent="0.25">
      <c r="A116" s="22" t="s">
        <v>381</v>
      </c>
      <c r="B116" s="22" t="s">
        <v>30</v>
      </c>
      <c r="C116" s="22" t="s">
        <v>95</v>
      </c>
      <c r="D116" s="23">
        <v>2658.86</v>
      </c>
      <c r="E116" s="23">
        <v>37464.855000000003</v>
      </c>
      <c r="F116" s="23">
        <v>7.0969445898028963E-2</v>
      </c>
      <c r="G116" s="24">
        <f>($F$116 - $I$111) * 2</f>
        <v>0.14193697631872132</v>
      </c>
    </row>
    <row r="117" spans="1:11" x14ac:dyDescent="0.25">
      <c r="A117" s="26" t="s">
        <v>382</v>
      </c>
      <c r="B117" s="26" t="s">
        <v>30</v>
      </c>
      <c r="C117" s="26" t="s">
        <v>95</v>
      </c>
      <c r="D117" s="27">
        <v>2757.0340000000001</v>
      </c>
      <c r="E117" s="27">
        <v>37838.309000000001</v>
      </c>
      <c r="F117" s="27">
        <v>7.286356269250828E-2</v>
      </c>
      <c r="G117" s="24">
        <f>($F$117 - $I$111) * 2</f>
        <v>0.14572520990767995</v>
      </c>
    </row>
    <row r="118" spans="1:11" x14ac:dyDescent="0.25">
      <c r="A118" s="22"/>
      <c r="B118" s="22"/>
      <c r="C118" s="22"/>
      <c r="D118" s="23"/>
      <c r="E118" s="23"/>
      <c r="F118" s="23"/>
      <c r="G118" s="24"/>
    </row>
    <row r="119" spans="1:11" x14ac:dyDescent="0.25">
      <c r="A119" s="26" t="s">
        <v>193</v>
      </c>
      <c r="B119" s="26" t="s">
        <v>31</v>
      </c>
      <c r="C119" s="26" t="s">
        <v>96</v>
      </c>
      <c r="D119" s="27">
        <v>2.5999999999999999E-2</v>
      </c>
      <c r="E119" s="27">
        <v>49459.93</v>
      </c>
      <c r="F119" s="27">
        <v>5.2567805898633496E-7</v>
      </c>
      <c r="G119" s="24"/>
      <c r="I119" s="25" t="s">
        <v>59</v>
      </c>
    </row>
    <row r="120" spans="1:11" x14ac:dyDescent="0.25">
      <c r="A120" s="22" t="s">
        <v>194</v>
      </c>
      <c r="B120" s="22" t="s">
        <v>31</v>
      </c>
      <c r="C120" s="22" t="s">
        <v>97</v>
      </c>
      <c r="D120" s="23">
        <v>8.7999999999999995E-2</v>
      </c>
      <c r="E120" s="23">
        <v>63318.495999999999</v>
      </c>
      <c r="F120" s="23">
        <v>1.3897992776076045E-6</v>
      </c>
      <c r="G120" s="24"/>
      <c r="H120" t="s">
        <v>3</v>
      </c>
      <c r="I120" s="28">
        <f>IFERROR(AVERAGE($F$119,$F$120),"0")</f>
        <v>9.5773866829696979E-7</v>
      </c>
      <c r="J120" t="s">
        <v>3</v>
      </c>
    </row>
    <row r="121" spans="1:11" x14ac:dyDescent="0.25">
      <c r="A121" s="26" t="s">
        <v>401</v>
      </c>
      <c r="B121" s="26" t="s">
        <v>31</v>
      </c>
      <c r="C121" s="26" t="s">
        <v>98</v>
      </c>
      <c r="D121" s="27">
        <v>937.36199999999997</v>
      </c>
      <c r="E121" s="27">
        <v>19554.184000000001</v>
      </c>
      <c r="F121" s="27">
        <v>4.7936646192957982E-2</v>
      </c>
      <c r="G121" s="24">
        <f>($F$121 - $I$120) * 5</f>
        <v>0.23967844227144844</v>
      </c>
      <c r="H121" s="18">
        <v>1</v>
      </c>
      <c r="I121" s="30">
        <f>IFERROR($G$125 / $G$121,"")</f>
        <v>0.44565333507806437</v>
      </c>
      <c r="J121" s="31">
        <f>IFERROR(1-$I$121,"")</f>
        <v>0.55434666492193563</v>
      </c>
      <c r="K121" s="32">
        <f>IFERROR((($G$121 * 3 ) + ($G$125 * 5)) / ($G$123 * 3),"")</f>
        <v>0.75647343091977193</v>
      </c>
    </row>
    <row r="122" spans="1:11" x14ac:dyDescent="0.25">
      <c r="A122" s="22" t="s">
        <v>402</v>
      </c>
      <c r="B122" s="22" t="s">
        <v>31</v>
      </c>
      <c r="C122" s="22" t="s">
        <v>98</v>
      </c>
      <c r="D122" s="23">
        <v>2417.404</v>
      </c>
      <c r="E122" s="23">
        <v>36402.137000000002</v>
      </c>
      <c r="F122" s="23">
        <v>6.6408299051234271E-2</v>
      </c>
      <c r="G122" s="24">
        <f>($F$122 - $I$120) * 5</f>
        <v>0.33203670656282985</v>
      </c>
      <c r="H122" s="18">
        <v>2</v>
      </c>
      <c r="I122" s="33">
        <f>IFERROR($G$126 / $G$122,"")</f>
        <v>0.24839793103831873</v>
      </c>
      <c r="J122" s="34">
        <f>IFERROR(1-$I$122,"")</f>
        <v>0.75160206896168125</v>
      </c>
      <c r="K122" s="35">
        <f>IFERROR((($G$122 * 3 ) + ($G$126 * 5)) / ($G$124 * 3),"")</f>
        <v>0.77012325046357077</v>
      </c>
    </row>
    <row r="123" spans="1:11" x14ac:dyDescent="0.25">
      <c r="A123" s="26" t="s">
        <v>403</v>
      </c>
      <c r="B123" s="26" t="s">
        <v>31</v>
      </c>
      <c r="C123" s="26" t="s">
        <v>98</v>
      </c>
      <c r="D123" s="27">
        <v>5357.643</v>
      </c>
      <c r="E123" s="27">
        <v>48514.129000000001</v>
      </c>
      <c r="F123" s="27">
        <v>0.11043469418981014</v>
      </c>
      <c r="G123" s="24">
        <f>($F$123 - $I$120) * 5</f>
        <v>0.55216868225570914</v>
      </c>
      <c r="H123" s="18" t="s">
        <v>60</v>
      </c>
      <c r="I123" s="36">
        <f>IFERROR(AVERAGE($I$121:$I$122),"")</f>
        <v>0.34702563305819156</v>
      </c>
      <c r="J123" s="37">
        <f>IFERROR(AVERAGE($J$121:$J$122),"")</f>
        <v>0.65297436694180844</v>
      </c>
      <c r="K123" s="38">
        <f>IFERROR(AVERAGE($K$121:$K$122),"")</f>
        <v>0.76329834069167135</v>
      </c>
    </row>
    <row r="124" spans="1:11" x14ac:dyDescent="0.25">
      <c r="A124" s="22" t="s">
        <v>404</v>
      </c>
      <c r="B124" s="22" t="s">
        <v>31</v>
      </c>
      <c r="C124" s="22" t="s">
        <v>98</v>
      </c>
      <c r="D124" s="23">
        <v>3068.4450000000002</v>
      </c>
      <c r="E124" s="23">
        <v>25165.798999999999</v>
      </c>
      <c r="F124" s="23">
        <v>0.12192917061763071</v>
      </c>
      <c r="G124" s="24">
        <f>($F$124 - $I$120) * 5</f>
        <v>0.60964106439481203</v>
      </c>
    </row>
    <row r="125" spans="1:11" x14ac:dyDescent="0.25">
      <c r="A125" s="26" t="s">
        <v>395</v>
      </c>
      <c r="B125" s="26" t="s">
        <v>31</v>
      </c>
      <c r="C125" s="26" t="s">
        <v>98</v>
      </c>
      <c r="D125" s="27">
        <v>2311.163</v>
      </c>
      <c r="E125" s="27">
        <v>43273.961000000003</v>
      </c>
      <c r="F125" s="27">
        <v>5.3407706310961457E-2</v>
      </c>
      <c r="G125" s="24">
        <f>($F$125 - $I$120) * 2</f>
        <v>0.10681349714458632</v>
      </c>
    </row>
    <row r="126" spans="1:11" x14ac:dyDescent="0.25">
      <c r="A126" s="22" t="s">
        <v>396</v>
      </c>
      <c r="B126" s="22" t="s">
        <v>31</v>
      </c>
      <c r="C126" s="22" t="s">
        <v>98</v>
      </c>
      <c r="D126" s="23">
        <v>2107.4250000000002</v>
      </c>
      <c r="E126" s="23">
        <v>51102.008000000002</v>
      </c>
      <c r="F126" s="23">
        <v>4.1239573208160435E-2</v>
      </c>
      <c r="G126" s="45">
        <f>($F$126 - $I$120) * 2</f>
        <v>8.2477230938984278E-2</v>
      </c>
    </row>
    <row r="127" spans="1:11" x14ac:dyDescent="0.25">
      <c r="A127" s="26"/>
      <c r="B127" s="26"/>
      <c r="C127" s="26"/>
      <c r="D127" s="27"/>
      <c r="E127" s="27"/>
      <c r="F127" s="27"/>
      <c r="G127" s="24"/>
    </row>
    <row r="128" spans="1:11" x14ac:dyDescent="0.25">
      <c r="A128" s="22" t="s">
        <v>195</v>
      </c>
      <c r="B128" s="22" t="s">
        <v>32</v>
      </c>
      <c r="C128" s="22" t="s">
        <v>99</v>
      </c>
      <c r="D128" s="23">
        <v>2.8000000000000001E-2</v>
      </c>
      <c r="E128" s="23">
        <v>34338.038999999997</v>
      </c>
      <c r="F128" s="23">
        <v>8.1542222023802821E-7</v>
      </c>
      <c r="G128" s="24"/>
      <c r="I128" s="25" t="s">
        <v>59</v>
      </c>
    </row>
    <row r="129" spans="1:11" x14ac:dyDescent="0.25">
      <c r="A129" s="26" t="s">
        <v>196</v>
      </c>
      <c r="B129" s="26" t="s">
        <v>32</v>
      </c>
      <c r="C129" s="26" t="s">
        <v>99</v>
      </c>
      <c r="D129" s="27">
        <v>8.9999999999999993E-3</v>
      </c>
      <c r="E129" s="27">
        <v>22007.682000000001</v>
      </c>
      <c r="F129" s="27">
        <v>4.0894811184567277E-7</v>
      </c>
      <c r="G129" s="24"/>
      <c r="H129" t="s">
        <v>3</v>
      </c>
      <c r="I129" s="28">
        <f>IFERROR(AVERAGE($F$128,$F$129),"0")</f>
        <v>6.1218516604185043E-7</v>
      </c>
      <c r="J129" t="s">
        <v>3</v>
      </c>
    </row>
    <row r="130" spans="1:11" x14ac:dyDescent="0.25">
      <c r="A130" s="22" t="s">
        <v>405</v>
      </c>
      <c r="B130" s="22" t="s">
        <v>32</v>
      </c>
      <c r="C130" s="22" t="s">
        <v>99</v>
      </c>
      <c r="D130" s="23">
        <v>3855.76</v>
      </c>
      <c r="E130" s="23">
        <v>29751.098000000002</v>
      </c>
      <c r="F130" s="23">
        <v>0.12960059490913578</v>
      </c>
      <c r="G130" s="24">
        <f>($F$130 - $I$129) * 5</f>
        <v>0.64799991361984877</v>
      </c>
      <c r="H130" s="18">
        <v>1</v>
      </c>
      <c r="I130" s="54">
        <f>IFERROR($G$134 / $G$130,"")</f>
        <v>4.2705220794084496E-6</v>
      </c>
      <c r="J130" s="31">
        <f>IFERROR(1-$I$130,"")</f>
        <v>0.99999572947792059</v>
      </c>
      <c r="K130" s="32">
        <f>IFERROR((($G$130 * 3 ) + ($G$134 * 5)) / ($G$132 * 3),"")</f>
        <v>0.98881910461277234</v>
      </c>
    </row>
    <row r="131" spans="1:11" x14ac:dyDescent="0.25">
      <c r="A131" s="26" t="s">
        <v>406</v>
      </c>
      <c r="B131" s="26" t="s">
        <v>32</v>
      </c>
      <c r="C131" s="26" t="s">
        <v>99</v>
      </c>
      <c r="D131" s="27">
        <v>4930.183</v>
      </c>
      <c r="E131" s="27">
        <v>33235.883000000002</v>
      </c>
      <c r="F131" s="27">
        <v>0.14833916102063543</v>
      </c>
      <c r="G131" s="24">
        <f>($F$131 - $I$129) * 5</f>
        <v>0.74169274417734699</v>
      </c>
      <c r="H131" s="18">
        <v>2</v>
      </c>
      <c r="I131" s="40">
        <f>IFERROR($G$135 / $G$131,"")</f>
        <v>1.2020364924876607E-5</v>
      </c>
      <c r="J131" s="34">
        <f>IFERROR(1-$I$131,"")</f>
        <v>0.99998797963507513</v>
      </c>
      <c r="K131" s="58">
        <f>IFERROR((($G$131 * 3 ) + ($G$135 * 5)) / ($G$133 * 3),"")</f>
        <v>1.1514269579376908</v>
      </c>
    </row>
    <row r="132" spans="1:11" x14ac:dyDescent="0.25">
      <c r="A132" s="22" t="s">
        <v>407</v>
      </c>
      <c r="B132" s="22" t="s">
        <v>32</v>
      </c>
      <c r="C132" s="22" t="s">
        <v>99</v>
      </c>
      <c r="D132" s="23">
        <v>4354.2</v>
      </c>
      <c r="E132" s="23">
        <v>33221.188000000002</v>
      </c>
      <c r="F132" s="23">
        <v>0.13106695642551974</v>
      </c>
      <c r="G132" s="24">
        <f>($F$132 - $I$129) * 5</f>
        <v>0.65533172120176852</v>
      </c>
      <c r="H132" s="18" t="s">
        <v>60</v>
      </c>
      <c r="I132" s="42">
        <f>IFERROR(AVERAGE($I$130:$I$131),"")</f>
        <v>8.1454435021425281E-6</v>
      </c>
      <c r="J132" s="37">
        <f>IFERROR(AVERAGE($J$130:$J$131),"")</f>
        <v>0.99999185455649786</v>
      </c>
      <c r="K132" s="60">
        <f>IFERROR(AVERAGE($K$130:$K$131),"")</f>
        <v>1.0701230312752315</v>
      </c>
    </row>
    <row r="133" spans="1:11" x14ac:dyDescent="0.25">
      <c r="A133" s="26" t="s">
        <v>408</v>
      </c>
      <c r="B133" s="26" t="s">
        <v>32</v>
      </c>
      <c r="C133" s="26" t="s">
        <v>99</v>
      </c>
      <c r="D133" s="27">
        <v>5462.6440000000002</v>
      </c>
      <c r="E133" s="27">
        <v>42400.843999999997</v>
      </c>
      <c r="F133" s="27">
        <v>0.12883337888274113</v>
      </c>
      <c r="G133" s="24">
        <f>($F$133 - $I$129) * 5</f>
        <v>0.64416383348787543</v>
      </c>
    </row>
    <row r="134" spans="1:11" x14ac:dyDescent="0.25">
      <c r="A134" s="22" t="s">
        <v>409</v>
      </c>
      <c r="B134" s="22" t="s">
        <v>32</v>
      </c>
      <c r="C134" s="22" t="s">
        <v>99</v>
      </c>
      <c r="D134" s="23">
        <v>7.4999999999999997E-2</v>
      </c>
      <c r="E134" s="23">
        <v>37578.273000000001</v>
      </c>
      <c r="F134" s="23">
        <v>1.9958341353260165E-6</v>
      </c>
      <c r="G134" s="28">
        <f>($F$134 - $I$129) * 2</f>
        <v>2.7672979385683321E-6</v>
      </c>
    </row>
    <row r="135" spans="1:11" x14ac:dyDescent="0.25">
      <c r="A135" s="26" t="s">
        <v>410</v>
      </c>
      <c r="B135" s="26" t="s">
        <v>32</v>
      </c>
      <c r="C135" s="26" t="s">
        <v>99</v>
      </c>
      <c r="D135" s="27">
        <v>0.183</v>
      </c>
      <c r="E135" s="27">
        <v>36095.43</v>
      </c>
      <c r="F135" s="27">
        <v>5.0698938896142807E-6</v>
      </c>
      <c r="G135" s="28">
        <f>($F$135 - $I$129) * 2</f>
        <v>8.9154174471448601E-6</v>
      </c>
    </row>
    <row r="136" spans="1:11" x14ac:dyDescent="0.25">
      <c r="A136" s="22"/>
      <c r="B136" s="22"/>
      <c r="C136" s="22"/>
      <c r="D136" s="23"/>
      <c r="E136" s="23"/>
      <c r="F136" s="23"/>
      <c r="G136" s="24"/>
    </row>
    <row r="137" spans="1:11" x14ac:dyDescent="0.25">
      <c r="A137" s="26" t="s">
        <v>195</v>
      </c>
      <c r="B137" s="26" t="s">
        <v>423</v>
      </c>
      <c r="C137" s="26" t="s">
        <v>102</v>
      </c>
      <c r="D137" s="27">
        <v>0.246</v>
      </c>
      <c r="E137" s="27">
        <v>34338.038999999997</v>
      </c>
      <c r="F137" s="27">
        <v>7.1640666492341049E-6</v>
      </c>
      <c r="G137" s="24"/>
      <c r="I137" s="25" t="s">
        <v>59</v>
      </c>
    </row>
    <row r="138" spans="1:11" x14ac:dyDescent="0.25">
      <c r="A138" s="22" t="s">
        <v>196</v>
      </c>
      <c r="B138" s="22" t="s">
        <v>423</v>
      </c>
      <c r="C138" s="22" t="s">
        <v>102</v>
      </c>
      <c r="D138" s="23">
        <v>0.78800000000000003</v>
      </c>
      <c r="E138" s="23">
        <v>22007.682000000001</v>
      </c>
      <c r="F138" s="23">
        <v>3.5805679126043352E-5</v>
      </c>
      <c r="G138" s="24"/>
      <c r="H138" t="s">
        <v>3</v>
      </c>
      <c r="I138" s="28">
        <f>IFERROR(AVERAGE($F$137,$F$138),"0")</f>
        <v>2.1484872887638729E-5</v>
      </c>
      <c r="J138" t="s">
        <v>3</v>
      </c>
    </row>
    <row r="139" spans="1:11" x14ac:dyDescent="0.25">
      <c r="A139" s="26" t="s">
        <v>436</v>
      </c>
      <c r="B139" s="26" t="s">
        <v>423</v>
      </c>
      <c r="C139" s="26" t="s">
        <v>102</v>
      </c>
      <c r="D139" s="27">
        <v>779.20600000000002</v>
      </c>
      <c r="E139" s="27">
        <v>56467.370999999999</v>
      </c>
      <c r="F139" s="27">
        <v>1.3799225751097922E-2</v>
      </c>
      <c r="G139" s="45">
        <f>($F$139 - $I$138) * 5</f>
        <v>6.8888704391051409E-2</v>
      </c>
      <c r="H139" s="18">
        <v>1</v>
      </c>
      <c r="I139" s="51">
        <f>IFERROR($G$143 / $G$139,"")</f>
        <v>4.5713115111404362E-3</v>
      </c>
      <c r="J139" s="31">
        <f>IFERROR(1-$I$139,"")</f>
        <v>0.99542868848885957</v>
      </c>
      <c r="K139" s="32">
        <f>IFERROR((($G$139 * 3 ) + ($G$143 * 5)) / ($G$141 * 3),"")</f>
        <v>0.55372617526808088</v>
      </c>
    </row>
    <row r="140" spans="1:11" x14ac:dyDescent="0.25">
      <c r="A140" s="22" t="s">
        <v>437</v>
      </c>
      <c r="B140" s="22" t="s">
        <v>423</v>
      </c>
      <c r="C140" s="22" t="s">
        <v>102</v>
      </c>
      <c r="D140" s="23">
        <v>313.63299999999998</v>
      </c>
      <c r="E140" s="23">
        <v>36762.383000000002</v>
      </c>
      <c r="F140" s="23">
        <v>8.5313566315872395E-3</v>
      </c>
      <c r="G140" s="45">
        <f>($F$140 - $I$138) * 5</f>
        <v>4.2549358793497999E-2</v>
      </c>
      <c r="H140" s="18">
        <v>2</v>
      </c>
      <c r="I140" s="47">
        <f>IFERROR($G$144 / $G$140,"")</f>
        <v>4.7542764835637793E-3</v>
      </c>
      <c r="J140" s="34">
        <f>IFERROR(1-$I$140,"")</f>
        <v>0.99524572351643625</v>
      </c>
      <c r="K140" s="35">
        <f>IFERROR((($G$140 * 3 ) + ($G$144 * 5)) / ($G$142 * 3),"")</f>
        <v>0.37456768622287556</v>
      </c>
    </row>
    <row r="141" spans="1:11" x14ac:dyDescent="0.25">
      <c r="A141" s="26" t="s">
        <v>438</v>
      </c>
      <c r="B141" s="26" t="s">
        <v>423</v>
      </c>
      <c r="C141" s="26" t="s">
        <v>102</v>
      </c>
      <c r="D141" s="27">
        <v>1265.99</v>
      </c>
      <c r="E141" s="27">
        <v>50452.074000000001</v>
      </c>
      <c r="F141" s="27">
        <v>2.509292284000059E-2</v>
      </c>
      <c r="G141" s="24">
        <f>($F$141 - $I$138) * 5</f>
        <v>0.12535718983556476</v>
      </c>
      <c r="H141" s="18" t="s">
        <v>60</v>
      </c>
      <c r="I141" s="48">
        <f>IFERROR(AVERAGE($I$139:$I$140),"")</f>
        <v>4.6627939973521073E-3</v>
      </c>
      <c r="J141" s="37">
        <f>IFERROR(AVERAGE($J$139:$J$140),"")</f>
        <v>0.99533720600264797</v>
      </c>
      <c r="K141" s="38">
        <f>IFERROR(AVERAGE($K$139:$K$140),"")</f>
        <v>0.46414693074547819</v>
      </c>
    </row>
    <row r="142" spans="1:11" x14ac:dyDescent="0.25">
      <c r="A142" s="22" t="s">
        <v>439</v>
      </c>
      <c r="B142" s="22" t="s">
        <v>423</v>
      </c>
      <c r="C142" s="22" t="s">
        <v>102</v>
      </c>
      <c r="D142" s="23">
        <v>720.04600000000005</v>
      </c>
      <c r="E142" s="23">
        <v>31414.673999999999</v>
      </c>
      <c r="F142" s="23">
        <v>2.292068986614345E-2</v>
      </c>
      <c r="G142" s="24">
        <f>($F$142 - $I$138) * 5</f>
        <v>0.11449602496627906</v>
      </c>
    </row>
    <row r="143" spans="1:11" x14ac:dyDescent="0.25">
      <c r="A143" s="26" t="s">
        <v>440</v>
      </c>
      <c r="B143" s="26" t="s">
        <v>423</v>
      </c>
      <c r="C143" s="26" t="s">
        <v>102</v>
      </c>
      <c r="D143" s="27">
        <v>4.41</v>
      </c>
      <c r="E143" s="27">
        <v>24645.030999999999</v>
      </c>
      <c r="F143" s="27">
        <v>1.7894073657282071E-4</v>
      </c>
      <c r="G143" s="49">
        <f>($F$143 - $I$138) * 2</f>
        <v>3.1491172737036399E-4</v>
      </c>
    </row>
    <row r="144" spans="1:11" x14ac:dyDescent="0.25">
      <c r="A144" s="22" t="s">
        <v>441</v>
      </c>
      <c r="B144" s="22" t="s">
        <v>423</v>
      </c>
      <c r="C144" s="22" t="s">
        <v>102</v>
      </c>
      <c r="D144" s="23">
        <v>4.141</v>
      </c>
      <c r="E144" s="23">
        <v>33768.086000000003</v>
      </c>
      <c r="F144" s="23">
        <v>1.2263058083896136E-4</v>
      </c>
      <c r="G144" s="49">
        <f>($F$144 - $I$138) * 2</f>
        <v>2.0229141590264525E-4</v>
      </c>
    </row>
    <row r="145" spans="1:11" x14ac:dyDescent="0.25">
      <c r="A145" s="26"/>
      <c r="B145" s="26"/>
      <c r="C145" s="26"/>
      <c r="D145" s="27"/>
      <c r="E145" s="27"/>
      <c r="F145" s="27"/>
      <c r="G145" s="24"/>
    </row>
    <row r="146" spans="1:11" x14ac:dyDescent="0.25">
      <c r="A146" s="22" t="s">
        <v>195</v>
      </c>
      <c r="B146" s="22" t="s">
        <v>33</v>
      </c>
      <c r="C146" s="22" t="s">
        <v>105</v>
      </c>
      <c r="D146" s="23">
        <v>0.246</v>
      </c>
      <c r="E146" s="23">
        <v>34338.038999999997</v>
      </c>
      <c r="F146" s="23">
        <v>7.1640666492341049E-6</v>
      </c>
      <c r="G146" s="24"/>
      <c r="I146" s="25" t="s">
        <v>59</v>
      </c>
    </row>
    <row r="147" spans="1:11" x14ac:dyDescent="0.25">
      <c r="A147" s="26" t="s">
        <v>196</v>
      </c>
      <c r="B147" s="26" t="s">
        <v>33</v>
      </c>
      <c r="C147" s="26" t="s">
        <v>105</v>
      </c>
      <c r="D147" s="27">
        <v>0.78800000000000003</v>
      </c>
      <c r="E147" s="27">
        <v>22007.682000000001</v>
      </c>
      <c r="F147" s="27">
        <v>3.5805679126043352E-5</v>
      </c>
      <c r="G147" s="24"/>
      <c r="H147" t="s">
        <v>3</v>
      </c>
      <c r="I147" s="28">
        <f>IFERROR(AVERAGE($F$146,$F$147),"0")</f>
        <v>2.1484872887638729E-5</v>
      </c>
      <c r="J147" t="s">
        <v>3</v>
      </c>
    </row>
    <row r="148" spans="1:11" x14ac:dyDescent="0.25">
      <c r="A148" s="22" t="s">
        <v>442</v>
      </c>
      <c r="B148" s="22" t="s">
        <v>33</v>
      </c>
      <c r="C148" s="22" t="s">
        <v>105</v>
      </c>
      <c r="D148" s="23">
        <v>13914.992</v>
      </c>
      <c r="E148" s="23">
        <v>22631.803</v>
      </c>
      <c r="F148" s="23">
        <v>0.61484239678120212</v>
      </c>
      <c r="G148" s="29">
        <f>($F$148 - $I$147) * 5</f>
        <v>3.0741045595415724</v>
      </c>
      <c r="H148" s="18">
        <v>1</v>
      </c>
      <c r="I148" s="43">
        <f>IFERROR($G$152 / $G$148,"")</f>
        <v>1.4607234939937581E-2</v>
      </c>
      <c r="J148" s="31">
        <f>IFERROR(1-$I$148,"")</f>
        <v>0.98539276506006246</v>
      </c>
      <c r="K148" s="32">
        <f>IFERROR((($G$148 * 3 ) + ($G$152 * 5)) / ($G$150 * 3),"")</f>
        <v>0.90175294263607952</v>
      </c>
    </row>
    <row r="149" spans="1:11" x14ac:dyDescent="0.25">
      <c r="A149" s="26" t="s">
        <v>443</v>
      </c>
      <c r="B149" s="26" t="s">
        <v>33</v>
      </c>
      <c r="C149" s="26" t="s">
        <v>105</v>
      </c>
      <c r="D149" s="27">
        <v>16507.498</v>
      </c>
      <c r="E149" s="27">
        <v>19935.016</v>
      </c>
      <c r="F149" s="27">
        <v>0.82806545026098799</v>
      </c>
      <c r="G149" s="29">
        <f>($F$149 - $I$147) * 5</f>
        <v>4.1402198269405019</v>
      </c>
      <c r="H149" s="18">
        <v>2</v>
      </c>
      <c r="I149" s="47">
        <f>IFERROR($G$153 / $G$149,"")</f>
        <v>6.9724627568687808E-3</v>
      </c>
      <c r="J149" s="34">
        <f>IFERROR(1-$I$149,"")</f>
        <v>0.9930275372431312</v>
      </c>
      <c r="K149" s="58">
        <f>IFERROR((($G$149 * 3 ) + ($G$153 * 5)) / ($G$151 * 3),"")</f>
        <v>1.3735815597655834</v>
      </c>
    </row>
    <row r="150" spans="1:11" x14ac:dyDescent="0.25">
      <c r="A150" s="22" t="s">
        <v>444</v>
      </c>
      <c r="B150" s="22" t="s">
        <v>33</v>
      </c>
      <c r="C150" s="22" t="s">
        <v>105</v>
      </c>
      <c r="D150" s="23">
        <v>14505.118</v>
      </c>
      <c r="E150" s="23">
        <v>20768.275000000001</v>
      </c>
      <c r="F150" s="23">
        <v>0.69842671093290121</v>
      </c>
      <c r="G150" s="29">
        <f>($F$150 - $I$147) * 5</f>
        <v>3.4920261303000677</v>
      </c>
      <c r="H150" s="18" t="s">
        <v>60</v>
      </c>
      <c r="I150" s="44">
        <f>IFERROR(AVERAGE($I$148:$I$149),"")</f>
        <v>1.078984884840318E-2</v>
      </c>
      <c r="J150" s="37">
        <f>IFERROR(AVERAGE($J$148:$J$149),"")</f>
        <v>0.98921015115159683</v>
      </c>
      <c r="K150" s="60">
        <f>IFERROR(AVERAGE($K$148:$K$149),"")</f>
        <v>1.1376672512008315</v>
      </c>
    </row>
    <row r="151" spans="1:11" x14ac:dyDescent="0.25">
      <c r="A151" s="26" t="s">
        <v>445</v>
      </c>
      <c r="B151" s="26" t="s">
        <v>33</v>
      </c>
      <c r="C151" s="26" t="s">
        <v>105</v>
      </c>
      <c r="D151" s="27">
        <v>12738.868</v>
      </c>
      <c r="E151" s="27">
        <v>20888.096000000001</v>
      </c>
      <c r="F151" s="27">
        <v>0.60986257435814162</v>
      </c>
      <c r="G151" s="29">
        <f>($F$151 - $I$147) * 5</f>
        <v>3.04920544742627</v>
      </c>
    </row>
    <row r="152" spans="1:11" x14ac:dyDescent="0.25">
      <c r="A152" s="22" t="s">
        <v>446</v>
      </c>
      <c r="B152" s="22" t="s">
        <v>33</v>
      </c>
      <c r="C152" s="22" t="s">
        <v>105</v>
      </c>
      <c r="D152" s="23">
        <v>897.06200000000001</v>
      </c>
      <c r="E152" s="23">
        <v>39916.313000000002</v>
      </c>
      <c r="F152" s="23">
        <v>2.2473568638466182E-2</v>
      </c>
      <c r="G152" s="45">
        <f>($F$152 - $I$147) * 2</f>
        <v>4.4904167531157085E-2</v>
      </c>
    </row>
    <row r="153" spans="1:11" x14ac:dyDescent="0.25">
      <c r="A153" s="26" t="s">
        <v>447</v>
      </c>
      <c r="B153" s="26" t="s">
        <v>33</v>
      </c>
      <c r="C153" s="26" t="s">
        <v>105</v>
      </c>
      <c r="D153" s="27">
        <v>496.89400000000001</v>
      </c>
      <c r="E153" s="27">
        <v>34374.641000000003</v>
      </c>
      <c r="F153" s="27">
        <v>1.4455249147183819E-2</v>
      </c>
      <c r="G153" s="45">
        <f>($F$153 - $I$147) * 2</f>
        <v>2.8867528548592359E-2</v>
      </c>
    </row>
    <row r="154" spans="1:11" x14ac:dyDescent="0.25">
      <c r="A154" s="22"/>
      <c r="B154" s="22"/>
      <c r="C154" s="22"/>
      <c r="D154" s="23"/>
      <c r="E154" s="23"/>
      <c r="F154" s="23"/>
      <c r="G154" s="24"/>
    </row>
    <row r="155" spans="1:11" x14ac:dyDescent="0.25">
      <c r="A155" s="26" t="s">
        <v>195</v>
      </c>
      <c r="B155" s="26" t="s">
        <v>34</v>
      </c>
      <c r="C155" s="26" t="s">
        <v>108</v>
      </c>
      <c r="D155" s="27">
        <v>0.246</v>
      </c>
      <c r="E155" s="27">
        <v>34338.038999999997</v>
      </c>
      <c r="F155" s="27">
        <v>7.1640666492341049E-6</v>
      </c>
      <c r="G155" s="24"/>
      <c r="I155" s="25" t="s">
        <v>59</v>
      </c>
    </row>
    <row r="156" spans="1:11" x14ac:dyDescent="0.25">
      <c r="A156" s="22" t="s">
        <v>196</v>
      </c>
      <c r="B156" s="22" t="s">
        <v>34</v>
      </c>
      <c r="C156" s="22" t="s">
        <v>108</v>
      </c>
      <c r="D156" s="23">
        <v>0.78800000000000003</v>
      </c>
      <c r="E156" s="23">
        <v>22007.682000000001</v>
      </c>
      <c r="F156" s="23">
        <v>3.5805679126043352E-5</v>
      </c>
      <c r="G156" s="24"/>
      <c r="H156" t="s">
        <v>3</v>
      </c>
      <c r="I156" s="28">
        <f>IFERROR(AVERAGE($F$155,$F$156),"0")</f>
        <v>2.1484872887638729E-5</v>
      </c>
      <c r="J156" t="s">
        <v>3</v>
      </c>
    </row>
    <row r="157" spans="1:11" x14ac:dyDescent="0.25">
      <c r="A157" s="26" t="s">
        <v>470</v>
      </c>
      <c r="B157" s="26" t="s">
        <v>34</v>
      </c>
      <c r="C157" s="26" t="s">
        <v>108</v>
      </c>
      <c r="D157" s="27">
        <v>1457.616</v>
      </c>
      <c r="E157" s="27">
        <v>34790.008000000002</v>
      </c>
      <c r="F157" s="27">
        <v>4.1897547134798013E-2</v>
      </c>
      <c r="G157" s="24">
        <f>($F$157 - $I$156) * 5</f>
        <v>0.20938031130955187</v>
      </c>
      <c r="H157" s="18">
        <v>1</v>
      </c>
      <c r="I157" s="43">
        <f>IFERROR($G$161 / $G$157,"")</f>
        <v>1.1916894343765779E-2</v>
      </c>
      <c r="J157" s="31">
        <f>IFERROR(1-$I$157,"")</f>
        <v>0.98808310565623425</v>
      </c>
      <c r="K157" s="32">
        <f>IFERROR((($G$157 * 3 ) + ($G$161 * 5)) / ($G$159 * 3),"")</f>
        <v>0.92350364189037437</v>
      </c>
    </row>
    <row r="158" spans="1:11" x14ac:dyDescent="0.25">
      <c r="A158" s="22" t="s">
        <v>471</v>
      </c>
      <c r="B158" s="22" t="s">
        <v>34</v>
      </c>
      <c r="C158" s="22" t="s">
        <v>108</v>
      </c>
      <c r="D158" s="23">
        <v>1435.8340000000001</v>
      </c>
      <c r="E158" s="23">
        <v>35206.332000000002</v>
      </c>
      <c r="F158" s="23">
        <v>4.0783402258434645E-2</v>
      </c>
      <c r="G158" s="24">
        <f>($F$158 - $I$156) * 5</f>
        <v>0.20380958692773504</v>
      </c>
      <c r="H158" s="18">
        <v>2</v>
      </c>
      <c r="I158" s="52">
        <f>IFERROR($G$162 / $G$158,"")</f>
        <v>1.004358273938304E-2</v>
      </c>
      <c r="J158" s="34">
        <f>IFERROR(1-$I$158,"")</f>
        <v>0.98995641726061701</v>
      </c>
      <c r="K158" s="35">
        <f>IFERROR((($G$158 * 3 ) + ($G$162 * 5)) / ($G$160 * 3),"")</f>
        <v>0.93957255507963222</v>
      </c>
    </row>
    <row r="159" spans="1:11" x14ac:dyDescent="0.25">
      <c r="A159" s="26" t="s">
        <v>472</v>
      </c>
      <c r="B159" s="26" t="s">
        <v>34</v>
      </c>
      <c r="C159" s="26" t="s">
        <v>108</v>
      </c>
      <c r="D159" s="27">
        <v>1008.269</v>
      </c>
      <c r="E159" s="27">
        <v>21792.460999999999</v>
      </c>
      <c r="F159" s="27">
        <v>4.6266871832419482E-2</v>
      </c>
      <c r="G159" s="24">
        <f>($F$159 - $I$156) * 5</f>
        <v>0.23122693479765921</v>
      </c>
      <c r="H159" s="18" t="s">
        <v>60</v>
      </c>
      <c r="I159" s="44">
        <f>IFERROR(AVERAGE($I$157:$I$158),"")</f>
        <v>1.098023854157441E-2</v>
      </c>
      <c r="J159" s="37">
        <f>IFERROR(AVERAGE($J$157:$J$158),"")</f>
        <v>0.98901976145842563</v>
      </c>
      <c r="K159" s="38">
        <f>IFERROR(AVERAGE($K$157:$K$158),"")</f>
        <v>0.93153809848500324</v>
      </c>
    </row>
    <row r="160" spans="1:11" x14ac:dyDescent="0.25">
      <c r="A160" s="22" t="s">
        <v>473</v>
      </c>
      <c r="B160" s="22" t="s">
        <v>34</v>
      </c>
      <c r="C160" s="22" t="s">
        <v>108</v>
      </c>
      <c r="D160" s="23">
        <v>908.81600000000003</v>
      </c>
      <c r="E160" s="23">
        <v>20593.52</v>
      </c>
      <c r="F160" s="23">
        <v>4.4131163589323244E-2</v>
      </c>
      <c r="G160" s="24">
        <f>($F$160 - $I$156) * 5</f>
        <v>0.22054839358217804</v>
      </c>
    </row>
    <row r="161" spans="1:11" x14ac:dyDescent="0.25">
      <c r="A161" s="26" t="s">
        <v>474</v>
      </c>
      <c r="B161" s="26" t="s">
        <v>34</v>
      </c>
      <c r="C161" s="26" t="s">
        <v>108</v>
      </c>
      <c r="D161" s="27">
        <v>27.707999999999998</v>
      </c>
      <c r="E161" s="27">
        <v>21833.373</v>
      </c>
      <c r="F161" s="27">
        <v>1.2690663966579969E-3</v>
      </c>
      <c r="G161" s="53">
        <f>($F$161 - $I$156) * 2</f>
        <v>2.4951630475407165E-3</v>
      </c>
    </row>
    <row r="162" spans="1:11" x14ac:dyDescent="0.25">
      <c r="A162" s="22" t="s">
        <v>475</v>
      </c>
      <c r="B162" s="22" t="s">
        <v>34</v>
      </c>
      <c r="C162" s="22" t="s">
        <v>108</v>
      </c>
      <c r="D162" s="23">
        <v>46.048999999999999</v>
      </c>
      <c r="E162" s="23">
        <v>44067.120999999999</v>
      </c>
      <c r="F162" s="23">
        <v>1.0449740975817321E-3</v>
      </c>
      <c r="G162" s="53">
        <f>($F$162 - $I$156) * 2</f>
        <v>2.0469784493881869E-3</v>
      </c>
    </row>
    <row r="163" spans="1:11" x14ac:dyDescent="0.25">
      <c r="A163" s="26"/>
      <c r="B163" s="26"/>
      <c r="C163" s="26"/>
      <c r="D163" s="27"/>
      <c r="E163" s="27"/>
      <c r="F163" s="27"/>
      <c r="G163" s="24"/>
    </row>
    <row r="164" spans="1:11" x14ac:dyDescent="0.25">
      <c r="A164" s="22" t="s">
        <v>195</v>
      </c>
      <c r="B164" s="22" t="s">
        <v>476</v>
      </c>
      <c r="C164" s="22" t="s">
        <v>112</v>
      </c>
      <c r="D164" s="23">
        <v>0.246</v>
      </c>
      <c r="E164" s="23">
        <v>34338.038999999997</v>
      </c>
      <c r="F164" s="23">
        <v>7.1640666492341049E-6</v>
      </c>
      <c r="G164" s="24"/>
      <c r="I164" s="25" t="s">
        <v>59</v>
      </c>
    </row>
    <row r="165" spans="1:11" x14ac:dyDescent="0.25">
      <c r="A165" s="26" t="s">
        <v>196</v>
      </c>
      <c r="B165" s="26" t="s">
        <v>476</v>
      </c>
      <c r="C165" s="26" t="s">
        <v>112</v>
      </c>
      <c r="D165" s="27">
        <v>0.78800000000000003</v>
      </c>
      <c r="E165" s="27">
        <v>22007.682000000001</v>
      </c>
      <c r="F165" s="27">
        <v>3.5805679126043352E-5</v>
      </c>
      <c r="G165" s="24"/>
      <c r="H165" t="s">
        <v>3</v>
      </c>
      <c r="I165" s="28">
        <f>IFERROR(AVERAGE($F$164,$F$165),"0")</f>
        <v>2.1484872887638729E-5</v>
      </c>
      <c r="J165" t="s">
        <v>3</v>
      </c>
    </row>
    <row r="166" spans="1:11" x14ac:dyDescent="0.25">
      <c r="A166" s="22" t="s">
        <v>477</v>
      </c>
      <c r="B166" s="22" t="s">
        <v>476</v>
      </c>
      <c r="C166" s="22" t="s">
        <v>112</v>
      </c>
      <c r="D166" s="23">
        <v>15.566000000000001</v>
      </c>
      <c r="E166" s="23">
        <v>46180.07</v>
      </c>
      <c r="F166" s="23">
        <v>3.370718147460582E-4</v>
      </c>
      <c r="G166" s="53">
        <f>($F$166 - $I$165) * 5</f>
        <v>1.5779347092920973E-3</v>
      </c>
      <c r="H166" s="18">
        <v>1</v>
      </c>
      <c r="I166" s="62">
        <f>IFERROR($G$170 / $G$166,"")</f>
        <v>17.880289343201419</v>
      </c>
      <c r="J166" s="55">
        <f>IFERROR(1-$I$166,"")</f>
        <v>-16.880289343201419</v>
      </c>
      <c r="K166" s="63">
        <f>IFERROR((($G$166 * 3 ) + ($G$170 * 5)) / ($G$168 * 3),"")</f>
        <v>5.4549890263413101E-2</v>
      </c>
    </row>
    <row r="167" spans="1:11" x14ac:dyDescent="0.25">
      <c r="A167" s="26" t="s">
        <v>478</v>
      </c>
      <c r="B167" s="26" t="s">
        <v>476</v>
      </c>
      <c r="C167" s="26" t="s">
        <v>112</v>
      </c>
      <c r="D167" s="27">
        <v>4.3639999999999999</v>
      </c>
      <c r="E167" s="27">
        <v>22705.171999999999</v>
      </c>
      <c r="F167" s="27">
        <v>1.9220290425459011E-4</v>
      </c>
      <c r="G167" s="49">
        <f>($F$167 - $I$165) * 5</f>
        <v>8.5359015683475698E-4</v>
      </c>
      <c r="H167" s="18">
        <v>2</v>
      </c>
      <c r="I167" s="64">
        <f>IFERROR($G$171 / $G$167,"")</f>
        <v>34.244772965425867</v>
      </c>
      <c r="J167" s="41">
        <f>IFERROR(1-$I$167,"")</f>
        <v>-33.244772965425867</v>
      </c>
      <c r="K167" s="65">
        <f>IFERROR((($G$167 * 3 ) + ($G$171 * 5)) / ($G$169 * 3),"")</f>
        <v>5.7433167110186506E-2</v>
      </c>
    </row>
    <row r="168" spans="1:11" x14ac:dyDescent="0.25">
      <c r="A168" s="22" t="s">
        <v>479</v>
      </c>
      <c r="B168" s="22" t="s">
        <v>476</v>
      </c>
      <c r="C168" s="22" t="s">
        <v>112</v>
      </c>
      <c r="D168" s="23">
        <v>5999.6670000000004</v>
      </c>
      <c r="E168" s="23">
        <v>33666.046999999999</v>
      </c>
      <c r="F168" s="23">
        <v>0.17821121083802921</v>
      </c>
      <c r="G168" s="24">
        <f>($F$168 - $I$165) * 5</f>
        <v>0.89094862982570788</v>
      </c>
      <c r="H168" s="18" t="s">
        <v>60</v>
      </c>
      <c r="I168" s="66">
        <f>IFERROR(AVERAGE($I$166:$I$167),"")</f>
        <v>26.062531154313643</v>
      </c>
      <c r="J168" s="59">
        <f>IFERROR(AVERAGE($J$166:$J$167),"")</f>
        <v>-25.062531154313643</v>
      </c>
      <c r="K168" s="67">
        <f>IFERROR(AVERAGE($K$166:$K$167),"")</f>
        <v>5.5991528686799803E-2</v>
      </c>
    </row>
    <row r="169" spans="1:11" x14ac:dyDescent="0.25">
      <c r="A169" s="26" t="s">
        <v>480</v>
      </c>
      <c r="B169" s="26" t="s">
        <v>476</v>
      </c>
      <c r="C169" s="26" t="s">
        <v>112</v>
      </c>
      <c r="D169" s="27">
        <v>5852.2280000000001</v>
      </c>
      <c r="E169" s="27">
        <v>33897.226999999999</v>
      </c>
      <c r="F169" s="27">
        <v>0.17264621675395453</v>
      </c>
      <c r="G169" s="24">
        <f>($F$169 - $I$165) * 5</f>
        <v>0.86312365940533442</v>
      </c>
    </row>
    <row r="170" spans="1:11" x14ac:dyDescent="0.25">
      <c r="A170" s="22" t="s">
        <v>481</v>
      </c>
      <c r="B170" s="22" t="s">
        <v>476</v>
      </c>
      <c r="C170" s="22" t="s">
        <v>112</v>
      </c>
      <c r="D170" s="23">
        <v>621.76</v>
      </c>
      <c r="E170" s="23">
        <v>44007.66</v>
      </c>
      <c r="F170" s="23">
        <v>1.4128449456299198E-2</v>
      </c>
      <c r="G170" s="45">
        <f>($F$170 - $I$165) * 2</f>
        <v>2.8213929166823117E-2</v>
      </c>
    </row>
    <row r="171" spans="1:11" x14ac:dyDescent="0.25">
      <c r="A171" s="26" t="s">
        <v>482</v>
      </c>
      <c r="B171" s="26" t="s">
        <v>476</v>
      </c>
      <c r="C171" s="26" t="s">
        <v>112</v>
      </c>
      <c r="D171" s="27">
        <v>499.80799999999999</v>
      </c>
      <c r="E171" s="27">
        <v>34146.921999999999</v>
      </c>
      <c r="F171" s="27">
        <v>1.4636985436051894E-2</v>
      </c>
      <c r="G171" s="45">
        <f>($F$171 - $I$165) * 2</f>
        <v>2.923100112632851E-2</v>
      </c>
    </row>
    <row r="172" spans="1:11" x14ac:dyDescent="0.25">
      <c r="A172" s="22"/>
      <c r="B172" s="22"/>
      <c r="C172" s="22"/>
      <c r="D172" s="23"/>
      <c r="E172" s="23"/>
      <c r="F172" s="23"/>
      <c r="G172" s="24"/>
    </row>
    <row r="173" spans="1:11" x14ac:dyDescent="0.25">
      <c r="A173" s="26" t="s">
        <v>193</v>
      </c>
      <c r="B173" s="26" t="s">
        <v>35</v>
      </c>
      <c r="C173" s="26" t="s">
        <v>113</v>
      </c>
      <c r="D173" s="27">
        <v>2.5999999999999999E-2</v>
      </c>
      <c r="E173" s="27">
        <v>49459.93</v>
      </c>
      <c r="F173" s="27">
        <v>5.2567805898633496E-7</v>
      </c>
      <c r="G173" s="24"/>
      <c r="I173" s="25" t="s">
        <v>59</v>
      </c>
    </row>
    <row r="174" spans="1:11" x14ac:dyDescent="0.25">
      <c r="A174" s="22" t="s">
        <v>194</v>
      </c>
      <c r="B174" s="22" t="s">
        <v>35</v>
      </c>
      <c r="C174" s="22" t="s">
        <v>114</v>
      </c>
      <c r="D174" s="23">
        <v>8.7999999999999995E-2</v>
      </c>
      <c r="E174" s="23">
        <v>63318.495999999999</v>
      </c>
      <c r="F174" s="23">
        <v>1.3897992776076045E-6</v>
      </c>
      <c r="G174" s="24"/>
      <c r="H174" t="s">
        <v>3</v>
      </c>
      <c r="I174" s="28">
        <f>IFERROR(AVERAGE($F$173,$F$174),"0")</f>
        <v>9.5773866829696979E-7</v>
      </c>
      <c r="J174" t="s">
        <v>3</v>
      </c>
    </row>
    <row r="175" spans="1:11" x14ac:dyDescent="0.25">
      <c r="A175" s="26" t="s">
        <v>505</v>
      </c>
      <c r="B175" s="26" t="s">
        <v>35</v>
      </c>
      <c r="C175" s="26" t="s">
        <v>115</v>
      </c>
      <c r="D175" s="27">
        <v>11051.754999999999</v>
      </c>
      <c r="E175" s="27">
        <v>42630.065999999999</v>
      </c>
      <c r="F175" s="27">
        <v>0.25924789795070924</v>
      </c>
      <c r="G175" s="29">
        <f>($F$175 - $I$174) * 5</f>
        <v>1.2962347010602047</v>
      </c>
      <c r="H175" s="18">
        <v>1</v>
      </c>
      <c r="I175" s="51">
        <f>IFERROR($G$179 / $G$175,"")</f>
        <v>2.8419769000122431E-3</v>
      </c>
      <c r="J175" s="31">
        <f>IFERROR(1-$I$175,"")</f>
        <v>0.9971580230999878</v>
      </c>
      <c r="K175" s="56">
        <f>IFERROR((($G$175 * 3 ) + ($G$179 * 5)) / ($G$177 * 3),"")</f>
        <v>1.0254085414984877</v>
      </c>
    </row>
    <row r="176" spans="1:11" x14ac:dyDescent="0.25">
      <c r="A176" s="22" t="s">
        <v>506</v>
      </c>
      <c r="B176" s="22" t="s">
        <v>35</v>
      </c>
      <c r="C176" s="22" t="s">
        <v>115</v>
      </c>
      <c r="D176" s="23">
        <v>13529.414000000001</v>
      </c>
      <c r="E176" s="23">
        <v>49269.266000000003</v>
      </c>
      <c r="F176" s="23">
        <v>0.27460149294694181</v>
      </c>
      <c r="G176" s="29">
        <f>($F$176 - $I$174) * 5</f>
        <v>1.3730026760413674</v>
      </c>
      <c r="H176" s="18">
        <v>2</v>
      </c>
      <c r="I176" s="47">
        <f>IFERROR($G$180 / $G$176,"")</f>
        <v>4.7139323657422964E-3</v>
      </c>
      <c r="J176" s="34">
        <f>IFERROR(1-$I$176,"")</f>
        <v>0.99528606763425775</v>
      </c>
      <c r="K176" s="58">
        <f>IFERROR((($G$176 * 3 ) + ($G$180 * 5)) / ($G$178 * 3),"")</f>
        <v>1.0867796551052133</v>
      </c>
    </row>
    <row r="177" spans="1:11" x14ac:dyDescent="0.25">
      <c r="A177" s="26" t="s">
        <v>507</v>
      </c>
      <c r="B177" s="26" t="s">
        <v>35</v>
      </c>
      <c r="C177" s="26" t="s">
        <v>115</v>
      </c>
      <c r="D177" s="27">
        <v>6566.2610000000004</v>
      </c>
      <c r="E177" s="27">
        <v>25849.226999999999</v>
      </c>
      <c r="F177" s="27">
        <v>0.25402156126370823</v>
      </c>
      <c r="G177" s="29">
        <f>($F$177 - $I$174) * 5</f>
        <v>1.2701030176251995</v>
      </c>
      <c r="H177" s="18" t="s">
        <v>60</v>
      </c>
      <c r="I177" s="48">
        <f>IFERROR(AVERAGE($I$175:$I$176),"")</f>
        <v>3.7779546328772697E-3</v>
      </c>
      <c r="J177" s="37">
        <f>IFERROR(AVERAGE($J$175:$J$176),"")</f>
        <v>0.99622204536712278</v>
      </c>
      <c r="K177" s="60">
        <f>IFERROR(AVERAGE($K$175:$K$176),"")</f>
        <v>1.0560940983018505</v>
      </c>
    </row>
    <row r="178" spans="1:11" x14ac:dyDescent="0.25">
      <c r="A178" s="22" t="s">
        <v>508</v>
      </c>
      <c r="B178" s="22" t="s">
        <v>35</v>
      </c>
      <c r="C178" s="22" t="s">
        <v>115</v>
      </c>
      <c r="D178" s="23">
        <v>6668.9359999999997</v>
      </c>
      <c r="E178" s="23">
        <v>26187.636999999999</v>
      </c>
      <c r="F178" s="23">
        <v>0.2546597083196166</v>
      </c>
      <c r="G178" s="29">
        <f>($F$178 - $I$174) * 5</f>
        <v>1.2732937529047414</v>
      </c>
    </row>
    <row r="179" spans="1:11" x14ac:dyDescent="0.25">
      <c r="A179" s="26" t="s">
        <v>499</v>
      </c>
      <c r="B179" s="26" t="s">
        <v>35</v>
      </c>
      <c r="C179" s="26" t="s">
        <v>115</v>
      </c>
      <c r="D179" s="27">
        <v>39.457000000000001</v>
      </c>
      <c r="E179" s="27">
        <v>21410.366999999998</v>
      </c>
      <c r="F179" s="27">
        <v>1.8428922773719855E-3</v>
      </c>
      <c r="G179" s="53">
        <f>($F$179 - $I$174) * 2</f>
        <v>3.6838690774073772E-3</v>
      </c>
    </row>
    <row r="180" spans="1:11" x14ac:dyDescent="0.25">
      <c r="A180" s="22" t="s">
        <v>500</v>
      </c>
      <c r="B180" s="22" t="s">
        <v>35</v>
      </c>
      <c r="C180" s="22" t="s">
        <v>115</v>
      </c>
      <c r="D180" s="23">
        <v>134.57</v>
      </c>
      <c r="E180" s="23">
        <v>41571.434000000001</v>
      </c>
      <c r="F180" s="23">
        <v>3.23707861508939E-3</v>
      </c>
      <c r="G180" s="53">
        <f>($F$180 - $I$174) * 2</f>
        <v>6.4722417528421863E-3</v>
      </c>
    </row>
    <row r="181" spans="1:11" x14ac:dyDescent="0.25">
      <c r="A181" s="26"/>
      <c r="B181" s="26"/>
      <c r="C181" s="26"/>
      <c r="D181" s="27"/>
      <c r="E181" s="27"/>
      <c r="F181" s="27"/>
      <c r="G181" s="24"/>
    </row>
    <row r="182" spans="1:11" x14ac:dyDescent="0.25">
      <c r="A182" s="22" t="s">
        <v>195</v>
      </c>
      <c r="B182" s="22" t="s">
        <v>509</v>
      </c>
      <c r="C182" s="22" t="s">
        <v>116</v>
      </c>
      <c r="D182" s="23">
        <v>0.246</v>
      </c>
      <c r="E182" s="23">
        <v>34338.038999999997</v>
      </c>
      <c r="F182" s="23">
        <v>7.1640666492341049E-6</v>
      </c>
      <c r="G182" s="24"/>
      <c r="I182" s="25" t="s">
        <v>59</v>
      </c>
    </row>
    <row r="183" spans="1:11" x14ac:dyDescent="0.25">
      <c r="A183" s="26" t="s">
        <v>196</v>
      </c>
      <c r="B183" s="26" t="s">
        <v>509</v>
      </c>
      <c r="C183" s="26" t="s">
        <v>117</v>
      </c>
      <c r="D183" s="27">
        <v>0.78800000000000003</v>
      </c>
      <c r="E183" s="27">
        <v>22007.682000000001</v>
      </c>
      <c r="F183" s="27">
        <v>3.5805679126043352E-5</v>
      </c>
      <c r="G183" s="24"/>
      <c r="H183" t="s">
        <v>3</v>
      </c>
      <c r="I183" s="28">
        <f>IFERROR(AVERAGE($F$182,$F$183),"0")</f>
        <v>2.1484872887638729E-5</v>
      </c>
      <c r="J183" t="s">
        <v>3</v>
      </c>
    </row>
    <row r="184" spans="1:11" x14ac:dyDescent="0.25">
      <c r="A184" s="22" t="s">
        <v>510</v>
      </c>
      <c r="B184" s="22" t="s">
        <v>509</v>
      </c>
      <c r="C184" s="22" t="s">
        <v>118</v>
      </c>
      <c r="D184" s="23">
        <v>6.3E-2</v>
      </c>
      <c r="E184" s="23">
        <v>21501.059000000001</v>
      </c>
      <c r="F184" s="23">
        <v>2.9300882342586009E-6</v>
      </c>
      <c r="G184" s="28">
        <f>($F$184 - $I$183) * 5</f>
        <v>-9.2773923266900636E-5</v>
      </c>
      <c r="H184" s="18">
        <v>1</v>
      </c>
      <c r="I184" s="30">
        <f>IFERROR($G$188 / $G$184,"")</f>
        <v>0.44887123342656654</v>
      </c>
      <c r="J184" s="31">
        <f>IFERROR(1-$I$184,"")</f>
        <v>0.55112876657343346</v>
      </c>
      <c r="K184" s="63">
        <f>IFERROR((($G$184 * 3 ) + ($G$188 * 5)) / ($G$186 * 3),"")</f>
        <v>-1.1333576248653703E-2</v>
      </c>
    </row>
    <row r="185" spans="1:11" x14ac:dyDescent="0.25">
      <c r="A185" s="26" t="s">
        <v>511</v>
      </c>
      <c r="B185" s="26" t="s">
        <v>509</v>
      </c>
      <c r="C185" s="26" t="s">
        <v>118</v>
      </c>
      <c r="D185" s="27">
        <v>5.3999999999999999E-2</v>
      </c>
      <c r="E185" s="27">
        <v>20600.539000000001</v>
      </c>
      <c r="F185" s="27">
        <v>2.6212906371042037E-6</v>
      </c>
      <c r="G185" s="28">
        <f>($F$185 - $I$183) * 5</f>
        <v>-9.4317911252672629E-5</v>
      </c>
      <c r="H185" s="18">
        <v>2</v>
      </c>
      <c r="I185" s="33">
        <f>IFERROR($G$189 / $G$185,"")</f>
        <v>0.38076825533627867</v>
      </c>
      <c r="J185" s="34">
        <f>IFERROR(1-$I$185,"")</f>
        <v>0.61923174466372133</v>
      </c>
      <c r="K185" s="65">
        <f>IFERROR((($G$185 * 3 ) + ($G$189 * 5)) / ($G$187 * 3),"")</f>
        <v>-1.0112792168570734E-2</v>
      </c>
    </row>
    <row r="186" spans="1:11" x14ac:dyDescent="0.25">
      <c r="A186" s="22" t="s">
        <v>512</v>
      </c>
      <c r="B186" s="22" t="s">
        <v>509</v>
      </c>
      <c r="C186" s="22" t="s">
        <v>118</v>
      </c>
      <c r="D186" s="23">
        <v>114.343</v>
      </c>
      <c r="E186" s="23">
        <v>39655.332000000002</v>
      </c>
      <c r="F186" s="23">
        <v>2.8834205700257408E-3</v>
      </c>
      <c r="G186" s="45">
        <f>($F$186 - $I$183) * 5</f>
        <v>1.430967848569051E-2</v>
      </c>
      <c r="H186" s="18" t="s">
        <v>60</v>
      </c>
      <c r="I186" s="36">
        <f>IFERROR(AVERAGE($I$184:$I$185),"")</f>
        <v>0.41481974438142261</v>
      </c>
      <c r="J186" s="37">
        <f>IFERROR(AVERAGE($J$184:$J$185),"")</f>
        <v>0.58518025561857745</v>
      </c>
      <c r="K186" s="67">
        <f>IFERROR(AVERAGE($K$184:$K$185),"")</f>
        <v>-1.0723184208612218E-2</v>
      </c>
    </row>
    <row r="187" spans="1:11" x14ac:dyDescent="0.25">
      <c r="A187" s="26" t="s">
        <v>513</v>
      </c>
      <c r="B187" s="26" t="s">
        <v>509</v>
      </c>
      <c r="C187" s="26" t="s">
        <v>118</v>
      </c>
      <c r="D187" s="27">
        <v>98.784000000000006</v>
      </c>
      <c r="E187" s="27">
        <v>32171.322</v>
      </c>
      <c r="F187" s="27">
        <v>3.0705607932431252E-3</v>
      </c>
      <c r="G187" s="45">
        <f>($F$187 - $I$183) * 5</f>
        <v>1.5245379601777432E-2</v>
      </c>
    </row>
    <row r="188" spans="1:11" x14ac:dyDescent="0.25">
      <c r="A188" s="22" t="s">
        <v>514</v>
      </c>
      <c r="B188" s="22" t="s">
        <v>509</v>
      </c>
      <c r="C188" s="22" t="s">
        <v>118</v>
      </c>
      <c r="D188" s="23">
        <v>0.03</v>
      </c>
      <c r="E188" s="23">
        <v>45242.031000000003</v>
      </c>
      <c r="F188" s="23">
        <v>6.6310020432106588E-7</v>
      </c>
      <c r="G188" s="28">
        <f>($F$188 - $I$183) * 2</f>
        <v>-4.164354536663533E-5</v>
      </c>
    </row>
    <row r="189" spans="1:11" x14ac:dyDescent="0.25">
      <c r="A189" s="26" t="s">
        <v>515</v>
      </c>
      <c r="B189" s="26" t="s">
        <v>509</v>
      </c>
      <c r="C189" s="26" t="s">
        <v>118</v>
      </c>
      <c r="D189" s="27">
        <v>0.128</v>
      </c>
      <c r="E189" s="27">
        <v>36278.714999999997</v>
      </c>
      <c r="F189" s="27">
        <v>3.5282396303176673E-6</v>
      </c>
      <c r="G189" s="28">
        <f>($F$189 - $I$183) * 2</f>
        <v>-3.5913266514642122E-5</v>
      </c>
    </row>
    <row r="190" spans="1:11" x14ac:dyDescent="0.25">
      <c r="A190" s="22"/>
      <c r="B190" s="22"/>
      <c r="C190" s="22"/>
      <c r="D190" s="23"/>
      <c r="E190" s="23"/>
      <c r="F190" s="23"/>
      <c r="G190" s="24"/>
    </row>
    <row r="191" spans="1:11" x14ac:dyDescent="0.25">
      <c r="A191" s="26" t="s">
        <v>193</v>
      </c>
      <c r="B191" s="26" t="s">
        <v>36</v>
      </c>
      <c r="C191" s="26" t="s">
        <v>185</v>
      </c>
      <c r="D191" s="27">
        <v>2.5999999999999999E-2</v>
      </c>
      <c r="E191" s="27">
        <v>49459.93</v>
      </c>
      <c r="F191" s="27">
        <v>5.2567805898633496E-7</v>
      </c>
      <c r="G191" s="24"/>
      <c r="I191" s="25" t="s">
        <v>59</v>
      </c>
    </row>
    <row r="192" spans="1:11" x14ac:dyDescent="0.25">
      <c r="A192" s="22" t="s">
        <v>194</v>
      </c>
      <c r="B192" s="22" t="s">
        <v>36</v>
      </c>
      <c r="C192" s="22" t="s">
        <v>186</v>
      </c>
      <c r="D192" s="23">
        <v>8.7999999999999995E-2</v>
      </c>
      <c r="E192" s="23">
        <v>63318.495999999999</v>
      </c>
      <c r="F192" s="23">
        <v>1.3897992776076045E-6</v>
      </c>
      <c r="G192" s="24"/>
      <c r="H192" t="s">
        <v>3</v>
      </c>
      <c r="I192" s="28">
        <f>IFERROR(AVERAGE($F$191,$F$192),"0")</f>
        <v>9.5773866829696979E-7</v>
      </c>
      <c r="J192" t="s">
        <v>3</v>
      </c>
    </row>
    <row r="193" spans="1:11" x14ac:dyDescent="0.25">
      <c r="A193" s="26" t="s">
        <v>540</v>
      </c>
      <c r="B193" s="26" t="s">
        <v>36</v>
      </c>
      <c r="C193" s="26" t="s">
        <v>187</v>
      </c>
      <c r="D193" s="27">
        <v>3609.5770000000002</v>
      </c>
      <c r="E193" s="27">
        <v>31526.303</v>
      </c>
      <c r="F193" s="27">
        <v>0.11449414160613759</v>
      </c>
      <c r="G193" s="24">
        <f>($F$193 - $I$192) * 5</f>
        <v>0.57246591933734647</v>
      </c>
      <c r="H193" s="18">
        <v>1</v>
      </c>
      <c r="I193" s="30">
        <f>IFERROR($G$197 / $G$193,"")</f>
        <v>0.38166897058815402</v>
      </c>
      <c r="J193" s="31">
        <f>IFERROR(1-$I$193,"")</f>
        <v>0.61833102941184603</v>
      </c>
      <c r="K193" s="32">
        <f>IFERROR((($G$193 * 3 ) + ($G$197 * 5)) / ($G$195 * 3),"")</f>
        <v>0.43304727164072515</v>
      </c>
    </row>
    <row r="194" spans="1:11" x14ac:dyDescent="0.25">
      <c r="A194" s="22" t="s">
        <v>541</v>
      </c>
      <c r="B194" s="22" t="s">
        <v>36</v>
      </c>
      <c r="C194" s="22" t="s">
        <v>188</v>
      </c>
      <c r="D194" s="23">
        <v>5431.6970000000001</v>
      </c>
      <c r="E194" s="23">
        <v>55341.792999999998</v>
      </c>
      <c r="F194" s="23">
        <v>9.8148193355426711E-2</v>
      </c>
      <c r="G194" s="24">
        <f>($F$194 - $I$192) * 5</f>
        <v>0.49073617808379205</v>
      </c>
      <c r="H194" s="18">
        <v>2</v>
      </c>
      <c r="I194" s="33">
        <f>IFERROR($G$198 / $G$194,"")</f>
        <v>0.44042293466399934</v>
      </c>
      <c r="J194" s="34">
        <f>IFERROR(1-$I$194,"")</f>
        <v>0.5595770653360006</v>
      </c>
      <c r="K194" s="35">
        <f>IFERROR((($G$194 * 3 ) + ($G$198 * 5)) / ($G$196 * 3),"")</f>
        <v>0.40140419260623855</v>
      </c>
    </row>
    <row r="195" spans="1:11" x14ac:dyDescent="0.25">
      <c r="A195" s="26" t="s">
        <v>542</v>
      </c>
      <c r="B195" s="26" t="s">
        <v>36</v>
      </c>
      <c r="C195" s="26" t="s">
        <v>189</v>
      </c>
      <c r="D195" s="27">
        <v>9950.5830000000005</v>
      </c>
      <c r="E195" s="27">
        <v>23003.261999999999</v>
      </c>
      <c r="F195" s="27">
        <v>0.43257269338583376</v>
      </c>
      <c r="G195" s="29">
        <f>($F$195 - $I$192) * 5</f>
        <v>2.1628586782358274</v>
      </c>
      <c r="H195" s="18" t="s">
        <v>60</v>
      </c>
      <c r="I195" s="36">
        <f>IFERROR(AVERAGE($I$193:$I$194),"")</f>
        <v>0.41104595262607668</v>
      </c>
      <c r="J195" s="37">
        <f>IFERROR(AVERAGE($J$193:$J$194),"")</f>
        <v>0.58895404737392332</v>
      </c>
      <c r="K195" s="38">
        <f>IFERROR(AVERAGE($K$193:$K$194),"")</f>
        <v>0.41722573212348185</v>
      </c>
    </row>
    <row r="196" spans="1:11" x14ac:dyDescent="0.25">
      <c r="A196" s="22" t="s">
        <v>543</v>
      </c>
      <c r="B196" s="22" t="s">
        <v>36</v>
      </c>
      <c r="C196" s="22" t="s">
        <v>190</v>
      </c>
      <c r="D196" s="23">
        <v>10959.606</v>
      </c>
      <c r="E196" s="23">
        <v>25848.724999999999</v>
      </c>
      <c r="F196" s="23">
        <v>0.42399019680854666</v>
      </c>
      <c r="G196" s="29">
        <f>($F$196 - $I$192) * 5</f>
        <v>2.1199461953493919</v>
      </c>
    </row>
    <row r="197" spans="1:11" x14ac:dyDescent="0.25">
      <c r="A197" s="26" t="s">
        <v>532</v>
      </c>
      <c r="B197" s="26" t="s">
        <v>36</v>
      </c>
      <c r="C197" s="26" t="s">
        <v>191</v>
      </c>
      <c r="D197" s="27">
        <v>3533.576</v>
      </c>
      <c r="E197" s="27">
        <v>32344.775000000001</v>
      </c>
      <c r="F197" s="27">
        <v>0.10924719680381142</v>
      </c>
      <c r="G197" s="24">
        <f>($F$197 - $I$192) * 2</f>
        <v>0.21849247813028624</v>
      </c>
    </row>
    <row r="198" spans="1:11" x14ac:dyDescent="0.25">
      <c r="A198" s="22" t="s">
        <v>533</v>
      </c>
      <c r="B198" s="22" t="s">
        <v>36</v>
      </c>
      <c r="C198" s="22" t="s">
        <v>192</v>
      </c>
      <c r="D198" s="23">
        <v>5916.8969999999999</v>
      </c>
      <c r="E198" s="23">
        <v>54752.273000000001</v>
      </c>
      <c r="F198" s="23">
        <v>0.10806669158739765</v>
      </c>
      <c r="G198" s="24">
        <f>($F$198 - $I$192) * 2</f>
        <v>0.2161314676974587</v>
      </c>
    </row>
    <row r="199" spans="1:11" x14ac:dyDescent="0.25">
      <c r="A199" s="26"/>
      <c r="B199" s="26"/>
      <c r="C199" s="26"/>
      <c r="D199" s="27"/>
      <c r="E199" s="27"/>
      <c r="F199" s="27"/>
      <c r="G199" s="24"/>
    </row>
    <row r="200" spans="1:11" x14ac:dyDescent="0.25">
      <c r="A200" s="22" t="s">
        <v>193</v>
      </c>
      <c r="B200" s="22" t="s">
        <v>37</v>
      </c>
      <c r="C200" s="22" t="s">
        <v>120</v>
      </c>
      <c r="D200" s="23">
        <v>2.5999999999999999E-2</v>
      </c>
      <c r="E200" s="23">
        <v>49459.93</v>
      </c>
      <c r="F200" s="23">
        <v>5.2567805898633496E-7</v>
      </c>
      <c r="G200" s="24"/>
      <c r="I200" s="25" t="s">
        <v>59</v>
      </c>
    </row>
    <row r="201" spans="1:11" x14ac:dyDescent="0.25">
      <c r="A201" s="26" t="s">
        <v>194</v>
      </c>
      <c r="B201" s="26" t="s">
        <v>37</v>
      </c>
      <c r="C201" s="26" t="s">
        <v>121</v>
      </c>
      <c r="D201" s="27">
        <v>8.7999999999999995E-2</v>
      </c>
      <c r="E201" s="27">
        <v>63318.495999999999</v>
      </c>
      <c r="F201" s="27">
        <v>1.3897992776076045E-6</v>
      </c>
      <c r="G201" s="24"/>
      <c r="H201" t="s">
        <v>3</v>
      </c>
      <c r="I201" s="28">
        <f>IFERROR(AVERAGE($F$200,$F$201),"0")</f>
        <v>9.5773866829696979E-7</v>
      </c>
      <c r="J201" t="s">
        <v>3</v>
      </c>
    </row>
    <row r="202" spans="1:11" x14ac:dyDescent="0.25">
      <c r="A202" s="22" t="s">
        <v>554</v>
      </c>
      <c r="B202" s="22" t="s">
        <v>37</v>
      </c>
      <c r="C202" s="22" t="s">
        <v>122</v>
      </c>
      <c r="D202" s="23">
        <v>22283.565999999999</v>
      </c>
      <c r="E202" s="23">
        <v>31526.303</v>
      </c>
      <c r="F202" s="23">
        <v>0.7068245839037961</v>
      </c>
      <c r="G202" s="29">
        <f>($F$202 - $I$201) * 5</f>
        <v>3.5341181308256391</v>
      </c>
      <c r="H202" s="18">
        <v>1</v>
      </c>
      <c r="I202" s="43">
        <f>IFERROR($G$206 / $G$202,"")</f>
        <v>6.8630587796482359E-2</v>
      </c>
      <c r="J202" s="31">
        <f>IFERROR(1-$I$202,"")</f>
        <v>0.93136941220351765</v>
      </c>
      <c r="K202" s="56">
        <f>IFERROR((($G$202 * 3 ) + ($G$206 * 5)) / ($G$204 * 3),"")</f>
        <v>1.1118129450293825</v>
      </c>
    </row>
    <row r="203" spans="1:11" x14ac:dyDescent="0.25">
      <c r="A203" s="26" t="s">
        <v>555</v>
      </c>
      <c r="B203" s="26" t="s">
        <v>37</v>
      </c>
      <c r="C203" s="26" t="s">
        <v>122</v>
      </c>
      <c r="D203" s="27">
        <v>36884.754000000001</v>
      </c>
      <c r="E203" s="27">
        <v>55341.792999999998</v>
      </c>
      <c r="F203" s="27">
        <v>0.66649004306745174</v>
      </c>
      <c r="G203" s="29">
        <f>($F$203 - $I$201) * 5</f>
        <v>3.3324454266439174</v>
      </c>
      <c r="H203" s="18">
        <v>2</v>
      </c>
      <c r="I203" s="52">
        <f>IFERROR($G$207 / $G$203,"")</f>
        <v>6.5313520412987214E-2</v>
      </c>
      <c r="J203" s="34">
        <f>IFERROR(1-$I$203,"")</f>
        <v>0.93468647958701279</v>
      </c>
      <c r="K203" s="35">
        <f>IFERROR((($G$203 * 3 ) + ($G$207 * 5)) / ($G$205 * 3),"")</f>
        <v>0.97683001044992612</v>
      </c>
    </row>
    <row r="204" spans="1:11" x14ac:dyDescent="0.25">
      <c r="A204" s="22" t="s">
        <v>556</v>
      </c>
      <c r="B204" s="22" t="s">
        <v>37</v>
      </c>
      <c r="C204" s="22" t="s">
        <v>122</v>
      </c>
      <c r="D204" s="23">
        <v>16296.875</v>
      </c>
      <c r="E204" s="23">
        <v>23003.261999999999</v>
      </c>
      <c r="F204" s="23">
        <v>0.70845930459775663</v>
      </c>
      <c r="G204" s="29">
        <f>($F$204 - $I$201) * 5</f>
        <v>3.5422917342954419</v>
      </c>
      <c r="H204" s="18" t="s">
        <v>60</v>
      </c>
      <c r="I204" s="44">
        <f>IFERROR(AVERAGE($I$202:$I$203),"")</f>
        <v>6.6972054104734779E-2</v>
      </c>
      <c r="J204" s="37">
        <f>IFERROR(AVERAGE($J$202:$J$203),"")</f>
        <v>0.93302794589526528</v>
      </c>
      <c r="K204" s="60">
        <f>IFERROR(AVERAGE($K$202:$K$203),"")</f>
        <v>1.0443214777396543</v>
      </c>
    </row>
    <row r="205" spans="1:11" x14ac:dyDescent="0.25">
      <c r="A205" s="26" t="s">
        <v>557</v>
      </c>
      <c r="B205" s="26" t="s">
        <v>37</v>
      </c>
      <c r="C205" s="26" t="s">
        <v>122</v>
      </c>
      <c r="D205" s="27">
        <v>19556.396000000001</v>
      </c>
      <c r="E205" s="27">
        <v>25848.724999999999</v>
      </c>
      <c r="F205" s="27">
        <v>0.75657101075584976</v>
      </c>
      <c r="G205" s="29">
        <f>($F$205 - $I$201) * 5</f>
        <v>3.7828502650859077</v>
      </c>
    </row>
    <row r="206" spans="1:11" x14ac:dyDescent="0.25">
      <c r="A206" s="22" t="s">
        <v>548</v>
      </c>
      <c r="B206" s="22" t="s">
        <v>37</v>
      </c>
      <c r="C206" s="22" t="s">
        <v>122</v>
      </c>
      <c r="D206" s="23">
        <v>3922.6210000000001</v>
      </c>
      <c r="E206" s="23">
        <v>32344.775000000001</v>
      </c>
      <c r="F206" s="23">
        <v>0.12127526006905288</v>
      </c>
      <c r="G206" s="24">
        <f>($F$206 - $I$201) * 2</f>
        <v>0.24254860466076916</v>
      </c>
    </row>
    <row r="207" spans="1:11" x14ac:dyDescent="0.25">
      <c r="A207" s="26" t="s">
        <v>549</v>
      </c>
      <c r="B207" s="26" t="s">
        <v>37</v>
      </c>
      <c r="C207" s="26" t="s">
        <v>122</v>
      </c>
      <c r="D207" s="27">
        <v>5958.5709999999999</v>
      </c>
      <c r="E207" s="27">
        <v>54752.273000000001</v>
      </c>
      <c r="F207" s="27">
        <v>0.108827828937805</v>
      </c>
      <c r="G207" s="24">
        <f>($F$207 - $I$201) * 2</f>
        <v>0.2176537423982734</v>
      </c>
    </row>
    <row r="208" spans="1:11" x14ac:dyDescent="0.25">
      <c r="A208" s="22"/>
      <c r="B208" s="22"/>
      <c r="C208" s="22"/>
      <c r="D208" s="23"/>
      <c r="E208" s="23"/>
      <c r="F208" s="23"/>
      <c r="G208" s="24"/>
    </row>
    <row r="209" spans="1:11" x14ac:dyDescent="0.25">
      <c r="A209" s="26" t="s">
        <v>193</v>
      </c>
      <c r="B209" s="26" t="s">
        <v>38</v>
      </c>
      <c r="C209" s="26" t="s">
        <v>147</v>
      </c>
      <c r="D209" s="27">
        <v>2.5999999999999999E-2</v>
      </c>
      <c r="E209" s="27">
        <v>49459.93</v>
      </c>
      <c r="F209" s="27">
        <v>5.2567805898633496E-7</v>
      </c>
      <c r="G209" s="24"/>
      <c r="I209" s="25" t="s">
        <v>59</v>
      </c>
    </row>
    <row r="210" spans="1:11" x14ac:dyDescent="0.25">
      <c r="A210" s="22" t="s">
        <v>194</v>
      </c>
      <c r="B210" s="22" t="s">
        <v>38</v>
      </c>
      <c r="C210" s="22" t="s">
        <v>147</v>
      </c>
      <c r="D210" s="23">
        <v>8.7999999999999995E-2</v>
      </c>
      <c r="E210" s="23">
        <v>63318.495999999999</v>
      </c>
      <c r="F210" s="23">
        <v>1.3897992776076045E-6</v>
      </c>
      <c r="G210" s="24"/>
      <c r="H210" t="s">
        <v>3</v>
      </c>
      <c r="I210" s="28">
        <f>IFERROR(AVERAGE($F$209,$F$210),"0")</f>
        <v>9.5773866829696979E-7</v>
      </c>
      <c r="J210" t="s">
        <v>3</v>
      </c>
    </row>
    <row r="211" spans="1:11" x14ac:dyDescent="0.25">
      <c r="A211" s="26" t="s">
        <v>558</v>
      </c>
      <c r="B211" s="26" t="s">
        <v>38</v>
      </c>
      <c r="C211" s="26" t="s">
        <v>125</v>
      </c>
      <c r="D211" s="27">
        <v>7224.348</v>
      </c>
      <c r="E211" s="27">
        <v>31526.303</v>
      </c>
      <c r="F211" s="27">
        <v>0.22915303453119765</v>
      </c>
      <c r="G211" s="29">
        <f>($F$211 - $I$210) * 5</f>
        <v>1.1457603839626467</v>
      </c>
      <c r="H211" s="18">
        <v>1</v>
      </c>
      <c r="I211" s="30">
        <f>IFERROR($G$215 / $G$211,"")</f>
        <v>0.79345262836987118</v>
      </c>
      <c r="J211" s="31">
        <f>IFERROR(1-$I$211,"")</f>
        <v>0.20654737163012882</v>
      </c>
      <c r="K211" s="56">
        <f>IFERROR((($G$211 * 3 ) + ($G$215 * 5)) / ($G$213 * 3),"")</f>
        <v>1.1653938465688378</v>
      </c>
    </row>
    <row r="212" spans="1:11" x14ac:dyDescent="0.25">
      <c r="A212" s="22" t="s">
        <v>559</v>
      </c>
      <c r="B212" s="22" t="s">
        <v>38</v>
      </c>
      <c r="C212" s="22" t="s">
        <v>125</v>
      </c>
      <c r="D212" s="23">
        <v>10682.546</v>
      </c>
      <c r="E212" s="23">
        <v>55341.792999999998</v>
      </c>
      <c r="F212" s="23">
        <v>0.19302854896660107</v>
      </c>
      <c r="G212" s="24">
        <f>($F$212 - $I$210) * 5</f>
        <v>0.96513795613966391</v>
      </c>
      <c r="H212" s="18">
        <v>2</v>
      </c>
      <c r="I212" s="33">
        <f>IFERROR($G$216 / $G$212,"")</f>
        <v>0.86479089842854273</v>
      </c>
      <c r="J212" s="34">
        <f>IFERROR(1-$I$212,"")</f>
        <v>0.13520910157145727</v>
      </c>
      <c r="K212" s="35">
        <f>IFERROR((($G$212 * 3 ) + ($G$216 * 5)) / ($G$214 * 3),"")</f>
        <v>0.94575554797011852</v>
      </c>
    </row>
    <row r="213" spans="1:11" x14ac:dyDescent="0.25">
      <c r="A213" s="26" t="s">
        <v>560</v>
      </c>
      <c r="B213" s="26" t="s">
        <v>38</v>
      </c>
      <c r="C213" s="26" t="s">
        <v>125</v>
      </c>
      <c r="D213" s="27">
        <v>10504.669</v>
      </c>
      <c r="E213" s="27">
        <v>23003.261999999999</v>
      </c>
      <c r="F213" s="27">
        <v>0.45665997283341819</v>
      </c>
      <c r="G213" s="29">
        <f>($F$213 - $I$210) * 5</f>
        <v>2.2832950754737493</v>
      </c>
      <c r="H213" s="18" t="s">
        <v>60</v>
      </c>
      <c r="I213" s="36">
        <f>IFERROR(AVERAGE($I$211:$I$212),"")</f>
        <v>0.82912176339920696</v>
      </c>
      <c r="J213" s="37">
        <f>IFERROR(AVERAGE($J$211:$J$212),"")</f>
        <v>0.17087823660079304</v>
      </c>
      <c r="K213" s="60">
        <f>IFERROR(AVERAGE($K$211:$K$212),"")</f>
        <v>1.0555746972694782</v>
      </c>
    </row>
    <row r="214" spans="1:11" x14ac:dyDescent="0.25">
      <c r="A214" s="22" t="s">
        <v>561</v>
      </c>
      <c r="B214" s="22" t="s">
        <v>38</v>
      </c>
      <c r="C214" s="22" t="s">
        <v>125</v>
      </c>
      <c r="D214" s="23">
        <v>12879.673000000001</v>
      </c>
      <c r="E214" s="23">
        <v>25848.724999999999</v>
      </c>
      <c r="F214" s="23">
        <v>0.49827111395242907</v>
      </c>
      <c r="G214" s="29">
        <f>($F$214 - $I$210) * 5</f>
        <v>2.4913507810688036</v>
      </c>
    </row>
    <row r="215" spans="1:11" x14ac:dyDescent="0.25">
      <c r="A215" s="26" t="s">
        <v>562</v>
      </c>
      <c r="B215" s="26" t="s">
        <v>38</v>
      </c>
      <c r="C215" s="26" t="s">
        <v>125</v>
      </c>
      <c r="D215" s="27">
        <v>14702.455</v>
      </c>
      <c r="E215" s="27">
        <v>32344.775000000001</v>
      </c>
      <c r="F215" s="27">
        <v>0.4545542518072857</v>
      </c>
      <c r="G215" s="24">
        <f>($F$215 - $I$210) * 2</f>
        <v>0.90910658813723477</v>
      </c>
    </row>
    <row r="216" spans="1:11" x14ac:dyDescent="0.25">
      <c r="A216" s="22" t="s">
        <v>563</v>
      </c>
      <c r="B216" s="22" t="s">
        <v>38</v>
      </c>
      <c r="C216" s="22" t="s">
        <v>125</v>
      </c>
      <c r="D216" s="23">
        <v>22849.34</v>
      </c>
      <c r="E216" s="23">
        <v>54752.273000000001</v>
      </c>
      <c r="F216" s="23">
        <v>0.41732221783742202</v>
      </c>
      <c r="G216" s="24">
        <f>($F$216 - $I$210) * 2</f>
        <v>0.8346425201975074</v>
      </c>
    </row>
    <row r="217" spans="1:11" x14ac:dyDescent="0.25">
      <c r="A217" s="26"/>
      <c r="B217" s="26"/>
      <c r="C217" s="26"/>
      <c r="D217" s="27"/>
      <c r="E217" s="27"/>
      <c r="F217" s="27"/>
      <c r="G217" s="24"/>
    </row>
    <row r="218" spans="1:11" x14ac:dyDescent="0.25">
      <c r="A218" s="22" t="s">
        <v>193</v>
      </c>
      <c r="B218" s="22" t="s">
        <v>39</v>
      </c>
      <c r="C218" s="22" t="s">
        <v>126</v>
      </c>
      <c r="D218" s="23">
        <v>2.5999999999999999E-2</v>
      </c>
      <c r="E218" s="23">
        <v>49459.93</v>
      </c>
      <c r="F218" s="23">
        <v>5.2567805898633496E-7</v>
      </c>
      <c r="G218" s="24"/>
      <c r="I218" s="25" t="s">
        <v>59</v>
      </c>
    </row>
    <row r="219" spans="1:11" x14ac:dyDescent="0.25">
      <c r="A219" s="26" t="s">
        <v>194</v>
      </c>
      <c r="B219" s="26" t="s">
        <v>39</v>
      </c>
      <c r="C219" s="26" t="s">
        <v>127</v>
      </c>
      <c r="D219" s="27">
        <v>8.7999999999999995E-2</v>
      </c>
      <c r="E219" s="27">
        <v>63318.495999999999</v>
      </c>
      <c r="F219" s="27">
        <v>1.3897992776076045E-6</v>
      </c>
      <c r="G219" s="24"/>
      <c r="H219" t="s">
        <v>3</v>
      </c>
      <c r="I219" s="28">
        <f>IFERROR(AVERAGE($F$218,$F$219),"0")</f>
        <v>9.5773866829696979E-7</v>
      </c>
      <c r="J219" t="s">
        <v>3</v>
      </c>
    </row>
    <row r="220" spans="1:11" x14ac:dyDescent="0.25">
      <c r="A220" s="22" t="s">
        <v>582</v>
      </c>
      <c r="B220" s="22" t="s">
        <v>39</v>
      </c>
      <c r="C220" s="22" t="s">
        <v>128</v>
      </c>
      <c r="D220" s="23">
        <v>7185.24</v>
      </c>
      <c r="E220" s="23">
        <v>31526.303</v>
      </c>
      <c r="F220" s="23">
        <v>0.22791254654882939</v>
      </c>
      <c r="G220" s="29">
        <f>($F$220 - $I$219) * 5</f>
        <v>1.1395579440508055</v>
      </c>
      <c r="H220" s="18">
        <v>1</v>
      </c>
      <c r="I220" s="30">
        <f>IFERROR($G$224 / $G$220,"")</f>
        <v>0.79653579647180972</v>
      </c>
      <c r="J220" s="31">
        <f>IFERROR(1-$I$220,"")</f>
        <v>0.20346420352819028</v>
      </c>
      <c r="K220" s="56">
        <f>IFERROR((($G$220 * 3 ) + ($G$224 * 5)) / ($G$222 * 3),"")</f>
        <v>1.0758464270023462</v>
      </c>
    </row>
    <row r="221" spans="1:11" x14ac:dyDescent="0.25">
      <c r="A221" s="26" t="s">
        <v>583</v>
      </c>
      <c r="B221" s="26" t="s">
        <v>39</v>
      </c>
      <c r="C221" s="26" t="s">
        <v>128</v>
      </c>
      <c r="D221" s="27">
        <v>11804.92</v>
      </c>
      <c r="E221" s="27">
        <v>55341.792999999998</v>
      </c>
      <c r="F221" s="27">
        <v>0.2133093158004476</v>
      </c>
      <c r="G221" s="29">
        <f>($F$221 - $I$219) * 5</f>
        <v>1.0665417903088965</v>
      </c>
      <c r="H221" s="18">
        <v>2</v>
      </c>
      <c r="I221" s="33">
        <f>IFERROR($G$225 / $G$221,"")</f>
        <v>0.79841911527605469</v>
      </c>
      <c r="J221" s="34">
        <f>IFERROR(1-$I$221,"")</f>
        <v>0.20158088472394531</v>
      </c>
      <c r="K221" s="35">
        <f>IFERROR((($G$221 * 3 ) + ($G$225 * 5)) / ($G$223 * 3),"")</f>
        <v>0.96624319310611817</v>
      </c>
    </row>
    <row r="222" spans="1:11" x14ac:dyDescent="0.25">
      <c r="A222" s="22" t="s">
        <v>584</v>
      </c>
      <c r="B222" s="22" t="s">
        <v>39</v>
      </c>
      <c r="C222" s="22" t="s">
        <v>128</v>
      </c>
      <c r="D222" s="23">
        <v>11342.459000000001</v>
      </c>
      <c r="E222" s="23">
        <v>23003.261999999999</v>
      </c>
      <c r="F222" s="23">
        <v>0.49308045963220354</v>
      </c>
      <c r="G222" s="29">
        <f>($F$222 - $I$219) * 5</f>
        <v>2.4653975094676763</v>
      </c>
      <c r="H222" s="18" t="s">
        <v>60</v>
      </c>
      <c r="I222" s="36">
        <f>IFERROR(AVERAGE($I$220:$I$221),"")</f>
        <v>0.79747745587393215</v>
      </c>
      <c r="J222" s="37">
        <f>IFERROR(AVERAGE($J$220:$J$221),"")</f>
        <v>0.20252254412606779</v>
      </c>
      <c r="K222" s="60">
        <f>IFERROR(AVERAGE($K$220:$K$221),"")</f>
        <v>1.0210448100542322</v>
      </c>
    </row>
    <row r="223" spans="1:11" x14ac:dyDescent="0.25">
      <c r="A223" s="26" t="s">
        <v>585</v>
      </c>
      <c r="B223" s="26" t="s">
        <v>39</v>
      </c>
      <c r="C223" s="26" t="s">
        <v>128</v>
      </c>
      <c r="D223" s="27">
        <v>13299.871999999999</v>
      </c>
      <c r="E223" s="27">
        <v>25848.724999999999</v>
      </c>
      <c r="F223" s="27">
        <v>0.51452719621567411</v>
      </c>
      <c r="G223" s="29">
        <f>($F$223 - $I$219) * 5</f>
        <v>2.5726311923850291</v>
      </c>
    </row>
    <row r="224" spans="1:11" x14ac:dyDescent="0.25">
      <c r="A224" s="22" t="s">
        <v>576</v>
      </c>
      <c r="B224" s="22" t="s">
        <v>39</v>
      </c>
      <c r="C224" s="22" t="s">
        <v>128</v>
      </c>
      <c r="D224" s="23">
        <v>14679.686</v>
      </c>
      <c r="E224" s="23">
        <v>32344.775000000001</v>
      </c>
      <c r="F224" s="23">
        <v>0.45385030503381146</v>
      </c>
      <c r="G224" s="24">
        <f>($F$224 - $I$219) * 2</f>
        <v>0.90769869459028629</v>
      </c>
    </row>
    <row r="225" spans="1:11" x14ac:dyDescent="0.25">
      <c r="A225" s="26" t="s">
        <v>577</v>
      </c>
      <c r="B225" s="26" t="s">
        <v>39</v>
      </c>
      <c r="C225" s="26" t="s">
        <v>128</v>
      </c>
      <c r="D225" s="27">
        <v>23312.129000000001</v>
      </c>
      <c r="E225" s="27">
        <v>54752.273000000001</v>
      </c>
      <c r="F225" s="27">
        <v>0.4257746340503526</v>
      </c>
      <c r="G225" s="24">
        <f>($F$225 - $I$219) * 2</f>
        <v>0.85154735262336856</v>
      </c>
    </row>
    <row r="226" spans="1:11" x14ac:dyDescent="0.25">
      <c r="A226" s="22"/>
      <c r="B226" s="22"/>
      <c r="C226" s="22"/>
      <c r="D226" s="23"/>
      <c r="E226" s="23"/>
      <c r="F226" s="23"/>
      <c r="G226" s="24"/>
    </row>
    <row r="227" spans="1:11" x14ac:dyDescent="0.25">
      <c r="A227" s="26" t="s">
        <v>193</v>
      </c>
      <c r="B227" s="26" t="s">
        <v>40</v>
      </c>
      <c r="C227" s="26" t="s">
        <v>129</v>
      </c>
      <c r="D227" s="27">
        <v>2.5999999999999999E-2</v>
      </c>
      <c r="E227" s="27">
        <v>49459.93</v>
      </c>
      <c r="F227" s="27">
        <v>5.2567805898633496E-7</v>
      </c>
      <c r="G227" s="24"/>
      <c r="I227" s="25" t="s">
        <v>59</v>
      </c>
    </row>
    <row r="228" spans="1:11" x14ac:dyDescent="0.25">
      <c r="A228" s="22" t="s">
        <v>194</v>
      </c>
      <c r="B228" s="22" t="s">
        <v>40</v>
      </c>
      <c r="C228" s="22" t="s">
        <v>130</v>
      </c>
      <c r="D228" s="23">
        <v>8.7999999999999995E-2</v>
      </c>
      <c r="E228" s="23">
        <v>63318.495999999999</v>
      </c>
      <c r="F228" s="23">
        <v>1.3897992776076045E-6</v>
      </c>
      <c r="G228" s="24"/>
      <c r="H228" t="s">
        <v>3</v>
      </c>
      <c r="I228" s="28">
        <f>IFERROR(AVERAGE($F$227,$F$228),"0")</f>
        <v>9.5773866829696979E-7</v>
      </c>
      <c r="J228" t="s">
        <v>3</v>
      </c>
    </row>
    <row r="229" spans="1:11" x14ac:dyDescent="0.25">
      <c r="A229" s="26" t="s">
        <v>586</v>
      </c>
      <c r="B229" s="26" t="s">
        <v>40</v>
      </c>
      <c r="C229" s="26" t="s">
        <v>131</v>
      </c>
      <c r="D229" s="27">
        <v>26843.166000000001</v>
      </c>
      <c r="E229" s="27">
        <v>45605.336000000003</v>
      </c>
      <c r="F229" s="27">
        <v>0.58859704487211761</v>
      </c>
      <c r="G229" s="29">
        <f>($F$229 - $I$228) * 5</f>
        <v>2.9429804356672467</v>
      </c>
      <c r="H229" s="18">
        <v>1</v>
      </c>
      <c r="I229" s="43">
        <f>IFERROR($G$233 / $G$229,"")</f>
        <v>9.1522360795791027E-2</v>
      </c>
      <c r="J229" s="31">
        <f>IFERROR(1-$I$229,"")</f>
        <v>0.90847763920420899</v>
      </c>
      <c r="K229" s="56">
        <f>IFERROR((($G$229 * 3 ) + ($G$233 * 5)) / ($G$231 * 3),"")</f>
        <v>1.3256860457125952</v>
      </c>
    </row>
    <row r="230" spans="1:11" x14ac:dyDescent="0.25">
      <c r="A230" s="22" t="s">
        <v>587</v>
      </c>
      <c r="B230" s="22" t="s">
        <v>40</v>
      </c>
      <c r="C230" s="22" t="s">
        <v>131</v>
      </c>
      <c r="D230" s="23">
        <v>15106.383</v>
      </c>
      <c r="E230" s="23">
        <v>33306.313000000002</v>
      </c>
      <c r="F230" s="23">
        <v>0.4535591495822428</v>
      </c>
      <c r="G230" s="29">
        <f>($F$230 - $I$228) * 5</f>
        <v>2.2677909592178724</v>
      </c>
      <c r="H230" s="18">
        <v>2</v>
      </c>
      <c r="I230" s="33">
        <f>IFERROR($G$234 / $G$230,"")</f>
        <v>0.13100862324721199</v>
      </c>
      <c r="J230" s="34">
        <f>IFERROR(1-$I$230,"")</f>
        <v>0.86899137675278804</v>
      </c>
      <c r="K230" s="58">
        <f>IFERROR((($G$230 * 3 ) + ($G$234 * 5)) / ($G$232 * 3),"")</f>
        <v>1.1462660372066626</v>
      </c>
    </row>
    <row r="231" spans="1:11" x14ac:dyDescent="0.25">
      <c r="A231" s="26" t="s">
        <v>588</v>
      </c>
      <c r="B231" s="26" t="s">
        <v>40</v>
      </c>
      <c r="C231" s="26" t="s">
        <v>131</v>
      </c>
      <c r="D231" s="27">
        <v>23147.386999999999</v>
      </c>
      <c r="E231" s="27">
        <v>45234.468999999997</v>
      </c>
      <c r="F231" s="27">
        <v>0.51172009999719459</v>
      </c>
      <c r="G231" s="29">
        <f>($F$231 - $I$228) * 5</f>
        <v>2.5585957112926314</v>
      </c>
      <c r="H231" s="18" t="s">
        <v>60</v>
      </c>
      <c r="I231" s="36">
        <f>IFERROR(AVERAGE($I$229:$I$230),"")</f>
        <v>0.11126549202150152</v>
      </c>
      <c r="J231" s="37">
        <f>IFERROR(AVERAGE($J$229:$J$230),"")</f>
        <v>0.88873450797849851</v>
      </c>
      <c r="K231" s="60">
        <f>IFERROR(AVERAGE($K$229:$K$230),"")</f>
        <v>1.235976041459629</v>
      </c>
    </row>
    <row r="232" spans="1:11" x14ac:dyDescent="0.25">
      <c r="A232" s="22" t="s">
        <v>589</v>
      </c>
      <c r="B232" s="22" t="s">
        <v>40</v>
      </c>
      <c r="C232" s="22" t="s">
        <v>131</v>
      </c>
      <c r="D232" s="23">
        <v>22561</v>
      </c>
      <c r="E232" s="23">
        <v>46799.222999999998</v>
      </c>
      <c r="F232" s="23">
        <v>0.48208065334759942</v>
      </c>
      <c r="G232" s="29">
        <f>($F$232 - $I$228) * 5</f>
        <v>2.4103984780446557</v>
      </c>
    </row>
    <row r="233" spans="1:11" x14ac:dyDescent="0.25">
      <c r="A233" s="26" t="s">
        <v>590</v>
      </c>
      <c r="B233" s="26" t="s">
        <v>40</v>
      </c>
      <c r="C233" s="26" t="s">
        <v>131</v>
      </c>
      <c r="D233" s="27">
        <v>6224.558</v>
      </c>
      <c r="E233" s="27">
        <v>46219.031000000003</v>
      </c>
      <c r="F233" s="27">
        <v>0.13467521636271429</v>
      </c>
      <c r="G233" s="24">
        <f>($F$233 - $I$228) * 2</f>
        <v>0.269348517248092</v>
      </c>
    </row>
    <row r="234" spans="1:11" x14ac:dyDescent="0.25">
      <c r="A234" s="22" t="s">
        <v>591</v>
      </c>
      <c r="B234" s="22" t="s">
        <v>40</v>
      </c>
      <c r="C234" s="22" t="s">
        <v>131</v>
      </c>
      <c r="D234" s="23">
        <v>6307.652</v>
      </c>
      <c r="E234" s="23">
        <v>42461.175999999999</v>
      </c>
      <c r="F234" s="23">
        <v>0.14855104342847217</v>
      </c>
      <c r="G234" s="24">
        <f>($F$234 - $I$228) * 2</f>
        <v>0.29710017137960776</v>
      </c>
    </row>
    <row r="235" spans="1:11" x14ac:dyDescent="0.25">
      <c r="A235" s="26"/>
      <c r="B235" s="26"/>
      <c r="C235" s="26"/>
      <c r="D235" s="27"/>
      <c r="E235" s="27"/>
      <c r="F235" s="27"/>
      <c r="G235" s="24"/>
    </row>
    <row r="236" spans="1:11" x14ac:dyDescent="0.25">
      <c r="A236" s="22" t="s">
        <v>193</v>
      </c>
      <c r="B236" s="22" t="s">
        <v>41</v>
      </c>
      <c r="C236" s="22" t="s">
        <v>132</v>
      </c>
      <c r="D236" s="23">
        <v>2.5999999999999999E-2</v>
      </c>
      <c r="E236" s="23">
        <v>49459.93</v>
      </c>
      <c r="F236" s="23">
        <v>5.2567805898633496E-7</v>
      </c>
      <c r="G236" s="24"/>
      <c r="I236" s="25" t="s">
        <v>59</v>
      </c>
    </row>
    <row r="237" spans="1:11" x14ac:dyDescent="0.25">
      <c r="A237" s="26" t="s">
        <v>194</v>
      </c>
      <c r="B237" s="26" t="s">
        <v>41</v>
      </c>
      <c r="C237" s="26" t="s">
        <v>133</v>
      </c>
      <c r="D237" s="27">
        <v>8.7999999999999995E-2</v>
      </c>
      <c r="E237" s="27">
        <v>63318.495999999999</v>
      </c>
      <c r="F237" s="27">
        <v>1.3897992776076045E-6</v>
      </c>
      <c r="G237" s="24"/>
      <c r="H237" t="s">
        <v>3</v>
      </c>
      <c r="I237" s="28">
        <f>IFERROR(AVERAGE($F$236,$F$237),"0")</f>
        <v>9.5773866829696979E-7</v>
      </c>
      <c r="J237" t="s">
        <v>3</v>
      </c>
    </row>
    <row r="238" spans="1:11" x14ac:dyDescent="0.25">
      <c r="A238" s="22" t="s">
        <v>612</v>
      </c>
      <c r="B238" s="22" t="s">
        <v>41</v>
      </c>
      <c r="C238" s="22" t="s">
        <v>134</v>
      </c>
      <c r="D238" s="23">
        <v>4234.9470000000001</v>
      </c>
      <c r="E238" s="23">
        <v>45605.336000000003</v>
      </c>
      <c r="F238" s="23">
        <v>9.2860778396633231E-2</v>
      </c>
      <c r="G238" s="24">
        <f>($F$238 - $I$237) * 5</f>
        <v>0.46429910328982466</v>
      </c>
      <c r="H238" s="18">
        <v>1</v>
      </c>
      <c r="I238" s="30">
        <f>IFERROR($G$242 / $G$238,"")</f>
        <v>0.4648728326056939</v>
      </c>
      <c r="J238" s="31">
        <f>IFERROR(1-$I$238,"")</f>
        <v>0.5351271673943061</v>
      </c>
      <c r="K238" s="32">
        <f>IFERROR((($G$238 * 3 ) + ($G$242 * 5)) / ($G$240 * 3),"")</f>
        <v>0.89133079930764814</v>
      </c>
    </row>
    <row r="239" spans="1:11" x14ac:dyDescent="0.25">
      <c r="A239" s="26" t="s">
        <v>613</v>
      </c>
      <c r="B239" s="26" t="s">
        <v>41</v>
      </c>
      <c r="C239" s="26" t="s">
        <v>134</v>
      </c>
      <c r="D239" s="27">
        <v>3028.8220000000001</v>
      </c>
      <c r="E239" s="27">
        <v>33306.313000000002</v>
      </c>
      <c r="F239" s="27">
        <v>9.0938375556609941E-2</v>
      </c>
      <c r="G239" s="24">
        <f>($F$239 - $I$237) * 5</f>
        <v>0.45468708908970817</v>
      </c>
      <c r="H239" s="18">
        <v>2</v>
      </c>
      <c r="I239" s="33">
        <f>IFERROR($G$243 / $G$239,"")</f>
        <v>0.51358701732710932</v>
      </c>
      <c r="J239" s="34">
        <f>IFERROR(1-$I$239,"")</f>
        <v>0.48641298267289068</v>
      </c>
      <c r="K239" s="35">
        <f>IFERROR((($G$239 * 3 ) + ($G$243 * 5)) / ($G$241 * 3),"")</f>
        <v>0.93404040636799213</v>
      </c>
    </row>
    <row r="240" spans="1:11" x14ac:dyDescent="0.25">
      <c r="A240" s="22" t="s">
        <v>614</v>
      </c>
      <c r="B240" s="22" t="s">
        <v>41</v>
      </c>
      <c r="C240" s="22" t="s">
        <v>134</v>
      </c>
      <c r="D240" s="23">
        <v>8363.8680000000004</v>
      </c>
      <c r="E240" s="23">
        <v>45234.468999999997</v>
      </c>
      <c r="F240" s="23">
        <v>0.18490032457328062</v>
      </c>
      <c r="G240" s="24">
        <f>($F$240 - $I$237) * 5</f>
        <v>0.92449683417306172</v>
      </c>
      <c r="H240" s="18" t="s">
        <v>60</v>
      </c>
      <c r="I240" s="36">
        <f>IFERROR(AVERAGE($I$238:$I$239),"")</f>
        <v>0.48922992496640161</v>
      </c>
      <c r="J240" s="37">
        <f>IFERROR(AVERAGE($J$238:$J$239),"")</f>
        <v>0.51077007503359839</v>
      </c>
      <c r="K240" s="38">
        <f>IFERROR(AVERAGE($K$238:$K$239),"")</f>
        <v>0.91268560283782008</v>
      </c>
    </row>
    <row r="241" spans="1:11" x14ac:dyDescent="0.25">
      <c r="A241" s="26" t="s">
        <v>615</v>
      </c>
      <c r="B241" s="26" t="s">
        <v>41</v>
      </c>
      <c r="C241" s="26" t="s">
        <v>134</v>
      </c>
      <c r="D241" s="27">
        <v>8456.5030000000006</v>
      </c>
      <c r="E241" s="27">
        <v>46799.222999999998</v>
      </c>
      <c r="F241" s="27">
        <v>0.1806975085889781</v>
      </c>
      <c r="G241" s="24">
        <f>($F$241 - $I$237) * 5</f>
        <v>0.903482754251549</v>
      </c>
    </row>
    <row r="242" spans="1:11" x14ac:dyDescent="0.25">
      <c r="A242" s="22" t="s">
        <v>606</v>
      </c>
      <c r="B242" s="22" t="s">
        <v>41</v>
      </c>
      <c r="C242" s="22" t="s">
        <v>134</v>
      </c>
      <c r="D242" s="23">
        <v>4988.0029999999997</v>
      </c>
      <c r="E242" s="23">
        <v>46219.031000000003</v>
      </c>
      <c r="F242" s="23">
        <v>0.10792097739998052</v>
      </c>
      <c r="G242" s="24">
        <f>($F$242 - $I$237) * 2</f>
        <v>0.21584003932262444</v>
      </c>
    </row>
    <row r="243" spans="1:11" x14ac:dyDescent="0.25">
      <c r="A243" s="26" t="s">
        <v>607</v>
      </c>
      <c r="B243" s="26" t="s">
        <v>41</v>
      </c>
      <c r="C243" s="26" t="s">
        <v>134</v>
      </c>
      <c r="D243" s="27">
        <v>4957.8370000000004</v>
      </c>
      <c r="E243" s="27">
        <v>42461.175999999999</v>
      </c>
      <c r="F243" s="27">
        <v>0.11676165069003272</v>
      </c>
      <c r="G243" s="24">
        <f>($F$243 - $I$237) * 2</f>
        <v>0.23352138590272883</v>
      </c>
    </row>
    <row r="244" spans="1:11" x14ac:dyDescent="0.25">
      <c r="A244" s="22"/>
      <c r="B244" s="22"/>
      <c r="C244" s="22"/>
      <c r="D244" s="23"/>
      <c r="E244" s="23"/>
      <c r="F244" s="23"/>
      <c r="G244" s="24"/>
    </row>
    <row r="245" spans="1:11" x14ac:dyDescent="0.25">
      <c r="A245" s="26" t="s">
        <v>193</v>
      </c>
      <c r="B245" s="26" t="s">
        <v>42</v>
      </c>
      <c r="C245" s="26" t="s">
        <v>136</v>
      </c>
      <c r="D245" s="27">
        <v>2.5999999999999999E-2</v>
      </c>
      <c r="E245" s="27">
        <v>49459.93</v>
      </c>
      <c r="F245" s="27">
        <v>5.2567805898633496E-7</v>
      </c>
      <c r="G245" s="24"/>
      <c r="I245" s="25" t="s">
        <v>59</v>
      </c>
    </row>
    <row r="246" spans="1:11" x14ac:dyDescent="0.25">
      <c r="A246" s="22" t="s">
        <v>194</v>
      </c>
      <c r="B246" s="22" t="s">
        <v>42</v>
      </c>
      <c r="C246" s="22" t="s">
        <v>138</v>
      </c>
      <c r="D246" s="23">
        <v>8.7999999999999995E-2</v>
      </c>
      <c r="E246" s="23">
        <v>63318.495999999999</v>
      </c>
      <c r="F246" s="23">
        <v>1.3897992776076045E-6</v>
      </c>
      <c r="G246" s="24"/>
      <c r="H246" t="s">
        <v>3</v>
      </c>
      <c r="I246" s="28">
        <f>IFERROR(AVERAGE($F$245,$F$246),"0")</f>
        <v>9.5773866829696979E-7</v>
      </c>
      <c r="J246" t="s">
        <v>3</v>
      </c>
    </row>
    <row r="247" spans="1:11" x14ac:dyDescent="0.25">
      <c r="A247" s="26" t="s">
        <v>616</v>
      </c>
      <c r="B247" s="26" t="s">
        <v>42</v>
      </c>
      <c r="C247" s="26" t="s">
        <v>137</v>
      </c>
      <c r="D247" s="27">
        <v>278.98500000000001</v>
      </c>
      <c r="E247" s="27">
        <v>45605.336000000003</v>
      </c>
      <c r="F247" s="27">
        <v>6.1173762649177716E-3</v>
      </c>
      <c r="G247" s="45">
        <f>($F$247 - $I$246) * 5</f>
        <v>3.0582092631247372E-2</v>
      </c>
      <c r="H247" s="18">
        <v>1</v>
      </c>
      <c r="I247" s="51">
        <f>IFERROR($G$251 / $G$247,"")</f>
        <v>2.9696099485267144E-3</v>
      </c>
      <c r="J247" s="31">
        <f>IFERROR(1-$I$247,"")</f>
        <v>0.99703039005147331</v>
      </c>
      <c r="K247" s="32">
        <f>IFERROR((($G$247 * 3 ) + ($G$251 * 5)) / ($G$249 * 3),"")</f>
        <v>0.73848886277804737</v>
      </c>
    </row>
    <row r="248" spans="1:11" x14ac:dyDescent="0.25">
      <c r="A248" s="22" t="s">
        <v>617</v>
      </c>
      <c r="B248" s="22" t="s">
        <v>42</v>
      </c>
      <c r="C248" s="22" t="s">
        <v>137</v>
      </c>
      <c r="D248" s="23">
        <v>195.43</v>
      </c>
      <c r="E248" s="23">
        <v>33306.313000000002</v>
      </c>
      <c r="F248" s="23">
        <v>5.8676563809389529E-3</v>
      </c>
      <c r="G248" s="45">
        <f>($F$248 - $I$246) * 5</f>
        <v>2.9333493211353281E-2</v>
      </c>
      <c r="H248" s="18">
        <v>2</v>
      </c>
      <c r="I248" s="71">
        <f>IFERROR($G$252 / $G$248,"")</f>
        <v>3.2810535636664125E-4</v>
      </c>
      <c r="J248" s="34">
        <f>IFERROR(1-$I$248,"")</f>
        <v>0.99967189464363337</v>
      </c>
      <c r="K248" s="35">
        <f>IFERROR((($G$248 * 3 ) + ($G$252 * 5)) / ($G$250 * 3),"")</f>
        <v>0.72266199194250424</v>
      </c>
    </row>
    <row r="249" spans="1:11" x14ac:dyDescent="0.25">
      <c r="A249" s="26" t="s">
        <v>618</v>
      </c>
      <c r="B249" s="26" t="s">
        <v>42</v>
      </c>
      <c r="C249" s="26" t="s">
        <v>137</v>
      </c>
      <c r="D249" s="27">
        <v>376.54500000000002</v>
      </c>
      <c r="E249" s="27">
        <v>45234.468999999997</v>
      </c>
      <c r="F249" s="27">
        <v>8.324293582400626E-3</v>
      </c>
      <c r="G249" s="45">
        <f>($F$249 - $I$246) * 5</f>
        <v>4.1616679218661641E-2</v>
      </c>
      <c r="H249" s="18" t="s">
        <v>60</v>
      </c>
      <c r="I249" s="48">
        <f>IFERROR(AVERAGE($I$247:$I$248),"")</f>
        <v>1.6488576524466779E-3</v>
      </c>
      <c r="J249" s="37">
        <f>IFERROR(AVERAGE($J$247:$J$248),"")</f>
        <v>0.99835114234755329</v>
      </c>
      <c r="K249" s="38">
        <f>IFERROR(AVERAGE($K$247:$K$248),"")</f>
        <v>0.73057542736027581</v>
      </c>
    </row>
    <row r="250" spans="1:11" x14ac:dyDescent="0.25">
      <c r="A250" s="22" t="s">
        <v>619</v>
      </c>
      <c r="B250" s="22" t="s">
        <v>42</v>
      </c>
      <c r="C250" s="22" t="s">
        <v>137</v>
      </c>
      <c r="D250" s="23">
        <v>380.17700000000002</v>
      </c>
      <c r="E250" s="23">
        <v>46799.222999999998</v>
      </c>
      <c r="F250" s="23">
        <v>8.1235750431155676E-3</v>
      </c>
      <c r="G250" s="45">
        <f>($F$250 - $I$246) * 5</f>
        <v>4.0613086522236351E-2</v>
      </c>
    </row>
    <row r="251" spans="1:11" x14ac:dyDescent="0.25">
      <c r="A251" s="26" t="s">
        <v>620</v>
      </c>
      <c r="B251" s="26" t="s">
        <v>42</v>
      </c>
      <c r="C251" s="26" t="s">
        <v>137</v>
      </c>
      <c r="D251" s="27">
        <v>2.1429999999999998</v>
      </c>
      <c r="E251" s="27">
        <v>46219.031000000003</v>
      </c>
      <c r="F251" s="27">
        <v>4.6366181930555828E-5</v>
      </c>
      <c r="G251" s="28">
        <f>($F$251 - $I$246) * 2</f>
        <v>9.0816886524517715E-5</v>
      </c>
    </row>
    <row r="252" spans="1:11" x14ac:dyDescent="0.25">
      <c r="A252" s="22" t="s">
        <v>621</v>
      </c>
      <c r="B252" s="22" t="s">
        <v>42</v>
      </c>
      <c r="C252" s="22" t="s">
        <v>137</v>
      </c>
      <c r="D252" s="23">
        <v>0.245</v>
      </c>
      <c r="E252" s="23">
        <v>42461.175999999999</v>
      </c>
      <c r="F252" s="23">
        <v>5.76997679009173E-6</v>
      </c>
      <c r="G252" s="28">
        <f>($F$252 - $I$246) * 2</f>
        <v>9.6244762435895199E-6</v>
      </c>
    </row>
    <row r="253" spans="1:11" x14ac:dyDescent="0.25">
      <c r="A253" s="26"/>
      <c r="B253" s="26"/>
      <c r="C253" s="26"/>
      <c r="D253" s="27"/>
      <c r="E253" s="27"/>
      <c r="F253" s="27"/>
      <c r="G253" s="24"/>
    </row>
    <row r="254" spans="1:11" x14ac:dyDescent="0.25">
      <c r="A254" s="22" t="s">
        <v>193</v>
      </c>
      <c r="B254" s="22" t="s">
        <v>43</v>
      </c>
      <c r="C254" s="22" t="s">
        <v>139</v>
      </c>
      <c r="D254" s="23">
        <v>2.5999999999999999E-2</v>
      </c>
      <c r="E254" s="23">
        <v>49459.93</v>
      </c>
      <c r="F254" s="23">
        <v>5.2567805898633496E-7</v>
      </c>
      <c r="G254" s="24"/>
      <c r="I254" s="25" t="s">
        <v>59</v>
      </c>
    </row>
    <row r="255" spans="1:11" x14ac:dyDescent="0.25">
      <c r="A255" s="26" t="s">
        <v>194</v>
      </c>
      <c r="B255" s="26" t="s">
        <v>43</v>
      </c>
      <c r="C255" s="26" t="s">
        <v>140</v>
      </c>
      <c r="D255" s="27">
        <v>8.7999999999999995E-2</v>
      </c>
      <c r="E255" s="27">
        <v>63318.495999999999</v>
      </c>
      <c r="F255" s="27">
        <v>1.3897992776076045E-6</v>
      </c>
      <c r="G255" s="24"/>
      <c r="H255" t="s">
        <v>3</v>
      </c>
      <c r="I255" s="28">
        <f>IFERROR(AVERAGE($F$254,$F$255),"0")</f>
        <v>9.5773866829696979E-7</v>
      </c>
      <c r="J255" t="s">
        <v>3</v>
      </c>
    </row>
    <row r="256" spans="1:11" x14ac:dyDescent="0.25">
      <c r="A256" s="22" t="s">
        <v>642</v>
      </c>
      <c r="B256" s="22" t="s">
        <v>43</v>
      </c>
      <c r="C256" s="22" t="s">
        <v>141</v>
      </c>
      <c r="D256" s="23">
        <v>6065.1869999999999</v>
      </c>
      <c r="E256" s="23">
        <v>45605.336000000003</v>
      </c>
      <c r="F256" s="23">
        <v>0.13299292433674864</v>
      </c>
      <c r="G256" s="24">
        <f>($F$256 - $I$255) * 5</f>
        <v>0.66495983299040173</v>
      </c>
      <c r="H256" s="18">
        <v>1</v>
      </c>
      <c r="I256" s="30">
        <f>IFERROR($G$260 / $G$256,"")</f>
        <v>0.1076770058262369</v>
      </c>
      <c r="J256" s="31">
        <f>IFERROR(1-$I$256,"")</f>
        <v>0.89232299417376315</v>
      </c>
      <c r="K256" s="32">
        <f>IFERROR((($G$256 * 3 ) + ($G$260 * 5)) / ($G$258 * 3),"")</f>
        <v>0.5643826920591607</v>
      </c>
    </row>
    <row r="257" spans="1:11" x14ac:dyDescent="0.25">
      <c r="A257" s="26" t="s">
        <v>643</v>
      </c>
      <c r="B257" s="26" t="s">
        <v>43</v>
      </c>
      <c r="C257" s="26" t="s">
        <v>141</v>
      </c>
      <c r="D257" s="27">
        <v>4175.0240000000003</v>
      </c>
      <c r="E257" s="27">
        <v>33306.313000000002</v>
      </c>
      <c r="F257" s="27">
        <v>0.12535233185372396</v>
      </c>
      <c r="G257" s="24">
        <f>($F$257 - $I$255) * 5</f>
        <v>0.6267568705752784</v>
      </c>
      <c r="H257" s="18">
        <v>2</v>
      </c>
      <c r="I257" s="33">
        <f>IFERROR($G$261 / $G$257,"")</f>
        <v>0.1173068862613918</v>
      </c>
      <c r="J257" s="34">
        <f>IFERROR(1-$I$257,"")</f>
        <v>0.88269311373860826</v>
      </c>
      <c r="K257" s="35">
        <f>IFERROR((($G$257 * 3 ) + ($G$261 * 5)) / ($G$259 * 3),"")</f>
        <v>0.53905292134638838</v>
      </c>
    </row>
    <row r="258" spans="1:11" x14ac:dyDescent="0.25">
      <c r="A258" s="22" t="s">
        <v>644</v>
      </c>
      <c r="B258" s="22" t="s">
        <v>43</v>
      </c>
      <c r="C258" s="22" t="s">
        <v>141</v>
      </c>
      <c r="D258" s="23">
        <v>12572.063</v>
      </c>
      <c r="E258" s="23">
        <v>45234.468999999997</v>
      </c>
      <c r="F258" s="23">
        <v>0.27793103971221594</v>
      </c>
      <c r="G258" s="29">
        <f>($F$258 - $I$255) * 5</f>
        <v>1.389650409867738</v>
      </c>
      <c r="H258" s="18" t="s">
        <v>60</v>
      </c>
      <c r="I258" s="36">
        <f>IFERROR(AVERAGE($I$256:$I$257),"")</f>
        <v>0.11249194604381435</v>
      </c>
      <c r="J258" s="37">
        <f>IFERROR(AVERAGE($J$256:$J$257),"")</f>
        <v>0.88750805395618571</v>
      </c>
      <c r="K258" s="38">
        <f>IFERROR(AVERAGE($K$256:$K$257),"")</f>
        <v>0.55171780670277459</v>
      </c>
    </row>
    <row r="259" spans="1:11" x14ac:dyDescent="0.25">
      <c r="A259" s="26" t="s">
        <v>645</v>
      </c>
      <c r="B259" s="26" t="s">
        <v>43</v>
      </c>
      <c r="C259" s="26" t="s">
        <v>141</v>
      </c>
      <c r="D259" s="27">
        <v>13010.428</v>
      </c>
      <c r="E259" s="27">
        <v>46799.222999999998</v>
      </c>
      <c r="F259" s="27">
        <v>0.27800521388998273</v>
      </c>
      <c r="G259" s="29">
        <f>($F$259 - $I$255) * 5</f>
        <v>1.3900212807565722</v>
      </c>
    </row>
    <row r="260" spans="1:11" x14ac:dyDescent="0.25">
      <c r="A260" s="22" t="s">
        <v>640</v>
      </c>
      <c r="B260" s="22" t="s">
        <v>43</v>
      </c>
      <c r="C260" s="22" t="s">
        <v>141</v>
      </c>
      <c r="D260" s="23">
        <v>1654.7059999999999</v>
      </c>
      <c r="E260" s="23">
        <v>46219.031000000003</v>
      </c>
      <c r="F260" s="23">
        <v>3.58013996442288E-2</v>
      </c>
      <c r="G260" s="45">
        <f>($F$260 - $I$255) * 2</f>
        <v>7.1600883811121008E-2</v>
      </c>
    </row>
    <row r="261" spans="1:11" x14ac:dyDescent="0.25">
      <c r="A261" s="26" t="s">
        <v>641</v>
      </c>
      <c r="B261" s="26" t="s">
        <v>43</v>
      </c>
      <c r="C261" s="26" t="s">
        <v>141</v>
      </c>
      <c r="D261" s="27">
        <v>1560.9749999999999</v>
      </c>
      <c r="E261" s="27">
        <v>42461.175999999999</v>
      </c>
      <c r="F261" s="27">
        <v>3.6762406203728316E-2</v>
      </c>
      <c r="G261" s="45">
        <f>($F$261 - $I$255) * 2</f>
        <v>7.3522896930120041E-2</v>
      </c>
    </row>
    <row r="262" spans="1:11" x14ac:dyDescent="0.25">
      <c r="A262" s="22"/>
      <c r="B262" s="22"/>
      <c r="C262" s="22"/>
      <c r="D262" s="23"/>
      <c r="E262" s="23"/>
      <c r="F262" s="23"/>
      <c r="G262" s="24"/>
    </row>
    <row r="263" spans="1:11" x14ac:dyDescent="0.25">
      <c r="A263" s="26" t="s">
        <v>193</v>
      </c>
      <c r="B263" s="26" t="s">
        <v>0</v>
      </c>
      <c r="C263" s="26" t="s">
        <v>144</v>
      </c>
      <c r="D263" s="27">
        <v>2.5999999999999999E-2</v>
      </c>
      <c r="E263" s="27">
        <v>49459.93</v>
      </c>
      <c r="F263" s="27">
        <v>5.2567805898633496E-7</v>
      </c>
      <c r="G263" s="24"/>
      <c r="I263" s="25" t="s">
        <v>59</v>
      </c>
    </row>
    <row r="264" spans="1:11" x14ac:dyDescent="0.25">
      <c r="A264" s="22" t="s">
        <v>194</v>
      </c>
      <c r="B264" s="22" t="s">
        <v>0</v>
      </c>
      <c r="C264" s="22" t="s">
        <v>144</v>
      </c>
      <c r="D264" s="23">
        <v>8.7999999999999995E-2</v>
      </c>
      <c r="E264" s="23">
        <v>63318.495999999999</v>
      </c>
      <c r="F264" s="23">
        <v>1.3897992776076045E-6</v>
      </c>
      <c r="G264" s="24"/>
      <c r="H264" t="s">
        <v>3</v>
      </c>
      <c r="I264" s="28">
        <f>IFERROR(AVERAGE($F$263,$F$264),"0")</f>
        <v>9.5773866829696979E-7</v>
      </c>
      <c r="J264" t="s">
        <v>3</v>
      </c>
    </row>
    <row r="265" spans="1:11" x14ac:dyDescent="0.25">
      <c r="A265" s="26" t="s">
        <v>197</v>
      </c>
      <c r="B265" s="26" t="s">
        <v>0</v>
      </c>
      <c r="C265" s="26" t="s">
        <v>144</v>
      </c>
      <c r="D265" s="27">
        <v>940.87699999999995</v>
      </c>
      <c r="E265" s="27">
        <v>36807.875</v>
      </c>
      <c r="F265" s="27">
        <v>2.5561839687838539E-2</v>
      </c>
      <c r="G265" s="24">
        <f>($F$265 - $I$264) * 5</f>
        <v>0.12780440974585122</v>
      </c>
      <c r="H265" s="18">
        <v>1</v>
      </c>
      <c r="I265" s="30">
        <f>IFERROR($G$269 / $G$265,"")</f>
        <v>0.57945777693004008</v>
      </c>
      <c r="J265" s="31">
        <f>IFERROR(1-$I$265,"")</f>
        <v>0.42054222306995992</v>
      </c>
      <c r="K265" s="56">
        <f>IFERROR((($G$265 * 3 ) + ($G$269 * 5)) / ($G$267 * 3),"")</f>
        <v>1.0032557432607625</v>
      </c>
    </row>
    <row r="266" spans="1:11" x14ac:dyDescent="0.25">
      <c r="A266" s="22" t="s">
        <v>198</v>
      </c>
      <c r="B266" s="22" t="s">
        <v>0</v>
      </c>
      <c r="C266" s="22" t="s">
        <v>144</v>
      </c>
      <c r="D266" s="23">
        <v>792.87099999999998</v>
      </c>
      <c r="E266" s="23">
        <v>32838.016000000003</v>
      </c>
      <c r="F266" s="23">
        <v>2.4144911799787172E-2</v>
      </c>
      <c r="G266" s="24">
        <f>($F$266 - $I$264) * 5</f>
        <v>0.12071977030559439</v>
      </c>
      <c r="H266" s="18">
        <v>2</v>
      </c>
      <c r="I266" s="33">
        <f>IFERROR($G$270 / $G$266,"")</f>
        <v>0.61314187106004958</v>
      </c>
      <c r="J266" s="34">
        <f>IFERROR(1-$I$266,"")</f>
        <v>0.38685812893995042</v>
      </c>
      <c r="K266" s="35">
        <f>IFERROR((($G$266 * 3 ) + ($G$270 * 5)) / ($G$268 * 3),"")</f>
        <v>0.88527732926807501</v>
      </c>
    </row>
    <row r="267" spans="1:11" x14ac:dyDescent="0.25">
      <c r="A267" s="26" t="s">
        <v>199</v>
      </c>
      <c r="B267" s="26" t="s">
        <v>0</v>
      </c>
      <c r="C267" s="26" t="s">
        <v>144</v>
      </c>
      <c r="D267" s="27">
        <v>2463.3609999999999</v>
      </c>
      <c r="E267" s="27">
        <v>49184.065999999999</v>
      </c>
      <c r="F267" s="27">
        <v>5.0084533474723296E-2</v>
      </c>
      <c r="G267" s="24">
        <f>($F$267 - $I$264) * 5</f>
        <v>0.25041787868027499</v>
      </c>
      <c r="H267" s="18" t="s">
        <v>60</v>
      </c>
      <c r="I267" s="36">
        <f>IFERROR(AVERAGE($I$265:$I$266),"")</f>
        <v>0.59629982399504478</v>
      </c>
      <c r="J267" s="37">
        <f>IFERROR(AVERAGE($J$265:$J$266),"")</f>
        <v>0.40370017600495517</v>
      </c>
      <c r="K267" s="38">
        <f>IFERROR(AVERAGE($K$265:$K$266),"")</f>
        <v>0.9442665362644187</v>
      </c>
    </row>
    <row r="268" spans="1:11" x14ac:dyDescent="0.25">
      <c r="A268" s="22" t="s">
        <v>200</v>
      </c>
      <c r="B268" s="22" t="s">
        <v>0</v>
      </c>
      <c r="C268" s="22" t="s">
        <v>144</v>
      </c>
      <c r="D268" s="23">
        <v>2679.7579999999998</v>
      </c>
      <c r="E268" s="23">
        <v>48595.788999999997</v>
      </c>
      <c r="F268" s="23">
        <v>5.5143831495358578E-2</v>
      </c>
      <c r="G268" s="24">
        <f>($F$268 - $I$264) * 5</f>
        <v>0.2757143687834514</v>
      </c>
    </row>
    <row r="269" spans="1:11" x14ac:dyDescent="0.25">
      <c r="A269" s="26" t="s">
        <v>145</v>
      </c>
      <c r="B269" s="26" t="s">
        <v>0</v>
      </c>
      <c r="C269" s="26" t="s">
        <v>144</v>
      </c>
      <c r="D269" s="27">
        <v>1059.106</v>
      </c>
      <c r="E269" s="27">
        <v>28601.615000000002</v>
      </c>
      <c r="F269" s="27">
        <v>3.7029587315261743E-2</v>
      </c>
      <c r="G269" s="45">
        <f>($F$269 - $I$264) * 2</f>
        <v>7.4057259153186894E-2</v>
      </c>
    </row>
    <row r="270" spans="1:11" x14ac:dyDescent="0.25">
      <c r="A270" s="22" t="s">
        <v>146</v>
      </c>
      <c r="B270" s="22" t="s">
        <v>0</v>
      </c>
      <c r="C270" s="22" t="s">
        <v>144</v>
      </c>
      <c r="D270" s="23">
        <v>1046.7670000000001</v>
      </c>
      <c r="E270" s="23">
        <v>28283.256000000001</v>
      </c>
      <c r="F270" s="23">
        <v>3.7010130658224075E-2</v>
      </c>
      <c r="G270" s="45">
        <f>($F$270 - $I$264) * 2</f>
        <v>7.4018345839111557E-2</v>
      </c>
    </row>
    <row r="271" spans="1:11" x14ac:dyDescent="0.25">
      <c r="A271" s="26"/>
      <c r="B271" s="26"/>
      <c r="C271" s="26"/>
      <c r="D271" s="27"/>
      <c r="E271" s="27"/>
      <c r="F271" s="27"/>
      <c r="G271" s="24"/>
    </row>
    <row r="272" spans="1:11" x14ac:dyDescent="0.25">
      <c r="A272" s="22" t="s">
        <v>193</v>
      </c>
      <c r="B272" s="22" t="s">
        <v>1</v>
      </c>
      <c r="C272" s="22" t="s">
        <v>147</v>
      </c>
      <c r="D272" s="23">
        <v>2.5999999999999999E-2</v>
      </c>
      <c r="E272" s="23">
        <v>49459.93</v>
      </c>
      <c r="F272" s="23">
        <v>5.2567805898633496E-7</v>
      </c>
      <c r="G272" s="24"/>
      <c r="I272" s="25" t="s">
        <v>59</v>
      </c>
    </row>
    <row r="273" spans="1:11" x14ac:dyDescent="0.25">
      <c r="A273" s="26" t="s">
        <v>194</v>
      </c>
      <c r="B273" s="26" t="s">
        <v>1</v>
      </c>
      <c r="C273" s="26" t="s">
        <v>147</v>
      </c>
      <c r="D273" s="27">
        <v>8.7999999999999995E-2</v>
      </c>
      <c r="E273" s="27">
        <v>63318.495999999999</v>
      </c>
      <c r="F273" s="27">
        <v>1.3897992776076045E-6</v>
      </c>
      <c r="G273" s="24"/>
      <c r="H273" t="s">
        <v>3</v>
      </c>
      <c r="I273" s="28">
        <f>IFERROR(AVERAGE($F$272,$F$273),"0")</f>
        <v>9.5773866829696979E-7</v>
      </c>
      <c r="J273" t="s">
        <v>3</v>
      </c>
    </row>
    <row r="274" spans="1:11" x14ac:dyDescent="0.25">
      <c r="A274" s="22" t="s">
        <v>201</v>
      </c>
      <c r="B274" s="22" t="s">
        <v>1</v>
      </c>
      <c r="C274" s="22" t="s">
        <v>147</v>
      </c>
      <c r="D274" s="23">
        <v>1723.931</v>
      </c>
      <c r="E274" s="23">
        <v>36807.875</v>
      </c>
      <c r="F274" s="23">
        <v>4.6835928452810711E-2</v>
      </c>
      <c r="G274" s="24">
        <f>($F$274 - $I$273) * 5</f>
        <v>0.23417485357071208</v>
      </c>
      <c r="H274" s="18">
        <v>1</v>
      </c>
      <c r="I274" s="43">
        <f>IFERROR($G$278 / $G$274,"")</f>
        <v>7.3703717892484769E-2</v>
      </c>
      <c r="J274" s="31">
        <f>IFERROR(1-$I$274,"")</f>
        <v>0.92629628210751525</v>
      </c>
      <c r="K274" s="56">
        <f>IFERROR((($G$274 * 3 ) + ($G$278 * 5)) / ($G$276 * 3),"")</f>
        <v>1.0834812635816611</v>
      </c>
    </row>
    <row r="275" spans="1:11" x14ac:dyDescent="0.25">
      <c r="A275" s="26" t="s">
        <v>202</v>
      </c>
      <c r="B275" s="26" t="s">
        <v>1</v>
      </c>
      <c r="C275" s="26" t="s">
        <v>147</v>
      </c>
      <c r="D275" s="27">
        <v>1913.558</v>
      </c>
      <c r="E275" s="27">
        <v>32838.016000000003</v>
      </c>
      <c r="F275" s="27">
        <v>5.8272643511715197E-2</v>
      </c>
      <c r="G275" s="24">
        <f>($F$275 - $I$273) * 5</f>
        <v>0.2913584288652345</v>
      </c>
      <c r="H275" s="18">
        <v>2</v>
      </c>
      <c r="I275" s="52">
        <f>IFERROR($G$279 / $G$275,"")</f>
        <v>3.9395578195056867E-2</v>
      </c>
      <c r="J275" s="34">
        <f>IFERROR(1-$I$275,"")</f>
        <v>0.9606044218049431</v>
      </c>
      <c r="K275" s="58">
        <f>IFERROR((($G$275 * 3 ) + ($G$279 * 5)) / ($G$277 * 3),"")</f>
        <v>1.304337530846043</v>
      </c>
    </row>
    <row r="276" spans="1:11" x14ac:dyDescent="0.25">
      <c r="A276" s="22" t="s">
        <v>203</v>
      </c>
      <c r="B276" s="22" t="s">
        <v>1</v>
      </c>
      <c r="C276" s="22" t="s">
        <v>147</v>
      </c>
      <c r="D276" s="23">
        <v>2387.259</v>
      </c>
      <c r="E276" s="23">
        <v>49184.065999999999</v>
      </c>
      <c r="F276" s="23">
        <v>4.853724374881898E-2</v>
      </c>
      <c r="G276" s="24">
        <f>($F$276 - $I$273) * 5</f>
        <v>0.24268143005075343</v>
      </c>
      <c r="H276" s="18" t="s">
        <v>60</v>
      </c>
      <c r="I276" s="44">
        <f>IFERROR(AVERAGE($I$274:$I$275),"")</f>
        <v>5.6549648043770814E-2</v>
      </c>
      <c r="J276" s="37">
        <f>IFERROR(AVERAGE($J$274:$J$275),"")</f>
        <v>0.94345035195622917</v>
      </c>
      <c r="K276" s="60">
        <f>IFERROR(AVERAGE($K$274:$K$275),"")</f>
        <v>1.1939093972138521</v>
      </c>
    </row>
    <row r="277" spans="1:11" x14ac:dyDescent="0.25">
      <c r="A277" s="26" t="s">
        <v>204</v>
      </c>
      <c r="B277" s="26" t="s">
        <v>1</v>
      </c>
      <c r="C277" s="26" t="s">
        <v>147</v>
      </c>
      <c r="D277" s="27">
        <v>2313.627</v>
      </c>
      <c r="E277" s="27">
        <v>48595.788999999997</v>
      </c>
      <c r="F277" s="27">
        <v>4.760961901451996E-2</v>
      </c>
      <c r="G277" s="24">
        <f>($F$277 - $I$273) * 5</f>
        <v>0.23804330637925833</v>
      </c>
    </row>
    <row r="278" spans="1:11" x14ac:dyDescent="0.25">
      <c r="A278" s="22" t="s">
        <v>148</v>
      </c>
      <c r="B278" s="22" t="s">
        <v>1</v>
      </c>
      <c r="C278" s="22" t="s">
        <v>147</v>
      </c>
      <c r="D278" s="23">
        <v>246.85300000000001</v>
      </c>
      <c r="E278" s="23">
        <v>28601.615000000002</v>
      </c>
      <c r="F278" s="23">
        <v>8.6307364112131434E-3</v>
      </c>
      <c r="G278" s="45">
        <f>($F$278 - $I$273) * 2</f>
        <v>1.7259557345089691E-2</v>
      </c>
    </row>
    <row r="279" spans="1:11" x14ac:dyDescent="0.25">
      <c r="A279" s="26" t="s">
        <v>149</v>
      </c>
      <c r="B279" s="26" t="s">
        <v>1</v>
      </c>
      <c r="C279" s="26" t="s">
        <v>147</v>
      </c>
      <c r="D279" s="27">
        <v>162.34800000000001</v>
      </c>
      <c r="E279" s="27">
        <v>28283.256000000001</v>
      </c>
      <c r="F279" s="27">
        <v>5.7400746222429268E-3</v>
      </c>
      <c r="G279" s="45">
        <f>($F$279 - $I$273) * 2</f>
        <v>1.147823376714926E-2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9"/>
  <sheetViews>
    <sheetView topLeftCell="A232" workbookViewId="0">
      <selection activeCell="A260" sqref="A260"/>
    </sheetView>
  </sheetViews>
  <sheetFormatPr defaultRowHeight="15" x14ac:dyDescent="0.25"/>
  <cols>
    <col min="1" max="1" width="48.28515625" bestFit="1" customWidth="1"/>
    <col min="2" max="2" width="15.28515625" bestFit="1" customWidth="1"/>
    <col min="3" max="3" width="16.5703125" bestFit="1" customWidth="1"/>
    <col min="4" max="4" width="11.42578125" bestFit="1" customWidth="1"/>
    <col min="5" max="5" width="12" bestFit="1" customWidth="1"/>
    <col min="6" max="6" width="20" bestFit="1" customWidth="1"/>
    <col min="9" max="9" width="16.28515625" bestFit="1" customWidth="1"/>
    <col min="10" max="10" width="9.85546875" bestFit="1" customWidth="1"/>
    <col min="11" max="11" width="11.7109375" bestFit="1" customWidth="1"/>
  </cols>
  <sheetData>
    <row r="1" spans="1:11" x14ac:dyDescent="0.25">
      <c r="A1" t="s">
        <v>47</v>
      </c>
      <c r="B1" t="s">
        <v>48</v>
      </c>
      <c r="C1" t="s">
        <v>49</v>
      </c>
      <c r="D1" s="20" t="s">
        <v>50</v>
      </c>
      <c r="E1" s="20" t="s">
        <v>51</v>
      </c>
      <c r="F1" s="20" t="s">
        <v>52</v>
      </c>
      <c r="G1" s="21" t="s">
        <v>53</v>
      </c>
      <c r="H1" s="18" t="s">
        <v>54</v>
      </c>
      <c r="I1" s="18" t="s">
        <v>55</v>
      </c>
      <c r="J1" s="18" t="s">
        <v>56</v>
      </c>
      <c r="K1" s="18" t="s">
        <v>57</v>
      </c>
    </row>
    <row r="2" spans="1:11" x14ac:dyDescent="0.25">
      <c r="A2" s="22" t="s">
        <v>150</v>
      </c>
      <c r="B2" s="22" t="s">
        <v>18</v>
      </c>
      <c r="C2" s="22" t="s">
        <v>58</v>
      </c>
      <c r="D2" s="23">
        <v>0.33700000000000002</v>
      </c>
      <c r="E2" s="23">
        <v>64202.281000000003</v>
      </c>
      <c r="F2" s="23">
        <v>5.2490346877239457E-6</v>
      </c>
      <c r="G2" s="24"/>
      <c r="I2" s="25" t="s">
        <v>59</v>
      </c>
    </row>
    <row r="3" spans="1:11" x14ac:dyDescent="0.25">
      <c r="A3" s="26" t="s">
        <v>151</v>
      </c>
      <c r="B3" s="26" t="s">
        <v>18</v>
      </c>
      <c r="C3" s="26" t="s">
        <v>58</v>
      </c>
      <c r="D3" s="27">
        <v>0.14299999999999999</v>
      </c>
      <c r="E3" s="27">
        <v>68951.195000000007</v>
      </c>
      <c r="F3" s="27">
        <v>2.0739306983729574E-6</v>
      </c>
      <c r="G3" s="24"/>
      <c r="H3" t="s">
        <v>3</v>
      </c>
      <c r="I3" s="28">
        <f>IFERROR(AVERAGE($F$2,$F$3),"0")</f>
        <v>3.6614826930484514E-6</v>
      </c>
      <c r="J3" t="s">
        <v>3</v>
      </c>
    </row>
    <row r="4" spans="1:11" x14ac:dyDescent="0.25">
      <c r="A4" s="22" t="s">
        <v>225</v>
      </c>
      <c r="B4" s="22" t="s">
        <v>18</v>
      </c>
      <c r="C4" s="22" t="s">
        <v>58</v>
      </c>
      <c r="D4" s="23">
        <v>20173.153999999999</v>
      </c>
      <c r="E4" s="23">
        <v>29467.412</v>
      </c>
      <c r="F4" s="23">
        <v>0.68459198249238851</v>
      </c>
      <c r="G4" s="29">
        <f>($F$4 - $I$3) * 5</f>
        <v>3.4229416050484773</v>
      </c>
      <c r="H4" s="18">
        <v>1</v>
      </c>
      <c r="I4" s="30">
        <f>IFERROR($G$8 / $G$4,"")</f>
        <v>0.41329841282636265</v>
      </c>
      <c r="J4" s="31">
        <f>IFERROR(1-$I$4,"")</f>
        <v>0.58670158717363741</v>
      </c>
      <c r="K4" s="32">
        <f>IFERROR((($G$4 * 3 ) + ($G$8 * 5)) / ($G$6 * 3),"")</f>
        <v>0.74818906010092456</v>
      </c>
    </row>
    <row r="5" spans="1:11" x14ac:dyDescent="0.25">
      <c r="A5" s="26" t="s">
        <v>226</v>
      </c>
      <c r="B5" s="26" t="s">
        <v>18</v>
      </c>
      <c r="C5" s="26" t="s">
        <v>58</v>
      </c>
      <c r="D5" s="27">
        <v>56077.847999999998</v>
      </c>
      <c r="E5" s="27">
        <v>65463.254000000001</v>
      </c>
      <c r="F5" s="27">
        <v>0.85663092763460857</v>
      </c>
      <c r="G5" s="29">
        <f>($F$5 - $I$3) * 5</f>
        <v>4.2831363307595778</v>
      </c>
      <c r="H5" s="18">
        <v>2</v>
      </c>
      <c r="I5" s="33">
        <f>IFERROR($G$9 / $G$5,"")</f>
        <v>0.37433812559205382</v>
      </c>
      <c r="J5" s="34">
        <f>IFERROR(1-$I$5,"")</f>
        <v>0.62566187440794618</v>
      </c>
      <c r="K5" s="35">
        <f>IFERROR((($G$5 * 3 ) + ($G$9 * 5)) / ($G$7 * 3),"")</f>
        <v>0.83021981485764795</v>
      </c>
    </row>
    <row r="6" spans="1:11" x14ac:dyDescent="0.25">
      <c r="A6" s="22" t="s">
        <v>227</v>
      </c>
      <c r="B6" s="22" t="s">
        <v>18</v>
      </c>
      <c r="C6" s="22" t="s">
        <v>58</v>
      </c>
      <c r="D6" s="23">
        <v>41722.394999999997</v>
      </c>
      <c r="E6" s="23">
        <v>27000.011999999999</v>
      </c>
      <c r="F6" s="23">
        <v>1.5452732021007991</v>
      </c>
      <c r="G6" s="29">
        <f>($F$6 - $I$3) * 5</f>
        <v>7.7263477030905303</v>
      </c>
      <c r="H6" s="18" t="s">
        <v>60</v>
      </c>
      <c r="I6" s="36">
        <f>IFERROR(AVERAGE($I$4:$I$5),"")</f>
        <v>0.39381826920920826</v>
      </c>
      <c r="J6" s="37">
        <f>IFERROR(AVERAGE($J$4:$J$5),"")</f>
        <v>0.60618173079079174</v>
      </c>
      <c r="K6" s="38">
        <f>IFERROR(AVERAGE($K$4:$K$5),"")</f>
        <v>0.78920443747928626</v>
      </c>
    </row>
    <row r="7" spans="1:11" x14ac:dyDescent="0.25">
      <c r="A7" s="26" t="s">
        <v>228</v>
      </c>
      <c r="B7" s="26" t="s">
        <v>18</v>
      </c>
      <c r="C7" s="26" t="s">
        <v>58</v>
      </c>
      <c r="D7" s="27">
        <v>105911.54700000001</v>
      </c>
      <c r="E7" s="27">
        <v>63209.902000000002</v>
      </c>
      <c r="F7" s="27">
        <v>1.6755530960956087</v>
      </c>
      <c r="G7" s="29">
        <f>($F$7 - $I$3) * 5</f>
        <v>8.3777471730645772</v>
      </c>
    </row>
    <row r="8" spans="1:11" x14ac:dyDescent="0.25">
      <c r="A8" s="22" t="s">
        <v>223</v>
      </c>
      <c r="B8" s="22" t="s">
        <v>18</v>
      </c>
      <c r="C8" s="22" t="s">
        <v>58</v>
      </c>
      <c r="D8" s="23">
        <v>34186.675999999999</v>
      </c>
      <c r="E8" s="23">
        <v>48330.512000000002</v>
      </c>
      <c r="F8" s="23">
        <v>0.70735182776462202</v>
      </c>
      <c r="G8" s="29">
        <f>($F$8 - $I$3) * 2</f>
        <v>1.414696332563858</v>
      </c>
    </row>
    <row r="9" spans="1:11" x14ac:dyDescent="0.25">
      <c r="A9" s="26" t="s">
        <v>224</v>
      </c>
      <c r="B9" s="26" t="s">
        <v>18</v>
      </c>
      <c r="C9" s="26" t="s">
        <v>58</v>
      </c>
      <c r="D9" s="27">
        <v>33350.792999999998</v>
      </c>
      <c r="E9" s="27">
        <v>41601.425999999999</v>
      </c>
      <c r="F9" s="27">
        <v>0.80167427433857674</v>
      </c>
      <c r="G9" s="29">
        <f>($F$9 - $I$3) * 2</f>
        <v>1.6033412257117674</v>
      </c>
    </row>
    <row r="10" spans="1:11" x14ac:dyDescent="0.25">
      <c r="A10" s="22"/>
      <c r="B10" s="22"/>
      <c r="C10" s="22"/>
      <c r="D10" s="23"/>
      <c r="E10" s="23"/>
      <c r="F10" s="23"/>
      <c r="G10" s="24"/>
    </row>
    <row r="11" spans="1:11" x14ac:dyDescent="0.25">
      <c r="A11" s="26" t="s">
        <v>150</v>
      </c>
      <c r="B11" s="26" t="s">
        <v>19</v>
      </c>
      <c r="C11" s="26" t="s">
        <v>61</v>
      </c>
      <c r="D11" s="27">
        <v>0.33700000000000002</v>
      </c>
      <c r="E11" s="27">
        <v>64202.281000000003</v>
      </c>
      <c r="F11" s="27">
        <v>5.2490346877239457E-6</v>
      </c>
      <c r="G11" s="24"/>
      <c r="I11" s="25" t="s">
        <v>59</v>
      </c>
    </row>
    <row r="12" spans="1:11" x14ac:dyDescent="0.25">
      <c r="A12" s="22" t="s">
        <v>151</v>
      </c>
      <c r="B12" s="22" t="s">
        <v>19</v>
      </c>
      <c r="C12" s="22" t="s">
        <v>62</v>
      </c>
      <c r="D12" s="23">
        <v>0.14299999999999999</v>
      </c>
      <c r="E12" s="23">
        <v>68951.195000000007</v>
      </c>
      <c r="F12" s="23">
        <v>2.0739306983729574E-6</v>
      </c>
      <c r="G12" s="24"/>
      <c r="H12" t="s">
        <v>3</v>
      </c>
      <c r="I12" s="28">
        <f>IFERROR(AVERAGE($F$11,$F$12),"0")</f>
        <v>3.6614826930484514E-6</v>
      </c>
      <c r="J12" t="s">
        <v>3</v>
      </c>
    </row>
    <row r="13" spans="1:11" x14ac:dyDescent="0.25">
      <c r="A13" s="26" t="s">
        <v>239</v>
      </c>
      <c r="B13" s="26" t="s">
        <v>19</v>
      </c>
      <c r="C13" s="26" t="s">
        <v>63</v>
      </c>
      <c r="D13" s="27">
        <v>1638.1089999999999</v>
      </c>
      <c r="E13" s="27">
        <v>29467.412</v>
      </c>
      <c r="F13" s="27">
        <v>5.5590528275777998E-2</v>
      </c>
      <c r="G13" s="24">
        <f>($F$13 - $I$12) * 5</f>
        <v>0.27793433396542477</v>
      </c>
      <c r="H13" s="18">
        <v>1</v>
      </c>
      <c r="I13" s="30">
        <f>IFERROR($G$17 / $G$13,"")</f>
        <v>0.58536266025288797</v>
      </c>
      <c r="J13" s="31">
        <f>IFERROR(1-$I$13,"")</f>
        <v>0.41463733974711203</v>
      </c>
      <c r="K13" s="32">
        <f>IFERROR((($G$13 * 3 ) + ($G$17 * 5)) / ($G$15 * 3),"")</f>
        <v>0.80644980718730552</v>
      </c>
    </row>
    <row r="14" spans="1:11" x14ac:dyDescent="0.25">
      <c r="A14" s="22" t="s">
        <v>240</v>
      </c>
      <c r="B14" s="22" t="s">
        <v>19</v>
      </c>
      <c r="C14" s="22" t="s">
        <v>63</v>
      </c>
      <c r="D14" s="23">
        <v>3005.56</v>
      </c>
      <c r="E14" s="23">
        <v>65463.254000000001</v>
      </c>
      <c r="F14" s="23">
        <v>4.5912169291187389E-2</v>
      </c>
      <c r="G14" s="24">
        <f>($F$14 - $I$12) * 5</f>
        <v>0.22954253904247171</v>
      </c>
      <c r="H14" s="18">
        <v>2</v>
      </c>
      <c r="I14" s="33">
        <f>IFERROR($G$18 / $G$14,"")</f>
        <v>0.70708151482347603</v>
      </c>
      <c r="J14" s="34">
        <f>IFERROR(1-$I$14,"")</f>
        <v>0.29291848517652397</v>
      </c>
      <c r="K14" s="35">
        <f>IFERROR((($G$14 * 3 ) + ($G$18 * 5)) / ($G$16 * 3),"")</f>
        <v>0.75368550702232406</v>
      </c>
    </row>
    <row r="15" spans="1:11" x14ac:dyDescent="0.25">
      <c r="A15" s="26" t="s">
        <v>241</v>
      </c>
      <c r="B15" s="26" t="s">
        <v>19</v>
      </c>
      <c r="C15" s="26" t="s">
        <v>63</v>
      </c>
      <c r="D15" s="27">
        <v>3676.8040000000001</v>
      </c>
      <c r="E15" s="27">
        <v>27000.011999999999</v>
      </c>
      <c r="F15" s="27">
        <v>0.13617786540243021</v>
      </c>
      <c r="G15" s="24">
        <f>($F$15 - $I$12) * 5</f>
        <v>0.68087101959868579</v>
      </c>
      <c r="H15" s="18" t="s">
        <v>60</v>
      </c>
      <c r="I15" s="36">
        <f>IFERROR(AVERAGE($I$13:$I$14),"")</f>
        <v>0.646222087538182</v>
      </c>
      <c r="J15" s="37">
        <f>IFERROR(AVERAGE($J$13:$J$14),"")</f>
        <v>0.353777912461818</v>
      </c>
      <c r="K15" s="38">
        <f>IFERROR(AVERAGE($K$13:$K$14),"")</f>
        <v>0.78006765710481485</v>
      </c>
    </row>
    <row r="16" spans="1:11" x14ac:dyDescent="0.25">
      <c r="A16" s="22" t="s">
        <v>242</v>
      </c>
      <c r="B16" s="22" t="s">
        <v>19</v>
      </c>
      <c r="C16" s="22" t="s">
        <v>63</v>
      </c>
      <c r="D16" s="23">
        <v>8387.8670000000002</v>
      </c>
      <c r="E16" s="23">
        <v>63209.902000000002</v>
      </c>
      <c r="F16" s="23">
        <v>0.13269862370614022</v>
      </c>
      <c r="G16" s="24">
        <f>($F$16 - $I$12) * 5</f>
        <v>0.66347481111723594</v>
      </c>
    </row>
    <row r="17" spans="1:11" x14ac:dyDescent="0.25">
      <c r="A17" s="26" t="s">
        <v>237</v>
      </c>
      <c r="B17" s="26" t="s">
        <v>19</v>
      </c>
      <c r="C17" s="26" t="s">
        <v>63</v>
      </c>
      <c r="D17" s="27">
        <v>3931.68</v>
      </c>
      <c r="E17" s="27">
        <v>48330.512000000002</v>
      </c>
      <c r="F17" s="27">
        <v>8.134985203550088E-2</v>
      </c>
      <c r="G17" s="24">
        <f>($F$17 - $I$12) * 2</f>
        <v>0.16269238110561565</v>
      </c>
    </row>
    <row r="18" spans="1:11" x14ac:dyDescent="0.25">
      <c r="A18" s="22" t="s">
        <v>238</v>
      </c>
      <c r="B18" s="22" t="s">
        <v>19</v>
      </c>
      <c r="C18" s="22" t="s">
        <v>63</v>
      </c>
      <c r="D18" s="23">
        <v>3376.2179999999998</v>
      </c>
      <c r="E18" s="23">
        <v>41601.425999999999</v>
      </c>
      <c r="F18" s="23">
        <v>8.1156304593981946E-2</v>
      </c>
      <c r="G18" s="24">
        <f>($F$18 - $I$12) * 2</f>
        <v>0.16230528622257778</v>
      </c>
    </row>
    <row r="19" spans="1:11" x14ac:dyDescent="0.25">
      <c r="A19" s="26"/>
      <c r="B19" s="26"/>
      <c r="C19" s="26"/>
      <c r="D19" s="27"/>
      <c r="E19" s="27"/>
      <c r="F19" s="27"/>
      <c r="G19" s="24"/>
    </row>
    <row r="20" spans="1:11" x14ac:dyDescent="0.25">
      <c r="A20" s="22" t="s">
        <v>150</v>
      </c>
      <c r="B20" s="22" t="s">
        <v>20</v>
      </c>
      <c r="C20" s="22" t="s">
        <v>64</v>
      </c>
      <c r="D20" s="23">
        <v>0.33700000000000002</v>
      </c>
      <c r="E20" s="23">
        <v>64202.281000000003</v>
      </c>
      <c r="F20" s="23">
        <v>5.2490346877239457E-6</v>
      </c>
      <c r="G20" s="24"/>
      <c r="I20" s="25" t="s">
        <v>59</v>
      </c>
    </row>
    <row r="21" spans="1:11" x14ac:dyDescent="0.25">
      <c r="A21" s="26" t="s">
        <v>151</v>
      </c>
      <c r="B21" s="26" t="s">
        <v>20</v>
      </c>
      <c r="C21" s="26" t="s">
        <v>65</v>
      </c>
      <c r="D21" s="27">
        <v>0.14299999999999999</v>
      </c>
      <c r="E21" s="27">
        <v>68951.195000000007</v>
      </c>
      <c r="F21" s="27">
        <v>2.0739306983729574E-6</v>
      </c>
      <c r="G21" s="24"/>
      <c r="H21" t="s">
        <v>3</v>
      </c>
      <c r="I21" s="28">
        <f>IFERROR(AVERAGE($F$20,$F$21),"0")</f>
        <v>3.6614826930484514E-6</v>
      </c>
      <c r="J21" t="s">
        <v>3</v>
      </c>
    </row>
    <row r="22" spans="1:11" x14ac:dyDescent="0.25">
      <c r="A22" s="22" t="s">
        <v>253</v>
      </c>
      <c r="B22" s="22" t="s">
        <v>20</v>
      </c>
      <c r="C22" s="22" t="s">
        <v>66</v>
      </c>
      <c r="D22" s="23">
        <v>2630.7689999999998</v>
      </c>
      <c r="E22" s="23">
        <v>43239.805</v>
      </c>
      <c r="F22" s="23">
        <v>6.0841370584349297E-2</v>
      </c>
      <c r="G22" s="24">
        <f>($F$22 - $I$21) * 5</f>
        <v>0.30418854550828123</v>
      </c>
      <c r="H22" s="18">
        <v>1</v>
      </c>
      <c r="I22" s="39">
        <f>IFERROR($G$26 / $G$22,"")</f>
        <v>1.9727554761215985E-5</v>
      </c>
      <c r="J22" s="31">
        <f>IFERROR(1-$I$22,"")</f>
        <v>0.99998027244523879</v>
      </c>
      <c r="K22" s="32">
        <f>IFERROR((($G$22 * 3 ) + ($G$26 * 5)) / ($G$24 * 3),"")</f>
        <v>0.87382424994248176</v>
      </c>
    </row>
    <row r="23" spans="1:11" x14ac:dyDescent="0.25">
      <c r="A23" s="26" t="s">
        <v>254</v>
      </c>
      <c r="B23" s="26" t="s">
        <v>20</v>
      </c>
      <c r="C23" s="26" t="s">
        <v>66</v>
      </c>
      <c r="D23" s="27">
        <v>1895.164</v>
      </c>
      <c r="E23" s="27">
        <v>34604.141000000003</v>
      </c>
      <c r="F23" s="27">
        <v>5.4766971386459203E-2</v>
      </c>
      <c r="G23" s="24">
        <f>($F$23 - $I$21) * 5</f>
        <v>0.27381654951883078</v>
      </c>
      <c r="H23" s="18">
        <v>2</v>
      </c>
      <c r="I23" s="40">
        <f>IFERROR($G$27 / $G$23,"")</f>
        <v>-1.0470352773677085E-5</v>
      </c>
      <c r="J23" s="41">
        <f>IFERROR(1-$I$23,"")</f>
        <v>1.0000104703527737</v>
      </c>
      <c r="K23" s="35">
        <f>IFERROR((($G$23 * 3 ) + ($G$27 * 5)) / ($G$25 * 3),"")</f>
        <v>0.9612499962735207</v>
      </c>
    </row>
    <row r="24" spans="1:11" x14ac:dyDescent="0.25">
      <c r="A24" s="22" t="s">
        <v>255</v>
      </c>
      <c r="B24" s="22" t="s">
        <v>20</v>
      </c>
      <c r="C24" s="22" t="s">
        <v>66</v>
      </c>
      <c r="D24" s="23">
        <v>2714.886</v>
      </c>
      <c r="E24" s="23">
        <v>38991.120999999999</v>
      </c>
      <c r="F24" s="23">
        <v>6.9628313584520943E-2</v>
      </c>
      <c r="G24" s="24">
        <f>($F$24 - $I$21) * 5</f>
        <v>0.34812326050913944</v>
      </c>
      <c r="H24" s="18" t="s">
        <v>60</v>
      </c>
      <c r="I24" s="42">
        <f>IFERROR(AVERAGE($I$22:$I$23),"")</f>
        <v>4.6286009937694504E-6</v>
      </c>
      <c r="J24" s="37">
        <f>IFERROR(AVERAGE($J$22:$J$23),"")</f>
        <v>0.99999537139900618</v>
      </c>
      <c r="K24" s="38">
        <f>IFERROR(AVERAGE($K$22:$K$23),"")</f>
        <v>0.91753712310800117</v>
      </c>
    </row>
    <row r="25" spans="1:11" x14ac:dyDescent="0.25">
      <c r="A25" s="26" t="s">
        <v>256</v>
      </c>
      <c r="B25" s="26" t="s">
        <v>20</v>
      </c>
      <c r="C25" s="26" t="s">
        <v>66</v>
      </c>
      <c r="D25" s="27">
        <v>1714.932</v>
      </c>
      <c r="E25" s="27">
        <v>30100.467000000001</v>
      </c>
      <c r="F25" s="27">
        <v>5.6973601107251921E-2</v>
      </c>
      <c r="G25" s="24">
        <f>($F$25 - $I$21) * 5</f>
        <v>0.28484969812279437</v>
      </c>
    </row>
    <row r="26" spans="1:11" x14ac:dyDescent="0.25">
      <c r="A26" s="22" t="s">
        <v>251</v>
      </c>
      <c r="B26" s="22" t="s">
        <v>20</v>
      </c>
      <c r="C26" s="22" t="s">
        <v>67</v>
      </c>
      <c r="D26" s="23">
        <v>0.218</v>
      </c>
      <c r="E26" s="23">
        <v>32723.245999999999</v>
      </c>
      <c r="F26" s="23">
        <v>6.6619307876730808E-6</v>
      </c>
      <c r="G26" s="28">
        <f>($F$26 - $I$21) * 2</f>
        <v>6.000896189249259E-6</v>
      </c>
    </row>
    <row r="27" spans="1:11" x14ac:dyDescent="0.25">
      <c r="A27" s="26" t="s">
        <v>252</v>
      </c>
      <c r="B27" s="26" t="s">
        <v>20</v>
      </c>
      <c r="C27" s="26" t="s">
        <v>66</v>
      </c>
      <c r="D27" s="27">
        <v>5.2999999999999999E-2</v>
      </c>
      <c r="E27" s="27">
        <v>23788.1</v>
      </c>
      <c r="F27" s="27">
        <v>2.2280047586818622E-6</v>
      </c>
      <c r="G27" s="28">
        <f>($F$27 - $I$21) * 2</f>
        <v>-2.8669558687331784E-6</v>
      </c>
    </row>
    <row r="28" spans="1:11" x14ac:dyDescent="0.25">
      <c r="A28" s="22"/>
      <c r="B28" s="22"/>
      <c r="C28" s="22"/>
      <c r="D28" s="23"/>
      <c r="E28" s="23"/>
      <c r="F28" s="23"/>
      <c r="G28" s="24"/>
    </row>
    <row r="29" spans="1:11" x14ac:dyDescent="0.25">
      <c r="A29" s="26" t="s">
        <v>150</v>
      </c>
      <c r="B29" s="26" t="s">
        <v>21</v>
      </c>
      <c r="C29" s="26" t="s">
        <v>68</v>
      </c>
      <c r="D29" s="27">
        <v>0.33700000000000002</v>
      </c>
      <c r="E29" s="27">
        <v>64202.281000000003</v>
      </c>
      <c r="F29" s="27">
        <v>5.2490346877239457E-6</v>
      </c>
      <c r="G29" s="24"/>
      <c r="I29" s="25" t="s">
        <v>59</v>
      </c>
    </row>
    <row r="30" spans="1:11" x14ac:dyDescent="0.25">
      <c r="A30" s="22" t="s">
        <v>151</v>
      </c>
      <c r="B30" s="22" t="s">
        <v>21</v>
      </c>
      <c r="C30" s="22" t="s">
        <v>69</v>
      </c>
      <c r="D30" s="23">
        <v>0.14299999999999999</v>
      </c>
      <c r="E30" s="23">
        <v>68951.195000000007</v>
      </c>
      <c r="F30" s="23">
        <v>2.0739306983729574E-6</v>
      </c>
      <c r="G30" s="24"/>
      <c r="H30" t="s">
        <v>3</v>
      </c>
      <c r="I30" s="28">
        <f>IFERROR(AVERAGE($F$29,$F$30),"0")</f>
        <v>3.6614826930484514E-6</v>
      </c>
      <c r="J30" t="s">
        <v>3</v>
      </c>
    </row>
    <row r="31" spans="1:11" x14ac:dyDescent="0.25">
      <c r="A31" s="26" t="s">
        <v>267</v>
      </c>
      <c r="B31" s="26" t="s">
        <v>21</v>
      </c>
      <c r="C31" s="26" t="s">
        <v>70</v>
      </c>
      <c r="D31" s="27">
        <v>15475.286</v>
      </c>
      <c r="E31" s="27">
        <v>43239.805</v>
      </c>
      <c r="F31" s="27">
        <v>0.35789444471361515</v>
      </c>
      <c r="G31" s="29">
        <f>($F$31 - $I$30) * 5</f>
        <v>1.7894539161546106</v>
      </c>
      <c r="H31" s="18">
        <v>1</v>
      </c>
      <c r="I31" s="43">
        <f>IFERROR($G$35 / $G$31,"")</f>
        <v>9.341012329310619E-2</v>
      </c>
      <c r="J31" s="31">
        <f>IFERROR(1-$I$31,"")</f>
        <v>0.90658987670689384</v>
      </c>
      <c r="K31" s="32">
        <f>IFERROR((($G$31 * 3 ) + ($G$35 * 5)) / ($G$33 * 3),"")</f>
        <v>0.78670146998460022</v>
      </c>
    </row>
    <row r="32" spans="1:11" x14ac:dyDescent="0.25">
      <c r="A32" s="22" t="s">
        <v>268</v>
      </c>
      <c r="B32" s="22" t="s">
        <v>21</v>
      </c>
      <c r="C32" s="22" t="s">
        <v>70</v>
      </c>
      <c r="D32" s="23">
        <v>11469.683999999999</v>
      </c>
      <c r="E32" s="23">
        <v>34604.141000000003</v>
      </c>
      <c r="F32" s="23">
        <v>0.33145408811043736</v>
      </c>
      <c r="G32" s="29">
        <f>($F$32 - $I$30) * 5</f>
        <v>1.6572521331387216</v>
      </c>
      <c r="H32" s="18">
        <v>2</v>
      </c>
      <c r="I32" s="33">
        <f>IFERROR($G$36 / $G$32,"")</f>
        <v>0.10571936542374034</v>
      </c>
      <c r="J32" s="34">
        <f>IFERROR(1-$I$32,"")</f>
        <v>0.89428063457625961</v>
      </c>
      <c r="K32" s="35">
        <f>IFERROR((($G$32 * 3 ) + ($G$36 * 5)) / ($G$34 * 3),"")</f>
        <v>0.88551047650425496</v>
      </c>
    </row>
    <row r="33" spans="1:11" x14ac:dyDescent="0.25">
      <c r="A33" s="26" t="s">
        <v>269</v>
      </c>
      <c r="B33" s="26" t="s">
        <v>21</v>
      </c>
      <c r="C33" s="26" t="s">
        <v>70</v>
      </c>
      <c r="D33" s="27">
        <v>20499.734</v>
      </c>
      <c r="E33" s="27">
        <v>38991.120999999999</v>
      </c>
      <c r="F33" s="27">
        <v>0.52575390176650727</v>
      </c>
      <c r="G33" s="29">
        <f>($F$33 - $I$30) * 5</f>
        <v>2.628751201419071</v>
      </c>
      <c r="H33" s="18" t="s">
        <v>60</v>
      </c>
      <c r="I33" s="44">
        <f>IFERROR(AVERAGE($I$31:$I$32),"")</f>
        <v>9.9564744358423274E-2</v>
      </c>
      <c r="J33" s="37">
        <f>IFERROR(AVERAGE($J$31:$J$32),"")</f>
        <v>0.90043525564157667</v>
      </c>
      <c r="K33" s="38">
        <f>IFERROR(AVERAGE($K$31:$K$32),"")</f>
        <v>0.83610597324442759</v>
      </c>
    </row>
    <row r="34" spans="1:11" x14ac:dyDescent="0.25">
      <c r="A34" s="22" t="s">
        <v>270</v>
      </c>
      <c r="B34" s="22" t="s">
        <v>21</v>
      </c>
      <c r="C34" s="22" t="s">
        <v>70</v>
      </c>
      <c r="D34" s="23">
        <v>13252.032999999999</v>
      </c>
      <c r="E34" s="23">
        <v>30100.467000000001</v>
      </c>
      <c r="F34" s="23">
        <v>0.4402600464637309</v>
      </c>
      <c r="G34" s="29">
        <f>($F$34 - $I$30) * 5</f>
        <v>2.2012819249051891</v>
      </c>
    </row>
    <row r="35" spans="1:11" x14ac:dyDescent="0.25">
      <c r="A35" s="26" t="s">
        <v>265</v>
      </c>
      <c r="B35" s="26" t="s">
        <v>21</v>
      </c>
      <c r="C35" s="26" t="s">
        <v>70</v>
      </c>
      <c r="D35" s="27">
        <v>2735.0160000000001</v>
      </c>
      <c r="E35" s="27">
        <v>32723.245999999999</v>
      </c>
      <c r="F35" s="27">
        <v>8.3580216950359998E-2</v>
      </c>
      <c r="G35" s="24">
        <f>($F$35 - $I$30) * 2</f>
        <v>0.16715311093533389</v>
      </c>
    </row>
    <row r="36" spans="1:11" x14ac:dyDescent="0.25">
      <c r="A36" s="22" t="s">
        <v>266</v>
      </c>
      <c r="B36" s="22" t="s">
        <v>21</v>
      </c>
      <c r="C36" s="22" t="s">
        <v>70</v>
      </c>
      <c r="D36" s="23">
        <v>2083.9679999999998</v>
      </c>
      <c r="E36" s="23">
        <v>23788.1</v>
      </c>
      <c r="F36" s="23">
        <v>8.7605483413975893E-2</v>
      </c>
      <c r="G36" s="24">
        <f>($F$36 - $I$30) * 2</f>
        <v>0.17520364386256568</v>
      </c>
    </row>
    <row r="37" spans="1:11" x14ac:dyDescent="0.25">
      <c r="A37" s="26"/>
      <c r="B37" s="26"/>
      <c r="C37" s="26"/>
      <c r="D37" s="27"/>
      <c r="E37" s="27"/>
      <c r="F37" s="27"/>
      <c r="G37" s="24"/>
    </row>
    <row r="38" spans="1:11" x14ac:dyDescent="0.25">
      <c r="A38" s="22" t="s">
        <v>150</v>
      </c>
      <c r="B38" s="22" t="s">
        <v>22</v>
      </c>
      <c r="C38" s="22" t="s">
        <v>71</v>
      </c>
      <c r="D38" s="23">
        <v>0.33700000000000002</v>
      </c>
      <c r="E38" s="23">
        <v>64202.281000000003</v>
      </c>
      <c r="F38" s="23">
        <v>5.2490346877239457E-6</v>
      </c>
      <c r="G38" s="24"/>
      <c r="I38" s="25" t="s">
        <v>59</v>
      </c>
    </row>
    <row r="39" spans="1:11" x14ac:dyDescent="0.25">
      <c r="A39" s="26" t="s">
        <v>151</v>
      </c>
      <c r="B39" s="26" t="s">
        <v>22</v>
      </c>
      <c r="C39" s="26" t="s">
        <v>72</v>
      </c>
      <c r="D39" s="27">
        <v>0.14299999999999999</v>
      </c>
      <c r="E39" s="27">
        <v>68951.195000000007</v>
      </c>
      <c r="F39" s="27">
        <v>2.0739306983729574E-6</v>
      </c>
      <c r="G39" s="24"/>
      <c r="H39" t="s">
        <v>3</v>
      </c>
      <c r="I39" s="28">
        <f>IFERROR(AVERAGE($F$38,$F$39),"0")</f>
        <v>3.6614826930484514E-6</v>
      </c>
      <c r="J39" t="s">
        <v>3</v>
      </c>
    </row>
    <row r="40" spans="1:11" x14ac:dyDescent="0.25">
      <c r="A40" s="22" t="s">
        <v>211</v>
      </c>
      <c r="B40" s="22" t="s">
        <v>22</v>
      </c>
      <c r="C40" s="22" t="s">
        <v>73</v>
      </c>
      <c r="D40" s="23">
        <v>641.17999999999995</v>
      </c>
      <c r="E40" s="23">
        <v>43239.805</v>
      </c>
      <c r="F40" s="23">
        <v>1.4828466502103789E-2</v>
      </c>
      <c r="G40" s="45">
        <f>($F$40 - $I$39) * 5</f>
        <v>7.4124025097053708E-2</v>
      </c>
      <c r="H40" s="18">
        <v>1</v>
      </c>
      <c r="I40" s="30">
        <f>IFERROR($G$44 / $G$40,"")</f>
        <v>0.37641176758390316</v>
      </c>
      <c r="J40" s="31">
        <f>IFERROR(1-$I$40,"")</f>
        <v>0.62358823241609684</v>
      </c>
      <c r="K40" s="32">
        <f>IFERROR((($G$40 * 3 ) + ($G$44 * 5)) / ($G$42 * 3),"")</f>
        <v>0.57297611882069721</v>
      </c>
    </row>
    <row r="41" spans="1:11" x14ac:dyDescent="0.25">
      <c r="A41" s="26" t="s">
        <v>212</v>
      </c>
      <c r="B41" s="26" t="s">
        <v>22</v>
      </c>
      <c r="C41" s="26" t="s">
        <v>73</v>
      </c>
      <c r="D41" s="27">
        <v>482.47899999999998</v>
      </c>
      <c r="E41" s="27">
        <v>34604.141000000003</v>
      </c>
      <c r="F41" s="27">
        <v>1.3942811064144026E-2</v>
      </c>
      <c r="G41" s="45">
        <f>($F$41 - $I$39) * 5</f>
        <v>6.9695747907254885E-2</v>
      </c>
      <c r="H41" s="18">
        <v>2</v>
      </c>
      <c r="I41" s="33">
        <f>IFERROR($G$45 / $G$41,"")</f>
        <v>0.62999533482419523</v>
      </c>
      <c r="J41" s="34">
        <f>IFERROR(1-$I$41,"")</f>
        <v>0.37000466517580477</v>
      </c>
      <c r="K41" s="35">
        <f>IFERROR((($G$41 * 3 ) + ($G$45 * 5)) / ($G$43 * 3),"")</f>
        <v>0.61865152098773701</v>
      </c>
    </row>
    <row r="42" spans="1:11" x14ac:dyDescent="0.25">
      <c r="A42" s="22" t="s">
        <v>213</v>
      </c>
      <c r="B42" s="22" t="s">
        <v>22</v>
      </c>
      <c r="C42" s="22" t="s">
        <v>73</v>
      </c>
      <c r="D42" s="23">
        <v>1641.866</v>
      </c>
      <c r="E42" s="23">
        <v>38991.120999999999</v>
      </c>
      <c r="F42" s="23">
        <v>4.210871495589983E-2</v>
      </c>
      <c r="G42" s="24">
        <f>($F$42 - $I$39) * 5</f>
        <v>0.21052526736603391</v>
      </c>
      <c r="H42" s="18" t="s">
        <v>60</v>
      </c>
      <c r="I42" s="36">
        <f>IFERROR(AVERAGE($I$40:$I$41),"")</f>
        <v>0.50320355120404914</v>
      </c>
      <c r="J42" s="37">
        <f>IFERROR(AVERAGE($J$40:$J$41),"")</f>
        <v>0.49679644879595081</v>
      </c>
      <c r="K42" s="38">
        <f>IFERROR(AVERAGE($K$40:$K$41),"")</f>
        <v>0.59581381990421711</v>
      </c>
    </row>
    <row r="43" spans="1:11" x14ac:dyDescent="0.25">
      <c r="A43" s="26" t="s">
        <v>214</v>
      </c>
      <c r="B43" s="26" t="s">
        <v>22</v>
      </c>
      <c r="C43" s="26" t="s">
        <v>73</v>
      </c>
      <c r="D43" s="27">
        <v>1390.433</v>
      </c>
      <c r="E43" s="27">
        <v>30100.467000000001</v>
      </c>
      <c r="F43" s="27">
        <v>4.6193070692225474E-2</v>
      </c>
      <c r="G43" s="24">
        <f>($F$43 - $I$39) * 5</f>
        <v>0.23094704604766214</v>
      </c>
    </row>
    <row r="44" spans="1:11" x14ac:dyDescent="0.25">
      <c r="A44" s="22" t="s">
        <v>209</v>
      </c>
      <c r="B44" s="22" t="s">
        <v>22</v>
      </c>
      <c r="C44" s="22" t="s">
        <v>73</v>
      </c>
      <c r="D44" s="23">
        <v>456.62799999999999</v>
      </c>
      <c r="E44" s="23">
        <v>32723.245999999999</v>
      </c>
      <c r="F44" s="23">
        <v>1.3954239136300842E-2</v>
      </c>
      <c r="G44" s="45">
        <f>($F$44 - $I$39) * 2</f>
        <v>2.7901155307215587E-2</v>
      </c>
    </row>
    <row r="45" spans="1:11" x14ac:dyDescent="0.25">
      <c r="A45" s="26" t="s">
        <v>210</v>
      </c>
      <c r="B45" s="26" t="s">
        <v>22</v>
      </c>
      <c r="C45" s="26" t="s">
        <v>73</v>
      </c>
      <c r="D45" s="27">
        <v>522.33100000000002</v>
      </c>
      <c r="E45" s="27">
        <v>23788.1</v>
      </c>
      <c r="F45" s="27">
        <v>2.195765950201992E-2</v>
      </c>
      <c r="G45" s="45">
        <f>($F$45 - $I$39) * 2</f>
        <v>4.3907996038653745E-2</v>
      </c>
    </row>
    <row r="46" spans="1:11" x14ac:dyDescent="0.25">
      <c r="A46" s="22"/>
      <c r="B46" s="22"/>
      <c r="C46" s="22"/>
      <c r="D46" s="23"/>
      <c r="E46" s="23"/>
      <c r="F46" s="23"/>
      <c r="G46" s="24"/>
    </row>
    <row r="47" spans="1:11" x14ac:dyDescent="0.25">
      <c r="A47" s="26" t="s">
        <v>150</v>
      </c>
      <c r="B47" s="26" t="s">
        <v>23</v>
      </c>
      <c r="C47" s="26" t="s">
        <v>74</v>
      </c>
      <c r="D47" s="27">
        <v>0.33700000000000002</v>
      </c>
      <c r="E47" s="27">
        <v>64202.281000000003</v>
      </c>
      <c r="F47" s="27">
        <v>5.2490346877239457E-6</v>
      </c>
      <c r="G47" s="24"/>
      <c r="I47" s="25" t="s">
        <v>59</v>
      </c>
    </row>
    <row r="48" spans="1:11" x14ac:dyDescent="0.25">
      <c r="A48" s="22" t="s">
        <v>151</v>
      </c>
      <c r="B48" s="22" t="s">
        <v>23</v>
      </c>
      <c r="C48" s="22" t="s">
        <v>75</v>
      </c>
      <c r="D48" s="23">
        <v>0.14299999999999999</v>
      </c>
      <c r="E48" s="23">
        <v>68951.195000000007</v>
      </c>
      <c r="F48" s="23">
        <v>2.0739306983729574E-6</v>
      </c>
      <c r="G48" s="24"/>
      <c r="H48" t="s">
        <v>3</v>
      </c>
      <c r="I48" s="28">
        <f>IFERROR(AVERAGE($F$47,$F$48),"0")</f>
        <v>3.6614826930484514E-6</v>
      </c>
      <c r="J48" t="s">
        <v>3</v>
      </c>
    </row>
    <row r="49" spans="1:11" x14ac:dyDescent="0.25">
      <c r="A49" s="26" t="s">
        <v>281</v>
      </c>
      <c r="B49" s="26" t="s">
        <v>23</v>
      </c>
      <c r="C49" s="26" t="s">
        <v>76</v>
      </c>
      <c r="D49" s="27">
        <v>239.14400000000001</v>
      </c>
      <c r="E49" s="27">
        <v>29952.697</v>
      </c>
      <c r="F49" s="27">
        <v>7.9840556594953701E-3</v>
      </c>
      <c r="G49" s="45">
        <f>($F$49 - $I$48) * 5</f>
        <v>3.9901970884011609E-2</v>
      </c>
      <c r="H49" s="18">
        <v>1</v>
      </c>
      <c r="I49" s="46">
        <f>IFERROR($G$53 / $G$49,"")</f>
        <v>5.1444956074746934E-4</v>
      </c>
      <c r="J49" s="31">
        <f>IFERROR(1-$I$49,"")</f>
        <v>0.99948555043925258</v>
      </c>
      <c r="K49" s="32">
        <f>IFERROR((($G$49 * 3 ) + ($G$53 * 5)) / ($G$51 * 3),"")</f>
        <v>0.66016377072884003</v>
      </c>
    </row>
    <row r="50" spans="1:11" x14ac:dyDescent="0.25">
      <c r="A50" s="22" t="s">
        <v>282</v>
      </c>
      <c r="B50" s="22" t="s">
        <v>23</v>
      </c>
      <c r="C50" s="22" t="s">
        <v>76</v>
      </c>
      <c r="D50" s="23">
        <v>326.89699999999999</v>
      </c>
      <c r="E50" s="23">
        <v>50480.343999999997</v>
      </c>
      <c r="F50" s="23">
        <v>6.475728453831456E-3</v>
      </c>
      <c r="G50" s="45">
        <f>($F$50 - $I$48) * 5</f>
        <v>3.2360334855692036E-2</v>
      </c>
      <c r="H50" s="18">
        <v>2</v>
      </c>
      <c r="I50" s="47">
        <f>IFERROR($G$54 / $G$50,"")</f>
        <v>3.3879861024085469E-3</v>
      </c>
      <c r="J50" s="34">
        <f>IFERROR(1-$I$50,"")</f>
        <v>0.99661201389759146</v>
      </c>
      <c r="K50" s="35">
        <f>IFERROR((($G$50 * 3 ) + ($G$54 * 5)) / ($G$52 * 3),"")</f>
        <v>0.79613536467023205</v>
      </c>
    </row>
    <row r="51" spans="1:11" x14ac:dyDescent="0.25">
      <c r="A51" s="26" t="s">
        <v>283</v>
      </c>
      <c r="B51" s="26" t="s">
        <v>23</v>
      </c>
      <c r="C51" s="26" t="s">
        <v>76</v>
      </c>
      <c r="D51" s="27">
        <v>560.13699999999994</v>
      </c>
      <c r="E51" s="27">
        <v>46282.625</v>
      </c>
      <c r="F51" s="27">
        <v>1.2102533078017938E-2</v>
      </c>
      <c r="G51" s="45">
        <f>($F$51 - $I$48) * 5</f>
        <v>6.0494357976624447E-2</v>
      </c>
      <c r="H51" s="18" t="s">
        <v>60</v>
      </c>
      <c r="I51" s="48">
        <f>IFERROR(AVERAGE($I$49:$I$50),"")</f>
        <v>1.9512178315780082E-3</v>
      </c>
      <c r="J51" s="37">
        <f>IFERROR(AVERAGE($J$49:$J$50),"")</f>
        <v>0.99804878216842208</v>
      </c>
      <c r="K51" s="38">
        <f>IFERROR(AVERAGE($K$49:$K$50),"")</f>
        <v>0.72814956769953598</v>
      </c>
    </row>
    <row r="52" spans="1:11" x14ac:dyDescent="0.25">
      <c r="A52" s="22" t="s">
        <v>284</v>
      </c>
      <c r="B52" s="22" t="s">
        <v>23</v>
      </c>
      <c r="C52" s="22" t="s">
        <v>76</v>
      </c>
      <c r="D52" s="23">
        <v>422.53399999999999</v>
      </c>
      <c r="E52" s="23">
        <v>51661.343999999997</v>
      </c>
      <c r="F52" s="23">
        <v>8.1789200064171768E-3</v>
      </c>
      <c r="G52" s="45">
        <f>($F$52 - $I$48) * 5</f>
        <v>4.0876292618620635E-2</v>
      </c>
    </row>
    <row r="53" spans="1:11" x14ac:dyDescent="0.25">
      <c r="A53" s="26" t="s">
        <v>285</v>
      </c>
      <c r="B53" s="26" t="s">
        <v>23</v>
      </c>
      <c r="C53" s="26" t="s">
        <v>76</v>
      </c>
      <c r="D53" s="27">
        <v>0.78600000000000003</v>
      </c>
      <c r="E53" s="27">
        <v>56444.195</v>
      </c>
      <c r="F53" s="27">
        <v>1.3925258390167493E-5</v>
      </c>
      <c r="G53" s="28">
        <f>($F$53 - $I$48) * 2</f>
        <v>2.0527551394238084E-5</v>
      </c>
    </row>
    <row r="54" spans="1:11" x14ac:dyDescent="0.25">
      <c r="A54" s="22" t="s">
        <v>286</v>
      </c>
      <c r="B54" s="22" t="s">
        <v>23</v>
      </c>
      <c r="C54" s="22" t="s">
        <v>76</v>
      </c>
      <c r="D54" s="23">
        <v>2.6760000000000002</v>
      </c>
      <c r="E54" s="23">
        <v>45759.495999999999</v>
      </c>
      <c r="F54" s="23">
        <v>5.8479665073234204E-5</v>
      </c>
      <c r="G54" s="49">
        <f>($F$54 - $I$48) * 2</f>
        <v>1.096363647603715E-4</v>
      </c>
    </row>
    <row r="55" spans="1:11" x14ac:dyDescent="0.25">
      <c r="A55" s="26"/>
      <c r="B55" s="26"/>
      <c r="C55" s="26"/>
      <c r="D55" s="27"/>
      <c r="E55" s="27"/>
      <c r="F55" s="27"/>
      <c r="G55" s="24"/>
    </row>
    <row r="56" spans="1:11" x14ac:dyDescent="0.25">
      <c r="A56" s="22" t="s">
        <v>150</v>
      </c>
      <c r="B56" s="22" t="s">
        <v>24</v>
      </c>
      <c r="C56" s="22" t="s">
        <v>77</v>
      </c>
      <c r="D56" s="23">
        <v>0.33700000000000002</v>
      </c>
      <c r="E56" s="23">
        <v>64202.281000000003</v>
      </c>
      <c r="F56" s="23">
        <v>5.2490346877239457E-6</v>
      </c>
      <c r="G56" s="24"/>
      <c r="I56" s="25" t="s">
        <v>59</v>
      </c>
    </row>
    <row r="57" spans="1:11" x14ac:dyDescent="0.25">
      <c r="A57" s="26" t="s">
        <v>151</v>
      </c>
      <c r="B57" s="26" t="s">
        <v>24</v>
      </c>
      <c r="C57" s="26" t="s">
        <v>78</v>
      </c>
      <c r="D57" s="27">
        <v>0.14299999999999999</v>
      </c>
      <c r="E57" s="27">
        <v>68951.195000000007</v>
      </c>
      <c r="F57" s="27">
        <v>2.0739306983729574E-6</v>
      </c>
      <c r="G57" s="24"/>
      <c r="H57" t="s">
        <v>3</v>
      </c>
      <c r="I57" s="28">
        <f>IFERROR(AVERAGE($F$56,$F$57),"0")</f>
        <v>3.6614826930484514E-6</v>
      </c>
      <c r="J57" t="s">
        <v>3</v>
      </c>
    </row>
    <row r="58" spans="1:11" x14ac:dyDescent="0.25">
      <c r="A58" s="22" t="s">
        <v>297</v>
      </c>
      <c r="B58" s="22" t="s">
        <v>24</v>
      </c>
      <c r="C58" s="22" t="s">
        <v>79</v>
      </c>
      <c r="D58" s="23">
        <v>421.03800000000001</v>
      </c>
      <c r="E58" s="23">
        <v>29952.697</v>
      </c>
      <c r="F58" s="23">
        <v>1.4056764237290553E-2</v>
      </c>
      <c r="G58" s="45">
        <f>($F$58 - $I$57) * 5</f>
        <v>7.0265513772987523E-2</v>
      </c>
      <c r="H58" s="18">
        <v>1</v>
      </c>
      <c r="I58" s="30">
        <f>IFERROR($G$62 / $G$58,"")</f>
        <v>0.17608989165978195</v>
      </c>
      <c r="J58" s="31">
        <f>IFERROR(1-$I$58,"")</f>
        <v>0.82391010834021805</v>
      </c>
      <c r="K58" s="32">
        <f>IFERROR((($G$58 * 3 ) + ($G$62 * 5)) / ($G$60 * 3),"")</f>
        <v>0.64705964367709878</v>
      </c>
    </row>
    <row r="59" spans="1:11" x14ac:dyDescent="0.25">
      <c r="A59" s="26" t="s">
        <v>298</v>
      </c>
      <c r="B59" s="26" t="s">
        <v>24</v>
      </c>
      <c r="C59" s="26" t="s">
        <v>79</v>
      </c>
      <c r="D59" s="27">
        <v>731.89599999999996</v>
      </c>
      <c r="E59" s="27">
        <v>50480.343999999997</v>
      </c>
      <c r="F59" s="27">
        <v>1.449863336905945E-2</v>
      </c>
      <c r="G59" s="45">
        <f>($F$59 - $I$57) * 5</f>
        <v>7.2474859431832003E-2</v>
      </c>
      <c r="H59" s="18">
        <v>2</v>
      </c>
      <c r="I59" s="33">
        <f>IFERROR($G$63 / $G$59,"")</f>
        <v>0.19408225000285778</v>
      </c>
      <c r="J59" s="34">
        <f>IFERROR(1-$I$59,"")</f>
        <v>0.80591774999714216</v>
      </c>
      <c r="K59" s="35">
        <f>IFERROR((($G$59 * 3 ) + ($G$63 * 5)) / ($G$61 * 3),"")</f>
        <v>0.84121233677997287</v>
      </c>
    </row>
    <row r="60" spans="1:11" x14ac:dyDescent="0.25">
      <c r="A60" s="22" t="s">
        <v>299</v>
      </c>
      <c r="B60" s="22" t="s">
        <v>24</v>
      </c>
      <c r="C60" s="22" t="s">
        <v>79</v>
      </c>
      <c r="D60" s="23">
        <v>1300.3589999999999</v>
      </c>
      <c r="E60" s="23">
        <v>46282.625</v>
      </c>
      <c r="F60" s="23">
        <v>2.8096051163908699E-2</v>
      </c>
      <c r="G60" s="24">
        <f>($F$60 - $I$57) * 5</f>
        <v>0.14046194840607826</v>
      </c>
      <c r="H60" s="18" t="s">
        <v>60</v>
      </c>
      <c r="I60" s="36">
        <f>IFERROR(AVERAGE($I$58:$I$59),"")</f>
        <v>0.18508607083131987</v>
      </c>
      <c r="J60" s="37">
        <f>IFERROR(AVERAGE($J$58:$J$59),"")</f>
        <v>0.81491392916868011</v>
      </c>
      <c r="K60" s="38">
        <f>IFERROR(AVERAGE($K$58:$K$59),"")</f>
        <v>0.74413599022853583</v>
      </c>
    </row>
    <row r="61" spans="1:11" x14ac:dyDescent="0.25">
      <c r="A61" s="26" t="s">
        <v>300</v>
      </c>
      <c r="B61" s="26" t="s">
        <v>24</v>
      </c>
      <c r="C61" s="26" t="s">
        <v>79</v>
      </c>
      <c r="D61" s="27">
        <v>1178.3150000000001</v>
      </c>
      <c r="E61" s="27">
        <v>51661.343999999997</v>
      </c>
      <c r="F61" s="27">
        <v>2.2808446485635375E-2</v>
      </c>
      <c r="G61" s="24">
        <f>($F$61 - $I$57) * 5</f>
        <v>0.11402392501471165</v>
      </c>
    </row>
    <row r="62" spans="1:11" x14ac:dyDescent="0.25">
      <c r="A62" s="22" t="s">
        <v>295</v>
      </c>
      <c r="B62" s="22" t="s">
        <v>24</v>
      </c>
      <c r="C62" s="22" t="s">
        <v>79</v>
      </c>
      <c r="D62" s="23">
        <v>349.4</v>
      </c>
      <c r="E62" s="23">
        <v>56444.195</v>
      </c>
      <c r="F62" s="23">
        <v>6.190184836545193E-3</v>
      </c>
      <c r="G62" s="45">
        <f>($F$62 - $I$57) * 2</f>
        <v>1.237304670770429E-2</v>
      </c>
    </row>
    <row r="63" spans="1:11" x14ac:dyDescent="0.25">
      <c r="A63" s="26" t="s">
        <v>296</v>
      </c>
      <c r="B63" s="26" t="s">
        <v>24</v>
      </c>
      <c r="C63" s="26" t="s">
        <v>79</v>
      </c>
      <c r="D63" s="27">
        <v>321.99599999999998</v>
      </c>
      <c r="E63" s="27">
        <v>45759.495999999999</v>
      </c>
      <c r="F63" s="27">
        <v>7.0367033762784451E-3</v>
      </c>
      <c r="G63" s="45">
        <f>($F$63 - $I$57) * 2</f>
        <v>1.4066083787170794E-2</v>
      </c>
    </row>
    <row r="64" spans="1:11" x14ac:dyDescent="0.25">
      <c r="A64" s="22"/>
      <c r="B64" s="22"/>
      <c r="C64" s="22"/>
      <c r="D64" s="23"/>
      <c r="E64" s="23"/>
      <c r="F64" s="23"/>
      <c r="G64" s="24"/>
    </row>
    <row r="65" spans="1:11" x14ac:dyDescent="0.25">
      <c r="A65" s="26" t="s">
        <v>150</v>
      </c>
      <c r="B65" s="26" t="s">
        <v>25</v>
      </c>
      <c r="C65" s="26" t="s">
        <v>80</v>
      </c>
      <c r="D65" s="27">
        <v>0.33700000000000002</v>
      </c>
      <c r="E65" s="27">
        <v>64202.281000000003</v>
      </c>
      <c r="F65" s="27">
        <v>5.2490346877239457E-6</v>
      </c>
      <c r="G65" s="24"/>
      <c r="I65" s="25" t="s">
        <v>59</v>
      </c>
    </row>
    <row r="66" spans="1:11" x14ac:dyDescent="0.25">
      <c r="A66" s="22" t="s">
        <v>151</v>
      </c>
      <c r="B66" s="22" t="s">
        <v>25</v>
      </c>
      <c r="C66" s="22" t="s">
        <v>81</v>
      </c>
      <c r="D66" s="23">
        <v>0.14299999999999999</v>
      </c>
      <c r="E66" s="23">
        <v>68951.195000000007</v>
      </c>
      <c r="F66" s="23">
        <v>2.0739306983729574E-6</v>
      </c>
      <c r="G66" s="24"/>
      <c r="H66" t="s">
        <v>3</v>
      </c>
      <c r="I66" s="28">
        <f>IFERROR(AVERAGE($F$65,$F$66),"0")</f>
        <v>3.6614826930484514E-6</v>
      </c>
      <c r="J66" t="s">
        <v>3</v>
      </c>
    </row>
    <row r="67" spans="1:11" x14ac:dyDescent="0.25">
      <c r="A67" s="26" t="s">
        <v>313</v>
      </c>
      <c r="B67" s="26" t="s">
        <v>25</v>
      </c>
      <c r="C67" s="26" t="s">
        <v>82</v>
      </c>
      <c r="D67" s="27">
        <v>152911.90599999999</v>
      </c>
      <c r="E67" s="27">
        <v>29952.697</v>
      </c>
      <c r="F67" s="27">
        <v>5.1051131055076606</v>
      </c>
      <c r="G67" s="50">
        <f>($F$67 - $I$66) * 5</f>
        <v>25.525547220124839</v>
      </c>
      <c r="H67" s="18">
        <v>1</v>
      </c>
      <c r="I67" s="51">
        <f>IFERROR($G$71 / $G$67,"")</f>
        <v>1.1390907919582433E-3</v>
      </c>
      <c r="J67" s="31">
        <f>IFERROR(1-$I$67,"")</f>
        <v>0.99886090920804171</v>
      </c>
      <c r="K67" s="32">
        <f>IFERROR((($G$67 * 3 ) + ($G$71 * 5)) / ($G$69 * 3),"")</f>
        <v>0.88134383250302673</v>
      </c>
    </row>
    <row r="68" spans="1:11" x14ac:dyDescent="0.25">
      <c r="A68" s="22" t="s">
        <v>314</v>
      </c>
      <c r="B68" s="22" t="s">
        <v>25</v>
      </c>
      <c r="C68" s="22" t="s">
        <v>82</v>
      </c>
      <c r="D68" s="23">
        <v>291985.34399999998</v>
      </c>
      <c r="E68" s="23">
        <v>50480.343999999997</v>
      </c>
      <c r="F68" s="23">
        <v>5.7841393473863807</v>
      </c>
      <c r="G68" s="50">
        <f>($F$68 - $I$66) * 5</f>
        <v>28.920678429518439</v>
      </c>
      <c r="H68" s="18">
        <v>2</v>
      </c>
      <c r="I68" s="47">
        <f>IFERROR($G$72 / $G$68,"")</f>
        <v>1.0042370063720078E-3</v>
      </c>
      <c r="J68" s="34">
        <f>IFERROR(1-$I$68,"")</f>
        <v>0.99899576299362802</v>
      </c>
      <c r="K68" s="35">
        <f>IFERROR((($G$68 * 3 ) + ($G$72 * 5)) / ($G$70 * 3),"")</f>
        <v>0.96214769955545498</v>
      </c>
    </row>
    <row r="69" spans="1:11" x14ac:dyDescent="0.25">
      <c r="A69" s="26" t="s">
        <v>315</v>
      </c>
      <c r="B69" s="26" t="s">
        <v>25</v>
      </c>
      <c r="C69" s="26" t="s">
        <v>82</v>
      </c>
      <c r="D69" s="27">
        <v>268597.31300000002</v>
      </c>
      <c r="E69" s="27">
        <v>46282.625</v>
      </c>
      <c r="F69" s="27">
        <v>5.8034157094590038</v>
      </c>
      <c r="G69" s="50">
        <f>($F$69 - $I$66) * 5</f>
        <v>29.017060239881552</v>
      </c>
      <c r="H69" s="18" t="s">
        <v>60</v>
      </c>
      <c r="I69" s="48">
        <f>IFERROR(AVERAGE($I$67:$I$68),"")</f>
        <v>1.0716638991651256E-3</v>
      </c>
      <c r="J69" s="37">
        <f>IFERROR(AVERAGE($J$67:$J$68),"")</f>
        <v>0.99892833610083487</v>
      </c>
      <c r="K69" s="38">
        <f>IFERROR(AVERAGE($K$67:$K$68),"")</f>
        <v>0.92174576602924085</v>
      </c>
    </row>
    <row r="70" spans="1:11" x14ac:dyDescent="0.25">
      <c r="A70" s="22" t="s">
        <v>316</v>
      </c>
      <c r="B70" s="22" t="s">
        <v>25</v>
      </c>
      <c r="C70" s="22" t="s">
        <v>82</v>
      </c>
      <c r="D70" s="23">
        <v>311092.09399999998</v>
      </c>
      <c r="E70" s="23">
        <v>51661.343999999997</v>
      </c>
      <c r="F70" s="23">
        <v>6.0217576608150187</v>
      </c>
      <c r="G70" s="50">
        <f>($F$70 - $I$66) * 5</f>
        <v>30.108769996661628</v>
      </c>
    </row>
    <row r="71" spans="1:11" x14ac:dyDescent="0.25">
      <c r="A71" s="26" t="s">
        <v>311</v>
      </c>
      <c r="B71" s="26" t="s">
        <v>25</v>
      </c>
      <c r="C71" s="26" t="s">
        <v>82</v>
      </c>
      <c r="D71" s="27">
        <v>820.79</v>
      </c>
      <c r="E71" s="27">
        <v>56444.195</v>
      </c>
      <c r="F71" s="27">
        <v>1.4541619381762818E-2</v>
      </c>
      <c r="G71" s="45">
        <f>($F$71 - $I$66) * 2</f>
        <v>2.9075915798139538E-2</v>
      </c>
    </row>
    <row r="72" spans="1:11" x14ac:dyDescent="0.25">
      <c r="A72" s="22" t="s">
        <v>312</v>
      </c>
      <c r="B72" s="22" t="s">
        <v>25</v>
      </c>
      <c r="C72" s="22" t="s">
        <v>82</v>
      </c>
      <c r="D72" s="23">
        <v>664.66899999999998</v>
      </c>
      <c r="E72" s="23">
        <v>45759.495999999999</v>
      </c>
      <c r="F72" s="23">
        <v>1.4525269246846599E-2</v>
      </c>
      <c r="G72" s="45">
        <f>($F$72 - $I$66) * 2</f>
        <v>2.90432155283071E-2</v>
      </c>
    </row>
    <row r="73" spans="1:11" x14ac:dyDescent="0.25">
      <c r="A73" s="26"/>
      <c r="B73" s="26"/>
      <c r="C73" s="26"/>
      <c r="D73" s="27"/>
      <c r="E73" s="27"/>
      <c r="F73" s="27"/>
      <c r="G73" s="24"/>
    </row>
    <row r="74" spans="1:11" x14ac:dyDescent="0.25">
      <c r="A74" s="22" t="s">
        <v>150</v>
      </c>
      <c r="B74" s="22" t="s">
        <v>26</v>
      </c>
      <c r="C74" s="22" t="s">
        <v>83</v>
      </c>
      <c r="D74" s="23">
        <v>0.33700000000000002</v>
      </c>
      <c r="E74" s="23">
        <v>64202.281000000003</v>
      </c>
      <c r="F74" s="23">
        <v>5.2490346877239457E-6</v>
      </c>
      <c r="G74" s="24"/>
      <c r="I74" s="25" t="s">
        <v>59</v>
      </c>
    </row>
    <row r="75" spans="1:11" x14ac:dyDescent="0.25">
      <c r="A75" s="26" t="s">
        <v>151</v>
      </c>
      <c r="B75" s="26" t="s">
        <v>26</v>
      </c>
      <c r="C75" s="26" t="s">
        <v>84</v>
      </c>
      <c r="D75" s="27">
        <v>0.14299999999999999</v>
      </c>
      <c r="E75" s="27">
        <v>68951.195000000007</v>
      </c>
      <c r="F75" s="27">
        <v>2.0739306983729574E-6</v>
      </c>
      <c r="G75" s="24"/>
      <c r="H75" t="s">
        <v>3</v>
      </c>
      <c r="I75" s="28">
        <f>IFERROR(AVERAGE($F$74,$F$75),"0")</f>
        <v>3.6614826930484514E-6</v>
      </c>
      <c r="J75" t="s">
        <v>3</v>
      </c>
    </row>
    <row r="76" spans="1:11" x14ac:dyDescent="0.25">
      <c r="A76" s="22" t="s">
        <v>327</v>
      </c>
      <c r="B76" s="22" t="s">
        <v>26</v>
      </c>
      <c r="C76" s="22" t="s">
        <v>85</v>
      </c>
      <c r="D76" s="23">
        <v>52087.824000000001</v>
      </c>
      <c r="E76" s="23">
        <v>29952.697</v>
      </c>
      <c r="F76" s="23">
        <v>1.7390028016508832</v>
      </c>
      <c r="G76" s="29">
        <f>($F$76 - $I$75) * 5</f>
        <v>8.6949957008409502</v>
      </c>
      <c r="H76" s="18">
        <v>1</v>
      </c>
      <c r="I76" s="30">
        <f>IFERROR($G$80 / $G$76,"")</f>
        <v>0.41042136258801504</v>
      </c>
      <c r="J76" s="31">
        <f>IFERROR(1-$I$76,"")</f>
        <v>0.58957863741198491</v>
      </c>
      <c r="K76" s="32">
        <f>IFERROR((($G$76 * 3 ) + ($G$80 * 5)) / ($G$78 * 3),"")</f>
        <v>0.8770369049377772</v>
      </c>
    </row>
    <row r="77" spans="1:11" x14ac:dyDescent="0.25">
      <c r="A77" s="26" t="s">
        <v>328</v>
      </c>
      <c r="B77" s="26" t="s">
        <v>26</v>
      </c>
      <c r="C77" s="26" t="s">
        <v>85</v>
      </c>
      <c r="D77" s="27">
        <v>85367.976999999999</v>
      </c>
      <c r="E77" s="27">
        <v>50480.343999999997</v>
      </c>
      <c r="F77" s="27">
        <v>1.6911132182458979</v>
      </c>
      <c r="G77" s="29">
        <f>($F$77 - $I$75) * 5</f>
        <v>8.4555477838160247</v>
      </c>
      <c r="H77" s="18">
        <v>2</v>
      </c>
      <c r="I77" s="33">
        <f>IFERROR($G$81 / $G$77,"")</f>
        <v>0.46221530304258479</v>
      </c>
      <c r="J77" s="34">
        <f>IFERROR(1-$I$77,"")</f>
        <v>0.53778469695741515</v>
      </c>
      <c r="K77" s="35">
        <f>IFERROR((($G$77 * 3 ) + ($G$81 * 5)) / ($G$79 * 3),"")</f>
        <v>0.84835941930086245</v>
      </c>
    </row>
    <row r="78" spans="1:11" x14ac:dyDescent="0.25">
      <c r="A78" s="22" t="s">
        <v>329</v>
      </c>
      <c r="B78" s="22" t="s">
        <v>26</v>
      </c>
      <c r="C78" s="22" t="s">
        <v>85</v>
      </c>
      <c r="D78" s="23">
        <v>154543.67199999999</v>
      </c>
      <c r="E78" s="23">
        <v>46282.625</v>
      </c>
      <c r="F78" s="23">
        <v>3.3391293601000371</v>
      </c>
      <c r="G78" s="50">
        <f>($F$78 - $I$75) * 5</f>
        <v>16.695628493086719</v>
      </c>
      <c r="H78" s="18" t="s">
        <v>60</v>
      </c>
      <c r="I78" s="36">
        <f>IFERROR(AVERAGE($I$76:$I$77),"")</f>
        <v>0.43631833281529991</v>
      </c>
      <c r="J78" s="37">
        <f>IFERROR(AVERAGE($J$76:$J$77),"")</f>
        <v>0.56368166718470003</v>
      </c>
      <c r="K78" s="38">
        <f>IFERROR(AVERAGE($K$76:$K$77),"")</f>
        <v>0.86269816211931982</v>
      </c>
    </row>
    <row r="79" spans="1:11" x14ac:dyDescent="0.25">
      <c r="A79" s="26" t="s">
        <v>330</v>
      </c>
      <c r="B79" s="26" t="s">
        <v>26</v>
      </c>
      <c r="C79" s="26" t="s">
        <v>85</v>
      </c>
      <c r="D79" s="27">
        <v>182313.70300000001</v>
      </c>
      <c r="E79" s="27">
        <v>51661.343999999997</v>
      </c>
      <c r="F79" s="27">
        <v>3.5290158730674914</v>
      </c>
      <c r="G79" s="50">
        <f>($F$79 - $I$75) * 5</f>
        <v>17.645061057923993</v>
      </c>
    </row>
    <row r="80" spans="1:11" x14ac:dyDescent="0.25">
      <c r="A80" s="22" t="s">
        <v>325</v>
      </c>
      <c r="B80" s="22" t="s">
        <v>26</v>
      </c>
      <c r="C80" s="22" t="s">
        <v>85</v>
      </c>
      <c r="D80" s="23">
        <v>100713.92200000001</v>
      </c>
      <c r="E80" s="23">
        <v>56444.195</v>
      </c>
      <c r="F80" s="23">
        <v>1.7843096531007308</v>
      </c>
      <c r="G80" s="29">
        <f>($F$80 - $I$75) * 2</f>
        <v>3.5686119832360754</v>
      </c>
    </row>
    <row r="81" spans="1:11" x14ac:dyDescent="0.25">
      <c r="A81" s="26" t="s">
        <v>326</v>
      </c>
      <c r="B81" s="26" t="s">
        <v>26</v>
      </c>
      <c r="C81" s="26" t="s">
        <v>85</v>
      </c>
      <c r="D81" s="27">
        <v>89420.710999999996</v>
      </c>
      <c r="E81" s="27">
        <v>45759.495999999999</v>
      </c>
      <c r="F81" s="27">
        <v>1.9541454521264832</v>
      </c>
      <c r="G81" s="29">
        <f>($F$81 - $I$75) * 2</f>
        <v>3.9082835812875802</v>
      </c>
    </row>
    <row r="82" spans="1:11" x14ac:dyDescent="0.25">
      <c r="A82" s="22"/>
      <c r="B82" s="22"/>
      <c r="C82" s="22"/>
      <c r="D82" s="23"/>
      <c r="E82" s="23"/>
      <c r="F82" s="23"/>
      <c r="G82" s="24"/>
    </row>
    <row r="83" spans="1:11" x14ac:dyDescent="0.25">
      <c r="A83" s="26" t="s">
        <v>150</v>
      </c>
      <c r="B83" s="26" t="s">
        <v>26</v>
      </c>
      <c r="C83" s="26" t="s">
        <v>86</v>
      </c>
      <c r="D83" s="27">
        <v>0.33700000000000002</v>
      </c>
      <c r="E83" s="27">
        <v>64202.281000000003</v>
      </c>
      <c r="F83" s="27">
        <v>5.2490346877239457E-6</v>
      </c>
      <c r="G83" s="24"/>
      <c r="I83" s="25" t="s">
        <v>59</v>
      </c>
    </row>
    <row r="84" spans="1:11" x14ac:dyDescent="0.25">
      <c r="A84" s="22" t="s">
        <v>151</v>
      </c>
      <c r="B84" s="22" t="s">
        <v>26</v>
      </c>
      <c r="C84" s="22" t="s">
        <v>87</v>
      </c>
      <c r="D84" s="23">
        <v>0.14299999999999999</v>
      </c>
      <c r="E84" s="23">
        <v>68951.195000000007</v>
      </c>
      <c r="F84" s="23">
        <v>2.0739306983729574E-6</v>
      </c>
      <c r="G84" s="24"/>
      <c r="H84" t="s">
        <v>3</v>
      </c>
      <c r="I84" s="28">
        <f>IFERROR(AVERAGE($F$83,$F$84),"0")</f>
        <v>3.6614826930484514E-6</v>
      </c>
      <c r="J84" t="s">
        <v>3</v>
      </c>
    </row>
    <row r="85" spans="1:11" x14ac:dyDescent="0.25">
      <c r="A85" s="26" t="s">
        <v>341</v>
      </c>
      <c r="B85" s="26" t="s">
        <v>26</v>
      </c>
      <c r="C85" s="26" t="s">
        <v>88</v>
      </c>
      <c r="D85" s="27">
        <v>1632.396</v>
      </c>
      <c r="E85" s="27">
        <v>40001.508000000002</v>
      </c>
      <c r="F85" s="27">
        <v>4.0808361524770513E-2</v>
      </c>
      <c r="G85" s="24">
        <f>($F$85 - $I$84) * 5</f>
        <v>0.20402350021038734</v>
      </c>
      <c r="H85" s="18">
        <v>1</v>
      </c>
      <c r="I85" s="30">
        <f>IFERROR($G$89 / $G$85,"")</f>
        <v>0.19541118457259637</v>
      </c>
      <c r="J85" s="31">
        <f>IFERROR(1-$I$85,"")</f>
        <v>0.80458881542740368</v>
      </c>
      <c r="K85" s="32">
        <f>IFERROR((($G$85 * 3 ) + ($G$89 * 5)) / ($G$87 * 3),"")</f>
        <v>0.735762577680527</v>
      </c>
    </row>
    <row r="86" spans="1:11" x14ac:dyDescent="0.25">
      <c r="A86" s="22" t="s">
        <v>342</v>
      </c>
      <c r="B86" s="22" t="s">
        <v>26</v>
      </c>
      <c r="C86" s="22" t="s">
        <v>88</v>
      </c>
      <c r="D86" s="23">
        <v>1701.1569999999999</v>
      </c>
      <c r="E86" s="23">
        <v>40474.476999999999</v>
      </c>
      <c r="F86" s="23">
        <v>4.2030363974808124E-2</v>
      </c>
      <c r="G86" s="24">
        <f>($F$86 - $I$84) * 5</f>
        <v>0.21013351246057538</v>
      </c>
      <c r="H86" s="18">
        <v>2</v>
      </c>
      <c r="I86" s="33">
        <f>IFERROR($G$90 / $G$86,"")</f>
        <v>0.1915167771834296</v>
      </c>
      <c r="J86" s="34">
        <f>IFERROR(1-$I$86,"")</f>
        <v>0.80848322281657037</v>
      </c>
      <c r="K86" s="35">
        <f>IFERROR((($G$86 * 3 ) + ($G$90 * 5)) / ($G$88 * 3),"")</f>
        <v>0.77371724443877687</v>
      </c>
    </row>
    <row r="87" spans="1:11" x14ac:dyDescent="0.25">
      <c r="A87" s="26" t="s">
        <v>343</v>
      </c>
      <c r="B87" s="26" t="s">
        <v>26</v>
      </c>
      <c r="C87" s="26" t="s">
        <v>88</v>
      </c>
      <c r="D87" s="27">
        <v>2533.3310000000001</v>
      </c>
      <c r="E87" s="27">
        <v>34455.406000000003</v>
      </c>
      <c r="F87" s="27">
        <v>7.352492087888908E-2</v>
      </c>
      <c r="G87" s="24">
        <f>($F$87 - $I$84) * 5</f>
        <v>0.36760629698098013</v>
      </c>
      <c r="H87" s="18" t="s">
        <v>60</v>
      </c>
      <c r="I87" s="36">
        <f>IFERROR(AVERAGE($I$85:$I$86),"")</f>
        <v>0.19346398087801298</v>
      </c>
      <c r="J87" s="37">
        <f>IFERROR(AVERAGE($J$85:$J$86),"")</f>
        <v>0.80653601912198702</v>
      </c>
      <c r="K87" s="38">
        <f>IFERROR(AVERAGE($K$85:$K$86),"")</f>
        <v>0.75473991105965199</v>
      </c>
    </row>
    <row r="88" spans="1:11" x14ac:dyDescent="0.25">
      <c r="A88" s="22" t="s">
        <v>344</v>
      </c>
      <c r="B88" s="22" t="s">
        <v>26</v>
      </c>
      <c r="C88" s="22" t="s">
        <v>88</v>
      </c>
      <c r="D88" s="23">
        <v>2639.6080000000002</v>
      </c>
      <c r="E88" s="23">
        <v>36835.394999999997</v>
      </c>
      <c r="F88" s="23">
        <v>7.1659554621309213E-2</v>
      </c>
      <c r="G88" s="24">
        <f>($F$88 - $I$84) * 5</f>
        <v>0.35827946569308078</v>
      </c>
    </row>
    <row r="89" spans="1:11" x14ac:dyDescent="0.25">
      <c r="A89" s="26" t="s">
        <v>339</v>
      </c>
      <c r="B89" s="26" t="s">
        <v>26</v>
      </c>
      <c r="C89" s="26" t="s">
        <v>88</v>
      </c>
      <c r="D89" s="27">
        <v>739.70600000000002</v>
      </c>
      <c r="E89" s="27">
        <v>37100.5</v>
      </c>
      <c r="F89" s="27">
        <v>1.9937898411072626E-2</v>
      </c>
      <c r="G89" s="45">
        <f>($F$89 - $I$84) * 2</f>
        <v>3.9868473856759158E-2</v>
      </c>
    </row>
    <row r="90" spans="1:11" x14ac:dyDescent="0.25">
      <c r="A90" s="22" t="s">
        <v>340</v>
      </c>
      <c r="B90" s="22" t="s">
        <v>26</v>
      </c>
      <c r="C90" s="22" t="s">
        <v>88</v>
      </c>
      <c r="D90" s="23">
        <v>869.56399999999996</v>
      </c>
      <c r="E90" s="23">
        <v>43206.629000000001</v>
      </c>
      <c r="F90" s="23">
        <v>2.0125708025034768E-2</v>
      </c>
      <c r="G90" s="45">
        <f>($F$90 - $I$84) * 2</f>
        <v>4.0244093084683442E-2</v>
      </c>
    </row>
    <row r="91" spans="1:11" x14ac:dyDescent="0.25">
      <c r="A91" s="26"/>
      <c r="B91" s="26"/>
      <c r="C91" s="26"/>
      <c r="D91" s="27"/>
      <c r="E91" s="27"/>
      <c r="F91" s="27"/>
      <c r="G91" s="24"/>
    </row>
    <row r="92" spans="1:11" x14ac:dyDescent="0.25">
      <c r="A92" s="22" t="s">
        <v>150</v>
      </c>
      <c r="B92" s="22" t="s">
        <v>28</v>
      </c>
      <c r="C92" s="22" t="s">
        <v>89</v>
      </c>
      <c r="D92" s="23">
        <v>0.33700000000000002</v>
      </c>
      <c r="E92" s="23">
        <v>64202.281000000003</v>
      </c>
      <c r="F92" s="23">
        <v>5.2490346877239457E-6</v>
      </c>
      <c r="G92" s="24"/>
      <c r="I92" s="25" t="s">
        <v>59</v>
      </c>
    </row>
    <row r="93" spans="1:11" x14ac:dyDescent="0.25">
      <c r="A93" s="26" t="s">
        <v>151</v>
      </c>
      <c r="B93" s="26" t="s">
        <v>28</v>
      </c>
      <c r="C93" s="26" t="s">
        <v>89</v>
      </c>
      <c r="D93" s="27">
        <v>0.14299999999999999</v>
      </c>
      <c r="E93" s="27">
        <v>68951.195000000007</v>
      </c>
      <c r="F93" s="27">
        <v>2.0739306983729574E-6</v>
      </c>
      <c r="G93" s="24"/>
      <c r="H93" t="s">
        <v>3</v>
      </c>
      <c r="I93" s="28">
        <f>IFERROR(AVERAGE($F$92,$F$93),"0")</f>
        <v>3.6614826930484514E-6</v>
      </c>
      <c r="J93" t="s">
        <v>3</v>
      </c>
    </row>
    <row r="94" spans="1:11" x14ac:dyDescent="0.25">
      <c r="A94" s="22" t="s">
        <v>355</v>
      </c>
      <c r="B94" s="22" t="s">
        <v>28</v>
      </c>
      <c r="C94" s="22" t="s">
        <v>89</v>
      </c>
      <c r="D94" s="23">
        <v>6023.2960000000003</v>
      </c>
      <c r="E94" s="23">
        <v>40001.508000000002</v>
      </c>
      <c r="F94" s="23">
        <v>0.15057672325753318</v>
      </c>
      <c r="G94" s="24">
        <f>($F$94 - $I$93) * 5</f>
        <v>0.75286530887420078</v>
      </c>
      <c r="H94" s="18">
        <v>1</v>
      </c>
      <c r="I94" s="30">
        <f>IFERROR($G$98 / $G$94,"")</f>
        <v>0.407351815645837</v>
      </c>
      <c r="J94" s="31">
        <f>IFERROR(1-$I$94,"")</f>
        <v>0.592648184354163</v>
      </c>
      <c r="K94" s="32">
        <f>IFERROR((($G$94 * 3 ) + ($G$98 * 5)) / ($G$96 * 3),"")</f>
        <v>0.67582265315665635</v>
      </c>
    </row>
    <row r="95" spans="1:11" x14ac:dyDescent="0.25">
      <c r="A95" s="26" t="s">
        <v>356</v>
      </c>
      <c r="B95" s="26" t="s">
        <v>28</v>
      </c>
      <c r="C95" s="26" t="s">
        <v>89</v>
      </c>
      <c r="D95" s="27">
        <v>6350.1959999999999</v>
      </c>
      <c r="E95" s="27">
        <v>40474.476999999999</v>
      </c>
      <c r="F95" s="27">
        <v>0.15689383707169335</v>
      </c>
      <c r="G95" s="24">
        <f>($F$95 - $I$93) * 5</f>
        <v>0.78445087794500157</v>
      </c>
      <c r="H95" s="18">
        <v>2</v>
      </c>
      <c r="I95" s="33">
        <f>IFERROR($G$99 / $G$95,"")</f>
        <v>0.38578559507095384</v>
      </c>
      <c r="J95" s="34">
        <f>IFERROR(1-$I$95,"")</f>
        <v>0.61421440492904611</v>
      </c>
      <c r="K95" s="35">
        <f>IFERROR((($G$95 * 3 ) + ($G$99 * 5)) / ($G$97 * 3),"")</f>
        <v>0.71790925869871169</v>
      </c>
    </row>
    <row r="96" spans="1:11" x14ac:dyDescent="0.25">
      <c r="A96" s="22" t="s">
        <v>357</v>
      </c>
      <c r="B96" s="22" t="s">
        <v>28</v>
      </c>
      <c r="C96" s="22" t="s">
        <v>89</v>
      </c>
      <c r="D96" s="23">
        <v>12888.61</v>
      </c>
      <c r="E96" s="23">
        <v>34455.406000000003</v>
      </c>
      <c r="F96" s="23">
        <v>0.37406640920150525</v>
      </c>
      <c r="G96" s="29">
        <f>($F$96 - $I$93) * 5</f>
        <v>1.8703137385940609</v>
      </c>
      <c r="H96" s="18" t="s">
        <v>60</v>
      </c>
      <c r="I96" s="36">
        <f>IFERROR(AVERAGE($I$94:$I$95),"")</f>
        <v>0.39656870535839539</v>
      </c>
      <c r="J96" s="37">
        <f>IFERROR(AVERAGE($J$94:$J$95),"")</f>
        <v>0.6034312946416045</v>
      </c>
      <c r="K96" s="38">
        <f>IFERROR(AVERAGE($K$94:$K$95),"")</f>
        <v>0.69686595592768397</v>
      </c>
    </row>
    <row r="97" spans="1:11" x14ac:dyDescent="0.25">
      <c r="A97" s="26" t="s">
        <v>358</v>
      </c>
      <c r="B97" s="26" t="s">
        <v>28</v>
      </c>
      <c r="C97" s="26" t="s">
        <v>89</v>
      </c>
      <c r="D97" s="27">
        <v>13225.959000000001</v>
      </c>
      <c r="E97" s="27">
        <v>36835.394999999997</v>
      </c>
      <c r="F97" s="27">
        <v>0.35905571258296543</v>
      </c>
      <c r="G97" s="29">
        <f>($F$97 - $I$93) * 5</f>
        <v>1.7952602555013619</v>
      </c>
    </row>
    <row r="98" spans="1:11" x14ac:dyDescent="0.25">
      <c r="A98" s="22" t="s">
        <v>353</v>
      </c>
      <c r="B98" s="22" t="s">
        <v>28</v>
      </c>
      <c r="C98" s="22" t="s">
        <v>89</v>
      </c>
      <c r="D98" s="23">
        <v>5689.1459999999997</v>
      </c>
      <c r="E98" s="23">
        <v>37100.5</v>
      </c>
      <c r="F98" s="23">
        <v>0.15334418673602782</v>
      </c>
      <c r="G98" s="24">
        <f>($F$98 - $I$93) * 2</f>
        <v>0.30668105050666955</v>
      </c>
    </row>
    <row r="99" spans="1:11" x14ac:dyDescent="0.25">
      <c r="A99" s="26" t="s">
        <v>354</v>
      </c>
      <c r="B99" s="26" t="s">
        <v>28</v>
      </c>
      <c r="C99" s="26" t="s">
        <v>89</v>
      </c>
      <c r="D99" s="27">
        <v>6537.9660000000003</v>
      </c>
      <c r="E99" s="27">
        <v>43206.629000000001</v>
      </c>
      <c r="F99" s="27">
        <v>0.15131858585866534</v>
      </c>
      <c r="G99" s="24">
        <f>($F$99 - $I$93) * 2</f>
        <v>0.3026298487519446</v>
      </c>
    </row>
    <row r="100" spans="1:11" x14ac:dyDescent="0.25">
      <c r="A100" s="22"/>
      <c r="B100" s="22"/>
      <c r="C100" s="22"/>
      <c r="D100" s="23"/>
      <c r="E100" s="23"/>
      <c r="F100" s="23"/>
      <c r="G100" s="24"/>
    </row>
    <row r="101" spans="1:11" x14ac:dyDescent="0.25">
      <c r="A101" s="26" t="s">
        <v>150</v>
      </c>
      <c r="B101" s="26" t="s">
        <v>29</v>
      </c>
      <c r="C101" s="26" t="s">
        <v>90</v>
      </c>
      <c r="D101" s="27">
        <v>0.33700000000000002</v>
      </c>
      <c r="E101" s="27">
        <v>64202.281000000003</v>
      </c>
      <c r="F101" s="27">
        <v>5.2490346877239457E-6</v>
      </c>
      <c r="G101" s="24"/>
      <c r="I101" s="25" t="s">
        <v>59</v>
      </c>
    </row>
    <row r="102" spans="1:11" x14ac:dyDescent="0.25">
      <c r="A102" s="22" t="s">
        <v>151</v>
      </c>
      <c r="B102" s="22" t="s">
        <v>29</v>
      </c>
      <c r="C102" s="22" t="s">
        <v>91</v>
      </c>
      <c r="D102" s="23">
        <v>0.14299999999999999</v>
      </c>
      <c r="E102" s="23">
        <v>68951.195000000007</v>
      </c>
      <c r="F102" s="23">
        <v>2.0739306983729574E-6</v>
      </c>
      <c r="G102" s="24"/>
      <c r="H102" t="s">
        <v>3</v>
      </c>
      <c r="I102" s="28">
        <f>IFERROR(AVERAGE($F$101,$F$102),"0")</f>
        <v>3.6614826930484514E-6</v>
      </c>
      <c r="J102" t="s">
        <v>3</v>
      </c>
    </row>
    <row r="103" spans="1:11" x14ac:dyDescent="0.25">
      <c r="A103" s="26" t="s">
        <v>369</v>
      </c>
      <c r="B103" s="26" t="s">
        <v>29</v>
      </c>
      <c r="C103" s="26" t="s">
        <v>92</v>
      </c>
      <c r="D103" s="27">
        <v>2989.4989999999998</v>
      </c>
      <c r="E103" s="27">
        <v>40001.508000000002</v>
      </c>
      <c r="F103" s="27">
        <v>7.4734657503412114E-2</v>
      </c>
      <c r="G103" s="24">
        <f>($F$103 - $I$102) * 5</f>
        <v>0.37365498010359532</v>
      </c>
      <c r="H103" s="18">
        <v>1</v>
      </c>
      <c r="I103" s="51">
        <f>IFERROR($G$107 / $G$103,"")</f>
        <v>7.0739251225397631E-3</v>
      </c>
      <c r="J103" s="31">
        <f>IFERROR(1-$I$103,"")</f>
        <v>0.99292607487746021</v>
      </c>
      <c r="K103" s="32">
        <f>IFERROR((($G$103 * 3 ) + ($G$107 * 5)) / ($G$105 * 3),"")</f>
        <v>0.92363727493897119</v>
      </c>
    </row>
    <row r="104" spans="1:11" x14ac:dyDescent="0.25">
      <c r="A104" s="22" t="s">
        <v>370</v>
      </c>
      <c r="B104" s="22" t="s">
        <v>29</v>
      </c>
      <c r="C104" s="22" t="s">
        <v>92</v>
      </c>
      <c r="D104" s="23">
        <v>3064.855</v>
      </c>
      <c r="E104" s="23">
        <v>40474.476999999999</v>
      </c>
      <c r="F104" s="23">
        <v>7.5723152642590053E-2</v>
      </c>
      <c r="G104" s="24">
        <f>($F$104 - $I$102) * 5</f>
        <v>0.37859745579948501</v>
      </c>
      <c r="H104" s="18">
        <v>2</v>
      </c>
      <c r="I104" s="52">
        <f>IFERROR($G$108 / $G$104,"")</f>
        <v>1.0062868704114736E-2</v>
      </c>
      <c r="J104" s="34">
        <f>IFERROR(1-$I$104,"")</f>
        <v>0.98993713129588523</v>
      </c>
      <c r="K104" s="35">
        <f>IFERROR((($G$104 * 3 ) + ($G$108 * 5)) / ($G$106 * 3),"")</f>
        <v>0.93014609610120991</v>
      </c>
    </row>
    <row r="105" spans="1:11" x14ac:dyDescent="0.25">
      <c r="A105" s="26" t="s">
        <v>371</v>
      </c>
      <c r="B105" s="26" t="s">
        <v>29</v>
      </c>
      <c r="C105" s="26" t="s">
        <v>92</v>
      </c>
      <c r="D105" s="27">
        <v>2820.7620000000002</v>
      </c>
      <c r="E105" s="27">
        <v>34455.406000000003</v>
      </c>
      <c r="F105" s="27">
        <v>8.1867037062340817E-2</v>
      </c>
      <c r="G105" s="24">
        <f>($F$105 - $I$102) * 5</f>
        <v>0.40931687789823878</v>
      </c>
      <c r="H105" s="18" t="s">
        <v>60</v>
      </c>
      <c r="I105" s="48">
        <f>IFERROR(AVERAGE($I$103:$I$104),"")</f>
        <v>8.5683969133272496E-3</v>
      </c>
      <c r="J105" s="37">
        <f>IFERROR(AVERAGE($J$103:$J$104),"")</f>
        <v>0.99143160308667277</v>
      </c>
      <c r="K105" s="38">
        <f>IFERROR(AVERAGE($K$103:$K$104),"")</f>
        <v>0.9268916855200906</v>
      </c>
    </row>
    <row r="106" spans="1:11" x14ac:dyDescent="0.25">
      <c r="A106" s="22" t="s">
        <v>372</v>
      </c>
      <c r="B106" s="22" t="s">
        <v>29</v>
      </c>
      <c r="C106" s="22" t="s">
        <v>92</v>
      </c>
      <c r="D106" s="23">
        <v>3049.049</v>
      </c>
      <c r="E106" s="23">
        <v>36835.394999999997</v>
      </c>
      <c r="F106" s="23">
        <v>8.277497770826131E-2</v>
      </c>
      <c r="G106" s="24">
        <f>($F$106 - $I$102) * 5</f>
        <v>0.41385658112784129</v>
      </c>
    </row>
    <row r="107" spans="1:11" x14ac:dyDescent="0.25">
      <c r="A107" s="26" t="s">
        <v>367</v>
      </c>
      <c r="B107" s="26" t="s">
        <v>29</v>
      </c>
      <c r="C107" s="26" t="s">
        <v>92</v>
      </c>
      <c r="D107" s="27">
        <v>49.167999999999999</v>
      </c>
      <c r="E107" s="27">
        <v>37100.5</v>
      </c>
      <c r="F107" s="27">
        <v>1.3252651581515075E-3</v>
      </c>
      <c r="G107" s="53">
        <f>($F$107 - $I$102) * 2</f>
        <v>2.6432073509169182E-3</v>
      </c>
    </row>
    <row r="108" spans="1:11" x14ac:dyDescent="0.25">
      <c r="A108" s="22" t="s">
        <v>368</v>
      </c>
      <c r="B108" s="22" t="s">
        <v>29</v>
      </c>
      <c r="C108" s="22" t="s">
        <v>92</v>
      </c>
      <c r="D108" s="23">
        <v>82.462000000000003</v>
      </c>
      <c r="E108" s="23">
        <v>43206.629000000001</v>
      </c>
      <c r="F108" s="23">
        <v>1.9085497274040982E-3</v>
      </c>
      <c r="G108" s="53">
        <f>($F$108 - $I$102) * 2</f>
        <v>3.8097764894220996E-3</v>
      </c>
    </row>
    <row r="109" spans="1:11" x14ac:dyDescent="0.25">
      <c r="A109" s="26"/>
      <c r="B109" s="26"/>
      <c r="C109" s="26"/>
      <c r="D109" s="27"/>
      <c r="E109" s="27"/>
      <c r="F109" s="27"/>
      <c r="G109" s="24"/>
    </row>
    <row r="110" spans="1:11" x14ac:dyDescent="0.25">
      <c r="A110" s="22" t="s">
        <v>150</v>
      </c>
      <c r="B110" s="22" t="s">
        <v>30</v>
      </c>
      <c r="C110" s="22" t="s">
        <v>93</v>
      </c>
      <c r="D110" s="23">
        <v>0.33700000000000002</v>
      </c>
      <c r="E110" s="23">
        <v>64202.281000000003</v>
      </c>
      <c r="F110" s="23">
        <v>5.2490346877239457E-6</v>
      </c>
      <c r="G110" s="24"/>
      <c r="I110" s="25" t="s">
        <v>59</v>
      </c>
    </row>
    <row r="111" spans="1:11" x14ac:dyDescent="0.25">
      <c r="A111" s="26" t="s">
        <v>151</v>
      </c>
      <c r="B111" s="26" t="s">
        <v>30</v>
      </c>
      <c r="C111" s="26" t="s">
        <v>94</v>
      </c>
      <c r="D111" s="27">
        <v>0.14299999999999999</v>
      </c>
      <c r="E111" s="27">
        <v>68951.195000000007</v>
      </c>
      <c r="F111" s="27">
        <v>2.0739306983729574E-6</v>
      </c>
      <c r="G111" s="24"/>
      <c r="H111" t="s">
        <v>3</v>
      </c>
      <c r="I111" s="28">
        <f>IFERROR(AVERAGE($F$110,$F$111),"0")</f>
        <v>3.6614826930484514E-6</v>
      </c>
      <c r="J111" t="s">
        <v>3</v>
      </c>
    </row>
    <row r="112" spans="1:11" x14ac:dyDescent="0.25">
      <c r="A112" s="22" t="s">
        <v>383</v>
      </c>
      <c r="B112" s="22" t="s">
        <v>30</v>
      </c>
      <c r="C112" s="22" t="s">
        <v>95</v>
      </c>
      <c r="D112" s="23">
        <v>17501.478999999999</v>
      </c>
      <c r="E112" s="23">
        <v>40001.508000000002</v>
      </c>
      <c r="F112" s="23">
        <v>0.43752048047788594</v>
      </c>
      <c r="G112" s="29">
        <f>($F$112 - $I$111) * 5</f>
        <v>2.1875840949759646</v>
      </c>
      <c r="H112" s="18">
        <v>1</v>
      </c>
      <c r="I112" s="43">
        <f>IFERROR($G$116 / $G$112,"")</f>
        <v>1.7913602852447006E-2</v>
      </c>
      <c r="J112" s="31">
        <f>IFERROR(1-$I$112,"")</f>
        <v>0.98208639714755297</v>
      </c>
      <c r="K112" s="32">
        <f>IFERROR((($G$112 * 3 ) + ($G$116 * 5)) / ($G$114 * 3),"")</f>
        <v>0.7360204291777469</v>
      </c>
    </row>
    <row r="113" spans="1:11" x14ac:dyDescent="0.25">
      <c r="A113" s="26" t="s">
        <v>384</v>
      </c>
      <c r="B113" s="26" t="s">
        <v>30</v>
      </c>
      <c r="C113" s="26" t="s">
        <v>95</v>
      </c>
      <c r="D113" s="27">
        <v>17709.263999999999</v>
      </c>
      <c r="E113" s="27">
        <v>40474.476999999999</v>
      </c>
      <c r="F113" s="27">
        <v>0.43754151536040847</v>
      </c>
      <c r="G113" s="29">
        <f>($F$113 - $I$111) * 5</f>
        <v>2.187689269388577</v>
      </c>
      <c r="H113" s="18">
        <v>2</v>
      </c>
      <c r="I113" s="52">
        <f>IFERROR($G$117 / $G$113,"")</f>
        <v>1.9260452895992316E-2</v>
      </c>
      <c r="J113" s="34">
        <f>IFERROR(1-$I$113,"")</f>
        <v>0.98073954710400768</v>
      </c>
      <c r="K113" s="35">
        <f>IFERROR((($G$113 * 3 ) + ($G$117 * 5)) / ($G$115 * 3),"")</f>
        <v>0.81142018278521177</v>
      </c>
    </row>
    <row r="114" spans="1:11" x14ac:dyDescent="0.25">
      <c r="A114" s="22" t="s">
        <v>385</v>
      </c>
      <c r="B114" s="22" t="s">
        <v>30</v>
      </c>
      <c r="C114" s="22" t="s">
        <v>95</v>
      </c>
      <c r="D114" s="23">
        <v>21093.146000000001</v>
      </c>
      <c r="E114" s="23">
        <v>34455.406000000003</v>
      </c>
      <c r="F114" s="23">
        <v>0.61218683651558192</v>
      </c>
      <c r="G114" s="29">
        <f>($F$114 - $I$111) * 5</f>
        <v>3.0609158751644445</v>
      </c>
      <c r="H114" s="18" t="s">
        <v>60</v>
      </c>
      <c r="I114" s="44">
        <f>IFERROR(AVERAGE($I$112:$I$113),"")</f>
        <v>1.8587027874219661E-2</v>
      </c>
      <c r="J114" s="37">
        <f>IFERROR(AVERAGE($J$112:$J$113),"")</f>
        <v>0.98141297212578027</v>
      </c>
      <c r="K114" s="38">
        <f>IFERROR(AVERAGE($K$112:$K$113),"")</f>
        <v>0.77372030598147934</v>
      </c>
    </row>
    <row r="115" spans="1:11" x14ac:dyDescent="0.25">
      <c r="A115" s="26" t="s">
        <v>386</v>
      </c>
      <c r="B115" s="26" t="s">
        <v>30</v>
      </c>
      <c r="C115" s="26" t="s">
        <v>95</v>
      </c>
      <c r="D115" s="27">
        <v>20500.294999999998</v>
      </c>
      <c r="E115" s="27">
        <v>36835.394999999997</v>
      </c>
      <c r="F115" s="27">
        <v>0.55653794400738743</v>
      </c>
      <c r="G115" s="29">
        <f>($F$115 - $I$111) * 5</f>
        <v>2.782671412623472</v>
      </c>
    </row>
    <row r="116" spans="1:11" x14ac:dyDescent="0.25">
      <c r="A116" s="22" t="s">
        <v>381</v>
      </c>
      <c r="B116" s="22" t="s">
        <v>30</v>
      </c>
      <c r="C116" s="22" t="s">
        <v>95</v>
      </c>
      <c r="D116" s="23">
        <v>727.07399999999996</v>
      </c>
      <c r="E116" s="23">
        <v>37100.5</v>
      </c>
      <c r="F116" s="23">
        <v>1.9597417824557619E-2</v>
      </c>
      <c r="G116" s="45">
        <f>($F$116 - $I$111) * 2</f>
        <v>3.9187512683729143E-2</v>
      </c>
    </row>
    <row r="117" spans="1:11" x14ac:dyDescent="0.25">
      <c r="A117" s="26" t="s">
        <v>382</v>
      </c>
      <c r="B117" s="26" t="s">
        <v>30</v>
      </c>
      <c r="C117" s="26" t="s">
        <v>95</v>
      </c>
      <c r="D117" s="27">
        <v>910.43299999999999</v>
      </c>
      <c r="E117" s="27">
        <v>43206.629000000001</v>
      </c>
      <c r="F117" s="27">
        <v>2.1071604544756314E-2</v>
      </c>
      <c r="G117" s="45">
        <f>($F$117 - $I$111) * 2</f>
        <v>4.2135886124126533E-2</v>
      </c>
    </row>
    <row r="118" spans="1:11" x14ac:dyDescent="0.25">
      <c r="A118" s="22"/>
      <c r="B118" s="22"/>
      <c r="C118" s="22"/>
      <c r="D118" s="23"/>
      <c r="E118" s="23"/>
      <c r="F118" s="23"/>
      <c r="G118" s="24"/>
    </row>
    <row r="119" spans="1:11" x14ac:dyDescent="0.25">
      <c r="A119" s="26" t="s">
        <v>150</v>
      </c>
      <c r="B119" s="26" t="s">
        <v>31</v>
      </c>
      <c r="C119" s="26" t="s">
        <v>96</v>
      </c>
      <c r="D119" s="27">
        <v>0.33700000000000002</v>
      </c>
      <c r="E119" s="27">
        <v>64202.281000000003</v>
      </c>
      <c r="F119" s="27">
        <v>5.2490346877239457E-6</v>
      </c>
      <c r="G119" s="24"/>
      <c r="I119" s="25" t="s">
        <v>59</v>
      </c>
    </row>
    <row r="120" spans="1:11" x14ac:dyDescent="0.25">
      <c r="A120" s="22" t="s">
        <v>151</v>
      </c>
      <c r="B120" s="22" t="s">
        <v>31</v>
      </c>
      <c r="C120" s="22" t="s">
        <v>97</v>
      </c>
      <c r="D120" s="23">
        <v>0.14299999999999999</v>
      </c>
      <c r="E120" s="23">
        <v>68951.195000000007</v>
      </c>
      <c r="F120" s="23">
        <v>2.0739306983729574E-6</v>
      </c>
      <c r="G120" s="24"/>
      <c r="H120" t="s">
        <v>3</v>
      </c>
      <c r="I120" s="28">
        <f>IFERROR(AVERAGE($F$119,$F$120),"0")</f>
        <v>3.6614826930484514E-6</v>
      </c>
      <c r="J120" t="s">
        <v>3</v>
      </c>
    </row>
    <row r="121" spans="1:11" x14ac:dyDescent="0.25">
      <c r="A121" s="26" t="s">
        <v>397</v>
      </c>
      <c r="B121" s="26" t="s">
        <v>31</v>
      </c>
      <c r="C121" s="26" t="s">
        <v>98</v>
      </c>
      <c r="D121" s="27">
        <v>2924.1840000000002</v>
      </c>
      <c r="E121" s="27">
        <v>45465.906000000003</v>
      </c>
      <c r="F121" s="27">
        <v>6.4315973380141153E-2</v>
      </c>
      <c r="G121" s="24">
        <f>($F$121 - $I$120) * 5</f>
        <v>0.32156155948724052</v>
      </c>
      <c r="H121" s="18">
        <v>1</v>
      </c>
      <c r="I121" s="30">
        <f>IFERROR($G$125 / $G$121,"")</f>
        <v>0.27234987330628768</v>
      </c>
      <c r="J121" s="31">
        <f>IFERROR(1-$I$121,"")</f>
        <v>0.72765012669371232</v>
      </c>
      <c r="K121" s="32">
        <f>IFERROR((($G$121 * 3 ) + ($G$125 * 5)) / ($G$123 * 3),"")</f>
        <v>0.78374700481099957</v>
      </c>
    </row>
    <row r="122" spans="1:11" x14ac:dyDescent="0.25">
      <c r="A122" s="22" t="s">
        <v>398</v>
      </c>
      <c r="B122" s="22" t="s">
        <v>31</v>
      </c>
      <c r="C122" s="22" t="s">
        <v>98</v>
      </c>
      <c r="D122" s="23">
        <v>3435.1489999999999</v>
      </c>
      <c r="E122" s="23">
        <v>50303.913999999997</v>
      </c>
      <c r="F122" s="23">
        <v>6.8287906980757013E-2</v>
      </c>
      <c r="G122" s="24">
        <f>($F$122 - $I$120) * 5</f>
        <v>0.34142122749031978</v>
      </c>
      <c r="H122" s="18">
        <v>2</v>
      </c>
      <c r="I122" s="33">
        <f>IFERROR($G$126 / $G$122,"")</f>
        <v>0.16199327677095507</v>
      </c>
      <c r="J122" s="34">
        <f>IFERROR(1-$I$122,"")</f>
        <v>0.8380067232290449</v>
      </c>
      <c r="K122" s="35">
        <f>IFERROR((($G$122 * 3 ) + ($G$126 * 5)) / ($G$124 * 3),"")</f>
        <v>0.77128851017596267</v>
      </c>
    </row>
    <row r="123" spans="1:11" x14ac:dyDescent="0.25">
      <c r="A123" s="26" t="s">
        <v>399</v>
      </c>
      <c r="B123" s="26" t="s">
        <v>31</v>
      </c>
      <c r="C123" s="26" t="s">
        <v>98</v>
      </c>
      <c r="D123" s="27">
        <v>2758.79</v>
      </c>
      <c r="E123" s="27">
        <v>23123.184000000001</v>
      </c>
      <c r="F123" s="27">
        <v>0.11930839628314162</v>
      </c>
      <c r="G123" s="24">
        <f>($F$123 - $I$120) * 5</f>
        <v>0.59652367400224282</v>
      </c>
      <c r="H123" s="18" t="s">
        <v>60</v>
      </c>
      <c r="I123" s="36">
        <f>IFERROR(AVERAGE($I$121:$I$122),"")</f>
        <v>0.21717157503862139</v>
      </c>
      <c r="J123" s="37">
        <f>IFERROR(AVERAGE($J$121:$J$122),"")</f>
        <v>0.78282842496137861</v>
      </c>
      <c r="K123" s="38">
        <f>IFERROR(AVERAGE($K$121:$K$122),"")</f>
        <v>0.77751775749348107</v>
      </c>
    </row>
    <row r="124" spans="1:11" x14ac:dyDescent="0.25">
      <c r="A124" s="22" t="s">
        <v>400</v>
      </c>
      <c r="B124" s="22" t="s">
        <v>31</v>
      </c>
      <c r="C124" s="22" t="s">
        <v>98</v>
      </c>
      <c r="D124" s="23">
        <v>4786.2110000000002</v>
      </c>
      <c r="E124" s="23">
        <v>42567.108999999997</v>
      </c>
      <c r="F124" s="23">
        <v>0.11243918397183141</v>
      </c>
      <c r="G124" s="24">
        <f>($F$124 - $I$120) * 5</f>
        <v>0.56217761244569175</v>
      </c>
    </row>
    <row r="125" spans="1:11" x14ac:dyDescent="0.25">
      <c r="A125" s="26" t="s">
        <v>395</v>
      </c>
      <c r="B125" s="26" t="s">
        <v>31</v>
      </c>
      <c r="C125" s="26" t="s">
        <v>98</v>
      </c>
      <c r="D125" s="27">
        <v>2096.4560000000001</v>
      </c>
      <c r="E125" s="27">
        <v>47872.722999999998</v>
      </c>
      <c r="F125" s="27">
        <v>4.3792286475954172E-2</v>
      </c>
      <c r="G125" s="45">
        <f>($F$125 - $I$120) * 2</f>
        <v>8.7577249986522249E-2</v>
      </c>
    </row>
    <row r="126" spans="1:11" x14ac:dyDescent="0.25">
      <c r="A126" s="22" t="s">
        <v>396</v>
      </c>
      <c r="B126" s="22" t="s">
        <v>31</v>
      </c>
      <c r="C126" s="22" t="s">
        <v>98</v>
      </c>
      <c r="D126" s="23">
        <v>875.22500000000002</v>
      </c>
      <c r="E126" s="23">
        <v>31644.971000000001</v>
      </c>
      <c r="F126" s="23">
        <v>2.7657633182852338E-2</v>
      </c>
      <c r="G126" s="45">
        <f>($F$126 - $I$120) * 2</f>
        <v>5.5307943400318582E-2</v>
      </c>
    </row>
    <row r="127" spans="1:11" x14ac:dyDescent="0.25">
      <c r="A127" s="26"/>
      <c r="B127" s="26"/>
      <c r="C127" s="26"/>
      <c r="D127" s="27"/>
      <c r="E127" s="27"/>
      <c r="F127" s="27"/>
      <c r="G127" s="24"/>
    </row>
    <row r="128" spans="1:11" x14ac:dyDescent="0.25">
      <c r="A128" s="22" t="s">
        <v>152</v>
      </c>
      <c r="B128" s="22" t="s">
        <v>32</v>
      </c>
      <c r="C128" s="22" t="s">
        <v>99</v>
      </c>
      <c r="D128" s="23">
        <v>7.1999999999999995E-2</v>
      </c>
      <c r="E128" s="23">
        <v>28578.511999999999</v>
      </c>
      <c r="F128" s="23">
        <v>2.5193753964517117E-6</v>
      </c>
      <c r="G128" s="24"/>
      <c r="I128" s="25" t="s">
        <v>59</v>
      </c>
    </row>
    <row r="129" spans="1:11" x14ac:dyDescent="0.25">
      <c r="A129" s="26" t="s">
        <v>153</v>
      </c>
      <c r="B129" s="26" t="s">
        <v>32</v>
      </c>
      <c r="C129" s="26" t="s">
        <v>99</v>
      </c>
      <c r="D129" s="27">
        <v>0.2</v>
      </c>
      <c r="E129" s="27">
        <v>38244.737999999998</v>
      </c>
      <c r="F129" s="27">
        <v>5.2294775819878805E-6</v>
      </c>
      <c r="G129" s="24"/>
      <c r="H129" t="s">
        <v>3</v>
      </c>
      <c r="I129" s="28">
        <f>IFERROR(AVERAGE($F$128,$F$129),"0")</f>
        <v>3.8744264892197961E-6</v>
      </c>
      <c r="J129" t="s">
        <v>3</v>
      </c>
    </row>
    <row r="130" spans="1:11" x14ac:dyDescent="0.25">
      <c r="A130" s="22" t="s">
        <v>411</v>
      </c>
      <c r="B130" s="22" t="s">
        <v>32</v>
      </c>
      <c r="C130" s="22" t="s">
        <v>99</v>
      </c>
      <c r="D130" s="23">
        <v>3678.752</v>
      </c>
      <c r="E130" s="23">
        <v>22708.458999999999</v>
      </c>
      <c r="F130" s="23">
        <v>0.1619991915787857</v>
      </c>
      <c r="G130" s="24">
        <f>($F$130 - $I$129) * 5</f>
        <v>0.80997658576148246</v>
      </c>
      <c r="H130" s="18">
        <v>1</v>
      </c>
      <c r="I130" s="54">
        <f>IFERROR($G$134 / $G$130,"")</f>
        <v>-8.3738116323265727E-6</v>
      </c>
      <c r="J130" s="55">
        <f>IFERROR(1-$I$130,"")</f>
        <v>1.0000083738116323</v>
      </c>
      <c r="K130" s="56">
        <f>IFERROR((($G$130 * 3 ) + ($G$134 * 5)) / ($G$132 * 3),"")</f>
        <v>3.5277229765589841</v>
      </c>
    </row>
    <row r="131" spans="1:11" x14ac:dyDescent="0.25">
      <c r="A131" s="26" t="s">
        <v>412</v>
      </c>
      <c r="B131" s="26" t="s">
        <v>32</v>
      </c>
      <c r="C131" s="26" t="s">
        <v>99</v>
      </c>
      <c r="D131" s="27">
        <v>6810.125</v>
      </c>
      <c r="E131" s="27">
        <v>35643.156000000003</v>
      </c>
      <c r="F131" s="27">
        <v>0.19106402923467269</v>
      </c>
      <c r="G131" s="24">
        <f>($F$131 - $I$129) * 5</f>
        <v>0.9553007740409174</v>
      </c>
      <c r="H131" s="18">
        <v>2</v>
      </c>
      <c r="I131" s="57">
        <f>IFERROR($G$135 / $G$131,"")</f>
        <v>-6.2982622846974777E-6</v>
      </c>
      <c r="J131" s="41">
        <f>IFERROR(1-$I$131,"")</f>
        <v>1.0000062982622846</v>
      </c>
      <c r="K131" s="58">
        <f>IFERROR((($G$131 * 3 ) + ($G$135 * 5)) / ($G$133 * 3),"")</f>
        <v>2.8134525434522142</v>
      </c>
    </row>
    <row r="132" spans="1:11" x14ac:dyDescent="0.25">
      <c r="A132" s="22" t="s">
        <v>413</v>
      </c>
      <c r="B132" s="22" t="s">
        <v>32</v>
      </c>
      <c r="C132" s="22" t="s">
        <v>99</v>
      </c>
      <c r="D132" s="23">
        <v>1640.364</v>
      </c>
      <c r="E132" s="23">
        <v>35719.195</v>
      </c>
      <c r="F132" s="23">
        <v>4.5923879303550935E-2</v>
      </c>
      <c r="G132" s="24">
        <f>($F$132 - $I$129) * 5</f>
        <v>0.22960002438530858</v>
      </c>
      <c r="H132" s="18" t="s">
        <v>60</v>
      </c>
      <c r="I132" s="42">
        <f>IFERROR(AVERAGE($I$130:$I$131),"")</f>
        <v>-7.3360369585120248E-6</v>
      </c>
      <c r="J132" s="59">
        <f>IFERROR(AVERAGE($J$130:$J$131),"")</f>
        <v>1.0000073360369583</v>
      </c>
      <c r="K132" s="60">
        <f>IFERROR(AVERAGE($K$130:$K$131),"")</f>
        <v>3.1705877600055992</v>
      </c>
    </row>
    <row r="133" spans="1:11" x14ac:dyDescent="0.25">
      <c r="A133" s="26" t="s">
        <v>414</v>
      </c>
      <c r="B133" s="26" t="s">
        <v>32</v>
      </c>
      <c r="C133" s="26" t="s">
        <v>99</v>
      </c>
      <c r="D133" s="27">
        <v>2263.2600000000002</v>
      </c>
      <c r="E133" s="27">
        <v>33326.038999999997</v>
      </c>
      <c r="F133" s="27">
        <v>6.7912661327678342E-2</v>
      </c>
      <c r="G133" s="24">
        <f>($F$133 - $I$129) * 5</f>
        <v>0.33954393450594561</v>
      </c>
    </row>
    <row r="134" spans="1:11" x14ac:dyDescent="0.25">
      <c r="A134" s="22" t="s">
        <v>415</v>
      </c>
      <c r="B134" s="22" t="s">
        <v>32</v>
      </c>
      <c r="C134" s="22" t="s">
        <v>99</v>
      </c>
      <c r="D134" s="23">
        <v>0.01</v>
      </c>
      <c r="E134" s="23">
        <v>20698.328000000001</v>
      </c>
      <c r="F134" s="23">
        <v>4.8313081133896421E-7</v>
      </c>
      <c r="G134" s="28">
        <f>($F$134 - $I$129) * 2</f>
        <v>-6.7825913557616641E-6</v>
      </c>
    </row>
    <row r="135" spans="1:11" x14ac:dyDescent="0.25">
      <c r="A135" s="26" t="s">
        <v>416</v>
      </c>
      <c r="B135" s="26" t="s">
        <v>32</v>
      </c>
      <c r="C135" s="26" t="s">
        <v>99</v>
      </c>
      <c r="D135" s="27">
        <v>0.02</v>
      </c>
      <c r="E135" s="27">
        <v>23093.113000000001</v>
      </c>
      <c r="F135" s="27">
        <v>8.6605907137768736E-7</v>
      </c>
      <c r="G135" s="28">
        <f>($F$135 - $I$129) * 2</f>
        <v>-6.0167348356842177E-6</v>
      </c>
    </row>
    <row r="136" spans="1:11" x14ac:dyDescent="0.25">
      <c r="A136" s="22"/>
      <c r="B136" s="22"/>
      <c r="C136" s="22"/>
      <c r="D136" s="23"/>
      <c r="E136" s="23"/>
      <c r="F136" s="23"/>
      <c r="G136" s="24"/>
    </row>
    <row r="137" spans="1:11" x14ac:dyDescent="0.25">
      <c r="A137" s="26" t="s">
        <v>152</v>
      </c>
      <c r="B137" s="26" t="s">
        <v>423</v>
      </c>
      <c r="C137" s="26" t="s">
        <v>100</v>
      </c>
      <c r="D137" s="27">
        <v>7.1999999999999995E-2</v>
      </c>
      <c r="E137" s="27">
        <v>28578.511999999999</v>
      </c>
      <c r="F137" s="27">
        <v>2.5193753964517117E-6</v>
      </c>
      <c r="G137" s="24"/>
      <c r="I137" s="25" t="s">
        <v>59</v>
      </c>
    </row>
    <row r="138" spans="1:11" x14ac:dyDescent="0.25">
      <c r="A138" s="22" t="s">
        <v>153</v>
      </c>
      <c r="B138" s="22" t="s">
        <v>423</v>
      </c>
      <c r="C138" s="22" t="s">
        <v>101</v>
      </c>
      <c r="D138" s="23">
        <v>0.2</v>
      </c>
      <c r="E138" s="23">
        <v>38244.737999999998</v>
      </c>
      <c r="F138" s="23">
        <v>5.2294775819878805E-6</v>
      </c>
      <c r="G138" s="24"/>
      <c r="H138" t="s">
        <v>3</v>
      </c>
      <c r="I138" s="28">
        <f>IFERROR(AVERAGE($F$137,$F$138),"0")</f>
        <v>3.8744264892197961E-6</v>
      </c>
      <c r="J138" t="s">
        <v>3</v>
      </c>
    </row>
    <row r="139" spans="1:11" x14ac:dyDescent="0.25">
      <c r="A139" s="26" t="s">
        <v>430</v>
      </c>
      <c r="B139" s="26" t="s">
        <v>423</v>
      </c>
      <c r="C139" s="26" t="s">
        <v>102</v>
      </c>
      <c r="D139" s="27">
        <v>504.73599999999999</v>
      </c>
      <c r="E139" s="27">
        <v>31595.789000000001</v>
      </c>
      <c r="F139" s="27">
        <v>1.5974787019877871E-2</v>
      </c>
      <c r="G139" s="45">
        <f>($F$139 - $I$138) * 5</f>
        <v>7.9854562966943252E-2</v>
      </c>
      <c r="H139" s="18">
        <v>1</v>
      </c>
      <c r="I139" s="39">
        <f>IFERROR($G$143 / $G$139,"")</f>
        <v>-8.6258657397546488E-5</v>
      </c>
      <c r="J139" s="55">
        <f>IFERROR(1-$I$139,"")</f>
        <v>1.0000862586573975</v>
      </c>
      <c r="K139" s="56">
        <f>IFERROR((($G$139 * 3 ) + ($G$143 * 5)) / ($G$141 * 3),"")</f>
        <v>2.6410112271005279</v>
      </c>
    </row>
    <row r="140" spans="1:11" x14ac:dyDescent="0.25">
      <c r="A140" s="22" t="s">
        <v>431</v>
      </c>
      <c r="B140" s="22" t="s">
        <v>423</v>
      </c>
      <c r="C140" s="22" t="s">
        <v>102</v>
      </c>
      <c r="D140" s="23">
        <v>1081.5340000000001</v>
      </c>
      <c r="E140" s="23">
        <v>30147.905999999999</v>
      </c>
      <c r="F140" s="23">
        <v>3.5874266026967187E-2</v>
      </c>
      <c r="G140" s="24">
        <f>($F$140 - $I$138) * 5</f>
        <v>0.17935195800238984</v>
      </c>
      <c r="H140" s="18">
        <v>2</v>
      </c>
      <c r="I140" s="47">
        <f>IFERROR($G$144 / $G$140,"")</f>
        <v>3.1736225852794678E-3</v>
      </c>
      <c r="J140" s="34">
        <f>IFERROR(1-$I$140,"")</f>
        <v>0.99682637741472058</v>
      </c>
      <c r="K140" s="58">
        <f>IFERROR((($G$140 * 3 ) + ($G$144 * 5)) / ($G$142 * 3),"")</f>
        <v>3.1632391825440069</v>
      </c>
    </row>
    <row r="141" spans="1:11" x14ac:dyDescent="0.25">
      <c r="A141" s="26" t="s">
        <v>432</v>
      </c>
      <c r="B141" s="26" t="s">
        <v>423</v>
      </c>
      <c r="C141" s="26" t="s">
        <v>102</v>
      </c>
      <c r="D141" s="27">
        <v>267.55599999999998</v>
      </c>
      <c r="E141" s="27">
        <v>44222.108999999997</v>
      </c>
      <c r="F141" s="27">
        <v>6.0502767970654677E-3</v>
      </c>
      <c r="G141" s="45">
        <f>($F$141 - $I$138) * 5</f>
        <v>3.0232011852881241E-2</v>
      </c>
      <c r="H141" s="18" t="s">
        <v>60</v>
      </c>
      <c r="I141" s="48">
        <f>IFERROR(AVERAGE($I$139:$I$140),"")</f>
        <v>1.5436819639409606E-3</v>
      </c>
      <c r="J141" s="37">
        <f>IFERROR(AVERAGE($J$139:$J$140),"")</f>
        <v>0.99845631803605905</v>
      </c>
      <c r="K141" s="60">
        <f>IFERROR(AVERAGE($K$139:$K$140),"")</f>
        <v>2.9021252048222674</v>
      </c>
    </row>
    <row r="142" spans="1:11" x14ac:dyDescent="0.25">
      <c r="A142" s="22" t="s">
        <v>433</v>
      </c>
      <c r="B142" s="22" t="s">
        <v>423</v>
      </c>
      <c r="C142" s="22" t="s">
        <v>102</v>
      </c>
      <c r="D142" s="23">
        <v>535.82000000000005</v>
      </c>
      <c r="E142" s="23">
        <v>46986.832000000002</v>
      </c>
      <c r="F142" s="23">
        <v>1.1403620486692953E-2</v>
      </c>
      <c r="G142" s="45">
        <f>($F$142 - $I$138) * 5</f>
        <v>5.6998730301018666E-2</v>
      </c>
    </row>
    <row r="143" spans="1:11" x14ac:dyDescent="0.25">
      <c r="A143" s="26" t="s">
        <v>434</v>
      </c>
      <c r="B143" s="26" t="s">
        <v>423</v>
      </c>
      <c r="C143" s="26" t="s">
        <v>102</v>
      </c>
      <c r="D143" s="27">
        <v>1.4E-2</v>
      </c>
      <c r="E143" s="27">
        <v>32531.449000000001</v>
      </c>
      <c r="F143" s="27">
        <v>4.3035279492161569E-7</v>
      </c>
      <c r="G143" s="28">
        <f>($F$143 - $I$138) * 2</f>
        <v>-6.8881473885963609E-6</v>
      </c>
    </row>
    <row r="144" spans="1:11" x14ac:dyDescent="0.25">
      <c r="A144" s="22" t="s">
        <v>435</v>
      </c>
      <c r="B144" s="22" t="s">
        <v>423</v>
      </c>
      <c r="C144" s="22" t="s">
        <v>102</v>
      </c>
      <c r="D144" s="23">
        <v>9.7889999999999997</v>
      </c>
      <c r="E144" s="23">
        <v>33933.953000000001</v>
      </c>
      <c r="F144" s="23">
        <v>2.8847213880445931E-4</v>
      </c>
      <c r="G144" s="49">
        <f>($F$144 - $I$138) * 2</f>
        <v>5.6919542463047899E-4</v>
      </c>
    </row>
    <row r="145" spans="1:11" x14ac:dyDescent="0.25">
      <c r="A145" s="26"/>
      <c r="B145" s="26"/>
      <c r="C145" s="26"/>
      <c r="D145" s="27"/>
      <c r="E145" s="27"/>
      <c r="F145" s="27"/>
      <c r="G145" s="24"/>
    </row>
    <row r="146" spans="1:11" x14ac:dyDescent="0.25">
      <c r="A146" s="22" t="s">
        <v>150</v>
      </c>
      <c r="B146" s="22" t="s">
        <v>33</v>
      </c>
      <c r="C146" s="22" t="s">
        <v>103</v>
      </c>
      <c r="D146" s="23">
        <v>0.33700000000000002</v>
      </c>
      <c r="E146" s="23">
        <v>64202.281000000003</v>
      </c>
      <c r="F146" s="23">
        <v>5.2490346877239457E-6</v>
      </c>
      <c r="G146" s="24"/>
      <c r="I146" s="25" t="s">
        <v>59</v>
      </c>
    </row>
    <row r="147" spans="1:11" x14ac:dyDescent="0.25">
      <c r="A147" s="26" t="s">
        <v>151</v>
      </c>
      <c r="B147" s="26" t="s">
        <v>33</v>
      </c>
      <c r="C147" s="26" t="s">
        <v>104</v>
      </c>
      <c r="D147" s="27">
        <v>0.14299999999999999</v>
      </c>
      <c r="E147" s="27">
        <v>68951.195000000007</v>
      </c>
      <c r="F147" s="27">
        <v>2.0739306983729574E-6</v>
      </c>
      <c r="G147" s="24"/>
      <c r="H147" t="s">
        <v>3</v>
      </c>
      <c r="I147" s="28">
        <f>IFERROR(AVERAGE($F$146,$F$147),"0")</f>
        <v>3.6614826930484514E-6</v>
      </c>
      <c r="J147" t="s">
        <v>3</v>
      </c>
    </row>
    <row r="148" spans="1:11" x14ac:dyDescent="0.25">
      <c r="A148" s="22" t="s">
        <v>448</v>
      </c>
      <c r="B148" s="22" t="s">
        <v>33</v>
      </c>
      <c r="C148" s="22" t="s">
        <v>105</v>
      </c>
      <c r="D148" s="23">
        <v>11407.764999999999</v>
      </c>
      <c r="E148" s="23">
        <v>45465.906000000003</v>
      </c>
      <c r="F148" s="23">
        <v>0.25090812003174418</v>
      </c>
      <c r="G148" s="29">
        <f>($F$148 - $I$147) * 5</f>
        <v>1.2545222927452557</v>
      </c>
      <c r="H148" s="18">
        <v>1</v>
      </c>
      <c r="I148" s="51">
        <f>IFERROR($G$152 / $G$148,"")</f>
        <v>5.3297585177612856E-3</v>
      </c>
      <c r="J148" s="31">
        <f>IFERROR(1-$I$148,"")</f>
        <v>0.9946702414822387</v>
      </c>
      <c r="K148" s="56">
        <f>IFERROR((($G$148 * 3 ) + ($G$152 * 5)) / ($G$150 * 3),"")</f>
        <v>1.3582857160627215</v>
      </c>
    </row>
    <row r="149" spans="1:11" x14ac:dyDescent="0.25">
      <c r="A149" s="26" t="s">
        <v>449</v>
      </c>
      <c r="B149" s="26" t="s">
        <v>33</v>
      </c>
      <c r="C149" s="26" t="s">
        <v>105</v>
      </c>
      <c r="D149" s="27">
        <v>12998.038</v>
      </c>
      <c r="E149" s="27">
        <v>50303.913999999997</v>
      </c>
      <c r="F149" s="27">
        <v>0.25839019206338498</v>
      </c>
      <c r="G149" s="29">
        <f>($F$149 - $I$147) * 5</f>
        <v>1.2919326529034598</v>
      </c>
      <c r="H149" s="18">
        <v>2</v>
      </c>
      <c r="I149" s="47">
        <f>IFERROR($G$153 / $G$149,"")</f>
        <v>2.6407507403927192E-3</v>
      </c>
      <c r="J149" s="34">
        <f>IFERROR(1-$I$149,"")</f>
        <v>0.99735924925960728</v>
      </c>
      <c r="K149" s="35">
        <f>IFERROR((($G$149 * 3 ) + ($G$153 * 5)) / ($G$151 * 3),"")</f>
        <v>0.69709071969801784</v>
      </c>
    </row>
    <row r="150" spans="1:11" x14ac:dyDescent="0.25">
      <c r="A150" s="22" t="s">
        <v>450</v>
      </c>
      <c r="B150" s="22" t="s">
        <v>33</v>
      </c>
      <c r="C150" s="22" t="s">
        <v>105</v>
      </c>
      <c r="D150" s="23">
        <v>4309.3739999999998</v>
      </c>
      <c r="E150" s="23">
        <v>23123.184000000001</v>
      </c>
      <c r="F150" s="23">
        <v>0.18636594337527218</v>
      </c>
      <c r="G150" s="24">
        <f>($F$150 - $I$147) * 5</f>
        <v>0.93181140946289576</v>
      </c>
      <c r="H150" s="18" t="s">
        <v>60</v>
      </c>
      <c r="I150" s="48">
        <f>IFERROR(AVERAGE($I$148:$I$149),"")</f>
        <v>3.9852546290770029E-3</v>
      </c>
      <c r="J150" s="37">
        <f>IFERROR(AVERAGE($J$148:$J$149),"")</f>
        <v>0.99601474537092294</v>
      </c>
      <c r="K150" s="60">
        <f>IFERROR(AVERAGE($K$148:$K$149),"")</f>
        <v>1.0276882178803697</v>
      </c>
    </row>
    <row r="151" spans="1:11" x14ac:dyDescent="0.25">
      <c r="A151" s="26" t="s">
        <v>451</v>
      </c>
      <c r="B151" s="26" t="s">
        <v>33</v>
      </c>
      <c r="C151" s="26" t="s">
        <v>105</v>
      </c>
      <c r="D151" s="27">
        <v>15847.7</v>
      </c>
      <c r="E151" s="27">
        <v>42567.108999999997</v>
      </c>
      <c r="F151" s="27">
        <v>0.37229918527001687</v>
      </c>
      <c r="G151" s="29">
        <f>($F$151 - $I$147) * 5</f>
        <v>1.8614776189366191</v>
      </c>
    </row>
    <row r="152" spans="1:11" x14ac:dyDescent="0.25">
      <c r="A152" s="22" t="s">
        <v>452</v>
      </c>
      <c r="B152" s="22" t="s">
        <v>33</v>
      </c>
      <c r="C152" s="22" t="s">
        <v>105</v>
      </c>
      <c r="D152" s="23">
        <v>160.221</v>
      </c>
      <c r="E152" s="23">
        <v>47872.722999999998</v>
      </c>
      <c r="F152" s="23">
        <v>3.3468119204332707E-3</v>
      </c>
      <c r="G152" s="53">
        <f>($F$152 - $I$147) * 2</f>
        <v>6.6863008754804443E-3</v>
      </c>
    </row>
    <row r="153" spans="1:11" x14ac:dyDescent="0.25">
      <c r="A153" s="26" t="s">
        <v>453</v>
      </c>
      <c r="B153" s="26" t="s">
        <v>33</v>
      </c>
      <c r="C153" s="26" t="s">
        <v>105</v>
      </c>
      <c r="D153" s="27">
        <v>54.097000000000001</v>
      </c>
      <c r="E153" s="27">
        <v>31644.971000000001</v>
      </c>
      <c r="F153" s="27">
        <v>1.709497537539219E-3</v>
      </c>
      <c r="G153" s="53">
        <f>($F$153 - $I$147) * 2</f>
        <v>3.4116721096923413E-3</v>
      </c>
    </row>
    <row r="154" spans="1:11" x14ac:dyDescent="0.25">
      <c r="A154" s="22"/>
      <c r="B154" s="22"/>
      <c r="C154" s="22"/>
      <c r="D154" s="23"/>
      <c r="E154" s="23"/>
      <c r="F154" s="23"/>
      <c r="G154" s="24"/>
    </row>
    <row r="155" spans="1:11" x14ac:dyDescent="0.25">
      <c r="A155" s="26" t="s">
        <v>152</v>
      </c>
      <c r="B155" s="26" t="s">
        <v>34</v>
      </c>
      <c r="C155" s="26" t="s">
        <v>106</v>
      </c>
      <c r="D155" s="27">
        <v>7.1999999999999995E-2</v>
      </c>
      <c r="E155" s="27">
        <v>28578.511999999999</v>
      </c>
      <c r="F155" s="27">
        <v>2.5193753964517117E-6</v>
      </c>
      <c r="G155" s="24"/>
      <c r="I155" s="25" t="s">
        <v>59</v>
      </c>
    </row>
    <row r="156" spans="1:11" x14ac:dyDescent="0.25">
      <c r="A156" s="22" t="s">
        <v>153</v>
      </c>
      <c r="B156" s="22" t="s">
        <v>34</v>
      </c>
      <c r="C156" s="22" t="s">
        <v>107</v>
      </c>
      <c r="D156" s="23">
        <v>0.2</v>
      </c>
      <c r="E156" s="23">
        <v>38244.737999999998</v>
      </c>
      <c r="F156" s="23">
        <v>5.2294775819878805E-6</v>
      </c>
      <c r="G156" s="24"/>
      <c r="H156" t="s">
        <v>3</v>
      </c>
      <c r="I156" s="28">
        <f>IFERROR(AVERAGE($F$155,$F$156),"0")</f>
        <v>3.8744264892197961E-6</v>
      </c>
      <c r="J156" t="s">
        <v>3</v>
      </c>
    </row>
    <row r="157" spans="1:11" x14ac:dyDescent="0.25">
      <c r="A157" s="26" t="s">
        <v>464</v>
      </c>
      <c r="B157" s="26" t="s">
        <v>34</v>
      </c>
      <c r="C157" s="26" t="s">
        <v>108</v>
      </c>
      <c r="D157" s="27">
        <v>1321.874</v>
      </c>
      <c r="E157" s="27">
        <v>31023.919999999998</v>
      </c>
      <c r="F157" s="27">
        <v>4.2608219722072523E-2</v>
      </c>
      <c r="G157" s="24">
        <f>($F$157 - $I$156) * 5</f>
        <v>0.21302172647791651</v>
      </c>
      <c r="H157" s="18">
        <v>1</v>
      </c>
      <c r="I157" s="39">
        <f>IFERROR($G$161 / $G$157,"")</f>
        <v>-2.1584360181700551E-5</v>
      </c>
      <c r="J157" s="55">
        <f>IFERROR(1-$I$157,"")</f>
        <v>1.0000215843601816</v>
      </c>
      <c r="K157" s="56">
        <f>IFERROR((($G$157 * 3 ) + ($G$161 * 5)) / ($G$159 * 3),"")</f>
        <v>1.0094990308907412</v>
      </c>
    </row>
    <row r="158" spans="1:11" x14ac:dyDescent="0.25">
      <c r="A158" s="22" t="s">
        <v>465</v>
      </c>
      <c r="B158" s="22" t="s">
        <v>34</v>
      </c>
      <c r="C158" s="22" t="s">
        <v>108</v>
      </c>
      <c r="D158" s="23">
        <v>1010.48</v>
      </c>
      <c r="E158" s="23">
        <v>24993.186000000002</v>
      </c>
      <c r="F158" s="23">
        <v>4.0430219660670709E-2</v>
      </c>
      <c r="G158" s="24">
        <f>($F$158 - $I$156) * 5</f>
        <v>0.20213172617090744</v>
      </c>
      <c r="H158" s="18">
        <v>2</v>
      </c>
      <c r="I158" s="40">
        <f>IFERROR($G$162 / $G$158,"")</f>
        <v>-2.4885676148807242E-5</v>
      </c>
      <c r="J158" s="41">
        <f>IFERROR(1-$I$158,"")</f>
        <v>1.0000248856761489</v>
      </c>
      <c r="K158" s="58">
        <f>IFERROR((($G$158 * 3 ) + ($G$162 * 5)) / ($G$160 * 3),"")</f>
        <v>1.3790695011462399</v>
      </c>
    </row>
    <row r="159" spans="1:11" x14ac:dyDescent="0.25">
      <c r="A159" s="26" t="s">
        <v>466</v>
      </c>
      <c r="B159" s="26" t="s">
        <v>34</v>
      </c>
      <c r="C159" s="26" t="s">
        <v>108</v>
      </c>
      <c r="D159" s="27">
        <v>1403.2059999999999</v>
      </c>
      <c r="E159" s="27">
        <v>33246.75</v>
      </c>
      <c r="F159" s="27">
        <v>4.2205809590411092E-2</v>
      </c>
      <c r="G159" s="24">
        <f>($F$159 - $I$156) * 5</f>
        <v>0.21100967581960936</v>
      </c>
      <c r="H159" s="18" t="s">
        <v>60</v>
      </c>
      <c r="I159" s="61">
        <f>IFERROR(AVERAGE($I$157:$I$158),"")</f>
        <v>-2.3235018165253898E-5</v>
      </c>
      <c r="J159" s="59">
        <f>IFERROR(AVERAGE($J$157:$J$158),"")</f>
        <v>1.0000232350181653</v>
      </c>
      <c r="K159" s="60">
        <f>IFERROR(AVERAGE($K$157:$K$158),"")</f>
        <v>1.1942842660184905</v>
      </c>
    </row>
    <row r="160" spans="1:11" x14ac:dyDescent="0.25">
      <c r="A160" s="22" t="s">
        <v>467</v>
      </c>
      <c r="B160" s="22" t="s">
        <v>34</v>
      </c>
      <c r="C160" s="22" t="s">
        <v>108</v>
      </c>
      <c r="D160" s="23">
        <v>677.73400000000004</v>
      </c>
      <c r="E160" s="23">
        <v>23117.537</v>
      </c>
      <c r="F160" s="23">
        <v>2.9316877485694087E-2</v>
      </c>
      <c r="G160" s="24">
        <f>($F$160 - $I$156) * 5</f>
        <v>0.14656501529602434</v>
      </c>
    </row>
    <row r="161" spans="1:11" x14ac:dyDescent="0.25">
      <c r="A161" s="26" t="s">
        <v>468</v>
      </c>
      <c r="B161" s="26" t="s">
        <v>34</v>
      </c>
      <c r="C161" s="26" t="s">
        <v>109</v>
      </c>
      <c r="D161" s="27">
        <v>7.0999999999999994E-2</v>
      </c>
      <c r="E161" s="27">
        <v>45066.27</v>
      </c>
      <c r="F161" s="27">
        <v>1.5754576538062725E-6</v>
      </c>
      <c r="G161" s="28">
        <f>($F$161 - $I$156) * 2</f>
        <v>-4.5979376708270473E-6</v>
      </c>
    </row>
    <row r="162" spans="1:11" x14ac:dyDescent="0.25">
      <c r="A162" s="22" t="s">
        <v>469</v>
      </c>
      <c r="B162" s="22" t="s">
        <v>34</v>
      </c>
      <c r="C162" s="22" t="s">
        <v>108</v>
      </c>
      <c r="D162" s="23">
        <v>6.2E-2</v>
      </c>
      <c r="E162" s="23">
        <v>45610.565999999999</v>
      </c>
      <c r="F162" s="23">
        <v>1.3593341507755023E-6</v>
      </c>
      <c r="G162" s="28">
        <f>($F$162 - $I$156) * 2</f>
        <v>-5.030184676888588E-6</v>
      </c>
    </row>
    <row r="163" spans="1:11" x14ac:dyDescent="0.25">
      <c r="A163" s="26"/>
      <c r="B163" s="26"/>
      <c r="C163" s="26"/>
      <c r="D163" s="27"/>
      <c r="E163" s="27"/>
      <c r="F163" s="27"/>
      <c r="G163" s="24"/>
    </row>
    <row r="164" spans="1:11" x14ac:dyDescent="0.25">
      <c r="A164" s="22" t="s">
        <v>152</v>
      </c>
      <c r="B164" s="22" t="s">
        <v>476</v>
      </c>
      <c r="C164" s="22" t="s">
        <v>110</v>
      </c>
      <c r="D164" s="23">
        <v>7.1999999999999995E-2</v>
      </c>
      <c r="E164" s="23">
        <v>28578.511999999999</v>
      </c>
      <c r="F164" s="23">
        <v>2.5193753964517117E-6</v>
      </c>
      <c r="G164" s="24"/>
      <c r="I164" s="25" t="s">
        <v>59</v>
      </c>
    </row>
    <row r="165" spans="1:11" x14ac:dyDescent="0.25">
      <c r="A165" s="26" t="s">
        <v>153</v>
      </c>
      <c r="B165" s="26" t="s">
        <v>476</v>
      </c>
      <c r="C165" s="26" t="s">
        <v>111</v>
      </c>
      <c r="D165" s="27">
        <v>0.2</v>
      </c>
      <c r="E165" s="27">
        <v>38244.737999999998</v>
      </c>
      <c r="F165" s="27">
        <v>5.2294775819878805E-6</v>
      </c>
      <c r="G165" s="24"/>
      <c r="H165" t="s">
        <v>3</v>
      </c>
      <c r="I165" s="28">
        <f>IFERROR(AVERAGE($F$164,$F$165),"0")</f>
        <v>3.8744264892197961E-6</v>
      </c>
      <c r="J165" t="s">
        <v>3</v>
      </c>
    </row>
    <row r="166" spans="1:11" x14ac:dyDescent="0.25">
      <c r="A166" s="22" t="s">
        <v>483</v>
      </c>
      <c r="B166" s="22" t="s">
        <v>476</v>
      </c>
      <c r="C166" s="22" t="s">
        <v>112</v>
      </c>
      <c r="D166" s="23">
        <v>1E-3</v>
      </c>
      <c r="E166" s="23">
        <v>24315.513999999999</v>
      </c>
      <c r="F166" s="23">
        <v>4.1126007042252941E-8</v>
      </c>
      <c r="G166" s="28">
        <f>($F$166 - $I$165) * 5</f>
        <v>-1.9166502410887716E-5</v>
      </c>
      <c r="H166" s="18">
        <v>1</v>
      </c>
      <c r="I166" s="62">
        <f>IFERROR($G$170 / $G$166,"")</f>
        <v>-110.54887508520976</v>
      </c>
      <c r="J166" s="55">
        <f>IFERROR(1-$I$166,"")</f>
        <v>111.54887508520976</v>
      </c>
      <c r="K166" s="63">
        <f>IFERROR((($G$166 * 3 ) + ($G$170 * 5)) / ($G$168 * 3),"")</f>
        <v>2.0364195319845929E-2</v>
      </c>
    </row>
    <row r="167" spans="1:11" x14ac:dyDescent="0.25">
      <c r="A167" s="26" t="s">
        <v>484</v>
      </c>
      <c r="B167" s="26" t="s">
        <v>476</v>
      </c>
      <c r="C167" s="26" t="s">
        <v>112</v>
      </c>
      <c r="D167" s="27">
        <v>0.28000000000000003</v>
      </c>
      <c r="E167" s="27">
        <v>33540.383000000002</v>
      </c>
      <c r="F167" s="27">
        <v>8.3481455772285018E-6</v>
      </c>
      <c r="G167" s="28">
        <f>($F$167 - $I$165) * 5</f>
        <v>2.2368595440043527E-5</v>
      </c>
      <c r="H167" s="18">
        <v>2</v>
      </c>
      <c r="I167" s="64">
        <f>IFERROR($G$171 / $G$167,"")</f>
        <v>92.891820347569251</v>
      </c>
      <c r="J167" s="41">
        <f>IFERROR(1-$I$167,"")</f>
        <v>-91.891820347569251</v>
      </c>
      <c r="K167" s="65">
        <f>IFERROR((($G$167 * 3 ) + ($G$171 * 5)) / ($G$169 * 3),"")</f>
        <v>2.8451163201071963E-2</v>
      </c>
    </row>
    <row r="168" spans="1:11" x14ac:dyDescent="0.25">
      <c r="A168" s="22" t="s">
        <v>485</v>
      </c>
      <c r="B168" s="22" t="s">
        <v>476</v>
      </c>
      <c r="C168" s="22" t="s">
        <v>112</v>
      </c>
      <c r="D168" s="23">
        <v>1251.386</v>
      </c>
      <c r="E168" s="23">
        <v>36274.160000000003</v>
      </c>
      <c r="F168" s="23">
        <v>3.4498000780721037E-2</v>
      </c>
      <c r="G168" s="24">
        <f>($F$168 - $I$165) * 5</f>
        <v>0.17247063177115909</v>
      </c>
      <c r="H168" s="18" t="s">
        <v>60</v>
      </c>
      <c r="I168" s="66">
        <f>IFERROR(AVERAGE($I$166:$I$167),"")</f>
        <v>-8.8285273688202537</v>
      </c>
      <c r="J168" s="59">
        <f>IFERROR(AVERAGE($J$166:$J$167),"")</f>
        <v>9.8285273688202537</v>
      </c>
      <c r="K168" s="67">
        <f>IFERROR(AVERAGE($K$166:$K$167),"")</f>
        <v>2.4407679260458948E-2</v>
      </c>
    </row>
    <row r="169" spans="1:11" x14ac:dyDescent="0.25">
      <c r="A169" s="26" t="s">
        <v>486</v>
      </c>
      <c r="B169" s="26" t="s">
        <v>476</v>
      </c>
      <c r="C169" s="26" t="s">
        <v>112</v>
      </c>
      <c r="D169" s="27">
        <v>978.63800000000003</v>
      </c>
      <c r="E169" s="27">
        <v>39935.796999999999</v>
      </c>
      <c r="F169" s="27">
        <v>2.4505282816817204E-2</v>
      </c>
      <c r="G169" s="24">
        <f>($F$169 - $I$165) * 5</f>
        <v>0.12250704195163992</v>
      </c>
    </row>
    <row r="170" spans="1:11" x14ac:dyDescent="0.25">
      <c r="A170" s="22" t="s">
        <v>487</v>
      </c>
      <c r="B170" s="22" t="s">
        <v>476</v>
      </c>
      <c r="C170" s="22" t="s">
        <v>112</v>
      </c>
      <c r="D170" s="23">
        <v>44.396999999999998</v>
      </c>
      <c r="E170" s="23">
        <v>41754.285000000003</v>
      </c>
      <c r="F170" s="23">
        <v>1.0632920669100187E-3</v>
      </c>
      <c r="G170" s="53">
        <f>($F$170 - $I$165) * 2</f>
        <v>2.1188352808415977E-3</v>
      </c>
    </row>
    <row r="171" spans="1:11" x14ac:dyDescent="0.25">
      <c r="A171" s="26" t="s">
        <v>488</v>
      </c>
      <c r="B171" s="26" t="s">
        <v>476</v>
      </c>
      <c r="C171" s="26" t="s">
        <v>112</v>
      </c>
      <c r="D171" s="27">
        <v>36.497999999999998</v>
      </c>
      <c r="E171" s="27">
        <v>34999.858999999997</v>
      </c>
      <c r="F171" s="27">
        <v>1.0428042010112099E-3</v>
      </c>
      <c r="G171" s="53">
        <f>($F$171 - $I$165) * 2</f>
        <v>2.07785954904398E-3</v>
      </c>
    </row>
    <row r="172" spans="1:11" x14ac:dyDescent="0.25">
      <c r="A172" s="22"/>
      <c r="B172" s="22"/>
      <c r="C172" s="22"/>
      <c r="D172" s="23"/>
      <c r="E172" s="23"/>
      <c r="F172" s="23"/>
      <c r="G172" s="24"/>
    </row>
    <row r="173" spans="1:11" x14ac:dyDescent="0.25">
      <c r="A173" s="26" t="s">
        <v>150</v>
      </c>
      <c r="B173" s="26" t="s">
        <v>35</v>
      </c>
      <c r="C173" s="26" t="s">
        <v>113</v>
      </c>
      <c r="D173" s="27">
        <v>0.33700000000000002</v>
      </c>
      <c r="E173" s="27">
        <v>64202.281000000003</v>
      </c>
      <c r="F173" s="27">
        <v>5.2490346877239457E-6</v>
      </c>
      <c r="G173" s="24"/>
      <c r="I173" s="25" t="s">
        <v>59</v>
      </c>
    </row>
    <row r="174" spans="1:11" x14ac:dyDescent="0.25">
      <c r="A174" s="22" t="s">
        <v>151</v>
      </c>
      <c r="B174" s="22" t="s">
        <v>35</v>
      </c>
      <c r="C174" s="22" t="s">
        <v>114</v>
      </c>
      <c r="D174" s="23">
        <v>0.14299999999999999</v>
      </c>
      <c r="E174" s="23">
        <v>68951.195000000007</v>
      </c>
      <c r="F174" s="23">
        <v>2.0739306983729574E-6</v>
      </c>
      <c r="G174" s="24"/>
      <c r="H174" t="s">
        <v>3</v>
      </c>
      <c r="I174" s="28">
        <f>IFERROR(AVERAGE($F$173,$F$174),"0")</f>
        <v>3.6614826930484514E-6</v>
      </c>
      <c r="J174" t="s">
        <v>3</v>
      </c>
    </row>
    <row r="175" spans="1:11" x14ac:dyDescent="0.25">
      <c r="A175" s="26" t="s">
        <v>501</v>
      </c>
      <c r="B175" s="26" t="s">
        <v>35</v>
      </c>
      <c r="C175" s="26" t="s">
        <v>115</v>
      </c>
      <c r="D175" s="27">
        <v>3235.585</v>
      </c>
      <c r="E175" s="27">
        <v>24359.16</v>
      </c>
      <c r="F175" s="27">
        <v>0.13282826665615727</v>
      </c>
      <c r="G175" s="24">
        <f>($F$175 - $I$174) * 5</f>
        <v>0.66412302586732119</v>
      </c>
      <c r="H175" s="18">
        <v>1</v>
      </c>
      <c r="I175" s="51">
        <f>IFERROR($G$179 / $G$175,"")</f>
        <v>1.7813587470211312E-3</v>
      </c>
      <c r="J175" s="31">
        <f>IFERROR(1-$I$175,"")</f>
        <v>0.99821864125297888</v>
      </c>
      <c r="K175" s="32">
        <f>IFERROR((($G$175 * 3 ) + ($G$179 * 5)) / ($G$177 * 3),"")</f>
        <v>0.66454886820837789</v>
      </c>
    </row>
    <row r="176" spans="1:11" x14ac:dyDescent="0.25">
      <c r="A176" s="22" t="s">
        <v>502</v>
      </c>
      <c r="B176" s="22" t="s">
        <v>35</v>
      </c>
      <c r="C176" s="22" t="s">
        <v>115</v>
      </c>
      <c r="D176" s="23">
        <v>2546.4140000000002</v>
      </c>
      <c r="E176" s="23">
        <v>24325.15</v>
      </c>
      <c r="F176" s="23">
        <v>0.10468235550448815</v>
      </c>
      <c r="G176" s="24">
        <f>($F$176 - $I$174) * 5</f>
        <v>0.52339347010897552</v>
      </c>
      <c r="H176" s="18">
        <v>2</v>
      </c>
      <c r="I176" s="47">
        <f>IFERROR($G$180 / $G$176,"")</f>
        <v>2.0738057485616915E-3</v>
      </c>
      <c r="J176" s="34">
        <f>IFERROR(1-$I$176,"")</f>
        <v>0.99792619425143836</v>
      </c>
      <c r="K176" s="35">
        <f>IFERROR((($G$176 * 3 ) + ($G$180 * 5)) / ($G$178 * 3),"")</f>
        <v>0.49029248557887856</v>
      </c>
    </row>
    <row r="177" spans="1:11" x14ac:dyDescent="0.25">
      <c r="A177" s="26" t="s">
        <v>503</v>
      </c>
      <c r="B177" s="26" t="s">
        <v>35</v>
      </c>
      <c r="C177" s="26" t="s">
        <v>115</v>
      </c>
      <c r="D177" s="27">
        <v>7751.6840000000002</v>
      </c>
      <c r="E177" s="27">
        <v>38667.762000000002</v>
      </c>
      <c r="F177" s="27">
        <v>0.20046890740664017</v>
      </c>
      <c r="G177" s="29">
        <f>($F$177 - $I$174) * 5</f>
        <v>1.0023262296197357</v>
      </c>
      <c r="H177" s="18" t="s">
        <v>60</v>
      </c>
      <c r="I177" s="48">
        <f>IFERROR(AVERAGE($I$175:$I$176),"")</f>
        <v>1.9275822477914113E-3</v>
      </c>
      <c r="J177" s="37">
        <f>IFERROR(AVERAGE($J$175:$J$176),"")</f>
        <v>0.99807241775220867</v>
      </c>
      <c r="K177" s="38">
        <f>IFERROR(AVERAGE($K$175:$K$176),"")</f>
        <v>0.57742067689362819</v>
      </c>
    </row>
    <row r="178" spans="1:11" x14ac:dyDescent="0.25">
      <c r="A178" s="22" t="s">
        <v>504</v>
      </c>
      <c r="B178" s="22" t="s">
        <v>35</v>
      </c>
      <c r="C178" s="22" t="s">
        <v>115</v>
      </c>
      <c r="D178" s="23">
        <v>8751.0949999999993</v>
      </c>
      <c r="E178" s="23">
        <v>40846.366999999998</v>
      </c>
      <c r="F178" s="23">
        <v>0.21424414562989164</v>
      </c>
      <c r="G178" s="29">
        <f>($F$178 - $I$174) * 5</f>
        <v>1.0712024207359929</v>
      </c>
    </row>
    <row r="179" spans="1:11" x14ac:dyDescent="0.25">
      <c r="A179" s="26" t="s">
        <v>499</v>
      </c>
      <c r="B179" s="26" t="s">
        <v>35</v>
      </c>
      <c r="C179" s="26" t="s">
        <v>115</v>
      </c>
      <c r="D179" s="27">
        <v>32.860999999999997</v>
      </c>
      <c r="E179" s="27">
        <v>55211.667999999998</v>
      </c>
      <c r="F179" s="27">
        <v>5.9518216330649526E-4</v>
      </c>
      <c r="G179" s="53">
        <f>($F$179 - $I$174) * 2</f>
        <v>1.1830413612268936E-3</v>
      </c>
    </row>
    <row r="180" spans="1:11" x14ac:dyDescent="0.25">
      <c r="A180" s="22" t="s">
        <v>500</v>
      </c>
      <c r="B180" s="22" t="s">
        <v>35</v>
      </c>
      <c r="C180" s="22" t="s">
        <v>115</v>
      </c>
      <c r="D180" s="23">
        <v>18.707000000000001</v>
      </c>
      <c r="E180" s="23">
        <v>34238.722999999998</v>
      </c>
      <c r="F180" s="23">
        <v>5.4636967622887108E-4</v>
      </c>
      <c r="G180" s="53">
        <f>($F$180 - $I$174) * 2</f>
        <v>1.0854163870716452E-3</v>
      </c>
    </row>
    <row r="181" spans="1:11" x14ac:dyDescent="0.25">
      <c r="A181" s="26"/>
      <c r="B181" s="26"/>
      <c r="C181" s="26"/>
      <c r="D181" s="27"/>
      <c r="E181" s="27"/>
      <c r="F181" s="27"/>
      <c r="G181" s="24"/>
    </row>
    <row r="182" spans="1:11" x14ac:dyDescent="0.25">
      <c r="A182" s="22" t="s">
        <v>152</v>
      </c>
      <c r="B182" s="22" t="s">
        <v>509</v>
      </c>
      <c r="C182" s="22" t="s">
        <v>116</v>
      </c>
      <c r="D182" s="23">
        <v>7.1999999999999995E-2</v>
      </c>
      <c r="E182" s="23">
        <v>28578.511999999999</v>
      </c>
      <c r="F182" s="23">
        <v>2.5193753964517117E-6</v>
      </c>
      <c r="G182" s="24"/>
      <c r="I182" s="25" t="s">
        <v>59</v>
      </c>
    </row>
    <row r="183" spans="1:11" x14ac:dyDescent="0.25">
      <c r="A183" s="26" t="s">
        <v>153</v>
      </c>
      <c r="B183" s="26" t="s">
        <v>509</v>
      </c>
      <c r="C183" s="26" t="s">
        <v>117</v>
      </c>
      <c r="D183" s="27">
        <v>0.2</v>
      </c>
      <c r="E183" s="27">
        <v>38244.737999999998</v>
      </c>
      <c r="F183" s="27">
        <v>5.2294775819878805E-6</v>
      </c>
      <c r="G183" s="24"/>
      <c r="H183" t="s">
        <v>3</v>
      </c>
      <c r="I183" s="28">
        <f>IFERROR(AVERAGE($F$182,$F$183),"0")</f>
        <v>3.8744264892197961E-6</v>
      </c>
      <c r="J183" t="s">
        <v>3</v>
      </c>
    </row>
    <row r="184" spans="1:11" x14ac:dyDescent="0.25">
      <c r="A184" s="22" t="s">
        <v>516</v>
      </c>
      <c r="B184" s="22" t="s">
        <v>509</v>
      </c>
      <c r="C184" s="22" t="s">
        <v>118</v>
      </c>
      <c r="D184" s="23">
        <v>0.17699999999999999</v>
      </c>
      <c r="E184" s="23">
        <v>22436.041000000001</v>
      </c>
      <c r="F184" s="23">
        <v>7.8890923759677559E-6</v>
      </c>
      <c r="G184" s="28">
        <f>($F$184 - $I$183) * 5</f>
        <v>2.0073329433739798E-5</v>
      </c>
      <c r="H184" s="18">
        <v>1</v>
      </c>
      <c r="I184" s="30">
        <f>IFERROR($G$188 / $G$184,"")</f>
        <v>-0.29453814350131541</v>
      </c>
      <c r="J184" s="55">
        <f>IFERROR(1-$I$184,"")</f>
        <v>1.2945381435013155</v>
      </c>
      <c r="K184" s="68">
        <f>IFERROR((($G$184 * 3 ) + ($G$188 * 5)) / ($G$186 * 3),"")</f>
        <v>3.7631590567760431E-4</v>
      </c>
    </row>
    <row r="185" spans="1:11" x14ac:dyDescent="0.25">
      <c r="A185" s="26" t="s">
        <v>517</v>
      </c>
      <c r="B185" s="26" t="s">
        <v>509</v>
      </c>
      <c r="C185" s="26" t="s">
        <v>118</v>
      </c>
      <c r="D185" s="27">
        <v>1.786</v>
      </c>
      <c r="E185" s="27">
        <v>53915.987999999998</v>
      </c>
      <c r="F185" s="27">
        <v>3.3125610162239817E-5</v>
      </c>
      <c r="G185" s="49">
        <f>($F$185 - $I$183) * 5</f>
        <v>1.4625591836510011E-4</v>
      </c>
      <c r="H185" s="18">
        <v>2</v>
      </c>
      <c r="I185" s="52">
        <f>IFERROR($G$189 / $G$185,"")</f>
        <v>-4.9920277950469251E-2</v>
      </c>
      <c r="J185" s="41">
        <f>IFERROR(1-$I$185,"")</f>
        <v>1.0499202779504693</v>
      </c>
      <c r="K185" s="69">
        <f>IFERROR((($G$185 * 3 ) + ($G$189 * 5)) / ($G$187 * 3),"")</f>
        <v>9.0616595730542981E-3</v>
      </c>
    </row>
    <row r="186" spans="1:11" x14ac:dyDescent="0.25">
      <c r="A186" s="22" t="s">
        <v>518</v>
      </c>
      <c r="B186" s="22" t="s">
        <v>509</v>
      </c>
      <c r="C186" s="22" t="s">
        <v>118</v>
      </c>
      <c r="D186" s="23">
        <v>172.35599999999999</v>
      </c>
      <c r="E186" s="23">
        <v>31711.307000000001</v>
      </c>
      <c r="F186" s="23">
        <v>5.435159137401684E-3</v>
      </c>
      <c r="G186" s="45">
        <f>($F$186 - $I$183) * 5</f>
        <v>2.7156423554562319E-2</v>
      </c>
      <c r="H186" s="18" t="s">
        <v>60</v>
      </c>
      <c r="I186" s="36">
        <f>IFERROR(AVERAGE($I$184:$I$185),"")</f>
        <v>-0.17222921072589234</v>
      </c>
      <c r="J186" s="59">
        <f>IFERROR(AVERAGE($J$184:$J$185),"")</f>
        <v>1.1722292107258925</v>
      </c>
      <c r="K186" s="70">
        <f>IFERROR(AVERAGE($K$184:$K$185),"")</f>
        <v>4.7189877393659513E-3</v>
      </c>
    </row>
    <row r="187" spans="1:11" x14ac:dyDescent="0.25">
      <c r="A187" s="26" t="s">
        <v>519</v>
      </c>
      <c r="B187" s="26" t="s">
        <v>509</v>
      </c>
      <c r="C187" s="26" t="s">
        <v>118</v>
      </c>
      <c r="D187" s="27">
        <v>127.922</v>
      </c>
      <c r="E187" s="27">
        <v>43168.5</v>
      </c>
      <c r="F187" s="27">
        <v>2.9633181602325767E-3</v>
      </c>
      <c r="G187" s="45">
        <f>($F$187 - $I$183) * 5</f>
        <v>1.4797218668716784E-2</v>
      </c>
    </row>
    <row r="188" spans="1:11" x14ac:dyDescent="0.25">
      <c r="A188" s="22" t="s">
        <v>520</v>
      </c>
      <c r="B188" s="22" t="s">
        <v>509</v>
      </c>
      <c r="C188" s="22" t="s">
        <v>118</v>
      </c>
      <c r="D188" s="23">
        <v>3.3000000000000002E-2</v>
      </c>
      <c r="E188" s="23">
        <v>35938.086000000003</v>
      </c>
      <c r="F188" s="23">
        <v>9.1824589656778047E-7</v>
      </c>
      <c r="G188" s="28">
        <f>($F$188 - $I$183) * 2</f>
        <v>-5.9123611853040311E-6</v>
      </c>
    </row>
    <row r="189" spans="1:11" x14ac:dyDescent="0.25">
      <c r="A189" s="26" t="s">
        <v>521</v>
      </c>
      <c r="B189" s="26" t="s">
        <v>509</v>
      </c>
      <c r="C189" s="26" t="s">
        <v>118</v>
      </c>
      <c r="D189" s="27">
        <v>1.2E-2</v>
      </c>
      <c r="E189" s="27">
        <v>53605.305</v>
      </c>
      <c r="F189" s="27">
        <v>2.2385844087632745E-7</v>
      </c>
      <c r="G189" s="28">
        <f>($F$189 - $I$183) * 2</f>
        <v>-7.3011360966869377E-6</v>
      </c>
    </row>
    <row r="190" spans="1:11" x14ac:dyDescent="0.25">
      <c r="A190" s="22"/>
      <c r="B190" s="22"/>
      <c r="C190" s="22"/>
      <c r="D190" s="23"/>
      <c r="E190" s="23"/>
      <c r="F190" s="23"/>
      <c r="G190" s="24"/>
    </row>
    <row r="191" spans="1:11" x14ac:dyDescent="0.25">
      <c r="A191" s="26" t="s">
        <v>152</v>
      </c>
      <c r="B191" s="26" t="s">
        <v>36</v>
      </c>
      <c r="C191" s="26" t="s">
        <v>119</v>
      </c>
      <c r="D191" s="27">
        <v>7.1999999999999995E-2</v>
      </c>
      <c r="E191" s="27">
        <v>28578.511999999999</v>
      </c>
      <c r="F191" s="27">
        <v>2.5193753964517117E-6</v>
      </c>
      <c r="G191" s="24"/>
      <c r="I191" s="25" t="s">
        <v>59</v>
      </c>
    </row>
    <row r="192" spans="1:11" x14ac:dyDescent="0.25">
      <c r="A192" s="22" t="s">
        <v>153</v>
      </c>
      <c r="B192" s="22" t="s">
        <v>36</v>
      </c>
      <c r="C192" s="22" t="s">
        <v>119</v>
      </c>
      <c r="D192" s="23">
        <v>0.2</v>
      </c>
      <c r="E192" s="23">
        <v>38244.737999999998</v>
      </c>
      <c r="F192" s="23">
        <v>5.2294775819878805E-6</v>
      </c>
      <c r="G192" s="24"/>
      <c r="H192" t="s">
        <v>3</v>
      </c>
      <c r="I192" s="28">
        <f>IFERROR(AVERAGE($F$191,$F$192),"0")</f>
        <v>3.8744264892197961E-6</v>
      </c>
      <c r="J192" t="s">
        <v>3</v>
      </c>
    </row>
    <row r="193" spans="1:11" x14ac:dyDescent="0.25">
      <c r="A193" s="26" t="s">
        <v>534</v>
      </c>
      <c r="B193" s="26" t="s">
        <v>36</v>
      </c>
      <c r="C193" s="26" t="s">
        <v>119</v>
      </c>
      <c r="D193" s="27">
        <v>20548.396000000001</v>
      </c>
      <c r="E193" s="27">
        <v>45263.038999999997</v>
      </c>
      <c r="F193" s="27">
        <v>0.45397738318012631</v>
      </c>
      <c r="G193" s="29">
        <f>($F$193 - $I$192) * 5</f>
        <v>2.2698675437681857</v>
      </c>
      <c r="H193" s="18">
        <v>1</v>
      </c>
      <c r="I193" s="30">
        <f>IFERROR($G$197 / $G$193,"")</f>
        <v>0.2191271910301747</v>
      </c>
      <c r="J193" s="31">
        <f>IFERROR(1-$I$193,"")</f>
        <v>0.78087280896982536</v>
      </c>
      <c r="K193" s="32">
        <f>IFERROR((($G$193 * 3 ) + ($G$197 * 5)) / ($G$195 * 3),"")</f>
        <v>0.48793408228096841</v>
      </c>
    </row>
    <row r="194" spans="1:11" x14ac:dyDescent="0.25">
      <c r="A194" s="22" t="s">
        <v>535</v>
      </c>
      <c r="B194" s="22" t="s">
        <v>36</v>
      </c>
      <c r="C194" s="22" t="s">
        <v>119</v>
      </c>
      <c r="D194" s="23">
        <v>20596.175999999999</v>
      </c>
      <c r="E194" s="23">
        <v>55796.788999999997</v>
      </c>
      <c r="F194" s="23">
        <v>0.36912833819164759</v>
      </c>
      <c r="G194" s="29">
        <f>($F$194 - $I$192) * 5</f>
        <v>1.8456223188257921</v>
      </c>
      <c r="H194" s="18">
        <v>2</v>
      </c>
      <c r="I194" s="33">
        <f>IFERROR($G$198 / $G$194,"")</f>
        <v>0.27855001572296512</v>
      </c>
      <c r="J194" s="34">
        <f>IFERROR(1-$I$194,"")</f>
        <v>0.72144998427703488</v>
      </c>
      <c r="K194" s="35">
        <f>IFERROR((($G$194 * 3 ) + ($G$198 * 5)) / ($G$196 * 3),"")</f>
        <v>0.33469116902187068</v>
      </c>
    </row>
    <row r="195" spans="1:11" x14ac:dyDescent="0.25">
      <c r="A195" s="26" t="s">
        <v>536</v>
      </c>
      <c r="B195" s="26" t="s">
        <v>36</v>
      </c>
      <c r="C195" s="26" t="s">
        <v>119</v>
      </c>
      <c r="D195" s="27">
        <v>69385.741999999998</v>
      </c>
      <c r="E195" s="27">
        <v>54626.008000000002</v>
      </c>
      <c r="F195" s="27">
        <v>1.2701960941388943</v>
      </c>
      <c r="G195" s="29">
        <f>($F$195 - $I$192) * 5</f>
        <v>6.350961098562026</v>
      </c>
      <c r="H195" s="18" t="s">
        <v>60</v>
      </c>
      <c r="I195" s="36">
        <f>IFERROR(AVERAGE($I$193:$I$194),"")</f>
        <v>0.24883860337656991</v>
      </c>
      <c r="J195" s="37">
        <f>IFERROR(AVERAGE($J$193:$J$194),"")</f>
        <v>0.75116139662343007</v>
      </c>
      <c r="K195" s="38">
        <f>IFERROR(AVERAGE($K$193:$K$194),"")</f>
        <v>0.41131262565141957</v>
      </c>
    </row>
    <row r="196" spans="1:11" x14ac:dyDescent="0.25">
      <c r="A196" s="22" t="s">
        <v>537</v>
      </c>
      <c r="B196" s="22" t="s">
        <v>36</v>
      </c>
      <c r="C196" s="22" t="s">
        <v>119</v>
      </c>
      <c r="D196" s="23">
        <v>38122.059000000001</v>
      </c>
      <c r="E196" s="23">
        <v>23606.493999999999</v>
      </c>
      <c r="F196" s="23">
        <v>1.6148971126334983</v>
      </c>
      <c r="G196" s="29">
        <f>($F$196 - $I$192) * 5</f>
        <v>8.0744661910350466</v>
      </c>
    </row>
    <row r="197" spans="1:11" x14ac:dyDescent="0.25">
      <c r="A197" s="26" t="s">
        <v>538</v>
      </c>
      <c r="B197" s="26" t="s">
        <v>36</v>
      </c>
      <c r="C197" s="26" t="s">
        <v>119</v>
      </c>
      <c r="D197" s="27">
        <v>10223.103999999999</v>
      </c>
      <c r="E197" s="27">
        <v>41106.379000000001</v>
      </c>
      <c r="F197" s="27">
        <v>0.24869872386473155</v>
      </c>
      <c r="G197" s="24">
        <f>($F$197 - $I$192) * 2</f>
        <v>0.49738969887648465</v>
      </c>
    </row>
    <row r="198" spans="1:11" x14ac:dyDescent="0.25">
      <c r="A198" s="22" t="s">
        <v>539</v>
      </c>
      <c r="B198" s="22" t="s">
        <v>36</v>
      </c>
      <c r="C198" s="22" t="s">
        <v>119</v>
      </c>
      <c r="D198" s="23">
        <v>10257.316000000001</v>
      </c>
      <c r="E198" s="23">
        <v>39903.516000000003</v>
      </c>
      <c r="F198" s="23">
        <v>0.25705293739027907</v>
      </c>
      <c r="G198" s="24">
        <f>($F$198 - $I$192) * 2</f>
        <v>0.51409812592757975</v>
      </c>
    </row>
    <row r="199" spans="1:11" x14ac:dyDescent="0.25">
      <c r="A199" s="26"/>
      <c r="B199" s="26"/>
      <c r="C199" s="26"/>
      <c r="D199" s="27"/>
      <c r="E199" s="27"/>
      <c r="F199" s="27"/>
      <c r="G199" s="24"/>
    </row>
    <row r="200" spans="1:11" x14ac:dyDescent="0.25">
      <c r="A200" s="22" t="s">
        <v>150</v>
      </c>
      <c r="B200" s="22" t="s">
        <v>37</v>
      </c>
      <c r="C200" s="22" t="s">
        <v>120</v>
      </c>
      <c r="D200" s="23">
        <v>0.33700000000000002</v>
      </c>
      <c r="E200" s="23">
        <v>64202.281000000003</v>
      </c>
      <c r="F200" s="23">
        <v>5.2490346877239457E-6</v>
      </c>
      <c r="G200" s="24"/>
      <c r="I200" s="25" t="s">
        <v>59</v>
      </c>
    </row>
    <row r="201" spans="1:11" x14ac:dyDescent="0.25">
      <c r="A201" s="26" t="s">
        <v>151</v>
      </c>
      <c r="B201" s="26" t="s">
        <v>37</v>
      </c>
      <c r="C201" s="26" t="s">
        <v>121</v>
      </c>
      <c r="D201" s="27">
        <v>0.14299999999999999</v>
      </c>
      <c r="E201" s="27">
        <v>68951.195000000007</v>
      </c>
      <c r="F201" s="27">
        <v>2.0739306983729574E-6</v>
      </c>
      <c r="G201" s="24"/>
      <c r="H201" t="s">
        <v>3</v>
      </c>
      <c r="I201" s="28">
        <f>IFERROR(AVERAGE($F$200,$F$201),"0")</f>
        <v>3.6614826930484514E-6</v>
      </c>
      <c r="J201" t="s">
        <v>3</v>
      </c>
    </row>
    <row r="202" spans="1:11" x14ac:dyDescent="0.25">
      <c r="A202" s="22" t="s">
        <v>544</v>
      </c>
      <c r="B202" s="22" t="s">
        <v>37</v>
      </c>
      <c r="C202" s="22" t="s">
        <v>122</v>
      </c>
      <c r="D202" s="23">
        <v>22288.379000000001</v>
      </c>
      <c r="E202" s="23">
        <v>37027.222999999998</v>
      </c>
      <c r="F202" s="23">
        <v>0.60194573597917411</v>
      </c>
      <c r="G202" s="29">
        <f>($F$202 - $I$201) * 5</f>
        <v>3.0097103724824055</v>
      </c>
      <c r="H202" s="18">
        <v>1</v>
      </c>
      <c r="I202" s="43">
        <f>IFERROR($G$206 / $G$202,"")</f>
        <v>1.476652602072537E-2</v>
      </c>
      <c r="J202" s="31">
        <f>IFERROR(1-$I$202,"")</f>
        <v>0.98523347397927463</v>
      </c>
      <c r="K202" s="32">
        <f>IFERROR((($G$202 * 3 ) + ($G$206 * 5)) / ($G$204 * 3),"")</f>
        <v>0.81600353906090528</v>
      </c>
    </row>
    <row r="203" spans="1:11" x14ac:dyDescent="0.25">
      <c r="A203" s="26" t="s">
        <v>545</v>
      </c>
      <c r="B203" s="26" t="s">
        <v>37</v>
      </c>
      <c r="C203" s="26" t="s">
        <v>122</v>
      </c>
      <c r="D203" s="27">
        <v>18785.248</v>
      </c>
      <c r="E203" s="27">
        <v>28149.671999999999</v>
      </c>
      <c r="F203" s="27">
        <v>0.66733452524775427</v>
      </c>
      <c r="G203" s="29">
        <f>($F$203 - $I$201) * 5</f>
        <v>3.3366543188253059</v>
      </c>
      <c r="H203" s="18">
        <v>2</v>
      </c>
      <c r="I203" s="52">
        <f>IFERROR($G$207 / $G$203,"")</f>
        <v>1.5159127718755341E-2</v>
      </c>
      <c r="J203" s="34">
        <f>IFERROR(1-$I$203,"")</f>
        <v>0.98484087228124462</v>
      </c>
      <c r="K203" s="35">
        <f>IFERROR((($G$203 * 3 ) + ($G$207 * 5)) / ($G$205 * 3),"")</f>
        <v>0.82492004517549966</v>
      </c>
    </row>
    <row r="204" spans="1:11" x14ac:dyDescent="0.25">
      <c r="A204" s="22" t="s">
        <v>546</v>
      </c>
      <c r="B204" s="22" t="s">
        <v>37</v>
      </c>
      <c r="C204" s="22" t="s">
        <v>122</v>
      </c>
      <c r="D204" s="23">
        <v>18618.613000000001</v>
      </c>
      <c r="E204" s="23">
        <v>24633.357</v>
      </c>
      <c r="F204" s="23">
        <v>0.75582930089471778</v>
      </c>
      <c r="G204" s="29">
        <f>($F$204 - $I$201) * 5</f>
        <v>3.7791281970601238</v>
      </c>
      <c r="H204" s="18" t="s">
        <v>60</v>
      </c>
      <c r="I204" s="44">
        <f>IFERROR(AVERAGE($I$202:$I$203),"")</f>
        <v>1.4962826869740355E-2</v>
      </c>
      <c r="J204" s="37">
        <f>IFERROR(AVERAGE($J$202:$J$203),"")</f>
        <v>0.98503717313025962</v>
      </c>
      <c r="K204" s="38">
        <f>IFERROR(AVERAGE($K$202:$K$203),"")</f>
        <v>0.82046179211820247</v>
      </c>
    </row>
    <row r="205" spans="1:11" x14ac:dyDescent="0.25">
      <c r="A205" s="26" t="s">
        <v>547</v>
      </c>
      <c r="B205" s="26" t="s">
        <v>37</v>
      </c>
      <c r="C205" s="26" t="s">
        <v>122</v>
      </c>
      <c r="D205" s="27">
        <v>35234.300999999999</v>
      </c>
      <c r="E205" s="27">
        <v>42481.336000000003</v>
      </c>
      <c r="F205" s="27">
        <v>0.82940661282404105</v>
      </c>
      <c r="G205" s="29">
        <f>($F$205 - $I$201) * 5</f>
        <v>4.1470147567067404</v>
      </c>
    </row>
    <row r="206" spans="1:11" x14ac:dyDescent="0.25">
      <c r="A206" s="22" t="s">
        <v>548</v>
      </c>
      <c r="B206" s="22" t="s">
        <v>37</v>
      </c>
      <c r="C206" s="22" t="s">
        <v>122</v>
      </c>
      <c r="D206" s="23">
        <v>671.58600000000001</v>
      </c>
      <c r="E206" s="23">
        <v>30217.396000000001</v>
      </c>
      <c r="F206" s="23">
        <v>2.222514474774729E-2</v>
      </c>
      <c r="G206" s="45">
        <f>($F$206 - $I$201) * 2</f>
        <v>4.4442966530108485E-2</v>
      </c>
    </row>
    <row r="207" spans="1:11" x14ac:dyDescent="0.25">
      <c r="A207" s="26" t="s">
        <v>549</v>
      </c>
      <c r="B207" s="26" t="s">
        <v>37</v>
      </c>
      <c r="C207" s="26" t="s">
        <v>122</v>
      </c>
      <c r="D207" s="27">
        <v>1087.0889999999999</v>
      </c>
      <c r="E207" s="27">
        <v>42978.059000000001</v>
      </c>
      <c r="F207" s="27">
        <v>2.5294045968897755E-2</v>
      </c>
      <c r="G207" s="45">
        <f>($F$207 - $I$201) * 2</f>
        <v>5.0580768972409415E-2</v>
      </c>
    </row>
    <row r="208" spans="1:11" x14ac:dyDescent="0.25">
      <c r="A208" s="22"/>
      <c r="B208" s="22"/>
      <c r="C208" s="22"/>
      <c r="D208" s="23"/>
      <c r="E208" s="23"/>
      <c r="F208" s="23"/>
      <c r="G208" s="24"/>
    </row>
    <row r="209" spans="1:11" x14ac:dyDescent="0.25">
      <c r="A209" s="26" t="s">
        <v>150</v>
      </c>
      <c r="B209" s="26" t="s">
        <v>38</v>
      </c>
      <c r="C209" s="26" t="s">
        <v>123</v>
      </c>
      <c r="D209" s="27">
        <v>0.33700000000000002</v>
      </c>
      <c r="E209" s="27">
        <v>64202.281000000003</v>
      </c>
      <c r="F209" s="27">
        <v>5.2490346877239457E-6</v>
      </c>
      <c r="G209" s="24"/>
      <c r="I209" s="25" t="s">
        <v>59</v>
      </c>
    </row>
    <row r="210" spans="1:11" x14ac:dyDescent="0.25">
      <c r="A210" s="22" t="s">
        <v>151</v>
      </c>
      <c r="B210" s="22" t="s">
        <v>38</v>
      </c>
      <c r="C210" s="22" t="s">
        <v>124</v>
      </c>
      <c r="D210" s="23">
        <v>0.14299999999999999</v>
      </c>
      <c r="E210" s="23">
        <v>68951.195000000007</v>
      </c>
      <c r="F210" s="23">
        <v>2.0739306983729574E-6</v>
      </c>
      <c r="G210" s="24"/>
      <c r="H210" t="s">
        <v>3</v>
      </c>
      <c r="I210" s="28">
        <f>IFERROR(AVERAGE($F$209,$F$210),"0")</f>
        <v>3.6614826930484514E-6</v>
      </c>
      <c r="J210" t="s">
        <v>3</v>
      </c>
    </row>
    <row r="211" spans="1:11" x14ac:dyDescent="0.25">
      <c r="A211" s="26" t="s">
        <v>564</v>
      </c>
      <c r="B211" s="26" t="s">
        <v>38</v>
      </c>
      <c r="C211" s="26" t="s">
        <v>125</v>
      </c>
      <c r="D211" s="27">
        <v>5153.4870000000001</v>
      </c>
      <c r="E211" s="27">
        <v>37027.222999999998</v>
      </c>
      <c r="F211" s="27">
        <v>0.13918102904989663</v>
      </c>
      <c r="G211" s="24">
        <f>($F$211 - $I$210) * 5</f>
        <v>0.6958868378360179</v>
      </c>
      <c r="H211" s="18">
        <v>1</v>
      </c>
      <c r="I211" s="30">
        <f>IFERROR($G$215 / $G$211,"")</f>
        <v>0.69526272037928327</v>
      </c>
      <c r="J211" s="31">
        <f>IFERROR(1-$I$211,"")</f>
        <v>0.30473727962071673</v>
      </c>
      <c r="K211" s="32">
        <f>IFERROR((($G$211 * 3 ) + ($G$215 * 5)) / ($G$213 * 3),"")</f>
        <v>0.54588286645114759</v>
      </c>
    </row>
    <row r="212" spans="1:11" x14ac:dyDescent="0.25">
      <c r="A212" s="22" t="s">
        <v>565</v>
      </c>
      <c r="B212" s="22" t="s">
        <v>38</v>
      </c>
      <c r="C212" s="22" t="s">
        <v>125</v>
      </c>
      <c r="D212" s="23">
        <v>4579.2969999999996</v>
      </c>
      <c r="E212" s="23">
        <v>28149.671999999999</v>
      </c>
      <c r="F212" s="23">
        <v>0.16267674451055769</v>
      </c>
      <c r="G212" s="24">
        <f>($F$212 - $I$210) * 5</f>
        <v>0.81336541513932326</v>
      </c>
      <c r="H212" s="18">
        <v>2</v>
      </c>
      <c r="I212" s="33">
        <f>IFERROR($G$216 / $G$212,"")</f>
        <v>0.76612064307896888</v>
      </c>
      <c r="J212" s="34">
        <f>IFERROR(1-$I$212,"")</f>
        <v>0.23387935692103112</v>
      </c>
      <c r="K212" s="35">
        <f>IFERROR((($G$212 * 3 ) + ($G$216 * 5)) / ($G$214 * 3),"")</f>
        <v>0.74885939847809435</v>
      </c>
    </row>
    <row r="213" spans="1:11" x14ac:dyDescent="0.25">
      <c r="A213" s="26" t="s">
        <v>566</v>
      </c>
      <c r="B213" s="26" t="s">
        <v>38</v>
      </c>
      <c r="C213" s="26" t="s">
        <v>125</v>
      </c>
      <c r="D213" s="27">
        <v>13558.207</v>
      </c>
      <c r="E213" s="27">
        <v>24633.357</v>
      </c>
      <c r="F213" s="27">
        <v>0.55040029663841594</v>
      </c>
      <c r="G213" s="29">
        <f>($F$213 - $I$210) * 5</f>
        <v>2.7519831757786144</v>
      </c>
      <c r="H213" s="18" t="s">
        <v>60</v>
      </c>
      <c r="I213" s="36">
        <f>IFERROR(AVERAGE($I$211:$I$212),"")</f>
        <v>0.73069168172912602</v>
      </c>
      <c r="J213" s="37">
        <f>IFERROR(AVERAGE($J$211:$J$212),"")</f>
        <v>0.26930831827087393</v>
      </c>
      <c r="K213" s="38">
        <f>IFERROR(AVERAGE($K$211:$K$212),"")</f>
        <v>0.64737113246462097</v>
      </c>
    </row>
    <row r="214" spans="1:11" x14ac:dyDescent="0.25">
      <c r="A214" s="22" t="s">
        <v>567</v>
      </c>
      <c r="B214" s="22" t="s">
        <v>38</v>
      </c>
      <c r="C214" s="22" t="s">
        <v>125</v>
      </c>
      <c r="D214" s="23">
        <v>21011.381000000001</v>
      </c>
      <c r="E214" s="23">
        <v>42481.336000000003</v>
      </c>
      <c r="F214" s="23">
        <v>0.49460264149884553</v>
      </c>
      <c r="G214" s="29">
        <f>($F$214 - $I$210) * 5</f>
        <v>2.4729949000807623</v>
      </c>
    </row>
    <row r="215" spans="1:11" x14ac:dyDescent="0.25">
      <c r="A215" s="26" t="s">
        <v>562</v>
      </c>
      <c r="B215" s="26" t="s">
        <v>38</v>
      </c>
      <c r="C215" s="26" t="s">
        <v>125</v>
      </c>
      <c r="D215" s="27">
        <v>7310.0640000000003</v>
      </c>
      <c r="E215" s="27">
        <v>30217.396000000001</v>
      </c>
      <c r="F215" s="27">
        <v>0.24191574945769651</v>
      </c>
      <c r="G215" s="24">
        <f>($F$215 - $I$210) * 2</f>
        <v>0.48382417595000693</v>
      </c>
    </row>
    <row r="216" spans="1:11" x14ac:dyDescent="0.25">
      <c r="A216" s="22" t="s">
        <v>563</v>
      </c>
      <c r="B216" s="22" t="s">
        <v>38</v>
      </c>
      <c r="C216" s="22" t="s">
        <v>125</v>
      </c>
      <c r="D216" s="23">
        <v>13390.745999999999</v>
      </c>
      <c r="E216" s="23">
        <v>42978.059000000001</v>
      </c>
      <c r="F216" s="23">
        <v>0.31157167893505844</v>
      </c>
      <c r="G216" s="24">
        <f>($F$216 - $I$210) * 2</f>
        <v>0.6231360349047308</v>
      </c>
    </row>
    <row r="217" spans="1:11" x14ac:dyDescent="0.25">
      <c r="A217" s="26"/>
      <c r="B217" s="26"/>
      <c r="C217" s="26"/>
      <c r="D217" s="27"/>
      <c r="E217" s="27"/>
      <c r="F217" s="27"/>
      <c r="G217" s="24"/>
    </row>
    <row r="218" spans="1:11" x14ac:dyDescent="0.25">
      <c r="A218" s="22" t="s">
        <v>150</v>
      </c>
      <c r="B218" s="22" t="s">
        <v>39</v>
      </c>
      <c r="C218" s="22" t="s">
        <v>126</v>
      </c>
      <c r="D218" s="23">
        <v>0.33700000000000002</v>
      </c>
      <c r="E218" s="23">
        <v>64202.281000000003</v>
      </c>
      <c r="F218" s="23">
        <v>5.2490346877239457E-6</v>
      </c>
      <c r="G218" s="24"/>
      <c r="I218" s="25" t="s">
        <v>59</v>
      </c>
    </row>
    <row r="219" spans="1:11" x14ac:dyDescent="0.25">
      <c r="A219" s="26" t="s">
        <v>151</v>
      </c>
      <c r="B219" s="26" t="s">
        <v>39</v>
      </c>
      <c r="C219" s="26" t="s">
        <v>127</v>
      </c>
      <c r="D219" s="27">
        <v>0.14299999999999999</v>
      </c>
      <c r="E219" s="27">
        <v>68951.195000000007</v>
      </c>
      <c r="F219" s="27">
        <v>2.0739306983729574E-6</v>
      </c>
      <c r="G219" s="24"/>
      <c r="H219" t="s">
        <v>3</v>
      </c>
      <c r="I219" s="28">
        <f>IFERROR(AVERAGE($F$218,$F$219),"0")</f>
        <v>3.6614826930484514E-6</v>
      </c>
      <c r="J219" t="s">
        <v>3</v>
      </c>
    </row>
    <row r="220" spans="1:11" x14ac:dyDescent="0.25">
      <c r="A220" s="22" t="s">
        <v>578</v>
      </c>
      <c r="B220" s="22" t="s">
        <v>39</v>
      </c>
      <c r="C220" s="22" t="s">
        <v>128</v>
      </c>
      <c r="D220" s="23">
        <v>5570.1409999999996</v>
      </c>
      <c r="E220" s="23">
        <v>37027.222999999998</v>
      </c>
      <c r="F220" s="23">
        <v>0.15043366876311517</v>
      </c>
      <c r="G220" s="24">
        <f>($F$220 - $I$219) * 5</f>
        <v>0.75215003640211064</v>
      </c>
      <c r="H220" s="18">
        <v>1</v>
      </c>
      <c r="I220" s="30">
        <f>IFERROR($G$224 / $G$220,"")</f>
        <v>0.76275496723436886</v>
      </c>
      <c r="J220" s="31">
        <f>IFERROR(1-$I$220,"")</f>
        <v>0.23724503276563114</v>
      </c>
      <c r="K220" s="32">
        <f>IFERROR((($G$220 * 3 ) + ($G$224 * 5)) / ($G$222 * 3),"")</f>
        <v>0.62228968093767056</v>
      </c>
    </row>
    <row r="221" spans="1:11" x14ac:dyDescent="0.25">
      <c r="A221" s="26" t="s">
        <v>579</v>
      </c>
      <c r="B221" s="26" t="s">
        <v>39</v>
      </c>
      <c r="C221" s="26" t="s">
        <v>128</v>
      </c>
      <c r="D221" s="27">
        <v>4421.5110000000004</v>
      </c>
      <c r="E221" s="27">
        <v>28149.671999999999</v>
      </c>
      <c r="F221" s="27">
        <v>0.15707149269803217</v>
      </c>
      <c r="G221" s="24">
        <f>($F$221 - $I$219) * 5</f>
        <v>0.78533915607669558</v>
      </c>
      <c r="H221" s="18">
        <v>2</v>
      </c>
      <c r="I221" s="33">
        <f>IFERROR($G$225 / $G$221,"")</f>
        <v>0.64155312488840954</v>
      </c>
      <c r="J221" s="34">
        <f>IFERROR(1-$I$221,"")</f>
        <v>0.35844687511159046</v>
      </c>
      <c r="K221" s="35">
        <f>IFERROR((($G$221 * 3 ) + ($G$225 * 5)) / ($G$223 * 3),"")</f>
        <v>0.67069092386125617</v>
      </c>
    </row>
    <row r="222" spans="1:11" x14ac:dyDescent="0.25">
      <c r="A222" s="22" t="s">
        <v>580</v>
      </c>
      <c r="B222" s="22" t="s">
        <v>39</v>
      </c>
      <c r="C222" s="22" t="s">
        <v>128</v>
      </c>
      <c r="D222" s="23">
        <v>13524.925999999999</v>
      </c>
      <c r="E222" s="23">
        <v>24633.357</v>
      </c>
      <c r="F222" s="23">
        <v>0.54904924245607289</v>
      </c>
      <c r="G222" s="29">
        <f>($F$222 - $I$219) * 5</f>
        <v>2.7452279048668995</v>
      </c>
      <c r="H222" s="18" t="s">
        <v>60</v>
      </c>
      <c r="I222" s="36">
        <f>IFERROR(AVERAGE($I$220:$I$221),"")</f>
        <v>0.7021540460613892</v>
      </c>
      <c r="J222" s="37">
        <f>IFERROR(AVERAGE($J$220:$J$221),"")</f>
        <v>0.2978459539386108</v>
      </c>
      <c r="K222" s="38">
        <f>IFERROR(AVERAGE($K$220:$K$221),"")</f>
        <v>0.64649030239946337</v>
      </c>
    </row>
    <row r="223" spans="1:11" x14ac:dyDescent="0.25">
      <c r="A223" s="26" t="s">
        <v>581</v>
      </c>
      <c r="B223" s="26" t="s">
        <v>39</v>
      </c>
      <c r="C223" s="26" t="s">
        <v>128</v>
      </c>
      <c r="D223" s="27">
        <v>20586.396000000001</v>
      </c>
      <c r="E223" s="27">
        <v>42481.336000000003</v>
      </c>
      <c r="F223" s="27">
        <v>0.48459860113627312</v>
      </c>
      <c r="G223" s="29">
        <f>($F$223 - $I$219) * 5</f>
        <v>2.4229746982679004</v>
      </c>
    </row>
    <row r="224" spans="1:11" x14ac:dyDescent="0.25">
      <c r="A224" s="22" t="s">
        <v>576</v>
      </c>
      <c r="B224" s="22" t="s">
        <v>39</v>
      </c>
      <c r="C224" s="22" t="s">
        <v>128</v>
      </c>
      <c r="D224" s="23">
        <v>8668.0640000000003</v>
      </c>
      <c r="E224" s="23">
        <v>30217.396000000001</v>
      </c>
      <c r="F224" s="23">
        <v>0.28685674966830366</v>
      </c>
      <c r="G224" s="24">
        <f>($F$224 - $I$219) * 2</f>
        <v>0.57370617637122123</v>
      </c>
    </row>
    <row r="225" spans="1:11" x14ac:dyDescent="0.25">
      <c r="A225" s="26" t="s">
        <v>577</v>
      </c>
      <c r="B225" s="26" t="s">
        <v>39</v>
      </c>
      <c r="C225" s="26" t="s">
        <v>128</v>
      </c>
      <c r="D225" s="27">
        <v>10827.120999999999</v>
      </c>
      <c r="E225" s="27">
        <v>42978.059000000001</v>
      </c>
      <c r="F225" s="27">
        <v>0.25192205632180825</v>
      </c>
      <c r="G225" s="24">
        <f>($F$225 - $I$219) * 2</f>
        <v>0.50383678967823042</v>
      </c>
    </row>
    <row r="226" spans="1:11" x14ac:dyDescent="0.25">
      <c r="A226" s="22"/>
      <c r="B226" s="22"/>
      <c r="C226" s="22"/>
      <c r="D226" s="23"/>
      <c r="E226" s="23"/>
      <c r="F226" s="23"/>
      <c r="G226" s="24"/>
    </row>
    <row r="227" spans="1:11" x14ac:dyDescent="0.25">
      <c r="A227" s="26" t="s">
        <v>150</v>
      </c>
      <c r="B227" s="26" t="s">
        <v>40</v>
      </c>
      <c r="C227" s="26" t="s">
        <v>129</v>
      </c>
      <c r="D227" s="27">
        <v>0.33700000000000002</v>
      </c>
      <c r="E227" s="27">
        <v>64202.281000000003</v>
      </c>
      <c r="F227" s="27">
        <v>5.2490346877239457E-6</v>
      </c>
      <c r="G227" s="24"/>
      <c r="I227" s="25" t="s">
        <v>59</v>
      </c>
    </row>
    <row r="228" spans="1:11" x14ac:dyDescent="0.25">
      <c r="A228" s="22" t="s">
        <v>151</v>
      </c>
      <c r="B228" s="22" t="s">
        <v>40</v>
      </c>
      <c r="C228" s="22" t="s">
        <v>130</v>
      </c>
      <c r="D228" s="23">
        <v>0.14299999999999999</v>
      </c>
      <c r="E228" s="23">
        <v>68951.195000000007</v>
      </c>
      <c r="F228" s="23">
        <v>2.0739306983729574E-6</v>
      </c>
      <c r="G228" s="24"/>
      <c r="H228" t="s">
        <v>3</v>
      </c>
      <c r="I228" s="28">
        <f>IFERROR(AVERAGE($F$227,$F$228),"0")</f>
        <v>3.6614826930484514E-6</v>
      </c>
      <c r="J228" t="s">
        <v>3</v>
      </c>
    </row>
    <row r="229" spans="1:11" x14ac:dyDescent="0.25">
      <c r="A229" s="26" t="s">
        <v>592</v>
      </c>
      <c r="B229" s="26" t="s">
        <v>40</v>
      </c>
      <c r="C229" s="26" t="s">
        <v>131</v>
      </c>
      <c r="D229" s="27">
        <v>23541.043000000001</v>
      </c>
      <c r="E229" s="27">
        <v>56824.582000000002</v>
      </c>
      <c r="F229" s="27">
        <v>0.41427569146043169</v>
      </c>
      <c r="G229" s="29">
        <f>($F$229 - $I$228) * 5</f>
        <v>2.0713601498886933</v>
      </c>
      <c r="H229" s="18">
        <v>1</v>
      </c>
      <c r="I229" s="30">
        <f>IFERROR($G$233 / $G$229,"")</f>
        <v>0.14856706436942338</v>
      </c>
      <c r="J229" s="31">
        <f>IFERROR(1-$I$229,"")</f>
        <v>0.85143293563057665</v>
      </c>
      <c r="K229" s="32">
        <f>IFERROR((($G$229 * 3 ) + ($G$233 * 5)) / ($G$231 * 3),"")</f>
        <v>0.98157580006940659</v>
      </c>
    </row>
    <row r="230" spans="1:11" x14ac:dyDescent="0.25">
      <c r="A230" s="22" t="s">
        <v>593</v>
      </c>
      <c r="B230" s="22" t="s">
        <v>40</v>
      </c>
      <c r="C230" s="22" t="s">
        <v>131</v>
      </c>
      <c r="D230" s="23">
        <v>14339.962</v>
      </c>
      <c r="E230" s="23">
        <v>33971.5</v>
      </c>
      <c r="F230" s="23">
        <v>0.42211742195664009</v>
      </c>
      <c r="G230" s="29">
        <f>($F$230 - $I$228) * 5</f>
        <v>2.1105688023697353</v>
      </c>
      <c r="H230" s="18">
        <v>2</v>
      </c>
      <c r="I230" s="33">
        <f>IFERROR($G$234 / $G$230,"")</f>
        <v>0.16999188164517498</v>
      </c>
      <c r="J230" s="34">
        <f>IFERROR(1-$I$230,"")</f>
        <v>0.83000811835482502</v>
      </c>
      <c r="K230" s="58">
        <f>IFERROR((($G$230 * 3 ) + ($G$234 * 5)) / ($G$232 * 3),"")</f>
        <v>1.2065685601445988</v>
      </c>
    </row>
    <row r="231" spans="1:11" x14ac:dyDescent="0.25">
      <c r="A231" s="26" t="s">
        <v>594</v>
      </c>
      <c r="B231" s="26" t="s">
        <v>40</v>
      </c>
      <c r="C231" s="26" t="s">
        <v>131</v>
      </c>
      <c r="D231" s="27">
        <v>27078.74</v>
      </c>
      <c r="E231" s="27">
        <v>51426.171999999999</v>
      </c>
      <c r="F231" s="27">
        <v>0.5265556223006449</v>
      </c>
      <c r="G231" s="29">
        <f>($F$231 - $I$228) * 5</f>
        <v>2.6327598040897593</v>
      </c>
      <c r="H231" s="18" t="s">
        <v>60</v>
      </c>
      <c r="I231" s="36">
        <f>IFERROR(AVERAGE($I$229:$I$230),"")</f>
        <v>0.15927947300729917</v>
      </c>
      <c r="J231" s="37">
        <f>IFERROR(AVERAGE($J$229:$J$230),"")</f>
        <v>0.84072052699270083</v>
      </c>
      <c r="K231" s="60">
        <f>IFERROR(AVERAGE($K$229:$K$230),"")</f>
        <v>1.0940721801070028</v>
      </c>
    </row>
    <row r="232" spans="1:11" x14ac:dyDescent="0.25">
      <c r="A232" s="22" t="s">
        <v>595</v>
      </c>
      <c r="B232" s="22" t="s">
        <v>40</v>
      </c>
      <c r="C232" s="22" t="s">
        <v>131</v>
      </c>
      <c r="D232" s="23">
        <v>16780.09</v>
      </c>
      <c r="E232" s="23">
        <v>37374.754000000001</v>
      </c>
      <c r="F232" s="23">
        <v>0.44896857381322164</v>
      </c>
      <c r="G232" s="29">
        <f>($F$232 - $I$228) * 5</f>
        <v>2.244824561652643</v>
      </c>
    </row>
    <row r="233" spans="1:11" x14ac:dyDescent="0.25">
      <c r="A233" s="26" t="s">
        <v>590</v>
      </c>
      <c r="B233" s="26" t="s">
        <v>40</v>
      </c>
      <c r="C233" s="26" t="s">
        <v>131</v>
      </c>
      <c r="D233" s="27">
        <v>7000.125</v>
      </c>
      <c r="E233" s="27">
        <v>45493.285000000003</v>
      </c>
      <c r="F233" s="27">
        <v>0.15387160984307902</v>
      </c>
      <c r="G233" s="24">
        <f>($F$233 - $I$228) * 2</f>
        <v>0.30773589672077195</v>
      </c>
    </row>
    <row r="234" spans="1:11" x14ac:dyDescent="0.25">
      <c r="A234" s="22" t="s">
        <v>591</v>
      </c>
      <c r="B234" s="22" t="s">
        <v>40</v>
      </c>
      <c r="C234" s="22" t="s">
        <v>131</v>
      </c>
      <c r="D234" s="23">
        <v>6430.8450000000003</v>
      </c>
      <c r="E234" s="23">
        <v>35847.714999999997</v>
      </c>
      <c r="F234" s="23">
        <v>0.17939344251091041</v>
      </c>
      <c r="G234" s="24">
        <f>($F$234 - $I$228) * 2</f>
        <v>0.35877956205643474</v>
      </c>
    </row>
    <row r="235" spans="1:11" x14ac:dyDescent="0.25">
      <c r="A235" s="26"/>
      <c r="B235" s="26"/>
      <c r="C235" s="26"/>
      <c r="D235" s="27"/>
      <c r="E235" s="27"/>
      <c r="F235" s="27"/>
      <c r="G235" s="24"/>
    </row>
    <row r="236" spans="1:11" x14ac:dyDescent="0.25">
      <c r="A236" s="22" t="s">
        <v>150</v>
      </c>
      <c r="B236" s="22" t="s">
        <v>41</v>
      </c>
      <c r="C236" s="22" t="s">
        <v>132</v>
      </c>
      <c r="D236" s="23">
        <v>0.33700000000000002</v>
      </c>
      <c r="E236" s="23">
        <v>64202.281000000003</v>
      </c>
      <c r="F236" s="23">
        <v>5.2490346877239457E-6</v>
      </c>
      <c r="G236" s="24"/>
      <c r="I236" s="25" t="s">
        <v>59</v>
      </c>
    </row>
    <row r="237" spans="1:11" x14ac:dyDescent="0.25">
      <c r="A237" s="26" t="s">
        <v>151</v>
      </c>
      <c r="B237" s="26" t="s">
        <v>41</v>
      </c>
      <c r="C237" s="26" t="s">
        <v>133</v>
      </c>
      <c r="D237" s="27">
        <v>0.14299999999999999</v>
      </c>
      <c r="E237" s="27">
        <v>68951.195000000007</v>
      </c>
      <c r="F237" s="27">
        <v>2.0739306983729574E-6</v>
      </c>
      <c r="G237" s="24"/>
      <c r="H237" t="s">
        <v>3</v>
      </c>
      <c r="I237" s="28">
        <f>IFERROR(AVERAGE($F$236,$F$237),"0")</f>
        <v>3.6614826930484514E-6</v>
      </c>
      <c r="J237" t="s">
        <v>3</v>
      </c>
    </row>
    <row r="238" spans="1:11" x14ac:dyDescent="0.25">
      <c r="A238" s="22" t="s">
        <v>608</v>
      </c>
      <c r="B238" s="22" t="s">
        <v>41</v>
      </c>
      <c r="C238" s="22" t="s">
        <v>134</v>
      </c>
      <c r="D238" s="23">
        <v>4835.3</v>
      </c>
      <c r="E238" s="23">
        <v>56824.582000000002</v>
      </c>
      <c r="F238" s="23">
        <v>8.5091694999181872E-2</v>
      </c>
      <c r="G238" s="24">
        <f>($F$238 - $I$237) * 5</f>
        <v>0.42544016758244407</v>
      </c>
      <c r="H238" s="18">
        <v>1</v>
      </c>
      <c r="I238" s="30">
        <f>IFERROR($G$242 / $G$238,"")</f>
        <v>0.20005118637273644</v>
      </c>
      <c r="J238" s="31">
        <f>IFERROR(1-$I$238,"")</f>
        <v>0.79994881362726356</v>
      </c>
      <c r="K238" s="32">
        <f>IFERROR((($G$238 * 3 ) + ($G$242 * 5)) / ($G$240 * 3),"")</f>
        <v>0.71517147387671542</v>
      </c>
    </row>
    <row r="239" spans="1:11" x14ac:dyDescent="0.25">
      <c r="A239" s="26" t="s">
        <v>609</v>
      </c>
      <c r="B239" s="26" t="s">
        <v>41</v>
      </c>
      <c r="C239" s="26" t="s">
        <v>134</v>
      </c>
      <c r="D239" s="27">
        <v>3706.6030000000001</v>
      </c>
      <c r="E239" s="27">
        <v>33971.5</v>
      </c>
      <c r="F239" s="27">
        <v>0.10910919447183669</v>
      </c>
      <c r="G239" s="24">
        <f>($F$239 - $I$237) * 5</f>
        <v>0.54552766494571814</v>
      </c>
      <c r="H239" s="18">
        <v>2</v>
      </c>
      <c r="I239" s="33">
        <f>IFERROR($G$243 / $G$239,"")</f>
        <v>0.14339337916534955</v>
      </c>
      <c r="J239" s="34">
        <f>IFERROR(1-$I$239,"")</f>
        <v>0.85660662083465045</v>
      </c>
      <c r="K239" s="35">
        <f>IFERROR((($G$239 * 3 ) + ($G$243 * 5)) / ($G$241 * 3),"")</f>
        <v>0.88937883723418032</v>
      </c>
    </row>
    <row r="240" spans="1:11" x14ac:dyDescent="0.25">
      <c r="A240" s="22" t="s">
        <v>610</v>
      </c>
      <c r="B240" s="22" t="s">
        <v>41</v>
      </c>
      <c r="C240" s="22" t="s">
        <v>134</v>
      </c>
      <c r="D240" s="23">
        <v>8158.6639999999998</v>
      </c>
      <c r="E240" s="23">
        <v>51426.171999999999</v>
      </c>
      <c r="F240" s="23">
        <v>0.15864809070369851</v>
      </c>
      <c r="G240" s="24">
        <f>($F$240 - $I$237) * 5</f>
        <v>0.79322214610502728</v>
      </c>
      <c r="H240" s="18" t="s">
        <v>60</v>
      </c>
      <c r="I240" s="36">
        <f>IFERROR(AVERAGE($I$238:$I$239),"")</f>
        <v>0.171722282769043</v>
      </c>
      <c r="J240" s="37">
        <f>IFERROR(AVERAGE($J$238:$J$239),"")</f>
        <v>0.828277717230957</v>
      </c>
      <c r="K240" s="38">
        <f>IFERROR(AVERAGE($K$238:$K$239),"")</f>
        <v>0.80227515555544793</v>
      </c>
    </row>
    <row r="241" spans="1:11" x14ac:dyDescent="0.25">
      <c r="A241" s="26" t="s">
        <v>611</v>
      </c>
      <c r="B241" s="26" t="s">
        <v>41</v>
      </c>
      <c r="C241" s="26" t="s">
        <v>134</v>
      </c>
      <c r="D241" s="27">
        <v>5680.8879999999999</v>
      </c>
      <c r="E241" s="27">
        <v>37374.754000000001</v>
      </c>
      <c r="F241" s="27">
        <v>0.15199800378619213</v>
      </c>
      <c r="G241" s="24">
        <f>($F$241 - $I$237) * 5</f>
        <v>0.75997171151749543</v>
      </c>
    </row>
    <row r="242" spans="1:11" x14ac:dyDescent="0.25">
      <c r="A242" s="22" t="s">
        <v>606</v>
      </c>
      <c r="B242" s="22" t="s">
        <v>41</v>
      </c>
      <c r="C242" s="22" t="s">
        <v>134</v>
      </c>
      <c r="D242" s="23">
        <v>1936.1289999999999</v>
      </c>
      <c r="E242" s="23">
        <v>45493.285000000003</v>
      </c>
      <c r="F242" s="23">
        <v>4.2558566610434917E-2</v>
      </c>
      <c r="G242" s="45">
        <f>($F$242 - $I$237) * 2</f>
        <v>8.5109810255483739E-2</v>
      </c>
    </row>
    <row r="243" spans="1:11" x14ac:dyDescent="0.25">
      <c r="A243" s="26" t="s">
        <v>607</v>
      </c>
      <c r="B243" s="26" t="s">
        <v>41</v>
      </c>
      <c r="C243" s="26" t="s">
        <v>134</v>
      </c>
      <c r="D243" s="27">
        <v>1402.2260000000001</v>
      </c>
      <c r="E243" s="27">
        <v>35847.714999999997</v>
      </c>
      <c r="F243" s="27">
        <v>3.9116189135067612E-2</v>
      </c>
      <c r="G243" s="45">
        <f>($F$243 - $I$237) * 2</f>
        <v>7.822505530474913E-2</v>
      </c>
    </row>
    <row r="244" spans="1:11" x14ac:dyDescent="0.25">
      <c r="A244" s="22"/>
      <c r="B244" s="22"/>
      <c r="C244" s="22"/>
      <c r="D244" s="23"/>
      <c r="E244" s="23"/>
      <c r="F244" s="23"/>
      <c r="G244" s="24"/>
    </row>
    <row r="245" spans="1:11" x14ac:dyDescent="0.25">
      <c r="A245" s="26" t="s">
        <v>150</v>
      </c>
      <c r="B245" s="26" t="s">
        <v>42</v>
      </c>
      <c r="C245" s="26" t="s">
        <v>135</v>
      </c>
      <c r="D245" s="27">
        <v>0.33700000000000002</v>
      </c>
      <c r="E245" s="27">
        <v>64202.281000000003</v>
      </c>
      <c r="F245" s="27">
        <v>5.2490346877239457E-6</v>
      </c>
      <c r="G245" s="24"/>
      <c r="I245" s="25" t="s">
        <v>59</v>
      </c>
    </row>
    <row r="246" spans="1:11" x14ac:dyDescent="0.25">
      <c r="A246" s="22" t="s">
        <v>151</v>
      </c>
      <c r="B246" s="22" t="s">
        <v>42</v>
      </c>
      <c r="C246" s="22" t="s">
        <v>136</v>
      </c>
      <c r="D246" s="23">
        <v>0.14299999999999999</v>
      </c>
      <c r="E246" s="23">
        <v>68951.195000000007</v>
      </c>
      <c r="F246" s="23">
        <v>2.0739306983729574E-6</v>
      </c>
      <c r="G246" s="24"/>
      <c r="H246" t="s">
        <v>3</v>
      </c>
      <c r="I246" s="28">
        <f>IFERROR(AVERAGE($F$245,$F$246),"0")</f>
        <v>3.6614826930484514E-6</v>
      </c>
      <c r="J246" t="s">
        <v>3</v>
      </c>
    </row>
    <row r="247" spans="1:11" x14ac:dyDescent="0.25">
      <c r="A247" s="26" t="s">
        <v>622</v>
      </c>
      <c r="B247" s="26" t="s">
        <v>42</v>
      </c>
      <c r="C247" s="26" t="s">
        <v>137</v>
      </c>
      <c r="D247" s="27">
        <v>277.77600000000001</v>
      </c>
      <c r="E247" s="27">
        <v>56824.582000000002</v>
      </c>
      <c r="F247" s="27">
        <v>4.8883069654608279E-3</v>
      </c>
      <c r="G247" s="45">
        <f>($F$247 - $I$246) * 5</f>
        <v>2.4423227413838899E-2</v>
      </c>
      <c r="H247" s="18">
        <v>1</v>
      </c>
      <c r="I247" s="46">
        <f>IFERROR($G$251 / $G$247,"")</f>
        <v>1.789717659293907E-4</v>
      </c>
      <c r="J247" s="31">
        <f>IFERROR(1-$I$247,"")</f>
        <v>0.9998210282340706</v>
      </c>
      <c r="K247" s="32">
        <f>IFERROR((($G$247 * 3 ) + ($G$251 * 5)) / ($G$249 * 3),"")</f>
        <v>0.62314001242464945</v>
      </c>
    </row>
    <row r="248" spans="1:11" x14ac:dyDescent="0.25">
      <c r="A248" s="22" t="s">
        <v>623</v>
      </c>
      <c r="B248" s="22" t="s">
        <v>42</v>
      </c>
      <c r="C248" s="22" t="s">
        <v>137</v>
      </c>
      <c r="D248" s="23">
        <v>186.85300000000001</v>
      </c>
      <c r="E248" s="23">
        <v>33971.5</v>
      </c>
      <c r="F248" s="23">
        <v>5.5002870052838415E-3</v>
      </c>
      <c r="G248" s="45">
        <f>($F$248 - $I$246) * 5</f>
        <v>2.7483127612953968E-2</v>
      </c>
      <c r="H248" s="18">
        <v>2</v>
      </c>
      <c r="I248" s="71">
        <f>IFERROR($G$252 / $G$248,"")</f>
        <v>-1.3450120865082977E-4</v>
      </c>
      <c r="J248" s="41">
        <f>IFERROR(1-$I$248,"")</f>
        <v>1.0001345012086509</v>
      </c>
      <c r="K248" s="35">
        <f>IFERROR((($G$248 * 3 ) + ($G$252 * 5)) / ($G$250 * 3),"")</f>
        <v>0.76585052603534232</v>
      </c>
    </row>
    <row r="249" spans="1:11" x14ac:dyDescent="0.25">
      <c r="A249" s="26" t="s">
        <v>624</v>
      </c>
      <c r="B249" s="26" t="s">
        <v>42</v>
      </c>
      <c r="C249" s="26" t="s">
        <v>137</v>
      </c>
      <c r="D249" s="27">
        <v>403.42599999999999</v>
      </c>
      <c r="E249" s="27">
        <v>51426.171999999999</v>
      </c>
      <c r="F249" s="27">
        <v>7.8447604461012576E-3</v>
      </c>
      <c r="G249" s="45">
        <f>($F$249 - $I$246) * 5</f>
        <v>3.9205494817041039E-2</v>
      </c>
      <c r="H249" s="18" t="s">
        <v>60</v>
      </c>
      <c r="I249" s="61">
        <f>IFERROR(AVERAGE($I$247:$I$248),"")</f>
        <v>2.2235278639280465E-5</v>
      </c>
      <c r="J249" s="37">
        <f>IFERROR(AVERAGE($J$247:$J$248),"")</f>
        <v>0.9999777647213608</v>
      </c>
      <c r="K249" s="38">
        <f>IFERROR(AVERAGE($K$247:$K$248),"")</f>
        <v>0.69449526922999594</v>
      </c>
    </row>
    <row r="250" spans="1:11" x14ac:dyDescent="0.25">
      <c r="A250" s="22" t="s">
        <v>625</v>
      </c>
      <c r="B250" s="22" t="s">
        <v>42</v>
      </c>
      <c r="C250" s="22" t="s">
        <v>137</v>
      </c>
      <c r="D250" s="23">
        <v>268.32100000000003</v>
      </c>
      <c r="E250" s="23">
        <v>37374.754000000001</v>
      </c>
      <c r="F250" s="23">
        <v>7.1792044437269074E-3</v>
      </c>
      <c r="G250" s="45">
        <f>($F$250 - $I$246) * 5</f>
        <v>3.5877714805169297E-2</v>
      </c>
    </row>
    <row r="251" spans="1:11" x14ac:dyDescent="0.25">
      <c r="A251" s="26" t="s">
        <v>620</v>
      </c>
      <c r="B251" s="26" t="s">
        <v>42</v>
      </c>
      <c r="C251" s="26" t="s">
        <v>138</v>
      </c>
      <c r="D251" s="27">
        <v>0.26600000000000001</v>
      </c>
      <c r="E251" s="27">
        <v>45493.285000000003</v>
      </c>
      <c r="F251" s="27">
        <v>5.8470167630233781E-6</v>
      </c>
      <c r="G251" s="28">
        <f>($F$251 - $I$246) * 2</f>
        <v>4.3710681399498535E-6</v>
      </c>
    </row>
    <row r="252" spans="1:11" x14ac:dyDescent="0.25">
      <c r="A252" s="22" t="s">
        <v>621</v>
      </c>
      <c r="B252" s="22" t="s">
        <v>42</v>
      </c>
      <c r="C252" s="22" t="s">
        <v>137</v>
      </c>
      <c r="D252" s="23">
        <v>6.5000000000000002E-2</v>
      </c>
      <c r="E252" s="23">
        <v>35847.714999999997</v>
      </c>
      <c r="F252" s="23">
        <v>1.8132257523247997E-6</v>
      </c>
      <c r="G252" s="28">
        <f>($F$252 - $I$246) * 2</f>
        <v>-3.6965138814473032E-6</v>
      </c>
    </row>
    <row r="253" spans="1:11" x14ac:dyDescent="0.25">
      <c r="A253" s="26"/>
      <c r="B253" s="26"/>
      <c r="C253" s="26"/>
      <c r="D253" s="27"/>
      <c r="E253" s="27"/>
      <c r="F253" s="27"/>
      <c r="G253" s="24"/>
    </row>
    <row r="254" spans="1:11" x14ac:dyDescent="0.25">
      <c r="A254" s="22" t="s">
        <v>150</v>
      </c>
      <c r="B254" s="22" t="s">
        <v>43</v>
      </c>
      <c r="C254" s="22" t="s">
        <v>139</v>
      </c>
      <c r="D254" s="23">
        <v>0.33700000000000002</v>
      </c>
      <c r="E254" s="23">
        <v>64202.281000000003</v>
      </c>
      <c r="F254" s="23">
        <v>5.2490346877239457E-6</v>
      </c>
      <c r="G254" s="24"/>
      <c r="I254" s="25" t="s">
        <v>59</v>
      </c>
    </row>
    <row r="255" spans="1:11" x14ac:dyDescent="0.25">
      <c r="A255" s="26" t="s">
        <v>151</v>
      </c>
      <c r="B255" s="26" t="s">
        <v>43</v>
      </c>
      <c r="C255" s="26" t="s">
        <v>140</v>
      </c>
      <c r="D255" s="27">
        <v>0.14299999999999999</v>
      </c>
      <c r="E255" s="27">
        <v>68951.195000000007</v>
      </c>
      <c r="F255" s="27">
        <v>2.0739306983729574E-6</v>
      </c>
      <c r="G255" s="24"/>
      <c r="H255" t="s">
        <v>3</v>
      </c>
      <c r="I255" s="28">
        <f>IFERROR(AVERAGE($F$254,$F$255),"0")</f>
        <v>3.6614826930484514E-6</v>
      </c>
      <c r="J255" t="s">
        <v>3</v>
      </c>
    </row>
    <row r="256" spans="1:11" x14ac:dyDescent="0.25">
      <c r="A256" s="22" t="s">
        <v>636</v>
      </c>
      <c r="B256" s="22" t="s">
        <v>43</v>
      </c>
      <c r="C256" s="22" t="s">
        <v>141</v>
      </c>
      <c r="D256" s="23">
        <v>4326.5479999999998</v>
      </c>
      <c r="E256" s="23">
        <v>56824.582000000002</v>
      </c>
      <c r="F256" s="23">
        <v>7.6138668296759304E-2</v>
      </c>
      <c r="G256" s="24">
        <f>($F$256 - $I$255) * 5</f>
        <v>0.38067503407033126</v>
      </c>
      <c r="H256" s="18">
        <v>1</v>
      </c>
      <c r="I256" s="43">
        <f>IFERROR($G$260 / $G$256,"")</f>
        <v>4.4775365972930359E-2</v>
      </c>
      <c r="J256" s="31">
        <f>IFERROR(1-$I$256,"")</f>
        <v>0.95522463402706959</v>
      </c>
      <c r="K256" s="32">
        <f>IFERROR((($G$256 * 3 ) + ($G$260 * 5)) / ($G$258 * 3),"")</f>
        <v>0.39061982254513716</v>
      </c>
    </row>
    <row r="257" spans="1:11" x14ac:dyDescent="0.25">
      <c r="A257" s="26" t="s">
        <v>637</v>
      </c>
      <c r="B257" s="26" t="s">
        <v>43</v>
      </c>
      <c r="C257" s="26" t="s">
        <v>141</v>
      </c>
      <c r="D257" s="27">
        <v>2844.0810000000001</v>
      </c>
      <c r="E257" s="27">
        <v>33971.5</v>
      </c>
      <c r="F257" s="27">
        <v>8.3719617915017003E-2</v>
      </c>
      <c r="G257" s="24">
        <f>($F$257 - $I$255) * 5</f>
        <v>0.41857978216161973</v>
      </c>
      <c r="H257" s="18">
        <v>2</v>
      </c>
      <c r="I257" s="52">
        <f>IFERROR($G$261 / $G$257,"")</f>
        <v>3.2228546448494551E-2</v>
      </c>
      <c r="J257" s="34">
        <f>IFERROR(1-$I$257,"")</f>
        <v>0.9677714535515054</v>
      </c>
      <c r="K257" s="35">
        <f>IFERROR((($G$257 * 3 ) + ($G$261 * 5)) / ($G$259 * 3),"")</f>
        <v>0.45425592623716493</v>
      </c>
    </row>
    <row r="258" spans="1:11" x14ac:dyDescent="0.25">
      <c r="A258" s="22" t="s">
        <v>638</v>
      </c>
      <c r="B258" s="22" t="s">
        <v>43</v>
      </c>
      <c r="C258" s="22" t="s">
        <v>141</v>
      </c>
      <c r="D258" s="23">
        <v>10771.572</v>
      </c>
      <c r="E258" s="23">
        <v>51426.171999999999</v>
      </c>
      <c r="F258" s="23">
        <v>0.20945700566629771</v>
      </c>
      <c r="G258" s="29">
        <f>($F$258 - $I$255) * 5</f>
        <v>1.0472667209180233</v>
      </c>
      <c r="H258" s="18" t="s">
        <v>60</v>
      </c>
      <c r="I258" s="44">
        <f>IFERROR(AVERAGE($I$256:$I$257),"")</f>
        <v>3.8501956210712451E-2</v>
      </c>
      <c r="J258" s="37">
        <f>IFERROR(AVERAGE($J$256:$J$257),"")</f>
        <v>0.96149804378928749</v>
      </c>
      <c r="K258" s="38">
        <f>IFERROR(AVERAGE($K$256:$K$257),"")</f>
        <v>0.42243787439115105</v>
      </c>
    </row>
    <row r="259" spans="1:11" x14ac:dyDescent="0.25">
      <c r="A259" s="26" t="s">
        <v>639</v>
      </c>
      <c r="B259" s="26" t="s">
        <v>43</v>
      </c>
      <c r="C259" s="26" t="s">
        <v>141</v>
      </c>
      <c r="D259" s="27">
        <v>7258.0010000000002</v>
      </c>
      <c r="E259" s="27">
        <v>37374.754000000001</v>
      </c>
      <c r="F259" s="27">
        <v>0.19419528487063756</v>
      </c>
      <c r="G259" s="24">
        <f>($F$259 - $I$255) * 5</f>
        <v>0.97095811693972256</v>
      </c>
    </row>
    <row r="260" spans="1:11" x14ac:dyDescent="0.25">
      <c r="A260" s="22" t="s">
        <v>640</v>
      </c>
      <c r="B260" s="22" t="s">
        <v>43</v>
      </c>
      <c r="C260" s="22" t="s">
        <v>141</v>
      </c>
      <c r="D260" s="23">
        <v>387.88</v>
      </c>
      <c r="E260" s="23">
        <v>45493.285000000003</v>
      </c>
      <c r="F260" s="23">
        <v>8.5260934663214574E-3</v>
      </c>
      <c r="G260" s="45">
        <f>($F$260 - $I$255) * 2</f>
        <v>1.7044863967256817E-2</v>
      </c>
    </row>
    <row r="261" spans="1:11" x14ac:dyDescent="0.25">
      <c r="A261" s="26" t="s">
        <v>641</v>
      </c>
      <c r="B261" s="26" t="s">
        <v>43</v>
      </c>
      <c r="C261" s="26" t="s">
        <v>141</v>
      </c>
      <c r="D261" s="27">
        <v>241.928</v>
      </c>
      <c r="E261" s="27">
        <v>35847.714999999997</v>
      </c>
      <c r="F261" s="27">
        <v>6.7487704585912946E-3</v>
      </c>
      <c r="G261" s="45">
        <f>($F$261 - $I$255) * 2</f>
        <v>1.3490217951796493E-2</v>
      </c>
    </row>
    <row r="262" spans="1:11" x14ac:dyDescent="0.25">
      <c r="A262" s="22"/>
      <c r="B262" s="22"/>
      <c r="C262" s="22"/>
      <c r="D262" s="23"/>
      <c r="E262" s="23"/>
      <c r="F262" s="23"/>
      <c r="G262" s="24"/>
    </row>
    <row r="263" spans="1:11" x14ac:dyDescent="0.25">
      <c r="A263" s="26" t="s">
        <v>150</v>
      </c>
      <c r="B263" s="26" t="s">
        <v>0</v>
      </c>
      <c r="C263" s="26" t="s">
        <v>142</v>
      </c>
      <c r="D263" s="27">
        <v>0.33700000000000002</v>
      </c>
      <c r="E263" s="27">
        <v>64202.281000000003</v>
      </c>
      <c r="F263" s="27">
        <v>5.2490346877239457E-6</v>
      </c>
      <c r="G263" s="24"/>
      <c r="I263" s="25" t="s">
        <v>59</v>
      </c>
    </row>
    <row r="264" spans="1:11" x14ac:dyDescent="0.25">
      <c r="A264" s="22" t="s">
        <v>151</v>
      </c>
      <c r="B264" s="22" t="s">
        <v>0</v>
      </c>
      <c r="C264" s="22" t="s">
        <v>143</v>
      </c>
      <c r="D264" s="23">
        <v>0.14299999999999999</v>
      </c>
      <c r="E264" s="23">
        <v>68951.195000000007</v>
      </c>
      <c r="F264" s="23">
        <v>2.0739306983729574E-6</v>
      </c>
      <c r="G264" s="24"/>
      <c r="H264" t="s">
        <v>3</v>
      </c>
      <c r="I264" s="28">
        <f>IFERROR(AVERAGE($F$263,$F$264),"0")</f>
        <v>3.6614826930484514E-6</v>
      </c>
      <c r="J264" t="s">
        <v>3</v>
      </c>
    </row>
    <row r="265" spans="1:11" x14ac:dyDescent="0.25">
      <c r="A265" s="26" t="s">
        <v>154</v>
      </c>
      <c r="B265" s="26" t="s">
        <v>0</v>
      </c>
      <c r="C265" s="26" t="s">
        <v>144</v>
      </c>
      <c r="D265" s="27">
        <v>1165.5160000000001</v>
      </c>
      <c r="E265" s="27">
        <v>29467.412</v>
      </c>
      <c r="F265" s="27">
        <v>3.9552709956340928E-2</v>
      </c>
      <c r="G265" s="24">
        <f>($F$265 - $I$264) * 5</f>
        <v>0.1977452423682394</v>
      </c>
      <c r="H265" s="18">
        <v>1</v>
      </c>
      <c r="I265" s="30">
        <f>IFERROR($G$269 / $G$265,"")</f>
        <v>0.47082342062733529</v>
      </c>
      <c r="J265" s="31">
        <f>IFERROR(1-$I$265,"")</f>
        <v>0.52917657937266471</v>
      </c>
      <c r="K265" s="56">
        <f>IFERROR((($G$265 * 3 ) + ($G$269 * 5)) / ($G$267 * 3),"")</f>
        <v>2.6285916599786394</v>
      </c>
    </row>
    <row r="266" spans="1:11" x14ac:dyDescent="0.25">
      <c r="A266" s="22" t="s">
        <v>155</v>
      </c>
      <c r="B266" s="22" t="s">
        <v>0</v>
      </c>
      <c r="C266" s="22" t="s">
        <v>144</v>
      </c>
      <c r="D266" s="23">
        <v>2316.5459999999998</v>
      </c>
      <c r="E266" s="23">
        <v>65463.254000000001</v>
      </c>
      <c r="F266" s="23">
        <v>3.5386966862356088E-2</v>
      </c>
      <c r="G266" s="24">
        <f>($F$266 - $I$264) * 5</f>
        <v>0.17691652689831522</v>
      </c>
      <c r="H266" s="18">
        <v>2</v>
      </c>
      <c r="I266" s="33">
        <f>IFERROR($G$270 / $G$266,"")</f>
        <v>0.42241003886709955</v>
      </c>
      <c r="J266" s="34">
        <f>IFERROR(1-$I$266,"")</f>
        <v>0.57758996113290051</v>
      </c>
      <c r="K266" s="58">
        <f>IFERROR((($G$266 * 3 ) + ($G$270 * 5)) / ($G$268 * 3),"")</f>
        <v>1.4000070868978887</v>
      </c>
    </row>
    <row r="267" spans="1:11" x14ac:dyDescent="0.25">
      <c r="A267" s="26" t="s">
        <v>156</v>
      </c>
      <c r="B267" s="26" t="s">
        <v>0</v>
      </c>
      <c r="C267" s="26" t="s">
        <v>144</v>
      </c>
      <c r="D267" s="27">
        <v>725.10799999999995</v>
      </c>
      <c r="E267" s="27">
        <v>27000.011999999999</v>
      </c>
      <c r="F267" s="27">
        <v>2.6855839915923E-2</v>
      </c>
      <c r="G267" s="24">
        <f>($F$267 - $I$264) * 5</f>
        <v>0.13426089216614975</v>
      </c>
      <c r="H267" s="18" t="s">
        <v>60</v>
      </c>
      <c r="I267" s="36">
        <f>IFERROR(AVERAGE($I$265:$I$266),"")</f>
        <v>0.44661672974721744</v>
      </c>
      <c r="J267" s="37">
        <f>IFERROR(AVERAGE($J$265:$J$266),"")</f>
        <v>0.55338327025278256</v>
      </c>
      <c r="K267" s="60">
        <f>IFERROR(AVERAGE($K$265:$K$266),"")</f>
        <v>2.0142993734382642</v>
      </c>
    </row>
    <row r="268" spans="1:11" x14ac:dyDescent="0.25">
      <c r="A268" s="22" t="s">
        <v>157</v>
      </c>
      <c r="B268" s="22" t="s">
        <v>0</v>
      </c>
      <c r="C268" s="22" t="s">
        <v>144</v>
      </c>
      <c r="D268" s="23">
        <v>2722.4760000000001</v>
      </c>
      <c r="E268" s="23">
        <v>63209.902000000002</v>
      </c>
      <c r="F268" s="23">
        <v>4.3070403747817863E-2</v>
      </c>
      <c r="G268" s="24">
        <f>($F$268 - $I$264) * 5</f>
        <v>0.21533371132562407</v>
      </c>
    </row>
    <row r="269" spans="1:11" x14ac:dyDescent="0.25">
      <c r="A269" s="26" t="s">
        <v>145</v>
      </c>
      <c r="B269" s="26" t="s">
        <v>0</v>
      </c>
      <c r="C269" s="26" t="s">
        <v>144</v>
      </c>
      <c r="D269" s="27">
        <v>2250.0369999999998</v>
      </c>
      <c r="E269" s="27">
        <v>48330.512000000002</v>
      </c>
      <c r="F269" s="27">
        <v>4.6555207194991018E-2</v>
      </c>
      <c r="G269" s="45">
        <f>($F$269 - $I$264) * 2</f>
        <v>9.3103091424595941E-2</v>
      </c>
    </row>
    <row r="270" spans="1:11" x14ac:dyDescent="0.25">
      <c r="A270" s="22" t="s">
        <v>146</v>
      </c>
      <c r="B270" s="22" t="s">
        <v>0</v>
      </c>
      <c r="C270" s="22" t="s">
        <v>144</v>
      </c>
      <c r="D270" s="23">
        <v>1554.617</v>
      </c>
      <c r="E270" s="23">
        <v>41601.425999999999</v>
      </c>
      <c r="F270" s="23">
        <v>3.7369319984367842E-2</v>
      </c>
      <c r="G270" s="45">
        <f>($F$270 - $I$264) * 2</f>
        <v>7.473131700334959E-2</v>
      </c>
    </row>
    <row r="271" spans="1:11" x14ac:dyDescent="0.25">
      <c r="A271" s="26"/>
      <c r="B271" s="26"/>
      <c r="C271" s="26"/>
      <c r="D271" s="27"/>
      <c r="E271" s="27"/>
      <c r="F271" s="27"/>
      <c r="G271" s="24"/>
    </row>
    <row r="272" spans="1:11" x14ac:dyDescent="0.25">
      <c r="A272" s="22" t="s">
        <v>150</v>
      </c>
      <c r="B272" s="22" t="s">
        <v>1</v>
      </c>
      <c r="C272" s="22" t="s">
        <v>147</v>
      </c>
      <c r="D272" s="23">
        <v>0.33700000000000002</v>
      </c>
      <c r="E272" s="23">
        <v>64202.281000000003</v>
      </c>
      <c r="F272" s="23">
        <v>5.2490346877239457E-6</v>
      </c>
      <c r="G272" s="24"/>
      <c r="I272" s="25" t="s">
        <v>59</v>
      </c>
    </row>
    <row r="273" spans="1:11" x14ac:dyDescent="0.25">
      <c r="A273" s="26" t="s">
        <v>151</v>
      </c>
      <c r="B273" s="26" t="s">
        <v>1</v>
      </c>
      <c r="C273" s="26" t="s">
        <v>147</v>
      </c>
      <c r="D273" s="27">
        <v>0.14299999999999999</v>
      </c>
      <c r="E273" s="27">
        <v>68951.195000000007</v>
      </c>
      <c r="F273" s="27">
        <v>2.0739306983729574E-6</v>
      </c>
      <c r="G273" s="24"/>
      <c r="H273" t="s">
        <v>3</v>
      </c>
      <c r="I273" s="28">
        <f>IFERROR(AVERAGE($F$272,$F$273),"0")</f>
        <v>3.6614826930484514E-6</v>
      </c>
      <c r="J273" t="s">
        <v>3</v>
      </c>
    </row>
    <row r="274" spans="1:11" x14ac:dyDescent="0.25">
      <c r="A274" s="22" t="s">
        <v>158</v>
      </c>
      <c r="B274" s="22" t="s">
        <v>1</v>
      </c>
      <c r="C274" s="22" t="s">
        <v>147</v>
      </c>
      <c r="D274" s="23">
        <v>1661.23</v>
      </c>
      <c r="E274" s="23">
        <v>29467.412</v>
      </c>
      <c r="F274" s="23">
        <v>5.6375157750534727E-2</v>
      </c>
      <c r="G274" s="24">
        <f>($F$274 - $I$273) * 5</f>
        <v>0.2818574813392084</v>
      </c>
      <c r="H274" s="18">
        <v>1</v>
      </c>
      <c r="I274" s="43">
        <f>IFERROR($G$278 / $G$274,"")</f>
        <v>2.932864470819823E-2</v>
      </c>
      <c r="J274" s="31">
        <f>IFERROR(1-$I$274,"")</f>
        <v>0.97067135529180182</v>
      </c>
      <c r="K274" s="32">
        <f>IFERROR((($G$274 * 3 ) + ($G$278 * 5)) / ($G$276 * 3),"")</f>
        <v>0.99684819115743861</v>
      </c>
    </row>
    <row r="275" spans="1:11" x14ac:dyDescent="0.25">
      <c r="A275" s="26" t="s">
        <v>159</v>
      </c>
      <c r="B275" s="26" t="s">
        <v>1</v>
      </c>
      <c r="C275" s="26" t="s">
        <v>147</v>
      </c>
      <c r="D275" s="27">
        <v>3582.9160000000002</v>
      </c>
      <c r="E275" s="27">
        <v>65463.254000000001</v>
      </c>
      <c r="F275" s="27">
        <v>5.4731712542123251E-2</v>
      </c>
      <c r="G275" s="24">
        <f>($F$275 - $I$273) * 5</f>
        <v>0.27364025529715102</v>
      </c>
      <c r="H275" s="18">
        <v>2</v>
      </c>
      <c r="I275" s="52">
        <f>IFERROR($G$279 / $G$275,"")</f>
        <v>2.5505079224111847E-2</v>
      </c>
      <c r="J275" s="34">
        <f>IFERROR(1-$I$275,"")</f>
        <v>0.97449492077588817</v>
      </c>
      <c r="K275" s="58">
        <f>IFERROR((($G$275 * 3 ) + ($G$279 * 5)) / ($G$277 * 3),"")</f>
        <v>1.0141886165834184</v>
      </c>
    </row>
    <row r="276" spans="1:11" x14ac:dyDescent="0.25">
      <c r="A276" s="22" t="s">
        <v>160</v>
      </c>
      <c r="B276" s="22" t="s">
        <v>1</v>
      </c>
      <c r="C276" s="22" t="s">
        <v>147</v>
      </c>
      <c r="D276" s="23">
        <v>1601.576</v>
      </c>
      <c r="E276" s="23">
        <v>27000.011999999999</v>
      </c>
      <c r="F276" s="23">
        <v>5.93176032662504E-2</v>
      </c>
      <c r="G276" s="24">
        <f>($F$276 - $I$273) * 5</f>
        <v>0.29656970891778678</v>
      </c>
      <c r="H276" s="18" t="s">
        <v>60</v>
      </c>
      <c r="I276" s="44">
        <f>IFERROR(AVERAGE($I$274:$I$275),"")</f>
        <v>2.7416861966155039E-2</v>
      </c>
      <c r="J276" s="37">
        <f>IFERROR(AVERAGE($J$274:$J$275),"")</f>
        <v>0.972583138033845</v>
      </c>
      <c r="K276" s="60">
        <f>IFERROR(AVERAGE($K$274:$K$275),"")</f>
        <v>1.0055184038704286</v>
      </c>
    </row>
    <row r="277" spans="1:11" x14ac:dyDescent="0.25">
      <c r="A277" s="26" t="s">
        <v>161</v>
      </c>
      <c r="B277" s="26" t="s">
        <v>1</v>
      </c>
      <c r="C277" s="26" t="s">
        <v>147</v>
      </c>
      <c r="D277" s="27">
        <v>3556.1840000000002</v>
      </c>
      <c r="E277" s="27">
        <v>63209.902000000002</v>
      </c>
      <c r="F277" s="27">
        <v>5.6259919529696473E-2</v>
      </c>
      <c r="G277" s="24">
        <f>($F$277 - $I$273) * 5</f>
        <v>0.28128129023501713</v>
      </c>
    </row>
    <row r="278" spans="1:11" x14ac:dyDescent="0.25">
      <c r="A278" s="22" t="s">
        <v>148</v>
      </c>
      <c r="B278" s="22" t="s">
        <v>1</v>
      </c>
      <c r="C278" s="22" t="s">
        <v>147</v>
      </c>
      <c r="D278" s="23">
        <v>199.93899999999999</v>
      </c>
      <c r="E278" s="23">
        <v>48330.512000000002</v>
      </c>
      <c r="F278" s="23">
        <v>4.136910446965676E-3</v>
      </c>
      <c r="G278" s="53">
        <f>($F$278 - $I$273) * 2</f>
        <v>8.2664979285452557E-3</v>
      </c>
    </row>
    <row r="279" spans="1:11" x14ac:dyDescent="0.25">
      <c r="A279" s="26" t="s">
        <v>149</v>
      </c>
      <c r="B279" s="26" t="s">
        <v>1</v>
      </c>
      <c r="C279" s="26" t="s">
        <v>147</v>
      </c>
      <c r="D279" s="27">
        <v>145.32499999999999</v>
      </c>
      <c r="E279" s="27">
        <v>41601.425999999999</v>
      </c>
      <c r="F279" s="27">
        <v>3.4932696778230627E-3</v>
      </c>
      <c r="G279" s="53">
        <f>($F$279 - $I$273) * 2</f>
        <v>6.9792163902600282E-3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9"/>
  <sheetViews>
    <sheetView topLeftCell="A232" workbookViewId="0">
      <selection activeCell="B187" sqref="A1:B1048576"/>
    </sheetView>
  </sheetViews>
  <sheetFormatPr defaultRowHeight="15" x14ac:dyDescent="0.25"/>
  <cols>
    <col min="1" max="1" width="59.5703125" bestFit="1" customWidth="1"/>
    <col min="2" max="2" width="15.85546875" bestFit="1" customWidth="1"/>
    <col min="3" max="3" width="16.5703125" bestFit="1" customWidth="1"/>
    <col min="4" max="4" width="11" bestFit="1" customWidth="1"/>
    <col min="5" max="5" width="10.5703125" bestFit="1" customWidth="1"/>
    <col min="6" max="6" width="8.7109375" customWidth="1"/>
    <col min="7" max="7" width="15.140625" style="24" bestFit="1" customWidth="1"/>
    <col min="8" max="8" width="9" bestFit="1" customWidth="1"/>
    <col min="9" max="9" width="11.140625" bestFit="1" customWidth="1"/>
    <col min="10" max="10" width="9.85546875" bestFit="1" customWidth="1"/>
    <col min="11" max="11" width="11.7109375" bestFit="1" customWidth="1"/>
  </cols>
  <sheetData>
    <row r="1" spans="1:11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s="21" t="s">
        <v>53</v>
      </c>
      <c r="H1" s="18" t="s">
        <v>54</v>
      </c>
      <c r="I1" s="18" t="s">
        <v>55</v>
      </c>
      <c r="J1" s="18" t="s">
        <v>56</v>
      </c>
      <c r="K1" s="18" t="s">
        <v>57</v>
      </c>
    </row>
    <row r="2" spans="1:11" x14ac:dyDescent="0.25">
      <c r="A2" s="22" t="s">
        <v>170</v>
      </c>
      <c r="B2" s="22" t="s">
        <v>18</v>
      </c>
      <c r="C2" s="22" t="s">
        <v>58</v>
      </c>
      <c r="D2" s="22">
        <v>0.83599999999999997</v>
      </c>
      <c r="E2" s="22">
        <v>65444.949000000001</v>
      </c>
      <c r="F2" s="22">
        <v>1.2774095064234826E-5</v>
      </c>
      <c r="I2" s="25" t="s">
        <v>59</v>
      </c>
    </row>
    <row r="3" spans="1:11" x14ac:dyDescent="0.25">
      <c r="A3" s="26" t="s">
        <v>171</v>
      </c>
      <c r="B3" s="26" t="s">
        <v>18</v>
      </c>
      <c r="C3" s="26" t="s">
        <v>58</v>
      </c>
      <c r="D3" s="26">
        <v>0.11600000000000001</v>
      </c>
      <c r="E3" s="26">
        <v>61239.675999999999</v>
      </c>
      <c r="F3" s="26">
        <v>1.8941968275599629E-6</v>
      </c>
      <c r="H3" t="s">
        <v>3</v>
      </c>
      <c r="I3" s="28">
        <f>IFERROR(AVERAGE($F$2,$F$3),"0")</f>
        <v>7.3341459458973949E-6</v>
      </c>
      <c r="J3" t="s">
        <v>3</v>
      </c>
    </row>
    <row r="4" spans="1:11" x14ac:dyDescent="0.25">
      <c r="A4" s="22" t="s">
        <v>219</v>
      </c>
      <c r="B4" s="22" t="s">
        <v>18</v>
      </c>
      <c r="C4" s="22" t="s">
        <v>58</v>
      </c>
      <c r="D4" s="22">
        <v>40126.245999999999</v>
      </c>
      <c r="E4" s="22">
        <v>47145.972999999998</v>
      </c>
      <c r="F4" s="22">
        <v>0.85110654095525828</v>
      </c>
      <c r="G4" s="29">
        <f>($F$4 - $I$3) * 5</f>
        <v>4.255496034046562</v>
      </c>
      <c r="H4" s="18">
        <v>1</v>
      </c>
      <c r="I4" s="30">
        <f>IFERROR($G$8 / $G$4,"")</f>
        <v>0.35774578647099797</v>
      </c>
      <c r="J4" s="31">
        <f>IFERROR(1-$I$4,"")</f>
        <v>0.64225421352900203</v>
      </c>
      <c r="K4" s="56">
        <f>IFERROR((($G$4 * 3 ) + ($G$8 * 5)) / ($G$6 * 3),"")</f>
        <v>1.4914617357091418</v>
      </c>
    </row>
    <row r="5" spans="1:11" x14ac:dyDescent="0.25">
      <c r="A5" s="26" t="s">
        <v>220</v>
      </c>
      <c r="B5" s="26" t="s">
        <v>18</v>
      </c>
      <c r="C5" s="26" t="s">
        <v>58</v>
      </c>
      <c r="D5" s="26">
        <v>28643.243999999999</v>
      </c>
      <c r="E5" s="26">
        <v>33490.358999999997</v>
      </c>
      <c r="F5" s="26">
        <v>0.85526834752652248</v>
      </c>
      <c r="G5" s="29">
        <f>($F$5 - $I$3) * 5</f>
        <v>4.276305066902883</v>
      </c>
      <c r="H5" s="18">
        <v>2</v>
      </c>
      <c r="I5" s="33">
        <f>IFERROR($G$9 / $G$5,"")</f>
        <v>0.26189533884621413</v>
      </c>
      <c r="J5" s="34">
        <f>IFERROR(1-$I$5,"")</f>
        <v>0.73810466115378581</v>
      </c>
      <c r="K5" s="58">
        <f>IFERROR((($G$5 * 3 ) + ($G$9 * 5)) / ($G$7 * 3),"")</f>
        <v>1.2305517276999614</v>
      </c>
    </row>
    <row r="6" spans="1:11" x14ac:dyDescent="0.25">
      <c r="A6" s="22" t="s">
        <v>221</v>
      </c>
      <c r="B6" s="22" t="s">
        <v>18</v>
      </c>
      <c r="C6" s="22" t="s">
        <v>58</v>
      </c>
      <c r="D6" s="22">
        <v>45648.75</v>
      </c>
      <c r="E6" s="22">
        <v>50113.913999999997</v>
      </c>
      <c r="F6" s="22">
        <v>0.91089971539640668</v>
      </c>
      <c r="G6" s="29">
        <f>($F$6 - $I$3) * 5</f>
        <v>4.5544619062523042</v>
      </c>
      <c r="H6" s="18" t="s">
        <v>60</v>
      </c>
      <c r="I6" s="36">
        <f>IFERROR(AVERAGE($I$4:$I$5),"")</f>
        <v>0.30982056265860602</v>
      </c>
      <c r="J6" s="37">
        <f>IFERROR(AVERAGE($J$4:$J$5),"")</f>
        <v>0.69017943734139386</v>
      </c>
      <c r="K6" s="60">
        <f>IFERROR(AVERAGE($K$4:$K$5),"")</f>
        <v>1.3610067317045516</v>
      </c>
    </row>
    <row r="7" spans="1:11" x14ac:dyDescent="0.25">
      <c r="A7" s="26" t="s">
        <v>222</v>
      </c>
      <c r="B7" s="26" t="s">
        <v>18</v>
      </c>
      <c r="C7" s="26" t="s">
        <v>58</v>
      </c>
      <c r="D7" s="26">
        <v>55491.476999999999</v>
      </c>
      <c r="E7" s="26">
        <v>55580.315999999999</v>
      </c>
      <c r="F7" s="26">
        <v>0.99840161038307162</v>
      </c>
      <c r="G7" s="29">
        <f>($F$7 - $I$3) * 5</f>
        <v>4.9919713811856283</v>
      </c>
    </row>
    <row r="8" spans="1:11" x14ac:dyDescent="0.25">
      <c r="A8" s="22" t="s">
        <v>223</v>
      </c>
      <c r="B8" s="22" t="s">
        <v>18</v>
      </c>
      <c r="C8" s="22" t="s">
        <v>58</v>
      </c>
      <c r="D8" s="22">
        <v>47978.23</v>
      </c>
      <c r="E8" s="22">
        <v>63029.711000000003</v>
      </c>
      <c r="F8" s="22">
        <v>0.76120022190804593</v>
      </c>
      <c r="G8" s="29">
        <f>($F$8 - $I$3) * 2</f>
        <v>1.5223857755242001</v>
      </c>
    </row>
    <row r="9" spans="1:11" x14ac:dyDescent="0.25">
      <c r="A9" s="26" t="s">
        <v>224</v>
      </c>
      <c r="B9" s="26" t="s">
        <v>18</v>
      </c>
      <c r="C9" s="26" t="s">
        <v>58</v>
      </c>
      <c r="D9" s="26">
        <v>37571.082000000002</v>
      </c>
      <c r="E9" s="26">
        <v>67093.672000000006</v>
      </c>
      <c r="F9" s="26">
        <v>0.55997951639910237</v>
      </c>
      <c r="G9" s="29">
        <f>($F$9 - $I$3) * 2</f>
        <v>1.119944364506313</v>
      </c>
    </row>
    <row r="10" spans="1:11" x14ac:dyDescent="0.25">
      <c r="A10" s="22"/>
      <c r="B10" s="22"/>
      <c r="C10" s="22"/>
      <c r="D10" s="22"/>
      <c r="E10" s="22"/>
      <c r="F10" s="22"/>
    </row>
    <row r="11" spans="1:11" x14ac:dyDescent="0.25">
      <c r="A11" s="26" t="s">
        <v>170</v>
      </c>
      <c r="B11" s="26" t="s">
        <v>19</v>
      </c>
      <c r="C11" s="26" t="s">
        <v>63</v>
      </c>
      <c r="D11" s="26">
        <v>0.83599999999999997</v>
      </c>
      <c r="E11" s="26">
        <v>65444.949000000001</v>
      </c>
      <c r="F11" s="26">
        <v>1.2774095064234826E-5</v>
      </c>
      <c r="I11" s="25" t="s">
        <v>59</v>
      </c>
    </row>
    <row r="12" spans="1:11" x14ac:dyDescent="0.25">
      <c r="A12" s="22" t="s">
        <v>171</v>
      </c>
      <c r="B12" s="22" t="s">
        <v>19</v>
      </c>
      <c r="C12" s="22" t="s">
        <v>63</v>
      </c>
      <c r="D12" s="22">
        <v>0.11600000000000001</v>
      </c>
      <c r="E12" s="22">
        <v>61239.675999999999</v>
      </c>
      <c r="F12" s="22">
        <v>1.8941968275599629E-6</v>
      </c>
      <c r="H12" t="s">
        <v>3</v>
      </c>
      <c r="I12" s="28">
        <f>IFERROR(AVERAGE($F$11,$F$12),"0")</f>
        <v>7.3341459458973949E-6</v>
      </c>
      <c r="J12" t="s">
        <v>3</v>
      </c>
    </row>
    <row r="13" spans="1:11" x14ac:dyDescent="0.25">
      <c r="A13" s="26" t="s">
        <v>243</v>
      </c>
      <c r="B13" s="26" t="s">
        <v>19</v>
      </c>
      <c r="C13" s="26" t="s">
        <v>63</v>
      </c>
      <c r="D13" s="26">
        <v>2745.6860000000001</v>
      </c>
      <c r="E13" s="26">
        <v>47145.972999999998</v>
      </c>
      <c r="F13" s="26">
        <v>5.8237975065229861E-2</v>
      </c>
      <c r="G13" s="24">
        <f>($F$13 - $I$12) * 5</f>
        <v>0.2911532045964198</v>
      </c>
      <c r="H13" s="18">
        <v>1</v>
      </c>
      <c r="I13" s="30">
        <f>IFERROR($G$17 / $G$13,"")</f>
        <v>0.54910247097282949</v>
      </c>
      <c r="J13" s="31">
        <f>IFERROR(1-$I$13,"")</f>
        <v>0.45089752902717051</v>
      </c>
      <c r="K13" s="32">
        <f>IFERROR((($G$13 * 3 ) + ($G$17 * 5)) / ($G$15 * 3),"")</f>
        <v>0.8141338464484974</v>
      </c>
    </row>
    <row r="14" spans="1:11" x14ac:dyDescent="0.25">
      <c r="A14" s="22" t="s">
        <v>244</v>
      </c>
      <c r="B14" s="22" t="s">
        <v>19</v>
      </c>
      <c r="C14" s="22" t="s">
        <v>63</v>
      </c>
      <c r="D14" s="22">
        <v>1294.4570000000001</v>
      </c>
      <c r="E14" s="22">
        <v>33490.358999999997</v>
      </c>
      <c r="F14" s="22">
        <v>3.865163105597047E-2</v>
      </c>
      <c r="G14" s="24">
        <f>($F$14 - $I$12) * 5</f>
        <v>0.19322148455012286</v>
      </c>
      <c r="H14" s="18">
        <v>2</v>
      </c>
      <c r="I14" s="33">
        <f>IFERROR($G$18 / $G$14,"")</f>
        <v>0.74931777444747494</v>
      </c>
      <c r="J14" s="34">
        <f>IFERROR(1-$I$14,"")</f>
        <v>0.25068222555252506</v>
      </c>
      <c r="K14" s="35">
        <f>IFERROR((($G$14 * 3 ) + ($G$18 * 5)) / ($G$16 * 3),"")</f>
        <v>0.66946231216312924</v>
      </c>
    </row>
    <row r="15" spans="1:11" x14ac:dyDescent="0.25">
      <c r="A15" s="26" t="s">
        <v>245</v>
      </c>
      <c r="B15" s="26" t="s">
        <v>19</v>
      </c>
      <c r="C15" s="26" t="s">
        <v>63</v>
      </c>
      <c r="D15" s="26">
        <v>6865.0680000000002</v>
      </c>
      <c r="E15" s="26">
        <v>50113.913999999997</v>
      </c>
      <c r="F15" s="26">
        <v>0.13698926010848006</v>
      </c>
      <c r="G15" s="24">
        <f>($F$15 - $I$12) * 5</f>
        <v>0.68490962981267089</v>
      </c>
      <c r="H15" s="18" t="s">
        <v>60</v>
      </c>
      <c r="I15" s="36">
        <f>IFERROR(AVERAGE($I$13:$I$14),"")</f>
        <v>0.64921012271015222</v>
      </c>
      <c r="J15" s="37">
        <f>IFERROR(AVERAGE($J$13:$J$14),"")</f>
        <v>0.35078987728984778</v>
      </c>
      <c r="K15" s="38">
        <f>IFERROR(AVERAGE($K$13:$K$14),"")</f>
        <v>0.74179807930581332</v>
      </c>
    </row>
    <row r="16" spans="1:11" x14ac:dyDescent="0.25">
      <c r="A16" s="22" t="s">
        <v>246</v>
      </c>
      <c r="B16" s="22" t="s">
        <v>19</v>
      </c>
      <c r="C16" s="22" t="s">
        <v>63</v>
      </c>
      <c r="D16" s="22">
        <v>7215.5230000000001</v>
      </c>
      <c r="E16" s="22">
        <v>55580.315999999999</v>
      </c>
      <c r="F16" s="22">
        <v>0.12982155409120022</v>
      </c>
      <c r="G16" s="24">
        <f>($F$16 - $I$12) * 5</f>
        <v>0.64907109972627164</v>
      </c>
    </row>
    <row r="17" spans="1:11" x14ac:dyDescent="0.25">
      <c r="A17" s="26" t="s">
        <v>237</v>
      </c>
      <c r="B17" s="26" t="s">
        <v>19</v>
      </c>
      <c r="C17" s="26" t="s">
        <v>63</v>
      </c>
      <c r="D17" s="26">
        <v>5038.835</v>
      </c>
      <c r="E17" s="26">
        <v>63029.711000000003</v>
      </c>
      <c r="F17" s="26">
        <v>7.9943806183721836E-2</v>
      </c>
      <c r="G17" s="24">
        <f>($F$17 - $I$12) * 2</f>
        <v>0.15987294407555189</v>
      </c>
    </row>
    <row r="18" spans="1:11" x14ac:dyDescent="0.25">
      <c r="A18" s="22" t="s">
        <v>238</v>
      </c>
      <c r="B18" s="22" t="s">
        <v>19</v>
      </c>
      <c r="C18" s="22" t="s">
        <v>63</v>
      </c>
      <c r="D18" s="22">
        <v>4857.5469999999996</v>
      </c>
      <c r="E18" s="22">
        <v>67093.672000000006</v>
      </c>
      <c r="F18" s="22">
        <v>7.2399480535213501E-2</v>
      </c>
      <c r="G18" s="24">
        <f>($F$18 - $I$12) * 2</f>
        <v>0.14478429277853522</v>
      </c>
    </row>
    <row r="19" spans="1:11" x14ac:dyDescent="0.25">
      <c r="A19" s="26"/>
      <c r="B19" s="26"/>
      <c r="C19" s="26"/>
      <c r="D19" s="26"/>
      <c r="E19" s="26"/>
      <c r="F19" s="26"/>
    </row>
    <row r="20" spans="1:11" x14ac:dyDescent="0.25">
      <c r="A20" s="22" t="s">
        <v>170</v>
      </c>
      <c r="B20" s="22" t="s">
        <v>20</v>
      </c>
      <c r="C20" s="22" t="s">
        <v>65</v>
      </c>
      <c r="D20" s="22">
        <v>0.83599999999999997</v>
      </c>
      <c r="E20" s="22">
        <v>65444.949000000001</v>
      </c>
      <c r="F20" s="22">
        <v>1.2774095064234826E-5</v>
      </c>
      <c r="I20" s="25" t="s">
        <v>59</v>
      </c>
    </row>
    <row r="21" spans="1:11" x14ac:dyDescent="0.25">
      <c r="A21" s="26" t="s">
        <v>171</v>
      </c>
      <c r="B21" s="26" t="s">
        <v>20</v>
      </c>
      <c r="C21" s="26" t="s">
        <v>67</v>
      </c>
      <c r="D21" s="26">
        <v>0.11600000000000001</v>
      </c>
      <c r="E21" s="26">
        <v>61239.675999999999</v>
      </c>
      <c r="F21" s="26">
        <v>1.8941968275599629E-6</v>
      </c>
      <c r="H21" t="s">
        <v>3</v>
      </c>
      <c r="I21" s="28">
        <f>IFERROR(AVERAGE($F$20,$F$21),"0")</f>
        <v>7.3341459458973949E-6</v>
      </c>
      <c r="J21" t="s">
        <v>3</v>
      </c>
    </row>
    <row r="22" spans="1:11" x14ac:dyDescent="0.25">
      <c r="A22" s="22" t="s">
        <v>247</v>
      </c>
      <c r="B22" s="22" t="s">
        <v>20</v>
      </c>
      <c r="C22" s="22" t="s">
        <v>66</v>
      </c>
      <c r="D22" s="22">
        <v>2053.7420000000002</v>
      </c>
      <c r="E22" s="22">
        <v>38994.362999999998</v>
      </c>
      <c r="F22" s="22">
        <v>5.2667663785147617E-2</v>
      </c>
      <c r="G22" s="24">
        <f>($F$22 - $I$21) * 5</f>
        <v>0.2633016481960086</v>
      </c>
      <c r="H22" s="18">
        <v>1</v>
      </c>
      <c r="I22" s="39">
        <f>IFERROR($G$26 / $G$22,"")</f>
        <v>7.7265985086863521E-5</v>
      </c>
      <c r="J22" s="31">
        <f>IFERROR(1-$I$22,"")</f>
        <v>0.99992273401491316</v>
      </c>
      <c r="K22" s="56">
        <f>IFERROR((($G$22 * 3 ) + ($G$26 * 5)) / ($G$24 * 3),"")</f>
        <v>1.3905230636523516</v>
      </c>
    </row>
    <row r="23" spans="1:11" x14ac:dyDescent="0.25">
      <c r="A23" s="26" t="s">
        <v>248</v>
      </c>
      <c r="B23" s="26" t="s">
        <v>20</v>
      </c>
      <c r="C23" s="26" t="s">
        <v>66</v>
      </c>
      <c r="D23" s="26">
        <v>1904.6959999999999</v>
      </c>
      <c r="E23" s="26">
        <v>47195.597999999998</v>
      </c>
      <c r="F23" s="26">
        <v>4.0357492662769098E-2</v>
      </c>
      <c r="G23" s="24">
        <f>($F$23 - $I$21) * 5</f>
        <v>0.20175079258411599</v>
      </c>
      <c r="H23" s="18">
        <v>2</v>
      </c>
      <c r="I23" s="40">
        <f>IFERROR($G$27 / $G$23,"")</f>
        <v>-6.5715018101297212E-5</v>
      </c>
      <c r="J23" s="41">
        <f>IFERROR(1-$I$23,"")</f>
        <v>1.0000657150181014</v>
      </c>
      <c r="K23" s="35">
        <f>IFERROR((($G$23 * 3 ) + ($G$27 * 5)) / ($G$25 * 3),"")</f>
        <v>0.93343535752817808</v>
      </c>
    </row>
    <row r="24" spans="1:11" x14ac:dyDescent="0.25">
      <c r="A24" s="22" t="s">
        <v>249</v>
      </c>
      <c r="B24" s="22" t="s">
        <v>20</v>
      </c>
      <c r="C24" s="22" t="s">
        <v>66</v>
      </c>
      <c r="D24" s="22">
        <v>2406.5569999999998</v>
      </c>
      <c r="E24" s="22">
        <v>63525.891000000003</v>
      </c>
      <c r="F24" s="22">
        <v>3.7883089274576245E-2</v>
      </c>
      <c r="G24" s="24">
        <f>($F$24 - $I$21) * 5</f>
        <v>0.18937877564315173</v>
      </c>
      <c r="H24" s="18" t="s">
        <v>60</v>
      </c>
      <c r="I24" s="42">
        <f>IFERROR(AVERAGE($I$22:$I$23),"")</f>
        <v>5.7754834927831547E-6</v>
      </c>
      <c r="J24" s="37">
        <f>IFERROR(AVERAGE($J$22:$J$23),"")</f>
        <v>0.99999422451650721</v>
      </c>
      <c r="K24" s="60">
        <f>IFERROR(AVERAGE($K$22:$K$23),"")</f>
        <v>1.1619792105902649</v>
      </c>
    </row>
    <row r="25" spans="1:11" x14ac:dyDescent="0.25">
      <c r="A25" s="26" t="s">
        <v>250</v>
      </c>
      <c r="B25" s="26" t="s">
        <v>20</v>
      </c>
      <c r="C25" s="26" t="s">
        <v>66</v>
      </c>
      <c r="D25" s="26">
        <v>2586.1219999999998</v>
      </c>
      <c r="E25" s="26">
        <v>59822.133000000002</v>
      </c>
      <c r="F25" s="26">
        <v>4.3230187061367401E-2</v>
      </c>
      <c r="G25" s="24">
        <f>($F$25 - $I$21) * 5</f>
        <v>0.2161142645771075</v>
      </c>
    </row>
    <row r="26" spans="1:11" x14ac:dyDescent="0.25">
      <c r="A26" s="22" t="s">
        <v>251</v>
      </c>
      <c r="B26" s="22" t="s">
        <v>20</v>
      </c>
      <c r="C26" s="22" t="s">
        <v>66</v>
      </c>
      <c r="D26" s="22">
        <v>0.48699999999999999</v>
      </c>
      <c r="E26" s="22">
        <v>27818.594000000001</v>
      </c>
      <c r="F26" s="22">
        <v>1.7506276557327086E-5</v>
      </c>
      <c r="G26" s="28">
        <f>($F$26 - $I$21) * 2</f>
        <v>2.0344261222859384E-5</v>
      </c>
    </row>
    <row r="27" spans="1:11" x14ac:dyDescent="0.25">
      <c r="A27" s="26" t="s">
        <v>252</v>
      </c>
      <c r="B27" s="26" t="s">
        <v>20</v>
      </c>
      <c r="C27" s="26" t="s">
        <v>66</v>
      </c>
      <c r="D27" s="26">
        <v>3.5999999999999997E-2</v>
      </c>
      <c r="E27" s="26">
        <v>51055.324000000001</v>
      </c>
      <c r="F27" s="26">
        <v>7.0511745258927354E-7</v>
      </c>
      <c r="G27" s="28">
        <f>($F$27 - $I$21) * 2</f>
        <v>-1.3258056986616243E-5</v>
      </c>
    </row>
    <row r="28" spans="1:11" x14ac:dyDescent="0.25">
      <c r="A28" s="22"/>
      <c r="B28" s="22"/>
      <c r="C28" s="22"/>
      <c r="D28" s="22"/>
      <c r="E28" s="22"/>
      <c r="F28" s="22"/>
    </row>
    <row r="29" spans="1:11" x14ac:dyDescent="0.25">
      <c r="A29" s="26" t="s">
        <v>170</v>
      </c>
      <c r="B29" s="26" t="s">
        <v>21</v>
      </c>
      <c r="C29" s="26" t="s">
        <v>68</v>
      </c>
      <c r="D29" s="26">
        <v>0.83599999999999997</v>
      </c>
      <c r="E29" s="26">
        <v>65444.949000000001</v>
      </c>
      <c r="F29" s="26">
        <v>1.2774095064234826E-5</v>
      </c>
      <c r="I29" s="25" t="s">
        <v>59</v>
      </c>
    </row>
    <row r="30" spans="1:11" x14ac:dyDescent="0.25">
      <c r="A30" s="22" t="s">
        <v>171</v>
      </c>
      <c r="B30" s="22" t="s">
        <v>21</v>
      </c>
      <c r="C30" s="22" t="s">
        <v>69</v>
      </c>
      <c r="D30" s="22">
        <v>0.11600000000000001</v>
      </c>
      <c r="E30" s="22">
        <v>61239.675999999999</v>
      </c>
      <c r="F30" s="22">
        <v>1.8941968275599629E-6</v>
      </c>
      <c r="H30" t="s">
        <v>3</v>
      </c>
      <c r="I30" s="28">
        <f>IFERROR(AVERAGE($F$29,$F$30),"0")</f>
        <v>7.3341459458973949E-6</v>
      </c>
      <c r="J30" t="s">
        <v>3</v>
      </c>
    </row>
    <row r="31" spans="1:11" x14ac:dyDescent="0.25">
      <c r="A31" s="26" t="s">
        <v>271</v>
      </c>
      <c r="B31" s="26" t="s">
        <v>21</v>
      </c>
      <c r="C31" s="26" t="s">
        <v>70</v>
      </c>
      <c r="D31" s="26">
        <v>17469.5</v>
      </c>
      <c r="E31" s="26">
        <v>38994.362999999998</v>
      </c>
      <c r="F31" s="26">
        <v>0.44800065076072665</v>
      </c>
      <c r="G31" s="29">
        <f>($F$31 - $I$30) * 5</f>
        <v>2.2399665830739037</v>
      </c>
      <c r="H31" s="18">
        <v>1</v>
      </c>
      <c r="I31" s="43">
        <f>IFERROR($G$35 / $G$31,"")</f>
        <v>2.0769851308870619E-2</v>
      </c>
      <c r="J31" s="31">
        <f>IFERROR(1-$I$31,"")</f>
        <v>0.97923014869112934</v>
      </c>
      <c r="K31" s="56">
        <f>IFERROR((($G$31 * 3 ) + ($G$35 * 5)) / ($G$33 * 3),"")</f>
        <v>1.1005194333452821</v>
      </c>
    </row>
    <row r="32" spans="1:11" x14ac:dyDescent="0.25">
      <c r="A32" s="22" t="s">
        <v>272</v>
      </c>
      <c r="B32" s="22" t="s">
        <v>21</v>
      </c>
      <c r="C32" s="22" t="s">
        <v>70</v>
      </c>
      <c r="D32" s="22">
        <v>24499.164000000001</v>
      </c>
      <c r="E32" s="22">
        <v>47195.597999999998</v>
      </c>
      <c r="F32" s="22">
        <v>0.51909849727934376</v>
      </c>
      <c r="G32" s="29">
        <f>($F$32 - $I$30) * 5</f>
        <v>2.5954558156669894</v>
      </c>
      <c r="H32" s="18">
        <v>2</v>
      </c>
      <c r="I32" s="52">
        <f>IFERROR($G$36 / $G$32,"")</f>
        <v>3.2512198032613362E-2</v>
      </c>
      <c r="J32" s="34">
        <f>IFERROR(1-$I$32,"")</f>
        <v>0.9674878019673866</v>
      </c>
      <c r="K32" s="58">
        <f>IFERROR((($G$32 * 3 ) + ($G$36 * 5)) / ($G$34 * 3),"")</f>
        <v>1.3762156797988616</v>
      </c>
    </row>
    <row r="33" spans="1:11" x14ac:dyDescent="0.25">
      <c r="A33" s="26" t="s">
        <v>273</v>
      </c>
      <c r="B33" s="26" t="s">
        <v>21</v>
      </c>
      <c r="C33" s="26" t="s">
        <v>70</v>
      </c>
      <c r="D33" s="26">
        <v>26755.403999999999</v>
      </c>
      <c r="E33" s="26">
        <v>63525.891000000003</v>
      </c>
      <c r="F33" s="26">
        <v>0.42117321896358756</v>
      </c>
      <c r="G33" s="29">
        <f>($F$33 - $I$30) * 5</f>
        <v>2.1058294240882085</v>
      </c>
      <c r="H33" s="18" t="s">
        <v>60</v>
      </c>
      <c r="I33" s="44">
        <f>IFERROR(AVERAGE($I$31:$I$32),"")</f>
        <v>2.6641024670741989E-2</v>
      </c>
      <c r="J33" s="37">
        <f>IFERROR(AVERAGE($J$31:$J$32),"")</f>
        <v>0.97335897532925797</v>
      </c>
      <c r="K33" s="60">
        <f>IFERROR(AVERAGE($K$31:$K$32),"")</f>
        <v>1.2383675565720718</v>
      </c>
    </row>
    <row r="34" spans="1:11" x14ac:dyDescent="0.25">
      <c r="A34" s="22" t="s">
        <v>274</v>
      </c>
      <c r="B34" s="22" t="s">
        <v>21</v>
      </c>
      <c r="C34" s="22" t="s">
        <v>70</v>
      </c>
      <c r="D34" s="22">
        <v>23787.275000000001</v>
      </c>
      <c r="E34" s="22">
        <v>59822.133000000002</v>
      </c>
      <c r="F34" s="22">
        <v>0.39763334751036045</v>
      </c>
      <c r="G34" s="29">
        <f>($F$34 - $I$30) * 5</f>
        <v>1.9881300668220727</v>
      </c>
    </row>
    <row r="35" spans="1:11" x14ac:dyDescent="0.25">
      <c r="A35" s="26" t="s">
        <v>265</v>
      </c>
      <c r="B35" s="26" t="s">
        <v>21</v>
      </c>
      <c r="C35" s="26" t="s">
        <v>70</v>
      </c>
      <c r="D35" s="26">
        <v>647.31700000000001</v>
      </c>
      <c r="E35" s="26">
        <v>27818.594000000001</v>
      </c>
      <c r="F35" s="26">
        <v>2.3269220579587881E-2</v>
      </c>
      <c r="G35" s="45">
        <f>($F$35 - $I$30) * 2</f>
        <v>4.6523772867283965E-2</v>
      </c>
    </row>
    <row r="36" spans="1:11" x14ac:dyDescent="0.25">
      <c r="A36" s="22" t="s">
        <v>266</v>
      </c>
      <c r="B36" s="22" t="s">
        <v>21</v>
      </c>
      <c r="C36" s="22" t="s">
        <v>70</v>
      </c>
      <c r="D36" s="22">
        <v>2154.5</v>
      </c>
      <c r="E36" s="22">
        <v>51055.324000000001</v>
      </c>
      <c r="F36" s="22">
        <v>4.2199320877877498E-2</v>
      </c>
      <c r="G36" s="45">
        <f>($F$36 - $I$30) * 2</f>
        <v>8.4383973463863199E-2</v>
      </c>
    </row>
    <row r="37" spans="1:11" x14ac:dyDescent="0.25">
      <c r="A37" s="26"/>
      <c r="B37" s="26"/>
      <c r="C37" s="26"/>
      <c r="D37" s="26"/>
      <c r="E37" s="26"/>
      <c r="F37" s="26"/>
    </row>
    <row r="38" spans="1:11" x14ac:dyDescent="0.25">
      <c r="A38" s="22" t="s">
        <v>170</v>
      </c>
      <c r="B38" s="22" t="s">
        <v>22</v>
      </c>
      <c r="C38" s="22" t="s">
        <v>73</v>
      </c>
      <c r="D38" s="22">
        <v>0.83599999999999997</v>
      </c>
      <c r="E38" s="22">
        <v>65444.949000000001</v>
      </c>
      <c r="F38" s="22">
        <v>1.2774095064234826E-5</v>
      </c>
      <c r="I38" s="25" t="s">
        <v>59</v>
      </c>
    </row>
    <row r="39" spans="1:11" x14ac:dyDescent="0.25">
      <c r="A39" s="26" t="s">
        <v>171</v>
      </c>
      <c r="B39" s="26" t="s">
        <v>22</v>
      </c>
      <c r="C39" s="26" t="s">
        <v>73</v>
      </c>
      <c r="D39" s="26">
        <v>0.11600000000000001</v>
      </c>
      <c r="E39" s="26">
        <v>61239.675999999999</v>
      </c>
      <c r="F39" s="26">
        <v>1.8941968275599629E-6</v>
      </c>
      <c r="H39" t="s">
        <v>3</v>
      </c>
      <c r="I39" s="28">
        <f>IFERROR(AVERAGE($F$38,$F$39),"0")</f>
        <v>7.3341459458973949E-6</v>
      </c>
      <c r="J39" t="s">
        <v>3</v>
      </c>
    </row>
    <row r="40" spans="1:11" x14ac:dyDescent="0.25">
      <c r="A40" s="22" t="s">
        <v>215</v>
      </c>
      <c r="B40" s="22" t="s">
        <v>22</v>
      </c>
      <c r="C40" s="22" t="s">
        <v>73</v>
      </c>
      <c r="D40" s="22">
        <v>1479.069</v>
      </c>
      <c r="E40" s="22">
        <v>38994.362999999998</v>
      </c>
      <c r="F40" s="22">
        <v>3.7930328545179727E-2</v>
      </c>
      <c r="G40" s="24">
        <f>($F$40 - $I$39) * 5</f>
        <v>0.18961497199616914</v>
      </c>
      <c r="H40" s="18">
        <v>1</v>
      </c>
      <c r="I40" s="30">
        <f>IFERROR($G$44 / $G$40,"")</f>
        <v>0.1762857519066281</v>
      </c>
      <c r="J40" s="31">
        <f>IFERROR(1-$I$40,"")</f>
        <v>0.8237142480933719</v>
      </c>
      <c r="K40" s="56">
        <f>IFERROR((($G$40 * 3 ) + ($G$44 * 5)) / ($G$42 * 3),"")</f>
        <v>2.5922329615484432</v>
      </c>
    </row>
    <row r="41" spans="1:11" x14ac:dyDescent="0.25">
      <c r="A41" s="26" t="s">
        <v>216</v>
      </c>
      <c r="B41" s="26" t="s">
        <v>22</v>
      </c>
      <c r="C41" s="26" t="s">
        <v>73</v>
      </c>
      <c r="D41" s="26">
        <v>1389.096</v>
      </c>
      <c r="E41" s="26">
        <v>47195.597999999998</v>
      </c>
      <c r="F41" s="26">
        <v>2.9432744977614226E-2</v>
      </c>
      <c r="G41" s="24">
        <f>($F$41 - $I$39) * 5</f>
        <v>0.14712705415834162</v>
      </c>
      <c r="H41" s="18">
        <v>2</v>
      </c>
      <c r="I41" s="33">
        <f>IFERROR($G$45 / $G$41,"")</f>
        <v>0.19813185713281842</v>
      </c>
      <c r="J41" s="34">
        <f>IFERROR(1-$I$41,"")</f>
        <v>0.80186814286718155</v>
      </c>
      <c r="K41" s="58">
        <f>IFERROR((($G$41 * 3 ) + ($G$45 * 5)) / ($G$43 * 3),"")</f>
        <v>1.8393728905369431</v>
      </c>
    </row>
    <row r="42" spans="1:11" x14ac:dyDescent="0.25">
      <c r="A42" s="22" t="s">
        <v>217</v>
      </c>
      <c r="B42" s="22" t="s">
        <v>22</v>
      </c>
      <c r="C42" s="22" t="s">
        <v>73</v>
      </c>
      <c r="D42" s="22">
        <v>1202.8679999999999</v>
      </c>
      <c r="E42" s="22">
        <v>63525.891000000003</v>
      </c>
      <c r="F42" s="22">
        <v>1.8935082705097358E-2</v>
      </c>
      <c r="G42" s="45">
        <f>($F$42 - $I$39) * 5</f>
        <v>9.4638742795757291E-2</v>
      </c>
      <c r="H42" s="18" t="s">
        <v>60</v>
      </c>
      <c r="I42" s="36">
        <f>IFERROR(AVERAGE($I$40:$I$41),"")</f>
        <v>0.18720880451972327</v>
      </c>
      <c r="J42" s="37">
        <f>IFERROR(AVERAGE($J$40:$J$41),"")</f>
        <v>0.81279119548027667</v>
      </c>
      <c r="K42" s="60">
        <f>IFERROR(AVERAGE($K$40:$K$41),"")</f>
        <v>2.2158029260426932</v>
      </c>
    </row>
    <row r="43" spans="1:11" x14ac:dyDescent="0.25">
      <c r="A43" s="26" t="s">
        <v>218</v>
      </c>
      <c r="B43" s="26" t="s">
        <v>22</v>
      </c>
      <c r="C43" s="26" t="s">
        <v>73</v>
      </c>
      <c r="D43" s="26">
        <v>1273.4670000000001</v>
      </c>
      <c r="E43" s="26">
        <v>59822.133000000002</v>
      </c>
      <c r="F43" s="26">
        <v>2.1287555895073151E-2</v>
      </c>
      <c r="G43" s="24">
        <f>($F$43 - $I$39) * 5</f>
        <v>0.10640110874563626</v>
      </c>
    </row>
    <row r="44" spans="1:11" x14ac:dyDescent="0.25">
      <c r="A44" s="22" t="s">
        <v>209</v>
      </c>
      <c r="B44" s="22" t="s">
        <v>22</v>
      </c>
      <c r="C44" s="22" t="s">
        <v>73</v>
      </c>
      <c r="D44" s="22">
        <v>465.142</v>
      </c>
      <c r="E44" s="22">
        <v>27818.594000000001</v>
      </c>
      <c r="F44" s="22">
        <v>1.6720543101495351E-2</v>
      </c>
      <c r="G44" s="45">
        <f>($F$44 - $I$39) * 2</f>
        <v>3.3426417911098905E-2</v>
      </c>
    </row>
    <row r="45" spans="1:11" x14ac:dyDescent="0.25">
      <c r="A45" s="26" t="s">
        <v>210</v>
      </c>
      <c r="B45" s="26" t="s">
        <v>22</v>
      </c>
      <c r="C45" s="26" t="s">
        <v>73</v>
      </c>
      <c r="D45" s="26">
        <v>744.52</v>
      </c>
      <c r="E45" s="26">
        <v>51055.324000000001</v>
      </c>
      <c r="F45" s="26">
        <v>1.4582612383382387E-2</v>
      </c>
      <c r="G45" s="45">
        <f>($F$45 - $I$39) * 2</f>
        <v>2.9150556474872979E-2</v>
      </c>
    </row>
    <row r="46" spans="1:11" x14ac:dyDescent="0.25">
      <c r="A46" s="22"/>
      <c r="B46" s="22"/>
      <c r="C46" s="22"/>
      <c r="D46" s="22"/>
      <c r="E46" s="22"/>
      <c r="F46" s="22"/>
    </row>
    <row r="47" spans="1:11" x14ac:dyDescent="0.25">
      <c r="A47" s="26" t="s">
        <v>172</v>
      </c>
      <c r="B47" s="26" t="s">
        <v>23</v>
      </c>
      <c r="C47" s="26" t="s">
        <v>76</v>
      </c>
      <c r="D47" s="26">
        <v>5.2999999999999999E-2</v>
      </c>
      <c r="E47" s="26">
        <v>62269.332000000002</v>
      </c>
      <c r="F47" s="26">
        <v>8.5114129697103537E-7</v>
      </c>
      <c r="I47" s="25" t="s">
        <v>59</v>
      </c>
    </row>
    <row r="48" spans="1:11" x14ac:dyDescent="0.25">
      <c r="A48" s="22" t="s">
        <v>173</v>
      </c>
      <c r="B48" s="22" t="s">
        <v>23</v>
      </c>
      <c r="C48" s="22" t="s">
        <v>76</v>
      </c>
      <c r="D48" s="22">
        <v>1.4E-2</v>
      </c>
      <c r="E48" s="22">
        <v>67029.445000000007</v>
      </c>
      <c r="F48" s="22">
        <v>2.0886343307780632E-7</v>
      </c>
      <c r="H48" t="s">
        <v>3</v>
      </c>
      <c r="I48" s="28">
        <f>IFERROR(AVERAGE($F$47,$F$48),"0")</f>
        <v>5.3000236502442082E-7</v>
      </c>
      <c r="J48" t="s">
        <v>3</v>
      </c>
    </row>
    <row r="49" spans="1:11" x14ac:dyDescent="0.25">
      <c r="A49" s="26" t="s">
        <v>275</v>
      </c>
      <c r="B49" s="26" t="s">
        <v>23</v>
      </c>
      <c r="C49" s="26" t="s">
        <v>76</v>
      </c>
      <c r="D49" s="26">
        <v>1099.1300000000001</v>
      </c>
      <c r="E49" s="26">
        <v>21737.032999999999</v>
      </c>
      <c r="F49" s="26">
        <v>5.0564858598687326E-2</v>
      </c>
      <c r="G49" s="24">
        <f>($F$49 - $I$48) * 5</f>
        <v>0.25282164298161153</v>
      </c>
      <c r="H49" s="18">
        <v>1</v>
      </c>
      <c r="I49" s="51">
        <f>IFERROR($G$53 / $G$49,"")</f>
        <v>2.659383160857634E-3</v>
      </c>
      <c r="J49" s="31">
        <f>IFERROR(1-$I$49,"")</f>
        <v>0.99734061683914232</v>
      </c>
      <c r="K49" s="56">
        <f>IFERROR((($G$49 * 3 ) + ($G$53 * 5)) / ($G$51 * 3),"")</f>
        <v>1.2291571734198576</v>
      </c>
    </row>
    <row r="50" spans="1:11" x14ac:dyDescent="0.25">
      <c r="A50" s="22" t="s">
        <v>276</v>
      </c>
      <c r="B50" s="22" t="s">
        <v>23</v>
      </c>
      <c r="C50" s="22" t="s">
        <v>76</v>
      </c>
      <c r="D50" s="22">
        <v>1284.606</v>
      </c>
      <c r="E50" s="22">
        <v>24041.101999999999</v>
      </c>
      <c r="F50" s="22">
        <v>5.3433740266981111E-2</v>
      </c>
      <c r="G50" s="24">
        <f>($F$50 - $I$48) * 5</f>
        <v>0.26716605132308047</v>
      </c>
      <c r="H50" s="18">
        <v>2</v>
      </c>
      <c r="I50" s="47">
        <f>IFERROR($G$54 / $G$50,"")</f>
        <v>2.2347051981260377E-3</v>
      </c>
      <c r="J50" s="34">
        <f>IFERROR(1-$I$50,"")</f>
        <v>0.99776529480187393</v>
      </c>
      <c r="K50" s="58">
        <f>IFERROR((($G$50 * 3 ) + ($G$54 * 5)) / ($G$52 * 3),"")</f>
        <v>1.0453254443263471</v>
      </c>
    </row>
    <row r="51" spans="1:11" x14ac:dyDescent="0.25">
      <c r="A51" s="26" t="s">
        <v>277</v>
      </c>
      <c r="B51" s="26" t="s">
        <v>23</v>
      </c>
      <c r="C51" s="26" t="s">
        <v>76</v>
      </c>
      <c r="D51" s="26">
        <v>1598.5</v>
      </c>
      <c r="E51" s="26">
        <v>38685.620999999999</v>
      </c>
      <c r="F51" s="26">
        <v>4.1320262120129854E-2</v>
      </c>
      <c r="G51" s="24">
        <f>($F$51 - $I$48) * 5</f>
        <v>0.20659866058882415</v>
      </c>
      <c r="H51" s="18" t="s">
        <v>60</v>
      </c>
      <c r="I51" s="48">
        <f>IFERROR(AVERAGE($I$49:$I$50),"")</f>
        <v>2.4470441794918361E-3</v>
      </c>
      <c r="J51" s="37">
        <f>IFERROR(AVERAGE($J$49:$J$50),"")</f>
        <v>0.99755295582050807</v>
      </c>
      <c r="K51" s="60">
        <f>IFERROR(AVERAGE($K$49:$K$50),"")</f>
        <v>1.1372413088731024</v>
      </c>
    </row>
    <row r="52" spans="1:11" x14ac:dyDescent="0.25">
      <c r="A52" s="22" t="s">
        <v>278</v>
      </c>
      <c r="B52" s="22" t="s">
        <v>23</v>
      </c>
      <c r="C52" s="22" t="s">
        <v>76</v>
      </c>
      <c r="D52" s="22">
        <v>2061.413</v>
      </c>
      <c r="E52" s="22">
        <v>40177.809000000001</v>
      </c>
      <c r="F52" s="22">
        <v>5.1307252717538679E-2</v>
      </c>
      <c r="G52" s="24">
        <f>($F$52 - $I$48) * 5</f>
        <v>0.25653361357586829</v>
      </c>
    </row>
    <row r="53" spans="1:11" x14ac:dyDescent="0.25">
      <c r="A53" s="26" t="s">
        <v>279</v>
      </c>
      <c r="B53" s="26" t="s">
        <v>23</v>
      </c>
      <c r="C53" s="26" t="s">
        <v>76</v>
      </c>
      <c r="D53" s="26">
        <v>14.666</v>
      </c>
      <c r="E53" s="26">
        <v>43557.440999999999</v>
      </c>
      <c r="F53" s="26">
        <v>3.3670481238785356E-4</v>
      </c>
      <c r="G53" s="49">
        <f>($F$53 - $I$48) * 2</f>
        <v>6.723496200456583E-4</v>
      </c>
    </row>
    <row r="54" spans="1:11" x14ac:dyDescent="0.25">
      <c r="A54" s="22" t="s">
        <v>280</v>
      </c>
      <c r="B54" s="22" t="s">
        <v>23</v>
      </c>
      <c r="C54" s="22" t="s">
        <v>76</v>
      </c>
      <c r="D54" s="22">
        <v>13.839</v>
      </c>
      <c r="E54" s="22">
        <v>46276.745999999999</v>
      </c>
      <c r="F54" s="22">
        <v>2.9904868419227228E-4</v>
      </c>
      <c r="G54" s="49">
        <f>($F$54 - $I$48) * 2</f>
        <v>5.9703736365449575E-4</v>
      </c>
    </row>
    <row r="55" spans="1:11" x14ac:dyDescent="0.25">
      <c r="A55" s="26"/>
      <c r="B55" s="26"/>
      <c r="C55" s="26"/>
      <c r="D55" s="26"/>
      <c r="E55" s="26"/>
      <c r="F55" s="26"/>
    </row>
    <row r="56" spans="1:11" x14ac:dyDescent="0.25">
      <c r="A56" s="22" t="s">
        <v>172</v>
      </c>
      <c r="B56" s="22" t="s">
        <v>24</v>
      </c>
      <c r="C56" s="22" t="s">
        <v>79</v>
      </c>
      <c r="D56" s="22">
        <v>5.2999999999999999E-2</v>
      </c>
      <c r="E56" s="22">
        <v>62269.332000000002</v>
      </c>
      <c r="F56" s="22">
        <v>8.5114129697103537E-7</v>
      </c>
      <c r="I56" s="25" t="s">
        <v>59</v>
      </c>
    </row>
    <row r="57" spans="1:11" x14ac:dyDescent="0.25">
      <c r="A57" s="26" t="s">
        <v>173</v>
      </c>
      <c r="B57" s="26" t="s">
        <v>24</v>
      </c>
      <c r="C57" s="26" t="s">
        <v>79</v>
      </c>
      <c r="D57" s="26">
        <v>1.4E-2</v>
      </c>
      <c r="E57" s="26">
        <v>67029.445000000007</v>
      </c>
      <c r="F57" s="26">
        <v>2.0886343307780632E-7</v>
      </c>
      <c r="H57" t="s">
        <v>3</v>
      </c>
      <c r="I57" s="28">
        <f>IFERROR(AVERAGE($F$56,$F$57),"0")</f>
        <v>5.3000236502442082E-7</v>
      </c>
      <c r="J57" t="s">
        <v>3</v>
      </c>
    </row>
    <row r="58" spans="1:11" x14ac:dyDescent="0.25">
      <c r="A58" s="22" t="s">
        <v>301</v>
      </c>
      <c r="B58" s="22" t="s">
        <v>24</v>
      </c>
      <c r="C58" s="22" t="s">
        <v>79</v>
      </c>
      <c r="D58" s="22">
        <v>6116.7079999999996</v>
      </c>
      <c r="E58" s="22">
        <v>37213.445</v>
      </c>
      <c r="F58" s="22">
        <v>0.16436822766610293</v>
      </c>
      <c r="G58" s="24">
        <f>($F$58 - $I$57) * 5</f>
        <v>0.82183848831868955</v>
      </c>
      <c r="H58" s="18">
        <v>1</v>
      </c>
      <c r="I58" s="30">
        <f>IFERROR($G$62 / $G$58,"")</f>
        <v>0.11666465007078619</v>
      </c>
      <c r="J58" s="31">
        <f>IFERROR(1-$I$58,"")</f>
        <v>0.88333534992921381</v>
      </c>
      <c r="K58" s="56">
        <f>IFERROR((($G$58 * 3 ) + ($G$62 * 5)) / ($G$60 * 3),"")</f>
        <v>2.3377617779922608</v>
      </c>
    </row>
    <row r="59" spans="1:11" x14ac:dyDescent="0.25">
      <c r="A59" s="26" t="s">
        <v>302</v>
      </c>
      <c r="B59" s="26" t="s">
        <v>24</v>
      </c>
      <c r="C59" s="26" t="s">
        <v>79</v>
      </c>
      <c r="D59" s="26">
        <v>7371.2380000000003</v>
      </c>
      <c r="E59" s="26">
        <v>46563.953000000001</v>
      </c>
      <c r="F59" s="26">
        <v>0.15830352719409369</v>
      </c>
      <c r="G59" s="24">
        <f>($F$59 - $I$57) * 5</f>
        <v>0.79151498595864334</v>
      </c>
      <c r="H59" s="18">
        <v>2</v>
      </c>
      <c r="I59" s="33">
        <f>IFERROR($G$63 / $G$59,"")</f>
        <v>0.11266111633859811</v>
      </c>
      <c r="J59" s="34">
        <f>IFERROR(1-$I$59,"")</f>
        <v>0.8873388836614019</v>
      </c>
      <c r="K59" s="58">
        <f>IFERROR((($G$59 * 3 ) + ($G$63 * 5)) / ($G$61 * 3),"")</f>
        <v>2.1550578577302422</v>
      </c>
    </row>
    <row r="60" spans="1:11" x14ac:dyDescent="0.25">
      <c r="A60" s="22" t="s">
        <v>303</v>
      </c>
      <c r="B60" s="22" t="s">
        <v>24</v>
      </c>
      <c r="C60" s="22" t="s">
        <v>79</v>
      </c>
      <c r="D60" s="22">
        <v>4150.7209999999995</v>
      </c>
      <c r="E60" s="22">
        <v>49424.222999999998</v>
      </c>
      <c r="F60" s="22">
        <v>8.3981512466063446E-2</v>
      </c>
      <c r="G60" s="24">
        <f>($F$60 - $I$57) * 5</f>
        <v>0.41990491231849214</v>
      </c>
      <c r="H60" s="18" t="s">
        <v>60</v>
      </c>
      <c r="I60" s="36">
        <f>IFERROR(AVERAGE($I$58:$I$59),"")</f>
        <v>0.11466288320469215</v>
      </c>
      <c r="J60" s="37">
        <f>IFERROR(AVERAGE($J$58:$J$59),"")</f>
        <v>0.88533711679530791</v>
      </c>
      <c r="K60" s="60">
        <f>IFERROR(AVERAGE($K$58:$K$59),"")</f>
        <v>2.2464098178612515</v>
      </c>
    </row>
    <row r="61" spans="1:11" x14ac:dyDescent="0.25">
      <c r="A61" s="26" t="s">
        <v>304</v>
      </c>
      <c r="B61" s="26" t="s">
        <v>24</v>
      </c>
      <c r="C61" s="26" t="s">
        <v>79</v>
      </c>
      <c r="D61" s="26">
        <v>3232.8029999999999</v>
      </c>
      <c r="E61" s="26">
        <v>37052.25</v>
      </c>
      <c r="F61" s="26">
        <v>8.7249843126935608E-2</v>
      </c>
      <c r="G61" s="24">
        <f>($F$61 - $I$57) * 5</f>
        <v>0.43624656562285291</v>
      </c>
    </row>
    <row r="62" spans="1:11" x14ac:dyDescent="0.25">
      <c r="A62" s="22" t="s">
        <v>305</v>
      </c>
      <c r="B62" s="22" t="s">
        <v>24</v>
      </c>
      <c r="C62" s="22" t="s">
        <v>79</v>
      </c>
      <c r="D62" s="22">
        <v>3040.0279999999998</v>
      </c>
      <c r="E62" s="22">
        <v>63412.813000000002</v>
      </c>
      <c r="F62" s="22">
        <v>4.7940279829566931E-2</v>
      </c>
      <c r="G62" s="45">
        <f>($F$62 - $I$57) * 2</f>
        <v>9.5879499654403816E-2</v>
      </c>
    </row>
    <row r="63" spans="1:11" x14ac:dyDescent="0.25">
      <c r="A63" s="26" t="s">
        <v>306</v>
      </c>
      <c r="B63" s="26" t="s">
        <v>24</v>
      </c>
      <c r="C63" s="26" t="s">
        <v>79</v>
      </c>
      <c r="D63" s="26">
        <v>1333.5530000000001</v>
      </c>
      <c r="E63" s="26">
        <v>29909.002</v>
      </c>
      <c r="F63" s="26">
        <v>4.4587010960780306E-2</v>
      </c>
      <c r="G63" s="45">
        <f>($F$63 - $I$57) * 2</f>
        <v>8.9172961916830565E-2</v>
      </c>
    </row>
    <row r="64" spans="1:11" x14ac:dyDescent="0.25">
      <c r="A64" s="22"/>
      <c r="B64" s="22"/>
      <c r="C64" s="22"/>
      <c r="D64" s="22"/>
      <c r="E64" s="22"/>
      <c r="F64" s="22"/>
    </row>
    <row r="65" spans="1:11" x14ac:dyDescent="0.25">
      <c r="A65" s="26" t="s">
        <v>170</v>
      </c>
      <c r="B65" s="26" t="s">
        <v>25</v>
      </c>
      <c r="C65" s="26" t="s">
        <v>82</v>
      </c>
      <c r="D65" s="26">
        <v>0.83599999999999997</v>
      </c>
      <c r="E65" s="26">
        <v>65444.949000000001</v>
      </c>
      <c r="F65" s="26">
        <v>1.2774095064234826E-5</v>
      </c>
      <c r="I65" s="25" t="s">
        <v>59</v>
      </c>
    </row>
    <row r="66" spans="1:11" x14ac:dyDescent="0.25">
      <c r="A66" s="22" t="s">
        <v>171</v>
      </c>
      <c r="B66" s="22" t="s">
        <v>25</v>
      </c>
      <c r="C66" s="22" t="s">
        <v>82</v>
      </c>
      <c r="D66" s="22">
        <v>0.11600000000000001</v>
      </c>
      <c r="E66" s="22">
        <v>61239.675999999999</v>
      </c>
      <c r="F66" s="22">
        <v>1.8941968275599629E-6</v>
      </c>
      <c r="H66" t="s">
        <v>3</v>
      </c>
      <c r="I66" s="28">
        <f>IFERROR(AVERAGE($F$65,$F$66),"0")</f>
        <v>7.3341459458973949E-6</v>
      </c>
      <c r="J66" t="s">
        <v>3</v>
      </c>
    </row>
    <row r="67" spans="1:11" x14ac:dyDescent="0.25">
      <c r="A67" s="26" t="s">
        <v>307</v>
      </c>
      <c r="B67" s="26" t="s">
        <v>25</v>
      </c>
      <c r="C67" s="26" t="s">
        <v>82</v>
      </c>
      <c r="D67" s="26">
        <v>255686.03099999999</v>
      </c>
      <c r="E67" s="26">
        <v>51631.894999999997</v>
      </c>
      <c r="F67" s="26">
        <v>4.9520946500220457</v>
      </c>
      <c r="G67" s="50">
        <f>($F$67 - $I$66) * 5</f>
        <v>24.760436579380499</v>
      </c>
      <c r="H67" s="18">
        <v>1</v>
      </c>
      <c r="I67" s="46">
        <f>IFERROR($G$71 / $G$67,"")</f>
        <v>5.7596243364955015E-4</v>
      </c>
      <c r="J67" s="31">
        <f>IFERROR(1-$I$67,"")</f>
        <v>0.99942403756635045</v>
      </c>
      <c r="K67" s="56">
        <f>IFERROR((($G$67 * 3 ) + ($G$71 * 5)) / ($G$69 * 3),"")</f>
        <v>1.0037471369462492</v>
      </c>
    </row>
    <row r="68" spans="1:11" x14ac:dyDescent="0.25">
      <c r="A68" s="22" t="s">
        <v>308</v>
      </c>
      <c r="B68" s="22" t="s">
        <v>25</v>
      </c>
      <c r="C68" s="22" t="s">
        <v>82</v>
      </c>
      <c r="D68" s="22">
        <v>127732.30499999999</v>
      </c>
      <c r="E68" s="22">
        <v>29043.309000000001</v>
      </c>
      <c r="F68" s="22">
        <v>4.397994216154915</v>
      </c>
      <c r="G68" s="50">
        <f>($F$68 - $I$66) * 5</f>
        <v>21.989934410044846</v>
      </c>
      <c r="H68" s="18">
        <v>2</v>
      </c>
      <c r="I68" s="71">
        <f>IFERROR($G$72 / $G$68,"")</f>
        <v>4.3886002458491045E-4</v>
      </c>
      <c r="J68" s="34">
        <f>IFERROR(1-$I$68,"")</f>
        <v>0.99956113997541507</v>
      </c>
      <c r="K68" s="58">
        <f>IFERROR((($G$68 * 3 ) + ($G$72 * 5)) / ($G$70 * 3),"")</f>
        <v>1.1577499851506958</v>
      </c>
    </row>
    <row r="69" spans="1:11" x14ac:dyDescent="0.25">
      <c r="A69" s="26" t="s">
        <v>309</v>
      </c>
      <c r="B69" s="26" t="s">
        <v>25</v>
      </c>
      <c r="C69" s="26" t="s">
        <v>82</v>
      </c>
      <c r="D69" s="26">
        <v>210480.891</v>
      </c>
      <c r="E69" s="26">
        <v>42621.758000000002</v>
      </c>
      <c r="F69" s="26">
        <v>4.9383437210637817</v>
      </c>
      <c r="G69" s="50">
        <f>($F$69 - $I$66) * 5</f>
        <v>24.69168193458918</v>
      </c>
      <c r="H69" s="18" t="s">
        <v>60</v>
      </c>
      <c r="I69" s="72">
        <f>IFERROR(AVERAGE($I$67:$I$68),"")</f>
        <v>5.0741122911723033E-4</v>
      </c>
      <c r="J69" s="37">
        <f>IFERROR(AVERAGE($J$67:$J$68),"")</f>
        <v>0.99949258877088276</v>
      </c>
      <c r="K69" s="60">
        <f>IFERROR(AVERAGE($K$67:$K$68),"")</f>
        <v>1.0807485610484724</v>
      </c>
    </row>
    <row r="70" spans="1:11" x14ac:dyDescent="0.25">
      <c r="A70" s="22" t="s">
        <v>310</v>
      </c>
      <c r="B70" s="22" t="s">
        <v>25</v>
      </c>
      <c r="C70" s="22" t="s">
        <v>82</v>
      </c>
      <c r="D70" s="22">
        <v>104955.43799999999</v>
      </c>
      <c r="E70" s="22">
        <v>27608.793000000001</v>
      </c>
      <c r="F70" s="22">
        <v>3.8015221454990802</v>
      </c>
      <c r="G70" s="50">
        <f>($F$70 - $I$66) * 5</f>
        <v>19.007574056765669</v>
      </c>
    </row>
    <row r="71" spans="1:11" x14ac:dyDescent="0.25">
      <c r="A71" s="26" t="s">
        <v>311</v>
      </c>
      <c r="B71" s="26" t="s">
        <v>25</v>
      </c>
      <c r="C71" s="26" t="s">
        <v>82</v>
      </c>
      <c r="D71" s="26">
        <v>214.09700000000001</v>
      </c>
      <c r="E71" s="26">
        <v>29994.502</v>
      </c>
      <c r="F71" s="26">
        <v>7.1378748011885649E-3</v>
      </c>
      <c r="G71" s="45">
        <f>($F$71 - $I$66) * 2</f>
        <v>1.4261081310485335E-2</v>
      </c>
    </row>
    <row r="72" spans="1:11" x14ac:dyDescent="0.25">
      <c r="A72" s="22" t="s">
        <v>312</v>
      </c>
      <c r="B72" s="22" t="s">
        <v>25</v>
      </c>
      <c r="C72" s="22" t="s">
        <v>82</v>
      </c>
      <c r="D72" s="22">
        <v>195.14</v>
      </c>
      <c r="E72" s="22">
        <v>40380.038999999997</v>
      </c>
      <c r="F72" s="22">
        <v>4.8325857238523222E-3</v>
      </c>
      <c r="G72" s="53">
        <f>($F$72 - $I$66) * 2</f>
        <v>9.65050315581285E-3</v>
      </c>
    </row>
    <row r="73" spans="1:11" x14ac:dyDescent="0.25">
      <c r="A73" s="26"/>
      <c r="B73" s="26"/>
      <c r="C73" s="26"/>
      <c r="D73" s="26"/>
      <c r="E73" s="26"/>
      <c r="F73" s="26"/>
    </row>
    <row r="74" spans="1:11" x14ac:dyDescent="0.25">
      <c r="A74" s="22" t="s">
        <v>170</v>
      </c>
      <c r="B74" s="22" t="s">
        <v>26</v>
      </c>
      <c r="C74" s="22" t="s">
        <v>85</v>
      </c>
      <c r="D74" s="22">
        <v>0.83599999999999997</v>
      </c>
      <c r="E74" s="22">
        <v>65444.949000000001</v>
      </c>
      <c r="F74" s="22">
        <v>1.2774095064234826E-5</v>
      </c>
      <c r="I74" s="25" t="s">
        <v>59</v>
      </c>
    </row>
    <row r="75" spans="1:11" x14ac:dyDescent="0.25">
      <c r="A75" s="26" t="s">
        <v>171</v>
      </c>
      <c r="B75" s="26" t="s">
        <v>26</v>
      </c>
      <c r="C75" s="26" t="s">
        <v>85</v>
      </c>
      <c r="D75" s="26">
        <v>0.11600000000000001</v>
      </c>
      <c r="E75" s="26">
        <v>61239.675999999999</v>
      </c>
      <c r="F75" s="26">
        <v>1.8941968275599629E-6</v>
      </c>
      <c r="H75" t="s">
        <v>3</v>
      </c>
      <c r="I75" s="28">
        <f>IFERROR(AVERAGE($F$74,$F$75),"0")</f>
        <v>7.3341459458973949E-6</v>
      </c>
      <c r="J75" t="s">
        <v>3</v>
      </c>
    </row>
    <row r="76" spans="1:11" x14ac:dyDescent="0.25">
      <c r="A76" s="22" t="s">
        <v>331</v>
      </c>
      <c r="B76" s="22" t="s">
        <v>26</v>
      </c>
      <c r="C76" s="22" t="s">
        <v>85</v>
      </c>
      <c r="D76" s="22">
        <v>81103.508000000002</v>
      </c>
      <c r="E76" s="22">
        <v>51631.894999999997</v>
      </c>
      <c r="F76" s="22">
        <v>1.5708024661887774</v>
      </c>
      <c r="G76" s="29">
        <f>($F$76 - $I$75) * 5</f>
        <v>7.8539756602141573</v>
      </c>
      <c r="H76" s="18">
        <v>1</v>
      </c>
      <c r="I76" s="30">
        <f>IFERROR($G$80 / $G$76,"")</f>
        <v>0.39534498839122056</v>
      </c>
      <c r="J76" s="31">
        <f>IFERROR(1-$I$76,"")</f>
        <v>0.60465501160877944</v>
      </c>
      <c r="K76" s="32">
        <f>IFERROR((($G$76 * 3 ) + ($G$80 * 5)) / ($G$78 * 3),"")</f>
        <v>0.68728231281989871</v>
      </c>
    </row>
    <row r="77" spans="1:11" x14ac:dyDescent="0.25">
      <c r="A77" s="26" t="s">
        <v>332</v>
      </c>
      <c r="B77" s="26" t="s">
        <v>26</v>
      </c>
      <c r="C77" s="26" t="s">
        <v>85</v>
      </c>
      <c r="D77" s="26">
        <v>50892.207000000002</v>
      </c>
      <c r="E77" s="26">
        <v>29043.309000000001</v>
      </c>
      <c r="F77" s="26">
        <v>1.7522868003780148</v>
      </c>
      <c r="G77" s="29">
        <f>($F$77 - $I$75) * 5</f>
        <v>8.7613973311603441</v>
      </c>
      <c r="H77" s="18">
        <v>2</v>
      </c>
      <c r="I77" s="33">
        <f>IFERROR($G$81 / $G$77,"")</f>
        <v>0.32475641959228363</v>
      </c>
      <c r="J77" s="34">
        <f>IFERROR(1-$I$77,"")</f>
        <v>0.67524358040771637</v>
      </c>
      <c r="K77" s="35">
        <f>IFERROR((($G$77 * 3 ) + ($G$81 * 5)) / ($G$79 * 3),"")</f>
        <v>0.72975235810429095</v>
      </c>
    </row>
    <row r="78" spans="1:11" x14ac:dyDescent="0.25">
      <c r="A78" s="22" t="s">
        <v>333</v>
      </c>
      <c r="B78" s="22" t="s">
        <v>26</v>
      </c>
      <c r="C78" s="22" t="s">
        <v>85</v>
      </c>
      <c r="D78" s="22">
        <v>161599.109</v>
      </c>
      <c r="E78" s="22">
        <v>42621.758000000002</v>
      </c>
      <c r="F78" s="22">
        <v>3.7914698168949292</v>
      </c>
      <c r="G78" s="50">
        <f>($F$78 - $I$75) * 5</f>
        <v>18.957312413744916</v>
      </c>
      <c r="H78" s="18" t="s">
        <v>60</v>
      </c>
      <c r="I78" s="36">
        <f>IFERROR(AVERAGE($I$76:$I$77),"")</f>
        <v>0.3600507039917521</v>
      </c>
      <c r="J78" s="37">
        <f>IFERROR(AVERAGE($J$76:$J$77),"")</f>
        <v>0.6399492960082479</v>
      </c>
      <c r="K78" s="38">
        <f>IFERROR(AVERAGE($K$76:$K$77),"")</f>
        <v>0.70851733546209483</v>
      </c>
    </row>
    <row r="79" spans="1:11" x14ac:dyDescent="0.25">
      <c r="A79" s="26" t="s">
        <v>334</v>
      </c>
      <c r="B79" s="26" t="s">
        <v>26</v>
      </c>
      <c r="C79" s="26" t="s">
        <v>85</v>
      </c>
      <c r="D79" s="26">
        <v>102176.789</v>
      </c>
      <c r="E79" s="26">
        <v>27608.793000000001</v>
      </c>
      <c r="F79" s="26">
        <v>3.7008785208393573</v>
      </c>
      <c r="G79" s="50">
        <f>($F$79 - $I$75) * 5</f>
        <v>18.504355933467057</v>
      </c>
    </row>
    <row r="80" spans="1:11" x14ac:dyDescent="0.25">
      <c r="A80" s="22" t="s">
        <v>325</v>
      </c>
      <c r="B80" s="22" t="s">
        <v>26</v>
      </c>
      <c r="C80" s="22" t="s">
        <v>85</v>
      </c>
      <c r="D80" s="22">
        <v>46567.133000000002</v>
      </c>
      <c r="E80" s="22">
        <v>29994.502</v>
      </c>
      <c r="F80" s="22">
        <v>1.5525222922520934</v>
      </c>
      <c r="G80" s="29">
        <f>($F$80 - $I$75) * 2</f>
        <v>3.105029916212295</v>
      </c>
    </row>
    <row r="81" spans="1:11" x14ac:dyDescent="0.25">
      <c r="A81" s="26" t="s">
        <v>326</v>
      </c>
      <c r="B81" s="26" t="s">
        <v>26</v>
      </c>
      <c r="C81" s="26" t="s">
        <v>85</v>
      </c>
      <c r="D81" s="26">
        <v>57447.362999999998</v>
      </c>
      <c r="E81" s="26">
        <v>40380.038999999997</v>
      </c>
      <c r="F81" s="26">
        <v>1.4226673480924572</v>
      </c>
      <c r="G81" s="29">
        <f>($F$81 - $I$75) * 2</f>
        <v>2.8453200278930226</v>
      </c>
    </row>
    <row r="82" spans="1:11" x14ac:dyDescent="0.25">
      <c r="A82" s="22"/>
      <c r="B82" s="22"/>
      <c r="C82" s="22"/>
      <c r="D82" s="22"/>
      <c r="E82" s="22"/>
      <c r="F82" s="22"/>
    </row>
    <row r="83" spans="1:11" x14ac:dyDescent="0.25">
      <c r="A83" s="26" t="s">
        <v>170</v>
      </c>
      <c r="B83" s="26" t="s">
        <v>26</v>
      </c>
      <c r="C83" s="26" t="s">
        <v>88</v>
      </c>
      <c r="D83" s="26">
        <v>0.83599999999999997</v>
      </c>
      <c r="E83" s="26">
        <v>65444.949000000001</v>
      </c>
      <c r="F83" s="26">
        <v>1.2774095064234826E-5</v>
      </c>
      <c r="I83" s="25" t="s">
        <v>59</v>
      </c>
    </row>
    <row r="84" spans="1:11" x14ac:dyDescent="0.25">
      <c r="A84" s="22" t="s">
        <v>171</v>
      </c>
      <c r="B84" s="22" t="s">
        <v>26</v>
      </c>
      <c r="C84" s="22" t="s">
        <v>88</v>
      </c>
      <c r="D84" s="22">
        <v>0.11600000000000001</v>
      </c>
      <c r="E84" s="22">
        <v>61239.675999999999</v>
      </c>
      <c r="F84" s="22">
        <v>1.8941968275599629E-6</v>
      </c>
      <c r="H84" t="s">
        <v>3</v>
      </c>
      <c r="I84" s="28">
        <f>IFERROR(AVERAGE($F$83,$F$84),"0")</f>
        <v>7.3341459458973949E-6</v>
      </c>
      <c r="J84" t="s">
        <v>3</v>
      </c>
    </row>
    <row r="85" spans="1:11" x14ac:dyDescent="0.25">
      <c r="A85" s="26" t="s">
        <v>335</v>
      </c>
      <c r="B85" s="26" t="s">
        <v>26</v>
      </c>
      <c r="C85" s="26" t="s">
        <v>88</v>
      </c>
      <c r="D85" s="26">
        <v>2009.1289999999999</v>
      </c>
      <c r="E85" s="26">
        <v>62919.5</v>
      </c>
      <c r="F85" s="26">
        <v>3.193173817338027E-2</v>
      </c>
      <c r="G85" s="24">
        <f>($F$85 - $I$84) * 5</f>
        <v>0.15962202013717186</v>
      </c>
      <c r="H85" s="18">
        <v>1</v>
      </c>
      <c r="I85" s="30">
        <f>IFERROR($G$89 / $G$85,"")</f>
        <v>0.10134776975530943</v>
      </c>
      <c r="J85" s="31">
        <f>IFERROR(1-$I$85,"")</f>
        <v>0.89865223024469054</v>
      </c>
      <c r="K85" s="32">
        <f>IFERROR((($G$85 * 3 ) + ($G$89 * 5)) / ($G$87 * 3),"")</f>
        <v>0.54130373492461936</v>
      </c>
    </row>
    <row r="86" spans="1:11" x14ac:dyDescent="0.25">
      <c r="A86" s="22" t="s">
        <v>336</v>
      </c>
      <c r="B86" s="22" t="s">
        <v>26</v>
      </c>
      <c r="C86" s="22" t="s">
        <v>88</v>
      </c>
      <c r="D86" s="22">
        <v>2296.1019999999999</v>
      </c>
      <c r="E86" s="22">
        <v>56939.417999999998</v>
      </c>
      <c r="F86" s="22">
        <v>4.0325350708712897E-2</v>
      </c>
      <c r="G86" s="24">
        <f>($F$86 - $I$84) * 5</f>
        <v>0.201590082813835</v>
      </c>
      <c r="H86" s="18">
        <v>2</v>
      </c>
      <c r="I86" s="52">
        <f>IFERROR($G$90 / $G$86,"")</f>
        <v>8.527839035547112E-2</v>
      </c>
      <c r="J86" s="34">
        <f>IFERROR(1-$I$86,"")</f>
        <v>0.91472160964452887</v>
      </c>
      <c r="K86" s="35">
        <f>IFERROR((($G$86 * 3 ) + ($G$90 * 5)) / ($G$88 * 3),"")</f>
        <v>0.6866136017523462</v>
      </c>
    </row>
    <row r="87" spans="1:11" x14ac:dyDescent="0.25">
      <c r="A87" s="26" t="s">
        <v>337</v>
      </c>
      <c r="B87" s="26" t="s">
        <v>26</v>
      </c>
      <c r="C87" s="26" t="s">
        <v>88</v>
      </c>
      <c r="D87" s="26">
        <v>4128.8599999999997</v>
      </c>
      <c r="E87" s="26">
        <v>59885.27</v>
      </c>
      <c r="F87" s="26">
        <v>6.8946169901212773E-2</v>
      </c>
      <c r="G87" s="24">
        <f>($F$87 - $I$84) * 5</f>
        <v>0.3446941787763344</v>
      </c>
      <c r="H87" s="18" t="s">
        <v>60</v>
      </c>
      <c r="I87" s="44">
        <f>IFERROR(AVERAGE($I$85:$I$86),"")</f>
        <v>9.3313080055390268E-2</v>
      </c>
      <c r="J87" s="37">
        <f>IFERROR(AVERAGE($J$85:$J$86),"")</f>
        <v>0.9066869199446097</v>
      </c>
      <c r="K87" s="38">
        <f>IFERROR(AVERAGE($K$85:$K$86),"")</f>
        <v>0.61395866833848278</v>
      </c>
    </row>
    <row r="88" spans="1:11" x14ac:dyDescent="0.25">
      <c r="A88" s="22" t="s">
        <v>338</v>
      </c>
      <c r="B88" s="22" t="s">
        <v>26</v>
      </c>
      <c r="C88" s="22" t="s">
        <v>88</v>
      </c>
      <c r="D88" s="22">
        <v>3678.5309999999999</v>
      </c>
      <c r="E88" s="22">
        <v>54843.402000000002</v>
      </c>
      <c r="F88" s="22">
        <v>6.7073355515035335E-2</v>
      </c>
      <c r="G88" s="24">
        <f>($F$88 - $I$84) * 5</f>
        <v>0.33533010684544723</v>
      </c>
    </row>
    <row r="89" spans="1:11" x14ac:dyDescent="0.25">
      <c r="A89" s="26" t="s">
        <v>339</v>
      </c>
      <c r="B89" s="26" t="s">
        <v>26</v>
      </c>
      <c r="C89" s="26" t="s">
        <v>88</v>
      </c>
      <c r="D89" s="26">
        <v>319.36099999999999</v>
      </c>
      <c r="E89" s="26">
        <v>39446.754000000001</v>
      </c>
      <c r="F89" s="26">
        <v>8.0960020183156265E-3</v>
      </c>
      <c r="G89" s="45">
        <f>($F$89 - $I$84) * 2</f>
        <v>1.6177335744739459E-2</v>
      </c>
    </row>
    <row r="90" spans="1:11" x14ac:dyDescent="0.25">
      <c r="A90" s="22" t="s">
        <v>340</v>
      </c>
      <c r="B90" s="22" t="s">
        <v>26</v>
      </c>
      <c r="C90" s="22" t="s">
        <v>88</v>
      </c>
      <c r="D90" s="22">
        <v>351.82499999999999</v>
      </c>
      <c r="E90" s="22">
        <v>40895.745999999999</v>
      </c>
      <c r="F90" s="22">
        <v>8.6029730329408825E-3</v>
      </c>
      <c r="G90" s="45">
        <f>($F$90 - $I$84) * 2</f>
        <v>1.7191277773989971E-2</v>
      </c>
    </row>
    <row r="91" spans="1:11" x14ac:dyDescent="0.25">
      <c r="A91" s="26"/>
      <c r="B91" s="26"/>
      <c r="C91" s="26"/>
      <c r="D91" s="26"/>
      <c r="E91" s="26"/>
      <c r="F91" s="26"/>
    </row>
    <row r="92" spans="1:11" x14ac:dyDescent="0.25">
      <c r="A92" s="22" t="s">
        <v>170</v>
      </c>
      <c r="B92" s="22" t="s">
        <v>28</v>
      </c>
      <c r="C92" s="22" t="s">
        <v>89</v>
      </c>
      <c r="D92" s="22">
        <v>0.83599999999999997</v>
      </c>
      <c r="E92" s="22">
        <v>65444.949000000001</v>
      </c>
      <c r="F92" s="22">
        <v>1.2774095064234826E-5</v>
      </c>
      <c r="I92" s="25" t="s">
        <v>59</v>
      </c>
    </row>
    <row r="93" spans="1:11" x14ac:dyDescent="0.25">
      <c r="A93" s="26" t="s">
        <v>171</v>
      </c>
      <c r="B93" s="26" t="s">
        <v>28</v>
      </c>
      <c r="C93" s="26" t="s">
        <v>89</v>
      </c>
      <c r="D93" s="26">
        <v>0.11600000000000001</v>
      </c>
      <c r="E93" s="26">
        <v>61239.675999999999</v>
      </c>
      <c r="F93" s="26">
        <v>1.8941968275599629E-6</v>
      </c>
      <c r="H93" t="s">
        <v>3</v>
      </c>
      <c r="I93" s="28">
        <f>IFERROR(AVERAGE($F$92,$F$93),"0")</f>
        <v>7.3341459458973949E-6</v>
      </c>
      <c r="J93" t="s">
        <v>3</v>
      </c>
    </row>
    <row r="94" spans="1:11" x14ac:dyDescent="0.25">
      <c r="A94" s="22" t="s">
        <v>359</v>
      </c>
      <c r="B94" s="22" t="s">
        <v>28</v>
      </c>
      <c r="C94" s="22" t="s">
        <v>89</v>
      </c>
      <c r="D94" s="22">
        <v>7997.9269999999997</v>
      </c>
      <c r="E94" s="22">
        <v>62919.5</v>
      </c>
      <c r="F94" s="22">
        <v>0.12711364521332813</v>
      </c>
      <c r="G94" s="24">
        <f>($F$94 - $I$93) * 5</f>
        <v>0.63553155533691119</v>
      </c>
      <c r="H94" s="18">
        <v>1</v>
      </c>
      <c r="I94" s="30">
        <f>IFERROR($G$98 / $G$94,"")</f>
        <v>0.31992784776658706</v>
      </c>
      <c r="J94" s="31">
        <f>IFERROR(1-$I$94,"")</f>
        <v>0.680072152233413</v>
      </c>
      <c r="K94" s="32">
        <f>IFERROR((($G$94 * 3 ) + ($G$98 * 5)) / ($G$96 * 3),"")</f>
        <v>0.60531711717662429</v>
      </c>
    </row>
    <row r="95" spans="1:11" x14ac:dyDescent="0.25">
      <c r="A95" s="26" t="s">
        <v>360</v>
      </c>
      <c r="B95" s="26" t="s">
        <v>28</v>
      </c>
      <c r="C95" s="26" t="s">
        <v>89</v>
      </c>
      <c r="D95" s="26">
        <v>7868.9560000000001</v>
      </c>
      <c r="E95" s="26">
        <v>56939.417999999998</v>
      </c>
      <c r="F95" s="26">
        <v>0.13819874309217561</v>
      </c>
      <c r="G95" s="24">
        <f>($F$95 - $I$93) * 5</f>
        <v>0.69095704473114861</v>
      </c>
      <c r="H95" s="18">
        <v>2</v>
      </c>
      <c r="I95" s="33">
        <f>IFERROR($G$99 / $G$95,"")</f>
        <v>0.23141221530450309</v>
      </c>
      <c r="J95" s="34">
        <f>IFERROR(1-$I$95,"")</f>
        <v>0.76858778469549693</v>
      </c>
      <c r="K95" s="35">
        <f>IFERROR((($G$95 * 3 ) + ($G$99 * 5)) / ($G$97 * 3),"")</f>
        <v>0.60828375578657035</v>
      </c>
    </row>
    <row r="96" spans="1:11" x14ac:dyDescent="0.25">
      <c r="A96" s="22" t="s">
        <v>361</v>
      </c>
      <c r="B96" s="22" t="s">
        <v>28</v>
      </c>
      <c r="C96" s="22" t="s">
        <v>89</v>
      </c>
      <c r="D96" s="22">
        <v>19280.423999999999</v>
      </c>
      <c r="E96" s="22">
        <v>59885.27</v>
      </c>
      <c r="F96" s="22">
        <v>0.32195603359557368</v>
      </c>
      <c r="G96" s="29">
        <f>($F$96 - $I$93) * 5</f>
        <v>1.609743497248139</v>
      </c>
      <c r="H96" s="18" t="s">
        <v>60</v>
      </c>
      <c r="I96" s="36">
        <f>IFERROR(AVERAGE($I$94:$I$95),"")</f>
        <v>0.27567003153554509</v>
      </c>
      <c r="J96" s="37">
        <f>IFERROR(AVERAGE($J$94:$J$95),"")</f>
        <v>0.72432996846445497</v>
      </c>
      <c r="K96" s="38">
        <f>IFERROR(AVERAGE($K$94:$K$95),"")</f>
        <v>0.60680043648159732</v>
      </c>
    </row>
    <row r="97" spans="1:11" x14ac:dyDescent="0.25">
      <c r="A97" s="26" t="s">
        <v>362</v>
      </c>
      <c r="B97" s="26" t="s">
        <v>28</v>
      </c>
      <c r="C97" s="26" t="s">
        <v>89</v>
      </c>
      <c r="D97" s="26">
        <v>17265.313999999998</v>
      </c>
      <c r="E97" s="26">
        <v>54843.402000000002</v>
      </c>
      <c r="F97" s="26">
        <v>0.31481114173041269</v>
      </c>
      <c r="G97" s="29">
        <f>($F$97 - $I$93) * 5</f>
        <v>1.574019037922334</v>
      </c>
    </row>
    <row r="98" spans="1:11" x14ac:dyDescent="0.25">
      <c r="A98" s="22" t="s">
        <v>353</v>
      </c>
      <c r="B98" s="22" t="s">
        <v>28</v>
      </c>
      <c r="C98" s="22" t="s">
        <v>89</v>
      </c>
      <c r="D98" s="22">
        <v>4010.53</v>
      </c>
      <c r="E98" s="22">
        <v>39446.754000000001</v>
      </c>
      <c r="F98" s="22">
        <v>0.10166945548929071</v>
      </c>
      <c r="G98" s="24">
        <f>($F$98 - $I$93) * 2</f>
        <v>0.20332424268668964</v>
      </c>
    </row>
    <row r="99" spans="1:11" x14ac:dyDescent="0.25">
      <c r="A99" s="26" t="s">
        <v>354</v>
      </c>
      <c r="B99" s="26" t="s">
        <v>28</v>
      </c>
      <c r="C99" s="26" t="s">
        <v>89</v>
      </c>
      <c r="D99" s="26">
        <v>3269.8310000000001</v>
      </c>
      <c r="E99" s="26">
        <v>40895.745999999999</v>
      </c>
      <c r="F99" s="26">
        <v>7.9955284346689762E-2</v>
      </c>
      <c r="G99" s="24">
        <f>($F$99 - $I$93) * 2</f>
        <v>0.15989590040148774</v>
      </c>
    </row>
    <row r="100" spans="1:11" x14ac:dyDescent="0.25">
      <c r="A100" s="22"/>
      <c r="B100" s="22"/>
      <c r="C100" s="22"/>
      <c r="D100" s="22"/>
      <c r="E100" s="22"/>
      <c r="F100" s="22"/>
    </row>
    <row r="101" spans="1:11" x14ac:dyDescent="0.25">
      <c r="A101" s="26" t="s">
        <v>170</v>
      </c>
      <c r="B101" s="26" t="s">
        <v>29</v>
      </c>
      <c r="C101" s="26" t="s">
        <v>92</v>
      </c>
      <c r="D101" s="26">
        <v>0.83599999999999997</v>
      </c>
      <c r="E101" s="26">
        <v>65444.949000000001</v>
      </c>
      <c r="F101" s="26">
        <v>1.2774095064234826E-5</v>
      </c>
      <c r="I101" s="25" t="s">
        <v>59</v>
      </c>
    </row>
    <row r="102" spans="1:11" x14ac:dyDescent="0.25">
      <c r="A102" s="22" t="s">
        <v>171</v>
      </c>
      <c r="B102" s="22" t="s">
        <v>29</v>
      </c>
      <c r="C102" s="22" t="s">
        <v>92</v>
      </c>
      <c r="D102" s="22">
        <v>0.11600000000000001</v>
      </c>
      <c r="E102" s="22">
        <v>61239.675999999999</v>
      </c>
      <c r="F102" s="22">
        <v>1.8941968275599629E-6</v>
      </c>
      <c r="H102" t="s">
        <v>3</v>
      </c>
      <c r="I102" s="28">
        <f>IFERROR(AVERAGE($F$101,$F$102),"0")</f>
        <v>7.3341459458973949E-6</v>
      </c>
      <c r="J102" t="s">
        <v>3</v>
      </c>
    </row>
    <row r="103" spans="1:11" x14ac:dyDescent="0.25">
      <c r="A103" s="26" t="s">
        <v>363</v>
      </c>
      <c r="B103" s="26" t="s">
        <v>29</v>
      </c>
      <c r="C103" s="26" t="s">
        <v>92</v>
      </c>
      <c r="D103" s="26">
        <v>4659.3040000000001</v>
      </c>
      <c r="E103" s="26">
        <v>62919.5</v>
      </c>
      <c r="F103" s="26">
        <v>7.4051828129594169E-2</v>
      </c>
      <c r="G103" s="24">
        <f>($F$103 - $I$102) * 5</f>
        <v>0.37022246991824137</v>
      </c>
      <c r="H103" s="18">
        <v>1</v>
      </c>
      <c r="I103" s="51">
        <f>IFERROR($G$107 / $G$103,"")</f>
        <v>1.7323510064513558E-3</v>
      </c>
      <c r="J103" s="31">
        <f>IFERROR(1-$I$103,"")</f>
        <v>0.9982676489935487</v>
      </c>
      <c r="K103" s="56">
        <f>IFERROR((($G$103 * 3 ) + ($G$107 * 5)) / ($G$105 * 3),"")</f>
        <v>1.2200413024508796</v>
      </c>
    </row>
    <row r="104" spans="1:11" x14ac:dyDescent="0.25">
      <c r="A104" s="22" t="s">
        <v>364</v>
      </c>
      <c r="B104" s="22" t="s">
        <v>29</v>
      </c>
      <c r="C104" s="22" t="s">
        <v>92</v>
      </c>
      <c r="D104" s="22">
        <v>3870.1419999999998</v>
      </c>
      <c r="E104" s="22">
        <v>56939.417999999998</v>
      </c>
      <c r="F104" s="22">
        <v>6.7969468883577272E-2</v>
      </c>
      <c r="G104" s="24">
        <f>($F$104 - $I$102) * 5</f>
        <v>0.33981067368815687</v>
      </c>
      <c r="H104" s="18">
        <v>2</v>
      </c>
      <c r="I104" s="71">
        <f>IFERROR($G$108 / $G$104,"")</f>
        <v>4.3190695051315443E-4</v>
      </c>
      <c r="J104" s="34">
        <f>IFERROR(1-$I$104,"")</f>
        <v>0.99956809304948679</v>
      </c>
      <c r="K104" s="58">
        <f>IFERROR((($G$104 * 3 ) + ($G$108 * 5)) / ($G$106 * 3),"")</f>
        <v>1.1745871910960464</v>
      </c>
    </row>
    <row r="105" spans="1:11" x14ac:dyDescent="0.25">
      <c r="A105" s="26" t="s">
        <v>365</v>
      </c>
      <c r="B105" s="26" t="s">
        <v>29</v>
      </c>
      <c r="C105" s="26" t="s">
        <v>92</v>
      </c>
      <c r="D105" s="26">
        <v>3645.3789999999999</v>
      </c>
      <c r="E105" s="26">
        <v>59885.27</v>
      </c>
      <c r="F105" s="26">
        <v>6.0872715444048264E-2</v>
      </c>
      <c r="G105" s="24">
        <f>($F$105 - $I$102) * 5</f>
        <v>0.30432690649051181</v>
      </c>
      <c r="H105" s="18" t="s">
        <v>60</v>
      </c>
      <c r="I105" s="48">
        <f>IFERROR(AVERAGE($I$103:$I$104),"")</f>
        <v>1.0821289784822552E-3</v>
      </c>
      <c r="J105" s="37">
        <f>IFERROR(AVERAGE($J$103:$J$104),"")</f>
        <v>0.99891787102151774</v>
      </c>
      <c r="K105" s="60">
        <f>IFERROR(AVERAGE($K$103:$K$104),"")</f>
        <v>1.197314246773463</v>
      </c>
    </row>
    <row r="106" spans="1:11" x14ac:dyDescent="0.25">
      <c r="A106" s="22" t="s">
        <v>366</v>
      </c>
      <c r="B106" s="22" t="s">
        <v>29</v>
      </c>
      <c r="C106" s="22" t="s">
        <v>92</v>
      </c>
      <c r="D106" s="22">
        <v>3175.95</v>
      </c>
      <c r="E106" s="22">
        <v>54843.402000000002</v>
      </c>
      <c r="F106" s="22">
        <v>5.7909427281699261E-2</v>
      </c>
      <c r="G106" s="24">
        <f>($F$106 - $I$102) * 5</f>
        <v>0.28951046567876682</v>
      </c>
    </row>
    <row r="107" spans="1:11" x14ac:dyDescent="0.25">
      <c r="A107" s="26" t="s">
        <v>367</v>
      </c>
      <c r="B107" s="26" t="s">
        <v>29</v>
      </c>
      <c r="C107" s="26" t="s">
        <v>92</v>
      </c>
      <c r="D107" s="26">
        <v>12.939</v>
      </c>
      <c r="E107" s="26">
        <v>39446.754000000001</v>
      </c>
      <c r="F107" s="26">
        <v>3.2801178013278353E-4</v>
      </c>
      <c r="G107" s="49">
        <f>($F$107 - $I$102) * 2</f>
        <v>6.4135526837377224E-4</v>
      </c>
    </row>
    <row r="108" spans="1:11" x14ac:dyDescent="0.25">
      <c r="A108" s="22" t="s">
        <v>368</v>
      </c>
      <c r="B108" s="22" t="s">
        <v>29</v>
      </c>
      <c r="C108" s="22" t="s">
        <v>92</v>
      </c>
      <c r="D108" s="22">
        <v>3.3010000000000002</v>
      </c>
      <c r="E108" s="22">
        <v>40895.745999999999</v>
      </c>
      <c r="F108" s="22">
        <v>8.0717441858133612E-5</v>
      </c>
      <c r="G108" s="49">
        <f>($F$108 - $I$102) * 2</f>
        <v>1.4676659182447243E-4</v>
      </c>
    </row>
    <row r="109" spans="1:11" x14ac:dyDescent="0.25">
      <c r="A109" s="26"/>
      <c r="B109" s="26"/>
      <c r="C109" s="26"/>
      <c r="D109" s="26"/>
      <c r="E109" s="26"/>
      <c r="F109" s="26"/>
    </row>
    <row r="110" spans="1:11" x14ac:dyDescent="0.25">
      <c r="A110" s="22" t="s">
        <v>170</v>
      </c>
      <c r="B110" s="22" t="s">
        <v>30</v>
      </c>
      <c r="C110" s="22" t="s">
        <v>95</v>
      </c>
      <c r="D110" s="22">
        <v>0.83599999999999997</v>
      </c>
      <c r="E110" s="22">
        <v>65444.949000000001</v>
      </c>
      <c r="F110" s="22">
        <v>1.2774095064234826E-5</v>
      </c>
      <c r="I110" s="25" t="s">
        <v>59</v>
      </c>
    </row>
    <row r="111" spans="1:11" x14ac:dyDescent="0.25">
      <c r="A111" s="26" t="s">
        <v>171</v>
      </c>
      <c r="B111" s="26" t="s">
        <v>30</v>
      </c>
      <c r="C111" s="26" t="s">
        <v>95</v>
      </c>
      <c r="D111" s="26">
        <v>0.11600000000000001</v>
      </c>
      <c r="E111" s="26">
        <v>61239.675999999999</v>
      </c>
      <c r="F111" s="26">
        <v>1.8941968275599629E-6</v>
      </c>
      <c r="H111" t="s">
        <v>3</v>
      </c>
      <c r="I111" s="28">
        <f>IFERROR(AVERAGE($F$110,$F$111),"0")</f>
        <v>7.3341459458973949E-6</v>
      </c>
      <c r="J111" t="s">
        <v>3</v>
      </c>
    </row>
    <row r="112" spans="1:11" x14ac:dyDescent="0.25">
      <c r="A112" s="22" t="s">
        <v>387</v>
      </c>
      <c r="B112" s="22" t="s">
        <v>30</v>
      </c>
      <c r="C112" s="22" t="s">
        <v>95</v>
      </c>
      <c r="D112" s="22">
        <v>26745.488000000001</v>
      </c>
      <c r="E112" s="22">
        <v>62919.5</v>
      </c>
      <c r="F112" s="22">
        <v>0.42507470656950552</v>
      </c>
      <c r="G112" s="29">
        <f>($F$112 - $I$111) * 5</f>
        <v>2.1253368621177984</v>
      </c>
      <c r="H112" s="18">
        <v>1</v>
      </c>
      <c r="I112" s="51">
        <f>IFERROR($G$116 / $G$112,"")</f>
        <v>5.3553198960782445E-3</v>
      </c>
      <c r="J112" s="31">
        <f>IFERROR(1-$I$112,"")</f>
        <v>0.99464468010392171</v>
      </c>
      <c r="K112" s="56">
        <f>IFERROR((($G$112 * 3 ) + ($G$116 * 5)) / ($G$114 * 3),"")</f>
        <v>1.1065088020413083</v>
      </c>
    </row>
    <row r="113" spans="1:11" x14ac:dyDescent="0.25">
      <c r="A113" s="26" t="s">
        <v>388</v>
      </c>
      <c r="B113" s="26" t="s">
        <v>30</v>
      </c>
      <c r="C113" s="26" t="s">
        <v>95</v>
      </c>
      <c r="D113" s="26">
        <v>24181.937999999998</v>
      </c>
      <c r="E113" s="26">
        <v>56939.417999999998</v>
      </c>
      <c r="F113" s="26">
        <v>0.42469591101194604</v>
      </c>
      <c r="G113" s="29">
        <f>($F$113 - $I$111) * 5</f>
        <v>2.1234428843300006</v>
      </c>
      <c r="H113" s="18">
        <v>2</v>
      </c>
      <c r="I113" s="47">
        <f>IFERROR($G$117 / $G$113,"")</f>
        <v>5.7685328589878876E-3</v>
      </c>
      <c r="J113" s="34">
        <f>IFERROR(1-$I$113,"")</f>
        <v>0.99423146714101207</v>
      </c>
      <c r="K113" s="58">
        <f>IFERROR((($G$113 * 3 ) + ($G$117 * 5)) / ($G$115 * 3),"")</f>
        <v>1.1746931933177449</v>
      </c>
    </row>
    <row r="114" spans="1:11" x14ac:dyDescent="0.25">
      <c r="A114" s="22" t="s">
        <v>389</v>
      </c>
      <c r="B114" s="22" t="s">
        <v>30</v>
      </c>
      <c r="C114" s="22" t="s">
        <v>95</v>
      </c>
      <c r="D114" s="22">
        <v>23210.807000000001</v>
      </c>
      <c r="E114" s="22">
        <v>59885.27</v>
      </c>
      <c r="F114" s="22">
        <v>0.38758791602676251</v>
      </c>
      <c r="G114" s="29">
        <f>($F$114 - $I$111) * 5</f>
        <v>1.9379029094040832</v>
      </c>
      <c r="H114" s="18" t="s">
        <v>60</v>
      </c>
      <c r="I114" s="48">
        <f>IFERROR(AVERAGE($I$112:$I$113),"")</f>
        <v>5.5619263775330656E-3</v>
      </c>
      <c r="J114" s="37">
        <f>IFERROR(AVERAGE($J$112:$J$113),"")</f>
        <v>0.99443807362246694</v>
      </c>
      <c r="K114" s="60">
        <f>IFERROR(AVERAGE($K$112:$K$113),"")</f>
        <v>1.1406009976795266</v>
      </c>
    </row>
    <row r="115" spans="1:11" x14ac:dyDescent="0.25">
      <c r="A115" s="26" t="s">
        <v>390</v>
      </c>
      <c r="B115" s="26" t="s">
        <v>30</v>
      </c>
      <c r="C115" s="26" t="s">
        <v>95</v>
      </c>
      <c r="D115" s="26">
        <v>20018.646000000001</v>
      </c>
      <c r="E115" s="26">
        <v>54843.402000000002</v>
      </c>
      <c r="F115" s="26">
        <v>0.36501466484518957</v>
      </c>
      <c r="G115" s="29">
        <f>($F$115 - $I$111) * 5</f>
        <v>1.8250366534962184</v>
      </c>
    </row>
    <row r="116" spans="1:11" x14ac:dyDescent="0.25">
      <c r="A116" s="22" t="s">
        <v>381</v>
      </c>
      <c r="B116" s="22" t="s">
        <v>30</v>
      </c>
      <c r="C116" s="22" t="s">
        <v>95</v>
      </c>
      <c r="D116" s="22">
        <v>224.77799999999999</v>
      </c>
      <c r="E116" s="22">
        <v>39446.754000000001</v>
      </c>
      <c r="F116" s="22">
        <v>5.6982635377298722E-3</v>
      </c>
      <c r="G116" s="45">
        <f>($F$116 - $I$111) * 2</f>
        <v>1.138185878356795E-2</v>
      </c>
    </row>
    <row r="117" spans="1:11" x14ac:dyDescent="0.25">
      <c r="A117" s="26" t="s">
        <v>382</v>
      </c>
      <c r="B117" s="26" t="s">
        <v>30</v>
      </c>
      <c r="C117" s="26" t="s">
        <v>95</v>
      </c>
      <c r="D117" s="26">
        <v>250.76900000000001</v>
      </c>
      <c r="E117" s="26">
        <v>40895.745999999999</v>
      </c>
      <c r="F117" s="26">
        <v>6.1319091721667093E-3</v>
      </c>
      <c r="G117" s="45">
        <f>($F$117 - $I$111) * 2</f>
        <v>1.2249150052441624E-2</v>
      </c>
    </row>
    <row r="118" spans="1:11" x14ac:dyDescent="0.25">
      <c r="A118" s="22"/>
      <c r="B118" s="22"/>
      <c r="C118" s="22"/>
      <c r="D118" s="22"/>
      <c r="E118" s="22"/>
      <c r="F118" s="22"/>
    </row>
    <row r="119" spans="1:11" x14ac:dyDescent="0.25">
      <c r="A119" s="26" t="s">
        <v>170</v>
      </c>
      <c r="B119" s="26" t="s">
        <v>31</v>
      </c>
      <c r="C119" s="26" t="s">
        <v>98</v>
      </c>
      <c r="D119" s="26">
        <v>0.83599999999999997</v>
      </c>
      <c r="E119" s="26">
        <v>65444.949000000001</v>
      </c>
      <c r="F119" s="26">
        <v>1.2774095064234826E-5</v>
      </c>
      <c r="I119" s="25" t="s">
        <v>59</v>
      </c>
    </row>
    <row r="120" spans="1:11" x14ac:dyDescent="0.25">
      <c r="A120" s="22" t="s">
        <v>171</v>
      </c>
      <c r="B120" s="22" t="s">
        <v>31</v>
      </c>
      <c r="C120" s="22" t="s">
        <v>98</v>
      </c>
      <c r="D120" s="22">
        <v>0.11600000000000001</v>
      </c>
      <c r="E120" s="22">
        <v>61239.675999999999</v>
      </c>
      <c r="F120" s="22">
        <v>1.8941968275599629E-6</v>
      </c>
      <c r="H120" t="s">
        <v>3</v>
      </c>
      <c r="I120" s="28">
        <f>IFERROR(AVERAGE($F$119,$F$120),"0")</f>
        <v>7.3341459458973949E-6</v>
      </c>
      <c r="J120" t="s">
        <v>3</v>
      </c>
    </row>
    <row r="121" spans="1:11" x14ac:dyDescent="0.25">
      <c r="A121" s="26" t="s">
        <v>391</v>
      </c>
      <c r="B121" s="26" t="s">
        <v>31</v>
      </c>
      <c r="C121" s="26" t="s">
        <v>98</v>
      </c>
      <c r="D121" s="26">
        <v>2694.3939999999998</v>
      </c>
      <c r="E121" s="26">
        <v>57108.684000000001</v>
      </c>
      <c r="F121" s="26">
        <v>4.7180110121255808E-2</v>
      </c>
      <c r="G121" s="24">
        <f>($F$121 - $I$120) * 5</f>
        <v>0.23586387987654955</v>
      </c>
      <c r="H121" s="18">
        <v>1</v>
      </c>
      <c r="I121" s="30">
        <f>IFERROR($G$125 / $G$121,"")</f>
        <v>0.12037919705974577</v>
      </c>
      <c r="J121" s="31">
        <f>IFERROR(1-$I$121,"")</f>
        <v>0.87962080294025424</v>
      </c>
      <c r="K121" s="32">
        <f>IFERROR((($G$121 * 3 ) + ($G$125 * 5)) / ($G$123 * 3),"")</f>
        <v>0.53049902290446882</v>
      </c>
    </row>
    <row r="122" spans="1:11" x14ac:dyDescent="0.25">
      <c r="A122" s="22" t="s">
        <v>392</v>
      </c>
      <c r="B122" s="22" t="s">
        <v>31</v>
      </c>
      <c r="C122" s="22" t="s">
        <v>98</v>
      </c>
      <c r="D122" s="22">
        <v>2796.6619999999998</v>
      </c>
      <c r="E122" s="22">
        <v>57090.258000000002</v>
      </c>
      <c r="F122" s="22">
        <v>4.8986676500918945E-2</v>
      </c>
      <c r="G122" s="24">
        <f>($F$122 - $I$120) * 5</f>
        <v>0.24489671177486522</v>
      </c>
      <c r="H122" s="18">
        <v>2</v>
      </c>
      <c r="I122" s="52">
        <f>IFERROR($G$126 / $G$122,"")</f>
        <v>7.7303029395759157E-2</v>
      </c>
      <c r="J122" s="34">
        <f>IFERROR(1-$I$122,"")</f>
        <v>0.92269697060424083</v>
      </c>
      <c r="K122" s="35">
        <f>IFERROR((($G$122 * 3 ) + ($G$126 * 5)) / ($G$124 * 3),"")</f>
        <v>0.59487825084370327</v>
      </c>
    </row>
    <row r="123" spans="1:11" x14ac:dyDescent="0.25">
      <c r="A123" s="26" t="s">
        <v>393</v>
      </c>
      <c r="B123" s="26" t="s">
        <v>31</v>
      </c>
      <c r="C123" s="26" t="s">
        <v>98</v>
      </c>
      <c r="D123" s="26">
        <v>5762.9359999999997</v>
      </c>
      <c r="E123" s="26">
        <v>53975.565999999999</v>
      </c>
      <c r="F123" s="26">
        <v>0.1067693481898828</v>
      </c>
      <c r="G123" s="24">
        <f>($F$123 - $I$120) * 5</f>
        <v>0.53381007021968452</v>
      </c>
      <c r="H123" s="18" t="s">
        <v>60</v>
      </c>
      <c r="I123" s="44">
        <f>IFERROR(AVERAGE($I$121:$I$122),"")</f>
        <v>9.8841113227752464E-2</v>
      </c>
      <c r="J123" s="37">
        <f>IFERROR(AVERAGE($J$121:$J$122),"")</f>
        <v>0.90115888677224754</v>
      </c>
      <c r="K123" s="38">
        <f>IFERROR(AVERAGE($K$121:$K$122),"")</f>
        <v>0.56268863687408599</v>
      </c>
    </row>
    <row r="124" spans="1:11" x14ac:dyDescent="0.25">
      <c r="A124" s="22" t="s">
        <v>394</v>
      </c>
      <c r="B124" s="22" t="s">
        <v>31</v>
      </c>
      <c r="C124" s="22" t="s">
        <v>98</v>
      </c>
      <c r="D124" s="22">
        <v>4608.799</v>
      </c>
      <c r="E124" s="22">
        <v>49583.464999999997</v>
      </c>
      <c r="F124" s="22">
        <v>9.2950321241163772E-2</v>
      </c>
      <c r="G124" s="24">
        <f>($F$124 - $I$120) * 5</f>
        <v>0.46471493547608939</v>
      </c>
    </row>
    <row r="125" spans="1:11" x14ac:dyDescent="0.25">
      <c r="A125" s="26" t="s">
        <v>395</v>
      </c>
      <c r="B125" s="26" t="s">
        <v>31</v>
      </c>
      <c r="C125" s="26" t="s">
        <v>98</v>
      </c>
      <c r="D125" s="26">
        <v>873.50400000000002</v>
      </c>
      <c r="E125" s="26">
        <v>61497.535000000003</v>
      </c>
      <c r="F125" s="26">
        <v>1.4203886383413579E-2</v>
      </c>
      <c r="G125" s="45">
        <f>($F$125 - $I$120) * 2</f>
        <v>2.8393104474935364E-2</v>
      </c>
    </row>
    <row r="126" spans="1:11" x14ac:dyDescent="0.25">
      <c r="A126" s="22" t="s">
        <v>396</v>
      </c>
      <c r="B126" s="22" t="s">
        <v>31</v>
      </c>
      <c r="C126" s="22" t="s">
        <v>98</v>
      </c>
      <c r="D126" s="22">
        <v>258.673</v>
      </c>
      <c r="E126" s="22">
        <v>27306.451000000001</v>
      </c>
      <c r="F126" s="22">
        <v>9.4729630005744789E-3</v>
      </c>
      <c r="G126" s="45">
        <f>($F$126 - $I$120) * 2</f>
        <v>1.8931257709257163E-2</v>
      </c>
    </row>
    <row r="127" spans="1:11" x14ac:dyDescent="0.25">
      <c r="A127" s="26"/>
      <c r="B127" s="26"/>
      <c r="C127" s="26"/>
      <c r="D127" s="26"/>
      <c r="E127" s="26"/>
      <c r="F127" s="26"/>
    </row>
    <row r="128" spans="1:11" x14ac:dyDescent="0.25">
      <c r="A128" s="22" t="s">
        <v>170</v>
      </c>
      <c r="B128" s="22" t="s">
        <v>32</v>
      </c>
      <c r="C128" s="22" t="s">
        <v>162</v>
      </c>
      <c r="D128" s="22">
        <v>0.83599999999999997</v>
      </c>
      <c r="E128" s="22">
        <v>65444.949000000001</v>
      </c>
      <c r="F128" s="22">
        <v>1.2774095064234826E-5</v>
      </c>
      <c r="I128" s="25" t="s">
        <v>59</v>
      </c>
    </row>
    <row r="129" spans="1:11" x14ac:dyDescent="0.25">
      <c r="A129" s="26" t="s">
        <v>171</v>
      </c>
      <c r="B129" s="26" t="s">
        <v>32</v>
      </c>
      <c r="C129" s="26" t="s">
        <v>163</v>
      </c>
      <c r="D129" s="26">
        <v>0.11600000000000001</v>
      </c>
      <c r="E129" s="26">
        <v>61239.675999999999</v>
      </c>
      <c r="F129" s="26">
        <v>1.8941968275599629E-6</v>
      </c>
      <c r="H129" t="s">
        <v>3</v>
      </c>
      <c r="I129" s="28">
        <f>IFERROR(AVERAGE($F$128,$F$129),"0")</f>
        <v>7.3341459458973949E-6</v>
      </c>
      <c r="J129" t="s">
        <v>3</v>
      </c>
    </row>
    <row r="130" spans="1:11" x14ac:dyDescent="0.25">
      <c r="A130" s="22" t="s">
        <v>417</v>
      </c>
      <c r="B130" s="22" t="s">
        <v>32</v>
      </c>
      <c r="C130" s="22" t="s">
        <v>99</v>
      </c>
      <c r="D130" s="22">
        <v>1892.9939999999999</v>
      </c>
      <c r="E130" s="22">
        <v>57108.684000000001</v>
      </c>
      <c r="F130" s="22">
        <v>3.314721803079896E-2</v>
      </c>
      <c r="G130" s="24">
        <f>($F$130 - $I$129) * 5</f>
        <v>0.1656994194242653</v>
      </c>
      <c r="H130" s="18">
        <v>1</v>
      </c>
      <c r="I130" s="39">
        <f>IFERROR($G$134 / $G$130,"")</f>
        <v>-2.5717475164499125E-5</v>
      </c>
      <c r="J130" s="55">
        <f>IFERROR(1-$I$130,"")</f>
        <v>1.0000257174751646</v>
      </c>
      <c r="K130" s="56">
        <f>IFERROR((($G$130 * 3 ) + ($G$134 * 5)) / ($G$132 * 3),"")</f>
        <v>1.691286213429843</v>
      </c>
    </row>
    <row r="131" spans="1:11" x14ac:dyDescent="0.25">
      <c r="A131" s="26" t="s">
        <v>418</v>
      </c>
      <c r="B131" s="26" t="s">
        <v>32</v>
      </c>
      <c r="C131" s="26" t="s">
        <v>99</v>
      </c>
      <c r="D131" s="26">
        <v>1519.9739999999999</v>
      </c>
      <c r="E131" s="26">
        <v>57090.258000000002</v>
      </c>
      <c r="F131" s="26">
        <v>2.6624052040542537E-2</v>
      </c>
      <c r="G131" s="24">
        <f>($F$131 - $I$129) * 5</f>
        <v>0.13308358947298318</v>
      </c>
      <c r="H131" s="18">
        <v>2</v>
      </c>
      <c r="I131" s="40">
        <f>IFERROR($G$135 / $G$131,"")</f>
        <v>-6.9492619238876462E-5</v>
      </c>
      <c r="J131" s="41">
        <f>IFERROR(1-$I$131,"")</f>
        <v>1.0000694926192388</v>
      </c>
      <c r="K131" s="58">
        <f>IFERROR((($G$131 * 3 ) + ($G$135 * 5)) / ($G$133 * 3),"")</f>
        <v>1.1237316718538108</v>
      </c>
    </row>
    <row r="132" spans="1:11" x14ac:dyDescent="0.25">
      <c r="A132" s="22" t="s">
        <v>419</v>
      </c>
      <c r="B132" s="22" t="s">
        <v>32</v>
      </c>
      <c r="C132" s="22" t="s">
        <v>99</v>
      </c>
      <c r="D132" s="22">
        <v>1057.9739999999999</v>
      </c>
      <c r="E132" s="22">
        <v>53975.565999999999</v>
      </c>
      <c r="F132" s="22">
        <v>1.9600980191666725E-2</v>
      </c>
      <c r="G132" s="45">
        <f>($F$132 - $I$129) * 5</f>
        <v>9.7968230228604125E-2</v>
      </c>
      <c r="H132" s="18" t="s">
        <v>60</v>
      </c>
      <c r="I132" s="61">
        <f>IFERROR(AVERAGE($I$130:$I$131),"")</f>
        <v>-4.7605047201687792E-5</v>
      </c>
      <c r="J132" s="59">
        <f>IFERROR(AVERAGE($J$130:$J$131),"")</f>
        <v>1.0000476050472016</v>
      </c>
      <c r="K132" s="60">
        <f>IFERROR(AVERAGE($K$130:$K$131),"")</f>
        <v>1.4075089426418268</v>
      </c>
    </row>
    <row r="133" spans="1:11" x14ac:dyDescent="0.25">
      <c r="A133" s="26" t="s">
        <v>420</v>
      </c>
      <c r="B133" s="26" t="s">
        <v>32</v>
      </c>
      <c r="C133" s="26" t="s">
        <v>99</v>
      </c>
      <c r="D133" s="26">
        <v>1174.662</v>
      </c>
      <c r="E133" s="26">
        <v>49583.464999999997</v>
      </c>
      <c r="F133" s="26">
        <v>2.3690599275383438E-2</v>
      </c>
      <c r="G133" s="24">
        <f>($F$133 - $I$129) * 5</f>
        <v>0.1184163256471877</v>
      </c>
    </row>
    <row r="134" spans="1:11" x14ac:dyDescent="0.25">
      <c r="A134" s="22" t="s">
        <v>421</v>
      </c>
      <c r="B134" s="22" t="s">
        <v>32</v>
      </c>
      <c r="C134" s="22" t="s">
        <v>99</v>
      </c>
      <c r="D134" s="22">
        <v>0.32</v>
      </c>
      <c r="E134" s="22">
        <v>61497.535000000003</v>
      </c>
      <c r="F134" s="22">
        <v>5.2034605939896613E-6</v>
      </c>
      <c r="G134" s="28">
        <f>($F$134 - $I$129) * 2</f>
        <v>-4.2613707038154671E-6</v>
      </c>
    </row>
    <row r="135" spans="1:11" x14ac:dyDescent="0.25">
      <c r="A135" s="26" t="s">
        <v>422</v>
      </c>
      <c r="B135" s="26" t="s">
        <v>32</v>
      </c>
      <c r="C135" s="26" t="s">
        <v>99</v>
      </c>
      <c r="D135" s="26">
        <v>7.3999999999999996E-2</v>
      </c>
      <c r="E135" s="26">
        <v>27306.451000000001</v>
      </c>
      <c r="F135" s="26">
        <v>2.7099823408029112E-6</v>
      </c>
      <c r="G135" s="28">
        <f>($F$135 - $I$129) * 2</f>
        <v>-9.2483272101889674E-6</v>
      </c>
    </row>
    <row r="136" spans="1:11" x14ac:dyDescent="0.25">
      <c r="A136" s="22"/>
      <c r="B136" s="22"/>
      <c r="C136" s="22"/>
      <c r="D136" s="22"/>
      <c r="E136" s="22"/>
      <c r="F136" s="22"/>
    </row>
    <row r="137" spans="1:11" x14ac:dyDescent="0.25">
      <c r="A137" s="26" t="s">
        <v>172</v>
      </c>
      <c r="B137" s="26" t="s">
        <v>423</v>
      </c>
      <c r="C137" s="26" t="s">
        <v>102</v>
      </c>
      <c r="D137" s="26">
        <v>5.2999999999999999E-2</v>
      </c>
      <c r="E137" s="26">
        <v>62269.332000000002</v>
      </c>
      <c r="F137" s="26">
        <v>8.5114129697103537E-7</v>
      </c>
      <c r="I137" s="25" t="s">
        <v>59</v>
      </c>
    </row>
    <row r="138" spans="1:11" x14ac:dyDescent="0.25">
      <c r="A138" s="22" t="s">
        <v>173</v>
      </c>
      <c r="B138" s="22" t="s">
        <v>423</v>
      </c>
      <c r="C138" s="22" t="s">
        <v>102</v>
      </c>
      <c r="D138" s="22">
        <v>1.4E-2</v>
      </c>
      <c r="E138" s="22">
        <v>67029.445000000007</v>
      </c>
      <c r="F138" s="22">
        <v>2.0886343307780632E-7</v>
      </c>
      <c r="H138" t="s">
        <v>3</v>
      </c>
      <c r="I138" s="28">
        <f>IFERROR(AVERAGE($F$137,$F$138),"0")</f>
        <v>5.3000236502442082E-7</v>
      </c>
      <c r="J138" t="s">
        <v>3</v>
      </c>
    </row>
    <row r="139" spans="1:11" x14ac:dyDescent="0.25">
      <c r="A139" s="26" t="s">
        <v>424</v>
      </c>
      <c r="B139" s="26" t="s">
        <v>423</v>
      </c>
      <c r="C139" s="26" t="s">
        <v>102</v>
      </c>
      <c r="D139" s="26">
        <v>197.32599999999999</v>
      </c>
      <c r="E139" s="26">
        <v>41766.351999999999</v>
      </c>
      <c r="F139" s="26">
        <v>4.7245208295902882E-3</v>
      </c>
      <c r="G139" s="45">
        <f>($F$139 - $I$138) * 5</f>
        <v>2.3619954136126321E-2</v>
      </c>
      <c r="H139" s="18">
        <v>1</v>
      </c>
      <c r="I139" s="46">
        <f>IFERROR($G$143 / $G$139,"")</f>
        <v>8.2587406617249E-4</v>
      </c>
      <c r="J139" s="31">
        <f>IFERROR(1-$I$139,"")</f>
        <v>0.99917412593382748</v>
      </c>
      <c r="K139" s="32">
        <f>IFERROR((($G$139 * 3 ) + ($G$143 * 5)) / ($G$141 * 3),"")</f>
        <v>0.89046184879319934</v>
      </c>
    </row>
    <row r="140" spans="1:11" x14ac:dyDescent="0.25">
      <c r="A140" s="22" t="s">
        <v>425</v>
      </c>
      <c r="B140" s="22" t="s">
        <v>423</v>
      </c>
      <c r="C140" s="22" t="s">
        <v>102</v>
      </c>
      <c r="D140" s="22">
        <v>23.187999999999999</v>
      </c>
      <c r="E140" s="22">
        <v>28094.342000000001</v>
      </c>
      <c r="F140" s="22">
        <v>8.2536191806876981E-4</v>
      </c>
      <c r="G140" s="53">
        <f>($F$140 - $I$138) * 5</f>
        <v>4.1241595785187274E-3</v>
      </c>
      <c r="H140" s="18">
        <v>2</v>
      </c>
      <c r="I140" s="52">
        <f>IFERROR($G$144 / $G$140,"")</f>
        <v>1.1774957475359265E-2</v>
      </c>
      <c r="J140" s="34">
        <f>IFERROR(1-$I$140,"")</f>
        <v>0.98822504252464072</v>
      </c>
      <c r="K140" s="35">
        <f>IFERROR((($G$140 * 3 ) + ($G$144 * 5)) / ($G$142 * 3),"")</f>
        <v>0.18402921942629111</v>
      </c>
    </row>
    <row r="141" spans="1:11" x14ac:dyDescent="0.25">
      <c r="A141" s="26" t="s">
        <v>426</v>
      </c>
      <c r="B141" s="26" t="s">
        <v>423</v>
      </c>
      <c r="C141" s="26" t="s">
        <v>102</v>
      </c>
      <c r="D141" s="26">
        <v>202.15700000000001</v>
      </c>
      <c r="E141" s="26">
        <v>38049.972999999998</v>
      </c>
      <c r="F141" s="26">
        <v>5.3129341248152797E-3</v>
      </c>
      <c r="G141" s="45">
        <f>($F$141 - $I$138) * 5</f>
        <v>2.6562020612251276E-2</v>
      </c>
      <c r="H141" s="18" t="s">
        <v>60</v>
      </c>
      <c r="I141" s="48">
        <f>IFERROR(AVERAGE($I$139:$I$140),"")</f>
        <v>6.3004157707658775E-3</v>
      </c>
      <c r="J141" s="37">
        <f>IFERROR(AVERAGE($J$139:$J$140),"")</f>
        <v>0.9936995842292341</v>
      </c>
      <c r="K141" s="38">
        <f>IFERROR(AVERAGE($K$139:$K$140),"")</f>
        <v>0.53724553410974518</v>
      </c>
    </row>
    <row r="142" spans="1:11" x14ac:dyDescent="0.25">
      <c r="A142" s="22" t="s">
        <v>427</v>
      </c>
      <c r="B142" s="22" t="s">
        <v>423</v>
      </c>
      <c r="C142" s="22" t="s">
        <v>102</v>
      </c>
      <c r="D142" s="22">
        <v>190.441</v>
      </c>
      <c r="E142" s="22">
        <v>41666.879000000001</v>
      </c>
      <c r="F142" s="22">
        <v>4.57056070842263E-3</v>
      </c>
      <c r="G142" s="45">
        <f>($F$142 - $I$138) * 5</f>
        <v>2.2850153530288027E-2</v>
      </c>
    </row>
    <row r="143" spans="1:11" x14ac:dyDescent="0.25">
      <c r="A143" s="26" t="s">
        <v>428</v>
      </c>
      <c r="B143" s="26" t="s">
        <v>423</v>
      </c>
      <c r="C143" s="26" t="s">
        <v>102</v>
      </c>
      <c r="D143" s="26">
        <v>0.219</v>
      </c>
      <c r="E143" s="26">
        <v>21296.134999999998</v>
      </c>
      <c r="F143" s="26">
        <v>1.0283556147629605E-5</v>
      </c>
      <c r="G143" s="28">
        <f>($F$143 - $I$138) * 2</f>
        <v>1.9507107565210368E-5</v>
      </c>
    </row>
    <row r="144" spans="1:11" x14ac:dyDescent="0.25">
      <c r="A144" s="22" t="s">
        <v>429</v>
      </c>
      <c r="B144" s="22" t="s">
        <v>423</v>
      </c>
      <c r="C144" s="22" t="s">
        <v>102</v>
      </c>
      <c r="D144" s="22">
        <v>1.115</v>
      </c>
      <c r="E144" s="22">
        <v>44939.917999999998</v>
      </c>
      <c r="F144" s="22">
        <v>2.4810904194351223E-5</v>
      </c>
      <c r="G144" s="28">
        <f>($F$144 - $I$138) * 2</f>
        <v>4.8561803658653607E-5</v>
      </c>
    </row>
    <row r="145" spans="1:11" x14ac:dyDescent="0.25">
      <c r="A145" s="26"/>
      <c r="B145" s="26"/>
      <c r="C145" s="26"/>
      <c r="D145" s="26"/>
      <c r="E145" s="26"/>
      <c r="F145" s="26"/>
    </row>
    <row r="146" spans="1:11" x14ac:dyDescent="0.25">
      <c r="A146" s="22" t="s">
        <v>170</v>
      </c>
      <c r="B146" s="22" t="s">
        <v>33</v>
      </c>
      <c r="C146" s="22" t="s">
        <v>105</v>
      </c>
      <c r="D146" s="22">
        <v>0.83599999999999997</v>
      </c>
      <c r="E146" s="22">
        <v>65444.949000000001</v>
      </c>
      <c r="F146" s="22">
        <v>1.2774095064234826E-5</v>
      </c>
      <c r="I146" s="25" t="s">
        <v>59</v>
      </c>
    </row>
    <row r="147" spans="1:11" x14ac:dyDescent="0.25">
      <c r="A147" s="26" t="s">
        <v>171</v>
      </c>
      <c r="B147" s="26" t="s">
        <v>33</v>
      </c>
      <c r="C147" s="26" t="s">
        <v>105</v>
      </c>
      <c r="D147" s="26">
        <v>0.11600000000000001</v>
      </c>
      <c r="E147" s="26">
        <v>61239.675999999999</v>
      </c>
      <c r="F147" s="26">
        <v>1.8941968275599629E-6</v>
      </c>
      <c r="H147" t="s">
        <v>3</v>
      </c>
      <c r="I147" s="28">
        <f>IFERROR(AVERAGE($F$146,$F$147),"0")</f>
        <v>7.3341459458973949E-6</v>
      </c>
      <c r="J147" t="s">
        <v>3</v>
      </c>
    </row>
    <row r="148" spans="1:11" x14ac:dyDescent="0.25">
      <c r="A148" s="22" t="s">
        <v>454</v>
      </c>
      <c r="B148" s="22" t="s">
        <v>33</v>
      </c>
      <c r="C148" s="22" t="s">
        <v>105</v>
      </c>
      <c r="D148" s="22">
        <v>13091.858</v>
      </c>
      <c r="E148" s="22">
        <v>57108.684000000001</v>
      </c>
      <c r="F148" s="22">
        <v>0.22924461015421052</v>
      </c>
      <c r="G148" s="29">
        <f>($F$148 - $I$147) * 5</f>
        <v>1.1461863800413232</v>
      </c>
      <c r="H148" s="18">
        <v>1</v>
      </c>
      <c r="I148" s="51">
        <f>IFERROR($G$152 / $G$148,"")</f>
        <v>2.9946519009677397E-3</v>
      </c>
      <c r="J148" s="31">
        <f>IFERROR(1-$I$148,"")</f>
        <v>0.9970053480990323</v>
      </c>
      <c r="K148" s="32">
        <f>IFERROR((($G$148 * 3 ) + ($G$152 * 5)) / ($G$150 * 3),"")</f>
        <v>0.96537117630964286</v>
      </c>
    </row>
    <row r="149" spans="1:11" x14ac:dyDescent="0.25">
      <c r="A149" s="26" t="s">
        <v>455</v>
      </c>
      <c r="B149" s="26" t="s">
        <v>33</v>
      </c>
      <c r="C149" s="26" t="s">
        <v>105</v>
      </c>
      <c r="D149" s="26">
        <v>12860.111000000001</v>
      </c>
      <c r="E149" s="26">
        <v>57090.258000000002</v>
      </c>
      <c r="F149" s="26">
        <v>0.22525929029782982</v>
      </c>
      <c r="G149" s="29">
        <f>($F$149 - $I$147) * 5</f>
        <v>1.1262597807594197</v>
      </c>
      <c r="H149" s="18">
        <v>2</v>
      </c>
      <c r="I149" s="47">
        <f>IFERROR($G$153 / $G$149,"")</f>
        <v>3.3253214935598991E-3</v>
      </c>
      <c r="J149" s="34">
        <f>IFERROR(1-$I$149,"")</f>
        <v>0.99667467850644009</v>
      </c>
      <c r="K149" s="35">
        <f>IFERROR((($G$149 * 3 ) + ($G$153 * 5)) / ($G$151 * 3),"")</f>
        <v>0.9971413796258749</v>
      </c>
    </row>
    <row r="150" spans="1:11" x14ac:dyDescent="0.25">
      <c r="A150" s="22" t="s">
        <v>456</v>
      </c>
      <c r="B150" s="22" t="s">
        <v>33</v>
      </c>
      <c r="C150" s="22" t="s">
        <v>105</v>
      </c>
      <c r="D150" s="22">
        <v>12881.418</v>
      </c>
      <c r="E150" s="22">
        <v>53975.565999999999</v>
      </c>
      <c r="F150" s="22">
        <v>0.23865276373387173</v>
      </c>
      <c r="G150" s="29">
        <f>($F$150 - $I$147) * 5</f>
        <v>1.1932271479396293</v>
      </c>
      <c r="H150" s="18" t="s">
        <v>60</v>
      </c>
      <c r="I150" s="48">
        <f>IFERROR(AVERAGE($I$148:$I$149),"")</f>
        <v>3.1599866972638196E-3</v>
      </c>
      <c r="J150" s="37">
        <f>IFERROR(AVERAGE($J$148:$J$149),"")</f>
        <v>0.99684001330273619</v>
      </c>
      <c r="K150" s="38">
        <f>IFERROR(AVERAGE($K$148:$K$149),"")</f>
        <v>0.98125627796775894</v>
      </c>
    </row>
    <row r="151" spans="1:11" x14ac:dyDescent="0.25">
      <c r="A151" s="26" t="s">
        <v>457</v>
      </c>
      <c r="B151" s="26" t="s">
        <v>33</v>
      </c>
      <c r="C151" s="26" t="s">
        <v>105</v>
      </c>
      <c r="D151" s="26">
        <v>11263.232</v>
      </c>
      <c r="E151" s="26">
        <v>49583.464999999997</v>
      </c>
      <c r="F151" s="26">
        <v>0.22715701696119867</v>
      </c>
      <c r="G151" s="29">
        <f>($F$151 - $I$147) * 5</f>
        <v>1.1357484140762639</v>
      </c>
    </row>
    <row r="152" spans="1:11" x14ac:dyDescent="0.25">
      <c r="A152" s="22" t="s">
        <v>452</v>
      </c>
      <c r="B152" s="22" t="s">
        <v>33</v>
      </c>
      <c r="C152" s="22" t="s">
        <v>105</v>
      </c>
      <c r="D152" s="22">
        <v>105.994</v>
      </c>
      <c r="E152" s="22">
        <v>61497.535000000003</v>
      </c>
      <c r="F152" s="22">
        <v>1.7235487568729379E-3</v>
      </c>
      <c r="G152" s="53">
        <f>($F$152 - $I$147) * 2</f>
        <v>3.432429221854081E-3</v>
      </c>
    </row>
    <row r="153" spans="1:11" x14ac:dyDescent="0.25">
      <c r="A153" s="26" t="s">
        <v>453</v>
      </c>
      <c r="B153" s="26" t="s">
        <v>33</v>
      </c>
      <c r="C153" s="26" t="s">
        <v>105</v>
      </c>
      <c r="D153" s="26">
        <v>51.334000000000003</v>
      </c>
      <c r="E153" s="26">
        <v>27306.451000000001</v>
      </c>
      <c r="F153" s="26">
        <v>1.8799220740915764E-3</v>
      </c>
      <c r="G153" s="53">
        <f>($F$153 - $I$147) * 2</f>
        <v>3.745175856291358E-3</v>
      </c>
    </row>
    <row r="154" spans="1:11" x14ac:dyDescent="0.25">
      <c r="A154" s="22"/>
      <c r="B154" s="22"/>
      <c r="C154" s="22"/>
      <c r="D154" s="22"/>
      <c r="E154" s="22"/>
      <c r="F154" s="22"/>
    </row>
    <row r="155" spans="1:11" x14ac:dyDescent="0.25">
      <c r="A155" s="26" t="s">
        <v>172</v>
      </c>
      <c r="B155" s="26" t="s">
        <v>34</v>
      </c>
      <c r="C155" s="26" t="s">
        <v>108</v>
      </c>
      <c r="D155" s="26">
        <v>5.2999999999999999E-2</v>
      </c>
      <c r="E155" s="26">
        <v>62269.332000000002</v>
      </c>
      <c r="F155" s="26">
        <v>8.5114129697103537E-7</v>
      </c>
      <c r="I155" s="25" t="s">
        <v>59</v>
      </c>
    </row>
    <row r="156" spans="1:11" x14ac:dyDescent="0.25">
      <c r="A156" s="22" t="s">
        <v>173</v>
      </c>
      <c r="B156" s="22" t="s">
        <v>34</v>
      </c>
      <c r="C156" s="22" t="s">
        <v>108</v>
      </c>
      <c r="D156" s="22">
        <v>1.4E-2</v>
      </c>
      <c r="E156" s="22">
        <v>67029.445000000007</v>
      </c>
      <c r="F156" s="22">
        <v>2.0886343307780632E-7</v>
      </c>
      <c r="H156" t="s">
        <v>3</v>
      </c>
      <c r="I156" s="28">
        <f>IFERROR(AVERAGE($F$155,$F$156),"0")</f>
        <v>5.3000236502442082E-7</v>
      </c>
      <c r="J156" t="s">
        <v>3</v>
      </c>
    </row>
    <row r="157" spans="1:11" x14ac:dyDescent="0.25">
      <c r="A157" s="26" t="s">
        <v>458</v>
      </c>
      <c r="B157" s="26" t="s">
        <v>34</v>
      </c>
      <c r="C157" s="26" t="s">
        <v>108</v>
      </c>
      <c r="D157" s="26">
        <v>292.41699999999997</v>
      </c>
      <c r="E157" s="26">
        <v>19699.326000000001</v>
      </c>
      <c r="F157" s="26">
        <v>1.4844010399137511E-2</v>
      </c>
      <c r="G157" s="45">
        <f>($F$157 - $I$156) * 5</f>
        <v>7.4217401983862424E-2</v>
      </c>
      <c r="H157" s="18">
        <v>1</v>
      </c>
      <c r="I157" s="46">
        <f>IFERROR($G$161 / $G$157,"")</f>
        <v>5.6512687464520869E-4</v>
      </c>
      <c r="J157" s="31">
        <f>IFERROR(1-$I$157,"")</f>
        <v>0.99943487312535484</v>
      </c>
      <c r="K157" s="32">
        <f>IFERROR((($G$157 * 3 ) + ($G$161 * 5)) / ($G$159 * 3),"")</f>
        <v>0.42454216819335894</v>
      </c>
    </row>
    <row r="158" spans="1:11" x14ac:dyDescent="0.25">
      <c r="A158" s="22" t="s">
        <v>459</v>
      </c>
      <c r="B158" s="22" t="s">
        <v>34</v>
      </c>
      <c r="C158" s="22" t="s">
        <v>108</v>
      </c>
      <c r="D158" s="22">
        <v>298.14499999999998</v>
      </c>
      <c r="E158" s="22">
        <v>19802.143</v>
      </c>
      <c r="F158" s="22">
        <v>1.505619871546226E-2</v>
      </c>
      <c r="G158" s="45">
        <f>($F$158 - $I$156) * 5</f>
        <v>7.5278343565486183E-2</v>
      </c>
      <c r="H158" s="18">
        <v>2</v>
      </c>
      <c r="I158" s="40">
        <f>IFERROR($G$162 / $G$158,"")</f>
        <v>1.2342328636484203E-5</v>
      </c>
      <c r="J158" s="34">
        <f>IFERROR(1-$I$158,"")</f>
        <v>0.99998765767136355</v>
      </c>
      <c r="K158" s="35">
        <f>IFERROR((($G$158 * 3 ) + ($G$162 * 5)) / ($G$160 * 3),"")</f>
        <v>0.43533296230440965</v>
      </c>
    </row>
    <row r="159" spans="1:11" x14ac:dyDescent="0.25">
      <c r="A159" s="26" t="s">
        <v>460</v>
      </c>
      <c r="B159" s="26" t="s">
        <v>34</v>
      </c>
      <c r="C159" s="26" t="s">
        <v>108</v>
      </c>
      <c r="D159" s="26">
        <v>1360.279</v>
      </c>
      <c r="E159" s="26">
        <v>38868.487999999998</v>
      </c>
      <c r="F159" s="26">
        <v>3.499696206345871E-2</v>
      </c>
      <c r="G159" s="24">
        <f>($F$159 - $I$156) * 5</f>
        <v>0.17498216030546843</v>
      </c>
      <c r="H159" s="18" t="s">
        <v>60</v>
      </c>
      <c r="I159" s="72">
        <f>IFERROR(AVERAGE($I$157:$I$158),"")</f>
        <v>2.8873460164084643E-4</v>
      </c>
      <c r="J159" s="37">
        <f>IFERROR(AVERAGE($J$157:$J$158),"")</f>
        <v>0.99971126539835919</v>
      </c>
      <c r="K159" s="38">
        <f>IFERROR(AVERAGE($K$157:$K$158),"")</f>
        <v>0.42993756524888427</v>
      </c>
    </row>
    <row r="160" spans="1:11" x14ac:dyDescent="0.25">
      <c r="A160" s="22" t="s">
        <v>461</v>
      </c>
      <c r="B160" s="22" t="s">
        <v>34</v>
      </c>
      <c r="C160" s="22" t="s">
        <v>108</v>
      </c>
      <c r="D160" s="22">
        <v>777.05700000000002</v>
      </c>
      <c r="E160" s="22">
        <v>22467.708999999999</v>
      </c>
      <c r="F160" s="22">
        <v>3.4585502242351455E-2</v>
      </c>
      <c r="G160" s="24">
        <f>($F$160 - $I$156) * 5</f>
        <v>0.17292486119993217</v>
      </c>
    </row>
    <row r="161" spans="1:11" x14ac:dyDescent="0.25">
      <c r="A161" s="26" t="s">
        <v>462</v>
      </c>
      <c r="B161" s="26" t="s">
        <v>34</v>
      </c>
      <c r="C161" s="26" t="s">
        <v>108</v>
      </c>
      <c r="D161" s="26">
        <v>0.48199999999999998</v>
      </c>
      <c r="E161" s="26">
        <v>22417.43</v>
      </c>
      <c r="F161" s="26">
        <v>2.1501126578738061E-5</v>
      </c>
      <c r="G161" s="28">
        <f>($F$161 - $I$156) * 2</f>
        <v>4.1942248427427283E-5</v>
      </c>
    </row>
    <row r="162" spans="1:11" x14ac:dyDescent="0.25">
      <c r="A162" s="22" t="s">
        <v>463</v>
      </c>
      <c r="B162" s="22" t="s">
        <v>34</v>
      </c>
      <c r="C162" s="22" t="s">
        <v>108</v>
      </c>
      <c r="D162" s="22">
        <v>2.3E-2</v>
      </c>
      <c r="E162" s="22">
        <v>23125.865000000002</v>
      </c>
      <c r="F162" s="22">
        <v>9.9455739277211902E-7</v>
      </c>
      <c r="G162" s="28">
        <f>($F$162 - $I$156) * 2</f>
        <v>9.291100554953964E-7</v>
      </c>
    </row>
    <row r="163" spans="1:11" x14ac:dyDescent="0.25">
      <c r="A163" s="26"/>
      <c r="B163" s="26"/>
      <c r="C163" s="26"/>
      <c r="D163" s="26"/>
      <c r="E163" s="26"/>
      <c r="F163" s="26"/>
    </row>
    <row r="164" spans="1:11" x14ac:dyDescent="0.25">
      <c r="A164" s="22" t="s">
        <v>170</v>
      </c>
      <c r="B164" s="22" t="s">
        <v>476</v>
      </c>
      <c r="C164" s="22" t="s">
        <v>112</v>
      </c>
      <c r="D164" s="22">
        <v>0.83599999999999997</v>
      </c>
      <c r="E164" s="22">
        <v>65444.949000000001</v>
      </c>
      <c r="F164" s="22">
        <v>1.2774095064234826E-5</v>
      </c>
      <c r="I164" s="25" t="s">
        <v>59</v>
      </c>
    </row>
    <row r="165" spans="1:11" x14ac:dyDescent="0.25">
      <c r="A165" s="26" t="s">
        <v>171</v>
      </c>
      <c r="B165" s="26" t="s">
        <v>476</v>
      </c>
      <c r="C165" s="26" t="s">
        <v>112</v>
      </c>
      <c r="D165" s="26">
        <v>0.11600000000000001</v>
      </c>
      <c r="E165" s="26">
        <v>61239.675999999999</v>
      </c>
      <c r="F165" s="26">
        <v>1.8941968275599629E-6</v>
      </c>
      <c r="H165" t="s">
        <v>3</v>
      </c>
      <c r="I165" s="28">
        <f>IFERROR(AVERAGE($F$164,$F$165),"0")</f>
        <v>7.3341459458973949E-6</v>
      </c>
      <c r="J165" t="s">
        <v>3</v>
      </c>
    </row>
    <row r="166" spans="1:11" x14ac:dyDescent="0.25">
      <c r="A166" s="22" t="s">
        <v>489</v>
      </c>
      <c r="B166" s="22" t="s">
        <v>476</v>
      </c>
      <c r="C166" s="22" t="s">
        <v>112</v>
      </c>
      <c r="D166" s="22">
        <v>0.19400000000000001</v>
      </c>
      <c r="E166" s="22">
        <v>22712.442999999999</v>
      </c>
      <c r="F166" s="22">
        <v>8.5415734450054547E-6</v>
      </c>
      <c r="G166" s="28">
        <f>($F$166 - $I$165) * 5</f>
        <v>6.037137495540299E-6</v>
      </c>
      <c r="H166" s="18">
        <v>1</v>
      </c>
      <c r="I166" s="62">
        <f>IFERROR($G$170 / $G$166,"")</f>
        <v>-2.1274033759584974</v>
      </c>
      <c r="J166" s="55">
        <f>IFERROR(1-$I$166,"")</f>
        <v>3.1274033759584974</v>
      </c>
      <c r="K166" s="73">
        <f>IFERROR((($G$166 * 3 ) + ($G$170 * 5)) / ($G$168 * 3),"")</f>
        <v>-2.1722782966376078E-3</v>
      </c>
    </row>
    <row r="167" spans="1:11" x14ac:dyDescent="0.25">
      <c r="A167" s="26" t="s">
        <v>490</v>
      </c>
      <c r="B167" s="26" t="s">
        <v>476</v>
      </c>
      <c r="C167" s="26" t="s">
        <v>112</v>
      </c>
      <c r="D167" s="26">
        <v>9.9000000000000005E-2</v>
      </c>
      <c r="E167" s="26">
        <v>46790.32</v>
      </c>
      <c r="F167" s="26">
        <f>D167/E167</f>
        <v>2.1158222469946777E-6</v>
      </c>
      <c r="G167" s="28">
        <f>($F$167 - $I$165) * 5</f>
        <v>-2.6091618494513588E-5</v>
      </c>
      <c r="H167" s="18">
        <v>2</v>
      </c>
      <c r="I167" s="33">
        <f>IFERROR($G$171 / $G$167,"")</f>
        <v>0.204430312449802</v>
      </c>
      <c r="J167" s="34">
        <f>IFERROR(1-$I$167,"")</f>
        <v>0.79556968755019797</v>
      </c>
      <c r="K167" s="65">
        <f>IFERROR((($G$167 * 3 ) + ($G$171 * 5)) / ($G$169 * 3),"")</f>
        <v>-1.2099264736402094E-2</v>
      </c>
    </row>
    <row r="168" spans="1:11" x14ac:dyDescent="0.25">
      <c r="A168" s="22" t="s">
        <v>491</v>
      </c>
      <c r="B168" s="22" t="s">
        <v>476</v>
      </c>
      <c r="C168" s="22" t="s">
        <v>112</v>
      </c>
      <c r="D168" s="22">
        <v>53.423000000000002</v>
      </c>
      <c r="E168" s="22">
        <v>37560.809000000001</v>
      </c>
      <c r="F168" s="22">
        <v>1.4223069582979429E-3</v>
      </c>
      <c r="G168" s="53">
        <f>($F$168 - $I$165) * 5</f>
        <v>7.0748640617602273E-3</v>
      </c>
      <c r="H168" s="18" t="s">
        <v>60</v>
      </c>
      <c r="I168" s="36">
        <f>IFERROR(AVERAGE($I$166:$I$167),"")</f>
        <v>-0.96148653175434773</v>
      </c>
      <c r="J168" s="59">
        <f>IFERROR(AVERAGE($J$166:$J$167),"")</f>
        <v>1.9614865317543477</v>
      </c>
      <c r="K168" s="70">
        <f>IFERROR(AVERAGE($K$166:$K$167),"")</f>
        <v>-7.1357715165198512E-3</v>
      </c>
    </row>
    <row r="169" spans="1:11" x14ac:dyDescent="0.25">
      <c r="A169" s="26" t="s">
        <v>492</v>
      </c>
      <c r="B169" s="26" t="s">
        <v>476</v>
      </c>
      <c r="C169" s="26" t="s">
        <v>112</v>
      </c>
      <c r="D169" s="26">
        <v>15.894</v>
      </c>
      <c r="E169" s="26">
        <v>27142.525000000001</v>
      </c>
      <c r="F169" s="26">
        <v>5.8557558664862602E-4</v>
      </c>
      <c r="G169" s="53">
        <f>($F$169 - $I$165) * 5</f>
        <v>2.8912072035136432E-3</v>
      </c>
    </row>
    <row r="170" spans="1:11" x14ac:dyDescent="0.25">
      <c r="A170" s="22" t="s">
        <v>493</v>
      </c>
      <c r="B170" s="22" t="s">
        <v>476</v>
      </c>
      <c r="C170" s="22" t="s">
        <v>112</v>
      </c>
      <c r="D170" s="22">
        <v>3.5999999999999997E-2</v>
      </c>
      <c r="E170" s="22">
        <v>39454.968999999997</v>
      </c>
      <c r="F170" s="22">
        <v>9.1243260132836496E-7</v>
      </c>
      <c r="G170" s="28">
        <f>($F$170 - $I$165) * 2</f>
        <v>-1.284342668913806E-5</v>
      </c>
    </row>
    <row r="171" spans="1:11" x14ac:dyDescent="0.25">
      <c r="A171" s="26" t="s">
        <v>494</v>
      </c>
      <c r="B171" s="26" t="s">
        <v>476</v>
      </c>
      <c r="C171" s="26" t="s">
        <v>112</v>
      </c>
      <c r="D171" s="26">
        <v>0.22800000000000001</v>
      </c>
      <c r="E171" s="26">
        <v>48851.695</v>
      </c>
      <c r="F171" s="26">
        <v>4.6671870853201721E-6</v>
      </c>
      <c r="G171" s="28">
        <f>($F$171 - $I$165) * 2</f>
        <v>-5.3339177211544455E-6</v>
      </c>
    </row>
    <row r="172" spans="1:11" x14ac:dyDescent="0.25">
      <c r="A172" s="22"/>
      <c r="B172" s="22"/>
      <c r="C172" s="22"/>
      <c r="D172" s="22"/>
      <c r="E172" s="22"/>
      <c r="F172" s="22"/>
    </row>
    <row r="173" spans="1:11" x14ac:dyDescent="0.25">
      <c r="A173" s="26" t="s">
        <v>170</v>
      </c>
      <c r="B173" s="26" t="s">
        <v>35</v>
      </c>
      <c r="C173" s="26" t="s">
        <v>115</v>
      </c>
      <c r="D173" s="26">
        <v>0.83599999999999997</v>
      </c>
      <c r="E173" s="26">
        <v>65444.949000000001</v>
      </c>
      <c r="F173" s="26">
        <v>1.2774095064234826E-5</v>
      </c>
      <c r="I173" s="25" t="s">
        <v>59</v>
      </c>
    </row>
    <row r="174" spans="1:11" x14ac:dyDescent="0.25">
      <c r="A174" s="22" t="s">
        <v>171</v>
      </c>
      <c r="B174" s="22" t="s">
        <v>35</v>
      </c>
      <c r="C174" s="22" t="s">
        <v>115</v>
      </c>
      <c r="D174" s="22">
        <v>0.11600000000000001</v>
      </c>
      <c r="E174" s="22">
        <v>61239.675999999999</v>
      </c>
      <c r="F174" s="22">
        <v>1.8941968275599629E-6</v>
      </c>
      <c r="H174" t="s">
        <v>3</v>
      </c>
      <c r="I174" s="28">
        <f>IFERROR(AVERAGE($F$173,$F$174),"0")</f>
        <v>7.3341459458973949E-6</v>
      </c>
      <c r="J174" t="s">
        <v>3</v>
      </c>
    </row>
    <row r="175" spans="1:11" x14ac:dyDescent="0.25">
      <c r="A175" s="26" t="s">
        <v>495</v>
      </c>
      <c r="B175" s="26" t="s">
        <v>35</v>
      </c>
      <c r="C175" s="26" t="s">
        <v>115</v>
      </c>
      <c r="D175" s="26">
        <v>2534.3789999999999</v>
      </c>
      <c r="E175" s="26">
        <v>22712.442999999999</v>
      </c>
      <c r="F175" s="26">
        <v>0.11158548642257463</v>
      </c>
      <c r="G175" s="24">
        <f>($F$175 - $I$174) * 5</f>
        <v>0.55789076138314364</v>
      </c>
      <c r="H175" s="18">
        <v>1</v>
      </c>
      <c r="I175" s="46">
        <f>IFERROR($G$179 / $G$175,"")</f>
        <v>6.69341981837819E-4</v>
      </c>
      <c r="J175" s="31">
        <f>IFERROR(1-$I$175,"")</f>
        <v>0.99933065801816223</v>
      </c>
      <c r="K175" s="32">
        <f>IFERROR((($G$175 * 3 ) + ($G$179 * 5)) / ($G$177 * 3),"")</f>
        <v>0.65080950060809384</v>
      </c>
    </row>
    <row r="176" spans="1:11" x14ac:dyDescent="0.25">
      <c r="A176" s="22" t="s">
        <v>496</v>
      </c>
      <c r="B176" s="22" t="s">
        <v>35</v>
      </c>
      <c r="C176" s="22" t="s">
        <v>115</v>
      </c>
      <c r="D176" s="22">
        <v>7075.2150000000001</v>
      </c>
      <c r="E176" s="22">
        <v>46790.32</v>
      </c>
      <c r="F176" s="22">
        <v>0.15121108383101461</v>
      </c>
      <c r="G176" s="24">
        <f>($F$176 - $I$174) * 5</f>
        <v>0.75601874842534356</v>
      </c>
      <c r="H176" s="18">
        <v>2</v>
      </c>
      <c r="I176" s="57">
        <f>IFERROR($G$180 / $G$176,"")</f>
        <v>-7.3260338062291062E-6</v>
      </c>
      <c r="J176" s="41">
        <f>IFERROR(1-$I$176,"")</f>
        <v>1.0000073260338063</v>
      </c>
      <c r="K176" s="58">
        <f>IFERROR((($G$176 * 3 ) + ($G$180 * 5)) / ($G$178 * 3),"")</f>
        <v>1.148587711305683</v>
      </c>
    </row>
    <row r="177" spans="1:11" x14ac:dyDescent="0.25">
      <c r="A177" s="26" t="s">
        <v>497</v>
      </c>
      <c r="B177" s="26" t="s">
        <v>35</v>
      </c>
      <c r="C177" s="26" t="s">
        <v>115</v>
      </c>
      <c r="D177" s="26">
        <v>6447.0789999999997</v>
      </c>
      <c r="E177" s="26">
        <v>37560.809000000001</v>
      </c>
      <c r="F177" s="26">
        <v>0.17164377370040138</v>
      </c>
      <c r="G177" s="24">
        <f>($F$177 - $I$174) * 5</f>
        <v>0.85818219777227744</v>
      </c>
      <c r="H177" s="18" t="s">
        <v>60</v>
      </c>
      <c r="I177" s="72">
        <f>IFERROR(AVERAGE($I$175:$I$176),"")</f>
        <v>3.3100797401579496E-4</v>
      </c>
      <c r="J177" s="37">
        <f>IFERROR(AVERAGE($J$175:$J$176),"")</f>
        <v>0.99966899202598425</v>
      </c>
      <c r="K177" s="38">
        <f>IFERROR(AVERAGE($K$175:$K$176),"")</f>
        <v>0.89969860595688844</v>
      </c>
    </row>
    <row r="178" spans="1:11" x14ac:dyDescent="0.25">
      <c r="A178" s="22" t="s">
        <v>498</v>
      </c>
      <c r="B178" s="22" t="s">
        <v>35</v>
      </c>
      <c r="C178" s="22" t="s">
        <v>115</v>
      </c>
      <c r="D178" s="22">
        <v>3573.2840000000001</v>
      </c>
      <c r="E178" s="22">
        <v>27142.525000000001</v>
      </c>
      <c r="F178" s="22">
        <v>0.13164891623015912</v>
      </c>
      <c r="G178" s="24">
        <f>($F$178 - $I$174) * 5</f>
        <v>0.65820791042106608</v>
      </c>
    </row>
    <row r="179" spans="1:11" x14ac:dyDescent="0.25">
      <c r="A179" s="26" t="s">
        <v>499</v>
      </c>
      <c r="B179" s="26" t="s">
        <v>35</v>
      </c>
      <c r="C179" s="26" t="s">
        <v>115</v>
      </c>
      <c r="D179" s="26">
        <v>7.6559999999999997</v>
      </c>
      <c r="E179" s="26">
        <v>39454.968999999997</v>
      </c>
      <c r="F179" s="26">
        <v>1.9404399988249895E-4</v>
      </c>
      <c r="G179" s="49">
        <f>($F$179 - $I$174) * 2</f>
        <v>3.7341970787320314E-4</v>
      </c>
    </row>
    <row r="180" spans="1:11" x14ac:dyDescent="0.25">
      <c r="A180" s="22" t="s">
        <v>500</v>
      </c>
      <c r="B180" s="22" t="s">
        <v>35</v>
      </c>
      <c r="C180" s="22" t="s">
        <v>115</v>
      </c>
      <c r="D180" s="22">
        <v>0.223</v>
      </c>
      <c r="E180" s="22">
        <v>48851.695</v>
      </c>
      <c r="F180" s="22">
        <v>4.5648364913438524E-6</v>
      </c>
      <c r="G180" s="28">
        <f>($F$180 - $I$174) * 2</f>
        <v>-5.538618909107085E-6</v>
      </c>
    </row>
    <row r="181" spans="1:11" x14ac:dyDescent="0.25">
      <c r="A181" s="26"/>
      <c r="B181" s="26"/>
      <c r="C181" s="26"/>
      <c r="D181" s="26"/>
      <c r="E181" s="26"/>
      <c r="F181" s="26"/>
    </row>
    <row r="182" spans="1:11" x14ac:dyDescent="0.25">
      <c r="A182" s="22" t="s">
        <v>170</v>
      </c>
      <c r="B182" s="22" t="s">
        <v>509</v>
      </c>
      <c r="C182" s="22" t="s">
        <v>118</v>
      </c>
      <c r="D182" s="22">
        <v>0.83599999999999997</v>
      </c>
      <c r="E182" s="22">
        <v>65444.949000000001</v>
      </c>
      <c r="F182" s="22">
        <v>1.2774095064234826E-5</v>
      </c>
      <c r="I182" s="25" t="s">
        <v>59</v>
      </c>
    </row>
    <row r="183" spans="1:11" x14ac:dyDescent="0.25">
      <c r="A183" s="26" t="s">
        <v>171</v>
      </c>
      <c r="B183" s="26" t="s">
        <v>509</v>
      </c>
      <c r="C183" s="26" t="s">
        <v>118</v>
      </c>
      <c r="D183" s="26">
        <v>0.11600000000000001</v>
      </c>
      <c r="E183" s="26">
        <v>61239.675999999999</v>
      </c>
      <c r="F183" s="26">
        <v>1.8941968275599629E-6</v>
      </c>
      <c r="H183" t="s">
        <v>3</v>
      </c>
      <c r="I183" s="28">
        <f>IFERROR(AVERAGE($F$182,$F$183),"0")</f>
        <v>7.3341459458973949E-6</v>
      </c>
      <c r="J183" t="s">
        <v>3</v>
      </c>
    </row>
    <row r="184" spans="1:11" x14ac:dyDescent="0.25">
      <c r="A184" s="22" t="s">
        <v>522</v>
      </c>
      <c r="B184" s="22" t="s">
        <v>509</v>
      </c>
      <c r="C184" s="22" t="s">
        <v>118</v>
      </c>
      <c r="D184" s="22"/>
      <c r="E184" s="22">
        <v>22712.442999999999</v>
      </c>
      <c r="F184" s="22">
        <v>0</v>
      </c>
      <c r="G184" s="28">
        <f>($F$184 - $I$183) * 5</f>
        <v>-3.6670729729486974E-5</v>
      </c>
      <c r="H184" s="18">
        <v>1</v>
      </c>
      <c r="I184" s="30">
        <f>IFERROR($G$188 / $G$184,"")</f>
        <v>0.36129502705464156</v>
      </c>
      <c r="J184" s="31">
        <f>IFERROR(1-$I$184,"")</f>
        <v>0.63870497294535844</v>
      </c>
      <c r="K184" s="73">
        <f>IFERROR((($G$184 * 3 ) + ($G$188 * 5)) / ($G$186 * 3),"")</f>
        <v>-6.1439923973550083E-3</v>
      </c>
    </row>
    <row r="185" spans="1:11" x14ac:dyDescent="0.25">
      <c r="A185" s="26" t="s">
        <v>523</v>
      </c>
      <c r="B185" s="26" t="s">
        <v>509</v>
      </c>
      <c r="C185" s="26" t="s">
        <v>118</v>
      </c>
      <c r="D185" s="26"/>
      <c r="E185" s="26">
        <v>46790.32</v>
      </c>
      <c r="F185" s="26">
        <v>0</v>
      </c>
      <c r="G185" s="28">
        <f>($F$185 - $I$183) * 5</f>
        <v>-3.6670729729486974E-5</v>
      </c>
      <c r="H185" s="18">
        <v>2</v>
      </c>
      <c r="I185" s="33">
        <f>IFERROR($G$189 / $G$185,"")</f>
        <v>0.34529501712307681</v>
      </c>
      <c r="J185" s="34">
        <f>IFERROR(1-$I$185,"")</f>
        <v>0.65470498287692314</v>
      </c>
      <c r="K185" s="69">
        <f>IFERROR((($G$185 * 3 ) + ($G$189 * 5)) / ($G$187 * 3),"")</f>
        <v>-8.4709743005876408E-3</v>
      </c>
    </row>
    <row r="186" spans="1:11" x14ac:dyDescent="0.25">
      <c r="A186" s="22" t="s">
        <v>524</v>
      </c>
      <c r="B186" s="22" t="s">
        <v>509</v>
      </c>
      <c r="C186" s="22" t="s">
        <v>118</v>
      </c>
      <c r="D186" s="22">
        <v>72.111000000000004</v>
      </c>
      <c r="E186" s="22">
        <v>37560.809000000001</v>
      </c>
      <c r="F186" s="22">
        <v>1.9198468275803111E-3</v>
      </c>
      <c r="G186" s="53">
        <f>($F$186 - $I$183) * 5</f>
        <v>9.5625634081720687E-3</v>
      </c>
      <c r="H186" s="18" t="s">
        <v>60</v>
      </c>
      <c r="I186" s="36">
        <f>IFERROR(AVERAGE($I$184:$I$185),"")</f>
        <v>0.35329502208885921</v>
      </c>
      <c r="J186" s="37">
        <f>IFERROR(AVERAGE($J$184:$J$185),"")</f>
        <v>0.64670497791114079</v>
      </c>
      <c r="K186" s="70">
        <f>IFERROR(AVERAGE($K$184:$K$185),"")</f>
        <v>-7.3074833489713241E-3</v>
      </c>
    </row>
    <row r="187" spans="1:11" x14ac:dyDescent="0.25">
      <c r="A187" s="26" t="s">
        <v>525</v>
      </c>
      <c r="B187" s="26" t="s">
        <v>509</v>
      </c>
      <c r="C187" s="26" t="s">
        <v>118</v>
      </c>
      <c r="D187" s="26">
        <v>37.222999999999999</v>
      </c>
      <c r="E187" s="26">
        <v>27142.525000000001</v>
      </c>
      <c r="F187" s="26">
        <v>1.3713904656991196E-3</v>
      </c>
      <c r="G187" s="53">
        <f>($F$187 - $I$183) * 5</f>
        <v>6.8202815987661106E-3</v>
      </c>
    </row>
    <row r="188" spans="1:11" x14ac:dyDescent="0.25">
      <c r="A188" s="22" t="s">
        <v>526</v>
      </c>
      <c r="B188" s="22" t="s">
        <v>509</v>
      </c>
      <c r="C188" s="22" t="s">
        <v>118</v>
      </c>
      <c r="D188" s="22">
        <v>2.8000000000000001E-2</v>
      </c>
      <c r="E188" s="22">
        <v>39454.968999999997</v>
      </c>
      <c r="F188" s="22">
        <v>7.0966980103317287E-7</v>
      </c>
      <c r="G188" s="28">
        <f>($F$188 - $I$183) * 2</f>
        <v>-1.3248952289728445E-5</v>
      </c>
    </row>
    <row r="189" spans="1:11" x14ac:dyDescent="0.25">
      <c r="A189" s="26" t="s">
        <v>527</v>
      </c>
      <c r="B189" s="26" t="s">
        <v>509</v>
      </c>
      <c r="C189" s="26" t="s">
        <v>118</v>
      </c>
      <c r="D189" s="26">
        <v>4.9000000000000002E-2</v>
      </c>
      <c r="E189" s="26">
        <v>48851.695</v>
      </c>
      <c r="F189" s="26">
        <v>1.0030358209679318E-6</v>
      </c>
      <c r="G189" s="28">
        <f>($F$189 - $I$183) * 2</f>
        <v>-1.2662220249858926E-5</v>
      </c>
    </row>
    <row r="190" spans="1:11" x14ac:dyDescent="0.25">
      <c r="A190" s="22"/>
      <c r="B190" s="22"/>
      <c r="C190" s="22"/>
      <c r="D190" s="22"/>
      <c r="E190" s="22"/>
      <c r="F190" s="22"/>
    </row>
    <row r="191" spans="1:11" x14ac:dyDescent="0.25">
      <c r="A191" s="26" t="s">
        <v>170</v>
      </c>
      <c r="B191" s="26" t="s">
        <v>36</v>
      </c>
      <c r="C191" s="26" t="s">
        <v>119</v>
      </c>
      <c r="D191" s="26">
        <v>0.83599999999999997</v>
      </c>
      <c r="E191" s="26">
        <v>65444.949000000001</v>
      </c>
      <c r="F191" s="26">
        <v>1.2774095064234826E-5</v>
      </c>
      <c r="I191" s="25" t="s">
        <v>59</v>
      </c>
    </row>
    <row r="192" spans="1:11" x14ac:dyDescent="0.25">
      <c r="A192" s="22" t="s">
        <v>171</v>
      </c>
      <c r="B192" s="22" t="s">
        <v>36</v>
      </c>
      <c r="C192" s="22" t="s">
        <v>119</v>
      </c>
      <c r="D192" s="22">
        <v>0.11600000000000001</v>
      </c>
      <c r="E192" s="22">
        <v>61239.675999999999</v>
      </c>
      <c r="F192" s="22">
        <v>1.8941968275599629E-6</v>
      </c>
      <c r="H192" t="s">
        <v>3</v>
      </c>
      <c r="I192" s="28">
        <f>IFERROR(AVERAGE($F$191,$F$192),"0")</f>
        <v>7.3341459458973949E-6</v>
      </c>
      <c r="J192" t="s">
        <v>3</v>
      </c>
    </row>
    <row r="193" spans="1:11" x14ac:dyDescent="0.25">
      <c r="A193" s="26" t="s">
        <v>528</v>
      </c>
      <c r="B193" s="26" t="s">
        <v>36</v>
      </c>
      <c r="C193" s="26" t="s">
        <v>119</v>
      </c>
      <c r="D193" s="26">
        <v>1233.9390000000001</v>
      </c>
      <c r="E193" s="26">
        <v>38665.042999999998</v>
      </c>
      <c r="F193" s="26">
        <v>3.1913555611460205E-2</v>
      </c>
      <c r="G193" s="24">
        <f>($F$193 - $I$192) * 5</f>
        <v>0.15953110732757153</v>
      </c>
      <c r="H193" s="18">
        <v>1</v>
      </c>
      <c r="I193" s="30">
        <f>IFERROR($G$197 / $G$193,"")</f>
        <v>0.14771683960871426</v>
      </c>
      <c r="J193" s="31">
        <f>IFERROR(1-$I$193,"")</f>
        <v>0.85228316039128571</v>
      </c>
      <c r="K193" s="32">
        <f>IFERROR((($G$193 * 3 ) + ($G$197 * 5)) / ($G$195 * 3),"")</f>
        <v>0.14225673782271339</v>
      </c>
    </row>
    <row r="194" spans="1:11" x14ac:dyDescent="0.25">
      <c r="A194" s="22" t="s">
        <v>529</v>
      </c>
      <c r="B194" s="22" t="s">
        <v>36</v>
      </c>
      <c r="C194" s="22" t="s">
        <v>119</v>
      </c>
      <c r="D194" s="22">
        <v>1377.3</v>
      </c>
      <c r="E194" s="22">
        <v>59719.809000000001</v>
      </c>
      <c r="F194" s="22">
        <v>2.3062699346543456E-2</v>
      </c>
      <c r="G194" s="24">
        <f>($F$194 - $I$192) * 5</f>
        <v>0.11527682600298779</v>
      </c>
      <c r="H194" s="18">
        <v>2</v>
      </c>
      <c r="I194" s="33">
        <f>IFERROR($G$198 / $G$194,"")</f>
        <v>0.16891789210463865</v>
      </c>
      <c r="J194" s="34">
        <f>IFERROR(1-$I$194,"")</f>
        <v>0.83108210789536141</v>
      </c>
      <c r="K194" s="65">
        <f>IFERROR((($G$194 * 3 ) + ($G$198 * 5)) / ($G$196 * 3),"")</f>
        <v>9.5371973514376138E-2</v>
      </c>
    </row>
    <row r="195" spans="1:11" x14ac:dyDescent="0.25">
      <c r="A195" s="26" t="s">
        <v>530</v>
      </c>
      <c r="B195" s="26" t="s">
        <v>36</v>
      </c>
      <c r="C195" s="26" t="s">
        <v>119</v>
      </c>
      <c r="D195" s="26">
        <v>15933.549000000001</v>
      </c>
      <c r="E195" s="26">
        <v>57004.964999999997</v>
      </c>
      <c r="F195" s="26">
        <v>0.27951160043690937</v>
      </c>
      <c r="G195" s="29">
        <f>($F$195 - $I$192) * 5</f>
        <v>1.3975213314548174</v>
      </c>
      <c r="H195" s="18" t="s">
        <v>60</v>
      </c>
      <c r="I195" s="36">
        <f>IFERROR(AVERAGE($I$193:$I$194),"")</f>
        <v>0.15831736585667644</v>
      </c>
      <c r="J195" s="37">
        <f>IFERROR(AVERAGE($J$193:$J$194),"")</f>
        <v>0.84168263414332356</v>
      </c>
      <c r="K195" s="38">
        <f>IFERROR(AVERAGE($K$193:$K$194),"")</f>
        <v>0.11881435566854476</v>
      </c>
    </row>
    <row r="196" spans="1:11" x14ac:dyDescent="0.25">
      <c r="A196" s="22" t="s">
        <v>531</v>
      </c>
      <c r="B196" s="22" t="s">
        <v>36</v>
      </c>
      <c r="C196" s="22" t="s">
        <v>119</v>
      </c>
      <c r="D196" s="22">
        <v>16777.099999999999</v>
      </c>
      <c r="E196" s="22">
        <v>54153.516000000003</v>
      </c>
      <c r="F196" s="22">
        <v>0.30980629217131528</v>
      </c>
      <c r="G196" s="29">
        <f>($F$196 - $I$192) * 5</f>
        <v>1.548994790126847</v>
      </c>
    </row>
    <row r="197" spans="1:11" x14ac:dyDescent="0.25">
      <c r="A197" s="26" t="s">
        <v>532</v>
      </c>
      <c r="B197" s="26" t="s">
        <v>36</v>
      </c>
      <c r="C197" s="26" t="s">
        <v>119</v>
      </c>
      <c r="D197" s="26">
        <v>754.33299999999997</v>
      </c>
      <c r="E197" s="26">
        <v>63980.476999999999</v>
      </c>
      <c r="F197" s="26">
        <v>1.179004964279963E-2</v>
      </c>
      <c r="G197" s="45">
        <f>($F$197 - $I$192) * 2</f>
        <v>2.3565430993707465E-2</v>
      </c>
    </row>
    <row r="198" spans="1:11" x14ac:dyDescent="0.25">
      <c r="A198" s="22" t="s">
        <v>533</v>
      </c>
      <c r="B198" s="22" t="s">
        <v>36</v>
      </c>
      <c r="C198" s="22" t="s">
        <v>119</v>
      </c>
      <c r="D198" s="22">
        <v>605.08000000000004</v>
      </c>
      <c r="E198" s="22">
        <v>62100.93</v>
      </c>
      <c r="F198" s="22">
        <v>9.7434933744148435E-3</v>
      </c>
      <c r="G198" s="45">
        <f>($F$198 - $I$192) * 2</f>
        <v>1.9472318456937893E-2</v>
      </c>
    </row>
    <row r="199" spans="1:11" x14ac:dyDescent="0.25">
      <c r="A199" s="26"/>
      <c r="B199" s="26"/>
      <c r="C199" s="26"/>
      <c r="D199" s="26"/>
      <c r="E199" s="26"/>
      <c r="F199" s="26"/>
    </row>
    <row r="200" spans="1:11" x14ac:dyDescent="0.25">
      <c r="A200" s="22" t="s">
        <v>170</v>
      </c>
      <c r="B200" s="22" t="s">
        <v>37</v>
      </c>
      <c r="C200" s="22" t="s">
        <v>164</v>
      </c>
      <c r="D200" s="22">
        <v>0.83599999999999997</v>
      </c>
      <c r="E200" s="22">
        <v>65444.949000000001</v>
      </c>
      <c r="F200" s="22">
        <v>1.2774095064234826E-5</v>
      </c>
      <c r="I200" s="25" t="s">
        <v>59</v>
      </c>
    </row>
    <row r="201" spans="1:11" x14ac:dyDescent="0.25">
      <c r="A201" s="26" t="s">
        <v>171</v>
      </c>
      <c r="B201" s="26" t="s">
        <v>37</v>
      </c>
      <c r="C201" s="26" t="s">
        <v>120</v>
      </c>
      <c r="D201" s="26">
        <v>0.11600000000000001</v>
      </c>
      <c r="E201" s="26">
        <v>61239.675999999999</v>
      </c>
      <c r="F201" s="26">
        <v>1.8941968275599629E-6</v>
      </c>
      <c r="H201" t="s">
        <v>3</v>
      </c>
      <c r="I201" s="28">
        <f>IFERROR(AVERAGE($F$200,$F$201),"0")</f>
        <v>7.3341459458973949E-6</v>
      </c>
      <c r="J201" t="s">
        <v>3</v>
      </c>
    </row>
    <row r="202" spans="1:11" x14ac:dyDescent="0.25">
      <c r="A202" s="22" t="s">
        <v>550</v>
      </c>
      <c r="B202" s="22" t="s">
        <v>37</v>
      </c>
      <c r="C202" s="22" t="s">
        <v>122</v>
      </c>
      <c r="D202" s="22">
        <v>33642.391000000003</v>
      </c>
      <c r="E202" s="22">
        <v>38665.042999999998</v>
      </c>
      <c r="F202" s="22">
        <v>0.87009837283770786</v>
      </c>
      <c r="G202" s="29">
        <f>($F$202 - $I$201) * 5</f>
        <v>4.35045519345881</v>
      </c>
      <c r="H202" s="18">
        <v>1</v>
      </c>
      <c r="I202" s="51">
        <f>IFERROR($G$206 / $G$202,"")</f>
        <v>5.3629481915894051E-3</v>
      </c>
      <c r="J202" s="31">
        <f>IFERROR(1-$I$202,"")</f>
        <v>0.99463705180841055</v>
      </c>
      <c r="K202" s="56">
        <f>IFERROR((($G$202 * 3 ) + ($G$206 * 5)) / ($G$204 * 3),"")</f>
        <v>1.5331021739543609</v>
      </c>
    </row>
    <row r="203" spans="1:11" x14ac:dyDescent="0.25">
      <c r="A203" s="26" t="s">
        <v>551</v>
      </c>
      <c r="B203" s="26" t="s">
        <v>37</v>
      </c>
      <c r="C203" s="26" t="s">
        <v>122</v>
      </c>
      <c r="D203" s="26">
        <v>37456.063000000002</v>
      </c>
      <c r="E203" s="26">
        <v>59719.809000000001</v>
      </c>
      <c r="F203" s="26">
        <v>0.62719663085325672</v>
      </c>
      <c r="G203" s="29">
        <f>($F$203 - $I$201) * 5</f>
        <v>3.135946483536554</v>
      </c>
      <c r="H203" s="18">
        <v>2</v>
      </c>
      <c r="I203" s="47">
        <f>IFERROR($G$207 / $G$203,"")</f>
        <v>7.6592344181194948E-3</v>
      </c>
      <c r="J203" s="34">
        <f>IFERROR(1-$I$203,"")</f>
        <v>0.99234076558188056</v>
      </c>
      <c r="K203" s="58">
        <f>IFERROR((($G$203 * 3 ) + ($G$207 * 5)) / ($G$205 * 3),"")</f>
        <v>1.0923039574265401</v>
      </c>
    </row>
    <row r="204" spans="1:11" x14ac:dyDescent="0.25">
      <c r="A204" s="22" t="s">
        <v>552</v>
      </c>
      <c r="B204" s="22" t="s">
        <v>37</v>
      </c>
      <c r="C204" s="22" t="s">
        <v>122</v>
      </c>
      <c r="D204" s="22">
        <v>32641.974999999999</v>
      </c>
      <c r="E204" s="22">
        <v>57004.964999999997</v>
      </c>
      <c r="F204" s="22">
        <v>0.57261635017230517</v>
      </c>
      <c r="G204" s="29">
        <f>($F$204 - $I$201) * 5</f>
        <v>2.8630450801317964</v>
      </c>
      <c r="H204" s="18" t="s">
        <v>60</v>
      </c>
      <c r="I204" s="48">
        <f>IFERROR(AVERAGE($I$202:$I$203),"")</f>
        <v>6.5110913048544499E-3</v>
      </c>
      <c r="J204" s="37">
        <f>IFERROR(AVERAGE($J$202:$J$203),"")</f>
        <v>0.9934889086951455</v>
      </c>
      <c r="K204" s="60">
        <f>IFERROR(AVERAGE($K$202:$K$203),"")</f>
        <v>1.3127030656904504</v>
      </c>
    </row>
    <row r="205" spans="1:11" x14ac:dyDescent="0.25">
      <c r="A205" s="26" t="s">
        <v>553</v>
      </c>
      <c r="B205" s="26" t="s">
        <v>37</v>
      </c>
      <c r="C205" s="26" t="s">
        <v>122</v>
      </c>
      <c r="D205" s="26">
        <v>31491.701000000001</v>
      </c>
      <c r="E205" s="26">
        <v>54153.516000000003</v>
      </c>
      <c r="F205" s="26">
        <v>0.58152643311285646</v>
      </c>
      <c r="G205" s="29">
        <f>($F$205 - $I$201) * 5</f>
        <v>2.9075954948345526</v>
      </c>
    </row>
    <row r="206" spans="1:11" x14ac:dyDescent="0.25">
      <c r="A206" s="22" t="s">
        <v>548</v>
      </c>
      <c r="B206" s="22" t="s">
        <v>37</v>
      </c>
      <c r="C206" s="22" t="s">
        <v>121</v>
      </c>
      <c r="D206" s="22">
        <v>746.84199999999998</v>
      </c>
      <c r="E206" s="22">
        <v>63980.476999999999</v>
      </c>
      <c r="F206" s="22">
        <v>1.1672967052121227E-2</v>
      </c>
      <c r="G206" s="45">
        <f>($F$206 - $I$201) * 2</f>
        <v>2.3331265812350659E-2</v>
      </c>
    </row>
    <row r="207" spans="1:11" x14ac:dyDescent="0.25">
      <c r="A207" s="26" t="s">
        <v>549</v>
      </c>
      <c r="B207" s="26" t="s">
        <v>37</v>
      </c>
      <c r="C207" s="26" t="s">
        <v>122</v>
      </c>
      <c r="D207" s="26">
        <v>746.255</v>
      </c>
      <c r="E207" s="26">
        <v>62100.93</v>
      </c>
      <c r="F207" s="26">
        <v>1.2016808765987885E-2</v>
      </c>
      <c r="G207" s="45">
        <f>($F$207 - $I$201) * 2</f>
        <v>2.4018949240083975E-2</v>
      </c>
    </row>
    <row r="208" spans="1:11" x14ac:dyDescent="0.25">
      <c r="A208" s="22"/>
      <c r="B208" s="22"/>
      <c r="C208" s="22"/>
      <c r="D208" s="22"/>
      <c r="E208" s="22"/>
      <c r="F208" s="22"/>
    </row>
    <row r="209" spans="1:11" x14ac:dyDescent="0.25">
      <c r="A209" s="26" t="s">
        <v>170</v>
      </c>
      <c r="B209" s="26" t="s">
        <v>38</v>
      </c>
      <c r="C209" s="26" t="s">
        <v>125</v>
      </c>
      <c r="D209" s="26">
        <v>0.83599999999999997</v>
      </c>
      <c r="E209" s="26">
        <v>65444.949000000001</v>
      </c>
      <c r="F209" s="26">
        <v>1.2774095064234826E-5</v>
      </c>
      <c r="I209" s="25" t="s">
        <v>59</v>
      </c>
    </row>
    <row r="210" spans="1:11" x14ac:dyDescent="0.25">
      <c r="A210" s="22" t="s">
        <v>171</v>
      </c>
      <c r="B210" s="22" t="s">
        <v>38</v>
      </c>
      <c r="C210" s="22" t="s">
        <v>125</v>
      </c>
      <c r="D210" s="22">
        <v>0.11600000000000001</v>
      </c>
      <c r="E210" s="22">
        <v>61239.675999999999</v>
      </c>
      <c r="F210" s="22">
        <v>1.8941968275599629E-6</v>
      </c>
      <c r="H210" t="s">
        <v>3</v>
      </c>
      <c r="I210" s="28">
        <f>IFERROR(AVERAGE($F$209,$F$210),"0")</f>
        <v>7.3341459458973949E-6</v>
      </c>
      <c r="J210" t="s">
        <v>3</v>
      </c>
    </row>
    <row r="211" spans="1:11" x14ac:dyDescent="0.25">
      <c r="A211" s="26" t="s">
        <v>568</v>
      </c>
      <c r="B211" s="26" t="s">
        <v>38</v>
      </c>
      <c r="C211" s="26" t="s">
        <v>125</v>
      </c>
      <c r="D211" s="26">
        <v>8081.4979999999996</v>
      </c>
      <c r="E211" s="26">
        <v>38665.042999999998</v>
      </c>
      <c r="F211" s="26">
        <v>0.20901303536633853</v>
      </c>
      <c r="G211" s="29">
        <f>($F$211 - $I$210) * 5</f>
        <v>1.0450285061019633</v>
      </c>
      <c r="H211" s="18">
        <v>1</v>
      </c>
      <c r="I211" s="30">
        <f>IFERROR($G$215 / $G$211,"")</f>
        <v>0.58964557079541868</v>
      </c>
      <c r="J211" s="31">
        <f>IFERROR(1-$I$211,"")</f>
        <v>0.41035442920458132</v>
      </c>
      <c r="K211" s="56">
        <f>IFERROR((($G$211 * 3 ) + ($G$215 * 5)) / ($G$213 * 3),"")</f>
        <v>1.0167847540300903</v>
      </c>
    </row>
    <row r="212" spans="1:11" x14ac:dyDescent="0.25">
      <c r="A212" s="22" t="s">
        <v>569</v>
      </c>
      <c r="B212" s="22" t="s">
        <v>38</v>
      </c>
      <c r="C212" s="22" t="s">
        <v>125</v>
      </c>
      <c r="D212" s="22">
        <v>11382.178</v>
      </c>
      <c r="E212" s="22">
        <v>59719.809000000001</v>
      </c>
      <c r="F212" s="22">
        <v>0.19059300742237806</v>
      </c>
      <c r="G212" s="24">
        <f>($F$212 - $I$210) * 5</f>
        <v>0.95292836638216083</v>
      </c>
      <c r="H212" s="18">
        <v>2</v>
      </c>
      <c r="I212" s="33">
        <f>IFERROR($G$216 / $G$212,"")</f>
        <v>0.59478814852361039</v>
      </c>
      <c r="J212" s="34">
        <f>IFERROR(1-$I$212,"")</f>
        <v>0.40521185147638961</v>
      </c>
      <c r="K212" s="35">
        <f>IFERROR((($G$212 * 3 ) + ($G$216 * 5)) / ($G$214 * 3),"")</f>
        <v>0.94293233065537518</v>
      </c>
    </row>
    <row r="213" spans="1:11" x14ac:dyDescent="0.25">
      <c r="A213" s="26" t="s">
        <v>570</v>
      </c>
      <c r="B213" s="26" t="s">
        <v>38</v>
      </c>
      <c r="C213" s="26" t="s">
        <v>125</v>
      </c>
      <c r="D213" s="26">
        <v>23233.57</v>
      </c>
      <c r="E213" s="26">
        <v>57004.964999999997</v>
      </c>
      <c r="F213" s="26">
        <v>0.40757098964976124</v>
      </c>
      <c r="G213" s="29">
        <f>($F$213 - $I$210) * 5</f>
        <v>2.0378182775190767</v>
      </c>
      <c r="H213" s="18" t="s">
        <v>60</v>
      </c>
      <c r="I213" s="36">
        <f>IFERROR(AVERAGE($I$211:$I$212),"")</f>
        <v>0.59221685965951454</v>
      </c>
      <c r="J213" s="37">
        <f>IFERROR(AVERAGE($J$211:$J$212),"")</f>
        <v>0.40778314034048546</v>
      </c>
      <c r="K213" s="38">
        <f>IFERROR(AVERAGE($K$211:$K$212),"")</f>
        <v>0.97985854234273273</v>
      </c>
    </row>
    <row r="214" spans="1:11" x14ac:dyDescent="0.25">
      <c r="A214" s="22" t="s">
        <v>571</v>
      </c>
      <c r="B214" s="22" t="s">
        <v>38</v>
      </c>
      <c r="C214" s="22" t="s">
        <v>125</v>
      </c>
      <c r="D214" s="22">
        <v>21796.359</v>
      </c>
      <c r="E214" s="22">
        <v>54153.516000000003</v>
      </c>
      <c r="F214" s="22">
        <v>0.4024920376361158</v>
      </c>
      <c r="G214" s="29">
        <f>($F$214 - $I$210) * 5</f>
        <v>2.0124235174508494</v>
      </c>
    </row>
    <row r="215" spans="1:11" x14ac:dyDescent="0.25">
      <c r="A215" s="26" t="s">
        <v>562</v>
      </c>
      <c r="B215" s="26" t="s">
        <v>38</v>
      </c>
      <c r="C215" s="26" t="s">
        <v>125</v>
      </c>
      <c r="D215" s="26">
        <v>19712.740000000002</v>
      </c>
      <c r="E215" s="26">
        <v>63980.476999999999</v>
      </c>
      <c r="F215" s="26">
        <v>0.30810554913493382</v>
      </c>
      <c r="G215" s="24">
        <f>($F$215 - $I$210) * 2</f>
        <v>0.61619642997797586</v>
      </c>
    </row>
    <row r="216" spans="1:11" x14ac:dyDescent="0.25">
      <c r="A216" s="22" t="s">
        <v>563</v>
      </c>
      <c r="B216" s="22" t="s">
        <v>38</v>
      </c>
      <c r="C216" s="22" t="s">
        <v>125</v>
      </c>
      <c r="D216" s="22">
        <v>17599.563999999998</v>
      </c>
      <c r="E216" s="22">
        <v>62100.93</v>
      </c>
      <c r="F216" s="22">
        <v>0.28340258350398295</v>
      </c>
      <c r="G216" s="24">
        <f>($F$216 - $I$210) * 2</f>
        <v>0.56679049871607412</v>
      </c>
    </row>
    <row r="217" spans="1:11" x14ac:dyDescent="0.25">
      <c r="A217" s="26"/>
      <c r="B217" s="26"/>
      <c r="C217" s="26"/>
      <c r="D217" s="26"/>
      <c r="E217" s="26"/>
      <c r="F217" s="26"/>
    </row>
    <row r="218" spans="1:11" x14ac:dyDescent="0.25">
      <c r="A218" s="22" t="s">
        <v>170</v>
      </c>
      <c r="B218" s="22" t="s">
        <v>39</v>
      </c>
      <c r="C218" s="22" t="s">
        <v>128</v>
      </c>
      <c r="D218" s="22">
        <v>0.83599999999999997</v>
      </c>
      <c r="E218" s="22">
        <v>65444.949000000001</v>
      </c>
      <c r="F218" s="22">
        <v>1.2774095064234826E-5</v>
      </c>
      <c r="I218" s="25" t="s">
        <v>59</v>
      </c>
    </row>
    <row r="219" spans="1:11" x14ac:dyDescent="0.25">
      <c r="A219" s="26" t="s">
        <v>171</v>
      </c>
      <c r="B219" s="26" t="s">
        <v>39</v>
      </c>
      <c r="C219" s="26" t="s">
        <v>128</v>
      </c>
      <c r="D219" s="26">
        <v>0.11600000000000001</v>
      </c>
      <c r="E219" s="26">
        <v>61239.675999999999</v>
      </c>
      <c r="F219" s="26">
        <v>1.8941968275599629E-6</v>
      </c>
      <c r="H219" t="s">
        <v>3</v>
      </c>
      <c r="I219" s="28">
        <f>IFERROR(AVERAGE($F$218,$F$219),"0")</f>
        <v>7.3341459458973949E-6</v>
      </c>
      <c r="J219" t="s">
        <v>3</v>
      </c>
    </row>
    <row r="220" spans="1:11" x14ac:dyDescent="0.25">
      <c r="A220" s="22" t="s">
        <v>572</v>
      </c>
      <c r="B220" s="22" t="s">
        <v>39</v>
      </c>
      <c r="C220" s="22" t="s">
        <v>128</v>
      </c>
      <c r="D220" s="22">
        <v>8855.6329999999998</v>
      </c>
      <c r="E220" s="22">
        <v>38665.042999999998</v>
      </c>
      <c r="F220" s="22">
        <v>0.22903460885844612</v>
      </c>
      <c r="G220" s="29">
        <f>($F$220 - $I$219) * 5</f>
        <v>1.1451363735625011</v>
      </c>
      <c r="H220" s="18">
        <v>1</v>
      </c>
      <c r="I220" s="30">
        <f>IFERROR($G$224 / $G$220,"")</f>
        <v>0.55631380032835553</v>
      </c>
      <c r="J220" s="31">
        <f>IFERROR(1-$I$220,"")</f>
        <v>0.44368619967164447</v>
      </c>
      <c r="K220" s="56">
        <f>IFERROR((($G$220 * 3 ) + ($G$224 * 5)) / ($G$222 * 3),"")</f>
        <v>1.0017110714464084</v>
      </c>
    </row>
    <row r="221" spans="1:11" x14ac:dyDescent="0.25">
      <c r="A221" s="26" t="s">
        <v>573</v>
      </c>
      <c r="B221" s="26" t="s">
        <v>39</v>
      </c>
      <c r="C221" s="26" t="s">
        <v>128</v>
      </c>
      <c r="D221" s="26">
        <v>11969.129000000001</v>
      </c>
      <c r="E221" s="26">
        <v>59719.809000000001</v>
      </c>
      <c r="F221" s="26">
        <v>0.20042142130762677</v>
      </c>
      <c r="G221" s="29">
        <f>($F$221 - $I$219) * 5</f>
        <v>1.0020704358084045</v>
      </c>
      <c r="H221" s="18">
        <v>2</v>
      </c>
      <c r="I221" s="33">
        <f>IFERROR($G$225 / $G$221,"")</f>
        <v>0.55883218953181724</v>
      </c>
      <c r="J221" s="34">
        <f>IFERROR(1-$I$221,"")</f>
        <v>0.44116781046818276</v>
      </c>
      <c r="K221" s="35">
        <f>IFERROR((($G$221 * 3 ) + ($G$225 * 5)) / ($G$223 * 3),"")</f>
        <v>0.93219565841005836</v>
      </c>
    </row>
    <row r="222" spans="1:11" x14ac:dyDescent="0.25">
      <c r="A222" s="22" t="s">
        <v>574</v>
      </c>
      <c r="B222" s="22" t="s">
        <v>39</v>
      </c>
      <c r="C222" s="22" t="s">
        <v>128</v>
      </c>
      <c r="D222" s="22">
        <v>25118.234</v>
      </c>
      <c r="E222" s="22">
        <v>57004.964999999997</v>
      </c>
      <c r="F222" s="22">
        <v>0.44063239052949166</v>
      </c>
      <c r="G222" s="29">
        <f>($F$222 - $I$219) * 5</f>
        <v>2.2031252819177287</v>
      </c>
      <c r="H222" s="18" t="s">
        <v>60</v>
      </c>
      <c r="I222" s="36">
        <f>IFERROR(AVERAGE($I$220:$I$221),"")</f>
        <v>0.55757299493008639</v>
      </c>
      <c r="J222" s="37">
        <f>IFERROR(AVERAGE($J$220:$J$221),"")</f>
        <v>0.44242700506991361</v>
      </c>
      <c r="K222" s="38">
        <f>IFERROR(AVERAGE($K$220:$K$221),"")</f>
        <v>0.96695336492823336</v>
      </c>
    </row>
    <row r="223" spans="1:11" x14ac:dyDescent="0.25">
      <c r="A223" s="26" t="s">
        <v>575</v>
      </c>
      <c r="B223" s="26" t="s">
        <v>39</v>
      </c>
      <c r="C223" s="26" t="s">
        <v>128</v>
      </c>
      <c r="D223" s="26">
        <v>22486.651999999998</v>
      </c>
      <c r="E223" s="26">
        <v>54153.516000000003</v>
      </c>
      <c r="F223" s="26">
        <v>0.41523900313324064</v>
      </c>
      <c r="G223" s="29">
        <f>($F$223 - $I$219) * 5</f>
        <v>2.0761583449364736</v>
      </c>
    </row>
    <row r="224" spans="1:11" x14ac:dyDescent="0.25">
      <c r="A224" s="22" t="s">
        <v>576</v>
      </c>
      <c r="B224" s="22" t="s">
        <v>39</v>
      </c>
      <c r="C224" s="22" t="s">
        <v>128</v>
      </c>
      <c r="D224" s="22">
        <v>20380.016</v>
      </c>
      <c r="E224" s="22">
        <v>63980.476999999999</v>
      </c>
      <c r="F224" s="22">
        <v>0.3185349180813391</v>
      </c>
      <c r="G224" s="24">
        <f>($F$224 - $I$219) * 2</f>
        <v>0.63705516787078642</v>
      </c>
    </row>
    <row r="225" spans="1:11" x14ac:dyDescent="0.25">
      <c r="A225" s="26" t="s">
        <v>577</v>
      </c>
      <c r="B225" s="26" t="s">
        <v>39</v>
      </c>
      <c r="C225" s="26" t="s">
        <v>128</v>
      </c>
      <c r="D225" s="26">
        <v>17388.381000000001</v>
      </c>
      <c r="E225" s="26">
        <v>62100.93</v>
      </c>
      <c r="F225" s="26">
        <v>0.28000194199990242</v>
      </c>
      <c r="G225" s="24">
        <f>($F$225 - $I$219) * 2</f>
        <v>0.55998921570791305</v>
      </c>
    </row>
    <row r="226" spans="1:11" x14ac:dyDescent="0.25">
      <c r="A226" s="22"/>
      <c r="B226" s="22"/>
      <c r="C226" s="22"/>
      <c r="D226" s="22"/>
      <c r="E226" s="22"/>
      <c r="F226" s="22"/>
    </row>
    <row r="227" spans="1:11" x14ac:dyDescent="0.25">
      <c r="A227" s="26" t="s">
        <v>170</v>
      </c>
      <c r="B227" s="26" t="s">
        <v>40</v>
      </c>
      <c r="C227" s="26" t="s">
        <v>165</v>
      </c>
      <c r="D227" s="26">
        <v>0.83599999999999997</v>
      </c>
      <c r="E227" s="26">
        <v>65444.949000000001</v>
      </c>
      <c r="F227" s="26">
        <v>1.2774095064234826E-5</v>
      </c>
      <c r="I227" s="25" t="s">
        <v>59</v>
      </c>
    </row>
    <row r="228" spans="1:11" x14ac:dyDescent="0.25">
      <c r="A228" s="22" t="s">
        <v>171</v>
      </c>
      <c r="B228" s="22" t="s">
        <v>40</v>
      </c>
      <c r="C228" s="22" t="s">
        <v>166</v>
      </c>
      <c r="D228" s="22">
        <v>0.11600000000000001</v>
      </c>
      <c r="E228" s="22">
        <v>61239.675999999999</v>
      </c>
      <c r="F228" s="22">
        <v>1.8941968275599629E-6</v>
      </c>
      <c r="H228" t="s">
        <v>3</v>
      </c>
      <c r="I228" s="28">
        <f>IFERROR(AVERAGE($F$227,$F$228),"0")</f>
        <v>7.3341459458973949E-6</v>
      </c>
      <c r="J228" t="s">
        <v>3</v>
      </c>
    </row>
    <row r="229" spans="1:11" x14ac:dyDescent="0.25">
      <c r="A229" s="26" t="s">
        <v>596</v>
      </c>
      <c r="B229" s="26" t="s">
        <v>40</v>
      </c>
      <c r="C229" s="26" t="s">
        <v>130</v>
      </c>
      <c r="D229" s="26">
        <v>27277.873</v>
      </c>
      <c r="E229" s="26">
        <v>46721.527000000002</v>
      </c>
      <c r="F229" s="26">
        <v>0.58383950079371327</v>
      </c>
      <c r="G229" s="29">
        <f>($F$229 - $I$228) * 5</f>
        <v>2.9191608332388368</v>
      </c>
      <c r="H229" s="18">
        <v>1</v>
      </c>
      <c r="I229" s="43">
        <f>IFERROR($G$233 / $G$229,"")</f>
        <v>7.8470829087579727E-2</v>
      </c>
      <c r="J229" s="31">
        <f>IFERROR(1-$I$229,"")</f>
        <v>0.92152917091242026</v>
      </c>
      <c r="K229" s="56">
        <f>IFERROR((($G$229 * 3 ) + ($G$233 * 5)) / ($G$231 * 3),"")</f>
        <v>2.3844679066191712</v>
      </c>
    </row>
    <row r="230" spans="1:11" x14ac:dyDescent="0.25">
      <c r="A230" s="22" t="s">
        <v>597</v>
      </c>
      <c r="B230" s="22" t="s">
        <v>40</v>
      </c>
      <c r="C230" s="22" t="s">
        <v>131</v>
      </c>
      <c r="D230" s="22">
        <v>21274.057000000001</v>
      </c>
      <c r="E230" s="22">
        <v>47642.483999999997</v>
      </c>
      <c r="F230" s="22">
        <v>0.44653542833744775</v>
      </c>
      <c r="G230" s="29">
        <f>($F$230 - $I$228) * 5</f>
        <v>2.2326404709575094</v>
      </c>
      <c r="H230" s="18">
        <v>2</v>
      </c>
      <c r="I230" s="33">
        <f>IFERROR($G$234 / $G$230,"")</f>
        <v>0.13908598486757978</v>
      </c>
      <c r="J230" s="34">
        <f>IFERROR(1-$I$230,"")</f>
        <v>0.86091401513242016</v>
      </c>
      <c r="K230" s="58">
        <f>IFERROR((($G$230 * 3 ) + ($G$234 * 5)) / ($G$232 * 3),"")</f>
        <v>1.9852603577263692</v>
      </c>
    </row>
    <row r="231" spans="1:11" x14ac:dyDescent="0.25">
      <c r="A231" s="26" t="s">
        <v>598</v>
      </c>
      <c r="B231" s="26" t="s">
        <v>40</v>
      </c>
      <c r="C231" s="26" t="s">
        <v>131</v>
      </c>
      <c r="D231" s="26">
        <v>15392.663</v>
      </c>
      <c r="E231" s="26">
        <v>55593.726999999999</v>
      </c>
      <c r="F231" s="26">
        <v>0.27687769521190764</v>
      </c>
      <c r="G231" s="29">
        <f>($F$231 - $I$228) * 5</f>
        <v>1.3843518053298087</v>
      </c>
      <c r="H231" s="18" t="s">
        <v>60</v>
      </c>
      <c r="I231" s="36">
        <f>IFERROR(AVERAGE($I$229:$I$230),"")</f>
        <v>0.10877840697757976</v>
      </c>
      <c r="J231" s="37">
        <f>IFERROR(AVERAGE($J$229:$J$230),"")</f>
        <v>0.89122159302242021</v>
      </c>
      <c r="K231" s="60">
        <f>IFERROR(AVERAGE($K$229:$K$230),"")</f>
        <v>2.1848641321727702</v>
      </c>
    </row>
    <row r="232" spans="1:11" x14ac:dyDescent="0.25">
      <c r="A232" s="22" t="s">
        <v>599</v>
      </c>
      <c r="B232" s="22" t="s">
        <v>40</v>
      </c>
      <c r="C232" s="22" t="s">
        <v>131</v>
      </c>
      <c r="D232" s="22">
        <v>16097.37</v>
      </c>
      <c r="E232" s="22">
        <v>58098.964999999997</v>
      </c>
      <c r="F232" s="22">
        <v>0.2770681026761837</v>
      </c>
      <c r="G232" s="29">
        <f>($F$232 - $I$228) * 5</f>
        <v>1.385303842651189</v>
      </c>
    </row>
    <row r="233" spans="1:11" x14ac:dyDescent="0.25">
      <c r="A233" s="26" t="s">
        <v>600</v>
      </c>
      <c r="B233" s="26" t="s">
        <v>40</v>
      </c>
      <c r="C233" s="26" t="s">
        <v>167</v>
      </c>
      <c r="D233" s="26">
        <v>7196.0069999999996</v>
      </c>
      <c r="E233" s="26">
        <v>62824.277000000002</v>
      </c>
      <c r="F233" s="26">
        <v>0.11454181955806669</v>
      </c>
      <c r="G233" s="24">
        <f>($F$233 - $I$228) * 2</f>
        <v>0.2290689708242416</v>
      </c>
    </row>
    <row r="234" spans="1:11" x14ac:dyDescent="0.25">
      <c r="A234" s="22" t="s">
        <v>601</v>
      </c>
      <c r="B234" s="22" t="s">
        <v>40</v>
      </c>
      <c r="C234" s="22" t="s">
        <v>129</v>
      </c>
      <c r="D234" s="22">
        <v>7211.55</v>
      </c>
      <c r="E234" s="22">
        <v>46444.675999999999</v>
      </c>
      <c r="F234" s="22">
        <v>0.15527183352511706</v>
      </c>
      <c r="G234" s="24">
        <f>($F$234 - $I$228) * 2</f>
        <v>0.31052899875834233</v>
      </c>
    </row>
    <row r="235" spans="1:11" x14ac:dyDescent="0.25">
      <c r="A235" s="26"/>
      <c r="B235" s="26"/>
      <c r="C235" s="26"/>
      <c r="D235" s="26"/>
      <c r="E235" s="26"/>
      <c r="F235" s="26"/>
    </row>
    <row r="236" spans="1:11" x14ac:dyDescent="0.25">
      <c r="A236" s="22" t="s">
        <v>170</v>
      </c>
      <c r="B236" s="22" t="s">
        <v>41</v>
      </c>
      <c r="C236" s="22" t="s">
        <v>134</v>
      </c>
      <c r="D236" s="22">
        <v>0.83599999999999997</v>
      </c>
      <c r="E236" s="22">
        <v>65444.949000000001</v>
      </c>
      <c r="F236" s="22">
        <v>1.2774095064234826E-5</v>
      </c>
      <c r="I236" s="25" t="s">
        <v>59</v>
      </c>
    </row>
    <row r="237" spans="1:11" x14ac:dyDescent="0.25">
      <c r="A237" s="26" t="s">
        <v>171</v>
      </c>
      <c r="B237" s="26" t="s">
        <v>41</v>
      </c>
      <c r="C237" s="26" t="s">
        <v>134</v>
      </c>
      <c r="D237" s="26">
        <v>0.11600000000000001</v>
      </c>
      <c r="E237" s="26">
        <v>61239.675999999999</v>
      </c>
      <c r="F237" s="26">
        <v>1.8941968275599629E-6</v>
      </c>
      <c r="H237" t="s">
        <v>3</v>
      </c>
      <c r="I237" s="28">
        <f>IFERROR(AVERAGE($F$236,$F$237),"0")</f>
        <v>7.3341459458973949E-6</v>
      </c>
      <c r="J237" t="s">
        <v>3</v>
      </c>
    </row>
    <row r="238" spans="1:11" x14ac:dyDescent="0.25">
      <c r="A238" s="22" t="s">
        <v>602</v>
      </c>
      <c r="B238" s="22" t="s">
        <v>41</v>
      </c>
      <c r="C238" s="22" t="s">
        <v>134</v>
      </c>
      <c r="D238" s="22">
        <v>5356.9170000000004</v>
      </c>
      <c r="E238" s="22">
        <v>46721.527000000002</v>
      </c>
      <c r="F238" s="22">
        <v>0.1146562910925407</v>
      </c>
      <c r="G238" s="24">
        <f>($F$238 - $I$237) * 5</f>
        <v>0.57324478473297402</v>
      </c>
      <c r="H238" s="18">
        <v>1</v>
      </c>
      <c r="I238" s="43">
        <f>IFERROR($G$242 / $G$238,"")</f>
        <v>9.5747715855938192E-2</v>
      </c>
      <c r="J238" s="31">
        <f>IFERROR(1-$I$238,"")</f>
        <v>0.90425228414406178</v>
      </c>
      <c r="K238" s="56">
        <f>IFERROR((($G$238 * 3 ) + ($G$242 * 5)) / ($G$240 * 3),"")</f>
        <v>1.0844632006064361</v>
      </c>
    </row>
    <row r="239" spans="1:11" x14ac:dyDescent="0.25">
      <c r="A239" s="26" t="s">
        <v>603</v>
      </c>
      <c r="B239" s="26" t="s">
        <v>41</v>
      </c>
      <c r="C239" s="26" t="s">
        <v>134</v>
      </c>
      <c r="D239" s="26">
        <v>5292.5119999999997</v>
      </c>
      <c r="E239" s="26">
        <v>47642.483999999997</v>
      </c>
      <c r="F239" s="26">
        <v>0.11108807844695923</v>
      </c>
      <c r="G239" s="24">
        <f>($F$239 - $I$237) * 5</f>
        <v>0.55540372150506667</v>
      </c>
      <c r="H239" s="18">
        <v>2</v>
      </c>
      <c r="I239" s="52">
        <f>IFERROR($G$243 / $G$239,"")</f>
        <v>9.1571651384959679E-2</v>
      </c>
      <c r="J239" s="34">
        <f>IFERROR(1-$I$239,"")</f>
        <v>0.90842834861504029</v>
      </c>
      <c r="K239" s="58">
        <f>IFERROR((($G$239 * 3 ) + ($G$243 * 5)) / ($G$241 * 3),"")</f>
        <v>1.0799816359937653</v>
      </c>
    </row>
    <row r="240" spans="1:11" x14ac:dyDescent="0.25">
      <c r="A240" s="22" t="s">
        <v>604</v>
      </c>
      <c r="B240" s="22" t="s">
        <v>41</v>
      </c>
      <c r="C240" s="22" t="s">
        <v>134</v>
      </c>
      <c r="D240" s="22">
        <v>6815.6549999999997</v>
      </c>
      <c r="E240" s="22">
        <v>55593.726999999999</v>
      </c>
      <c r="F240" s="22">
        <v>0.12259755493636899</v>
      </c>
      <c r="G240" s="24">
        <f>($F$240 - $I$237) * 5</f>
        <v>0.61295110395211549</v>
      </c>
      <c r="H240" s="18" t="s">
        <v>60</v>
      </c>
      <c r="I240" s="44">
        <f>IFERROR(AVERAGE($I$238:$I$239),"")</f>
        <v>9.3659683620448936E-2</v>
      </c>
      <c r="J240" s="37">
        <f>IFERROR(AVERAGE($J$238:$J$239),"")</f>
        <v>0.90634031637955104</v>
      </c>
      <c r="K240" s="60">
        <f>IFERROR(AVERAGE($K$238:$K$239),"")</f>
        <v>1.0822224183001006</v>
      </c>
    </row>
    <row r="241" spans="1:11" x14ac:dyDescent="0.25">
      <c r="A241" s="26" t="s">
        <v>605</v>
      </c>
      <c r="B241" s="26" t="s">
        <v>41</v>
      </c>
      <c r="C241" s="26" t="s">
        <v>134</v>
      </c>
      <c r="D241" s="26">
        <v>6888.1660000000002</v>
      </c>
      <c r="E241" s="26">
        <v>58098.964999999997</v>
      </c>
      <c r="F241" s="26">
        <v>0.1185591860371351</v>
      </c>
      <c r="G241" s="24">
        <f>($F$241 - $I$237) * 5</f>
        <v>0.59275925945594599</v>
      </c>
    </row>
    <row r="242" spans="1:11" x14ac:dyDescent="0.25">
      <c r="A242" s="22" t="s">
        <v>606</v>
      </c>
      <c r="B242" s="22" t="s">
        <v>41</v>
      </c>
      <c r="C242" s="22" t="s">
        <v>134</v>
      </c>
      <c r="D242" s="22">
        <v>1724.575</v>
      </c>
      <c r="E242" s="22">
        <v>62824.277000000002</v>
      </c>
      <c r="F242" s="22">
        <v>2.7450773528201525E-2</v>
      </c>
      <c r="G242" s="45">
        <f>($F$242 - $I$237) * 2</f>
        <v>5.4886878764511253E-2</v>
      </c>
    </row>
    <row r="243" spans="1:11" x14ac:dyDescent="0.25">
      <c r="A243" s="26" t="s">
        <v>607</v>
      </c>
      <c r="B243" s="26" t="s">
        <v>41</v>
      </c>
      <c r="C243" s="26" t="s">
        <v>134</v>
      </c>
      <c r="D243" s="26">
        <v>1181.4110000000001</v>
      </c>
      <c r="E243" s="26">
        <v>46444.675999999999</v>
      </c>
      <c r="F243" s="26">
        <v>2.5436952127731498E-2</v>
      </c>
      <c r="G243" s="45">
        <f>($F$243 - $I$237) * 2</f>
        <v>5.0859235963571198E-2</v>
      </c>
    </row>
    <row r="244" spans="1:11" x14ac:dyDescent="0.25">
      <c r="A244" s="22"/>
      <c r="B244" s="22"/>
      <c r="C244" s="22"/>
      <c r="D244" s="22"/>
      <c r="E244" s="22"/>
      <c r="F244" s="22"/>
    </row>
    <row r="245" spans="1:11" x14ac:dyDescent="0.25">
      <c r="A245" s="26" t="s">
        <v>170</v>
      </c>
      <c r="B245" s="26" t="s">
        <v>42</v>
      </c>
      <c r="C245" s="26" t="s">
        <v>137</v>
      </c>
      <c r="D245" s="26">
        <v>0.83599999999999997</v>
      </c>
      <c r="E245" s="26">
        <v>65444.949000000001</v>
      </c>
      <c r="F245" s="26">
        <v>1.2774095064234826E-5</v>
      </c>
      <c r="I245" s="25" t="s">
        <v>59</v>
      </c>
    </row>
    <row r="246" spans="1:11" x14ac:dyDescent="0.25">
      <c r="A246" s="22" t="s">
        <v>171</v>
      </c>
      <c r="B246" s="22" t="s">
        <v>42</v>
      </c>
      <c r="C246" s="22" t="s">
        <v>137</v>
      </c>
      <c r="D246" s="22">
        <v>0.11600000000000001</v>
      </c>
      <c r="E246" s="22">
        <v>61239.675999999999</v>
      </c>
      <c r="F246" s="22">
        <v>1.8941968275599629E-6</v>
      </c>
      <c r="H246" t="s">
        <v>3</v>
      </c>
      <c r="I246" s="28">
        <f>IFERROR(AVERAGE($F$245,$F$246),"0")</f>
        <v>7.3341459458973949E-6</v>
      </c>
      <c r="J246" t="s">
        <v>3</v>
      </c>
    </row>
    <row r="247" spans="1:11" x14ac:dyDescent="0.25">
      <c r="A247" s="26" t="s">
        <v>626</v>
      </c>
      <c r="B247" s="26" t="s">
        <v>42</v>
      </c>
      <c r="C247" s="26" t="s">
        <v>137</v>
      </c>
      <c r="D247" s="26">
        <v>208.99100000000001</v>
      </c>
      <c r="E247" s="26">
        <v>46721.527000000002</v>
      </c>
      <c r="F247" s="26">
        <v>4.4731200673299911E-3</v>
      </c>
      <c r="G247" s="45">
        <f>($F$247 - $I$246) * 5</f>
        <v>2.232892960692047E-2</v>
      </c>
      <c r="H247" s="18">
        <v>1</v>
      </c>
      <c r="I247" s="46">
        <f>IFERROR($G$251 / $G$247,"")</f>
        <v>-5.4286102970720648E-4</v>
      </c>
      <c r="J247" s="55">
        <f>IFERROR(1-$I$247,"")</f>
        <v>1.0005428610297071</v>
      </c>
      <c r="K247" s="32">
        <f>IFERROR((($G$247 * 3 ) + ($G$251 * 5)) / ($G$249 * 3),"")</f>
        <v>0.98757706139187573</v>
      </c>
    </row>
    <row r="248" spans="1:11" x14ac:dyDescent="0.25">
      <c r="A248" s="22" t="s">
        <v>627</v>
      </c>
      <c r="B248" s="22" t="s">
        <v>42</v>
      </c>
      <c r="C248" s="22" t="s">
        <v>137</v>
      </c>
      <c r="D248" s="22">
        <v>189.08699999999999</v>
      </c>
      <c r="E248" s="22">
        <v>47642.483999999997</v>
      </c>
      <c r="F248" s="22">
        <v>3.9688736632623942E-3</v>
      </c>
      <c r="G248" s="45">
        <f>($F$248 - $I$246) * 5</f>
        <v>1.9807697586582483E-2</v>
      </c>
      <c r="H248" s="18">
        <v>2</v>
      </c>
      <c r="I248" s="71">
        <f>IFERROR($G$252 / $G$248,"")</f>
        <v>-2.0790428765580897E-4</v>
      </c>
      <c r="J248" s="41">
        <f>IFERROR(1-$I$248,"")</f>
        <v>1.0002079042876557</v>
      </c>
      <c r="K248" s="35">
        <f>IFERROR((($G$248 * 3 ) + ($G$252 * 5)) / ($G$250 * 3),"")</f>
        <v>0.928628708309433</v>
      </c>
    </row>
    <row r="249" spans="1:11" x14ac:dyDescent="0.25">
      <c r="A249" s="26" t="s">
        <v>628</v>
      </c>
      <c r="B249" s="26" t="s">
        <v>42</v>
      </c>
      <c r="C249" s="26" t="s">
        <v>137</v>
      </c>
      <c r="D249" s="26">
        <v>251.57300000000001</v>
      </c>
      <c r="E249" s="26">
        <v>55593.726999999999</v>
      </c>
      <c r="F249" s="26">
        <v>4.5252047951381278E-3</v>
      </c>
      <c r="G249" s="45">
        <f>($F$249 - $I$246) * 5</f>
        <v>2.2589353245961154E-2</v>
      </c>
      <c r="H249" s="18" t="s">
        <v>60</v>
      </c>
      <c r="I249" s="72">
        <f>IFERROR(AVERAGE($I$247:$I$248),"")</f>
        <v>-3.7538265868150773E-4</v>
      </c>
      <c r="J249" s="59">
        <f>IFERROR(AVERAGE($J$247:$J$248),"")</f>
        <v>1.0003753826586814</v>
      </c>
      <c r="K249" s="38">
        <f>IFERROR(AVERAGE($K$247:$K$248),"")</f>
        <v>0.95810288485065431</v>
      </c>
    </row>
    <row r="250" spans="1:11" x14ac:dyDescent="0.25">
      <c r="A250" s="22" t="s">
        <v>629</v>
      </c>
      <c r="B250" s="22" t="s">
        <v>42</v>
      </c>
      <c r="C250" s="22" t="s">
        <v>137</v>
      </c>
      <c r="D250" s="22">
        <v>248.191</v>
      </c>
      <c r="E250" s="22">
        <v>58098.964999999997</v>
      </c>
      <c r="F250" s="22">
        <v>4.2718661167199801E-3</v>
      </c>
      <c r="G250" s="45">
        <f>($F$250 - $I$246) * 5</f>
        <v>2.1322659853870413E-2</v>
      </c>
    </row>
    <row r="251" spans="1:11" x14ac:dyDescent="0.25">
      <c r="A251" s="26" t="s">
        <v>620</v>
      </c>
      <c r="B251" s="26" t="s">
        <v>42</v>
      </c>
      <c r="C251" s="26" t="s">
        <v>137</v>
      </c>
      <c r="D251" s="26">
        <v>0.08</v>
      </c>
      <c r="E251" s="26">
        <v>62824.277000000002</v>
      </c>
      <c r="F251" s="26">
        <v>1.2733930865611075E-6</v>
      </c>
      <c r="G251" s="28">
        <f>($F$251 - $I$246) * 2</f>
        <v>-1.2121505718672574E-5</v>
      </c>
    </row>
    <row r="252" spans="1:11" x14ac:dyDescent="0.25">
      <c r="A252" s="22" t="s">
        <v>621</v>
      </c>
      <c r="B252" s="22" t="s">
        <v>42</v>
      </c>
      <c r="C252" s="22" t="s">
        <v>137</v>
      </c>
      <c r="D252" s="22">
        <v>0.245</v>
      </c>
      <c r="E252" s="22">
        <v>46444.675999999999</v>
      </c>
      <c r="F252" s="22">
        <v>5.275093317477336E-6</v>
      </c>
      <c r="G252" s="28">
        <f>($F$252 - $I$246) * 2</f>
        <v>-4.1181052568401178E-6</v>
      </c>
    </row>
    <row r="253" spans="1:11" x14ac:dyDescent="0.25">
      <c r="A253" s="26"/>
      <c r="B253" s="26"/>
      <c r="C253" s="26"/>
      <c r="D253" s="26"/>
      <c r="E253" s="26"/>
      <c r="F253" s="26"/>
    </row>
    <row r="254" spans="1:11" x14ac:dyDescent="0.25">
      <c r="A254" s="22" t="s">
        <v>170</v>
      </c>
      <c r="B254" s="22" t="s">
        <v>43</v>
      </c>
      <c r="C254" s="22" t="s">
        <v>168</v>
      </c>
      <c r="D254" s="22">
        <v>0.83599999999999997</v>
      </c>
      <c r="E254" s="22">
        <v>65444.949000000001</v>
      </c>
      <c r="F254" s="22">
        <v>1.2774095064234826E-5</v>
      </c>
      <c r="I254" s="25" t="s">
        <v>59</v>
      </c>
    </row>
    <row r="255" spans="1:11" x14ac:dyDescent="0.25">
      <c r="A255" s="26" t="s">
        <v>171</v>
      </c>
      <c r="B255" s="26" t="s">
        <v>43</v>
      </c>
      <c r="C255" s="26" t="s">
        <v>169</v>
      </c>
      <c r="D255" s="26">
        <v>0.11600000000000001</v>
      </c>
      <c r="E255" s="26">
        <v>61239.675999999999</v>
      </c>
      <c r="F255" s="26">
        <v>1.8941968275599629E-6</v>
      </c>
      <c r="H255" t="s">
        <v>3</v>
      </c>
      <c r="I255" s="28">
        <f>IFERROR(AVERAGE($F$254,$F$255),"0")</f>
        <v>7.3341459458973949E-6</v>
      </c>
      <c r="J255" t="s">
        <v>3</v>
      </c>
    </row>
    <row r="256" spans="1:11" x14ac:dyDescent="0.25">
      <c r="A256" s="22" t="s">
        <v>630</v>
      </c>
      <c r="B256" s="22" t="s">
        <v>43</v>
      </c>
      <c r="C256" s="22" t="s">
        <v>141</v>
      </c>
      <c r="D256" s="22">
        <v>3141.078</v>
      </c>
      <c r="E256" s="22">
        <v>46721.527000000002</v>
      </c>
      <c r="F256" s="22">
        <v>6.7229780396518293E-2</v>
      </c>
      <c r="G256" s="24">
        <f>($F$256 - $I$255) * 5</f>
        <v>0.33611223125286199</v>
      </c>
      <c r="H256" s="18">
        <v>1</v>
      </c>
      <c r="I256" s="43">
        <f>IFERROR($G$260 / $G$256,"")</f>
        <v>1.1802253348232492E-2</v>
      </c>
      <c r="J256" s="31">
        <f>IFERROR(1-$I$256,"")</f>
        <v>0.98819774665176752</v>
      </c>
      <c r="K256" s="32">
        <f>IFERROR((($G$256 * 3 ) + ($G$260 * 5)) / ($G$258 * 3),"")</f>
        <v>0.49867872126129281</v>
      </c>
    </row>
    <row r="257" spans="1:11" x14ac:dyDescent="0.25">
      <c r="A257" s="26" t="s">
        <v>631</v>
      </c>
      <c r="B257" s="26" t="s">
        <v>43</v>
      </c>
      <c r="C257" s="26" t="s">
        <v>141</v>
      </c>
      <c r="D257" s="26">
        <v>3729.2620000000002</v>
      </c>
      <c r="E257" s="26">
        <v>47642.483999999997</v>
      </c>
      <c r="F257" s="26">
        <v>7.8275977381867839E-2</v>
      </c>
      <c r="G257" s="24">
        <f>($F$257 - $I$255) * 5</f>
        <v>0.39134321617960977</v>
      </c>
      <c r="H257" s="18">
        <v>2</v>
      </c>
      <c r="I257" s="52">
        <f>IFERROR($G$261 / $G$257,"")</f>
        <v>1.5107703747580624E-2</v>
      </c>
      <c r="J257" s="34">
        <f>IFERROR(1-$I$257,"")</f>
        <v>0.98489229625241936</v>
      </c>
      <c r="K257" s="35">
        <f>IFERROR((($G$257 * 3 ) + ($G$261 * 5)) / ($G$259 * 3),"")</f>
        <v>0.60045280107220433</v>
      </c>
    </row>
    <row r="258" spans="1:11" x14ac:dyDescent="0.25">
      <c r="A258" s="22" t="s">
        <v>632</v>
      </c>
      <c r="B258" s="22" t="s">
        <v>43</v>
      </c>
      <c r="C258" s="22" t="s">
        <v>141</v>
      </c>
      <c r="D258" s="22">
        <v>7641.9160000000002</v>
      </c>
      <c r="E258" s="22">
        <v>55593.726999999999</v>
      </c>
      <c r="F258" s="22">
        <v>0.13746004113018004</v>
      </c>
      <c r="G258" s="24">
        <f>($F$258 - $I$255) * 5</f>
        <v>0.68726353492117076</v>
      </c>
      <c r="H258" s="18" t="s">
        <v>60</v>
      </c>
      <c r="I258" s="44">
        <f>IFERROR(AVERAGE($I$256:$I$257),"")</f>
        <v>1.3454978547906558E-2</v>
      </c>
      <c r="J258" s="37">
        <f>IFERROR(AVERAGE($J$256:$J$257),"")</f>
        <v>0.98654502145209344</v>
      </c>
      <c r="K258" s="38">
        <f>IFERROR(AVERAGE($K$256:$K$257),"")</f>
        <v>0.5495657611667486</v>
      </c>
    </row>
    <row r="259" spans="1:11" x14ac:dyDescent="0.25">
      <c r="A259" s="26" t="s">
        <v>633</v>
      </c>
      <c r="B259" s="26" t="s">
        <v>43</v>
      </c>
      <c r="C259" s="26" t="s">
        <v>141</v>
      </c>
      <c r="D259" s="26">
        <v>7764.2780000000002</v>
      </c>
      <c r="E259" s="26">
        <v>58098.964999999997</v>
      </c>
      <c r="F259" s="26">
        <v>0.13363883504637303</v>
      </c>
      <c r="G259" s="24">
        <f>($F$259 - $I$255) * 5</f>
        <v>0.66815750450213574</v>
      </c>
    </row>
    <row r="260" spans="1:11" x14ac:dyDescent="0.25">
      <c r="A260" s="22" t="s">
        <v>634</v>
      </c>
      <c r="B260" s="22" t="s">
        <v>43</v>
      </c>
      <c r="C260" s="22" t="s">
        <v>139</v>
      </c>
      <c r="D260" s="22">
        <v>125.069</v>
      </c>
      <c r="E260" s="22">
        <v>62824.277000000002</v>
      </c>
      <c r="F260" s="22">
        <v>1.9907749992888893E-3</v>
      </c>
      <c r="G260" s="53">
        <f>($F$260 - $I$255) * 2</f>
        <v>3.9668817066859843E-3</v>
      </c>
    </row>
    <row r="261" spans="1:11" x14ac:dyDescent="0.25">
      <c r="A261" s="26" t="s">
        <v>635</v>
      </c>
      <c r="B261" s="26" t="s">
        <v>43</v>
      </c>
      <c r="C261" s="26" t="s">
        <v>140</v>
      </c>
      <c r="D261" s="26">
        <v>137.63800000000001</v>
      </c>
      <c r="E261" s="26">
        <v>46444.675999999999</v>
      </c>
      <c r="F261" s="26">
        <v>2.9634828327793697E-3</v>
      </c>
      <c r="G261" s="53">
        <f>($F$261 - $I$255) * 2</f>
        <v>5.912297373666945E-3</v>
      </c>
    </row>
    <row r="262" spans="1:11" x14ac:dyDescent="0.25">
      <c r="A262" s="22"/>
      <c r="B262" s="22"/>
      <c r="C262" s="22"/>
      <c r="D262" s="22"/>
      <c r="E262" s="22"/>
      <c r="F262" s="22"/>
    </row>
    <row r="263" spans="1:11" x14ac:dyDescent="0.25">
      <c r="A263" s="26" t="s">
        <v>170</v>
      </c>
      <c r="B263" s="26" t="s">
        <v>0</v>
      </c>
      <c r="C263" s="26" t="s">
        <v>144</v>
      </c>
      <c r="D263" s="26">
        <v>0.83599999999999997</v>
      </c>
      <c r="E263" s="26">
        <v>65444.949000000001</v>
      </c>
      <c r="F263" s="26">
        <v>1.2774095064234826E-5</v>
      </c>
      <c r="I263" s="25" t="s">
        <v>59</v>
      </c>
    </row>
    <row r="264" spans="1:11" x14ac:dyDescent="0.25">
      <c r="A264" s="22" t="s">
        <v>171</v>
      </c>
      <c r="B264" s="22" t="s">
        <v>0</v>
      </c>
      <c r="C264" s="22" t="s">
        <v>144</v>
      </c>
      <c r="D264" s="22">
        <v>0.11600000000000001</v>
      </c>
      <c r="E264" s="22">
        <v>61239.675999999999</v>
      </c>
      <c r="F264" s="22">
        <v>1.8941968275599629E-6</v>
      </c>
      <c r="H264" t="s">
        <v>3</v>
      </c>
      <c r="I264" s="28">
        <f>IFERROR(AVERAGE($F$263,$F$264),"0")</f>
        <v>7.3341459458973949E-6</v>
      </c>
      <c r="J264" t="s">
        <v>3</v>
      </c>
    </row>
    <row r="265" spans="1:11" x14ac:dyDescent="0.25">
      <c r="A265" s="26" t="s">
        <v>174</v>
      </c>
      <c r="B265" s="26" t="s">
        <v>0</v>
      </c>
      <c r="C265" s="26" t="s">
        <v>144</v>
      </c>
      <c r="D265" s="26">
        <v>1174.7339999999999</v>
      </c>
      <c r="E265" s="26">
        <v>47145.972999999998</v>
      </c>
      <c r="F265" s="26">
        <v>2.4916953140409256E-2</v>
      </c>
      <c r="G265" s="24">
        <f>($F$265 - $I$264) * 5</f>
        <v>0.12454809497231678</v>
      </c>
      <c r="H265" s="18">
        <v>1</v>
      </c>
      <c r="I265" s="30">
        <f>IFERROR($G$269 / $G$265,"")</f>
        <v>0.31689534255629159</v>
      </c>
      <c r="J265" s="31">
        <f>IFERROR(1-$I$265,"")</f>
        <v>0.68310465744370841</v>
      </c>
      <c r="K265" s="32">
        <f>IFERROR((($G$265 * 3 ) + ($G$269 * 5)) / ($G$267 * 3),"")</f>
        <v>0.70077552778198993</v>
      </c>
    </row>
    <row r="266" spans="1:11" x14ac:dyDescent="0.25">
      <c r="A266" s="22" t="s">
        <v>175</v>
      </c>
      <c r="B266" s="22" t="s">
        <v>0</v>
      </c>
      <c r="C266" s="22" t="s">
        <v>144</v>
      </c>
      <c r="D266" s="22">
        <v>834.05899999999997</v>
      </c>
      <c r="E266" s="22">
        <v>33490.358999999997</v>
      </c>
      <c r="F266" s="22">
        <v>2.4904450860022135E-2</v>
      </c>
      <c r="G266" s="24">
        <f>($F$266 - $I$264) * 5</f>
        <v>0.12448558357038118</v>
      </c>
      <c r="H266" s="18">
        <v>2</v>
      </c>
      <c r="I266" s="33">
        <f>IFERROR($G$270 / $G$266,"")</f>
        <v>0.28728853618559491</v>
      </c>
      <c r="J266" s="34">
        <f>IFERROR(1-$I$266,"")</f>
        <v>0.71271146381440509</v>
      </c>
      <c r="K266" s="35">
        <f>IFERROR((($G$266 * 3 ) + ($G$270 * 5)) / ($G$268 * 3),"")</f>
        <v>0.68818449355159261</v>
      </c>
    </row>
    <row r="267" spans="1:11" x14ac:dyDescent="0.25">
      <c r="A267" s="26" t="s">
        <v>176</v>
      </c>
      <c r="B267" s="26" t="s">
        <v>0</v>
      </c>
      <c r="C267" s="26" t="s">
        <v>144</v>
      </c>
      <c r="D267" s="26">
        <v>2722.5360000000001</v>
      </c>
      <c r="E267" s="26">
        <v>50113.913999999997</v>
      </c>
      <c r="F267" s="26">
        <v>5.4326948000908495E-2</v>
      </c>
      <c r="G267" s="24">
        <f>($F$267 - $I$264) * 5</f>
        <v>0.271598069274813</v>
      </c>
      <c r="H267" s="18" t="s">
        <v>60</v>
      </c>
      <c r="I267" s="36">
        <f>IFERROR(AVERAGE($I$265:$I$266),"")</f>
        <v>0.30209193937094325</v>
      </c>
      <c r="J267" s="37">
        <f>IFERROR(AVERAGE($J$265:$J$266),"")</f>
        <v>0.69790806062905675</v>
      </c>
      <c r="K267" s="38">
        <f>IFERROR(AVERAGE($K$265:$K$266),"")</f>
        <v>0.69448001066679121</v>
      </c>
    </row>
    <row r="268" spans="1:11" x14ac:dyDescent="0.25">
      <c r="A268" s="22" t="s">
        <v>177</v>
      </c>
      <c r="B268" s="22" t="s">
        <v>0</v>
      </c>
      <c r="C268" s="22" t="s">
        <v>144</v>
      </c>
      <c r="D268" s="22">
        <v>2973.982</v>
      </c>
      <c r="E268" s="22">
        <v>55580.315999999999</v>
      </c>
      <c r="F268" s="22">
        <v>5.350782820306383E-2</v>
      </c>
      <c r="G268" s="24">
        <f>($F$268 - $I$264) * 5</f>
        <v>0.26750247028558966</v>
      </c>
    </row>
    <row r="269" spans="1:11" x14ac:dyDescent="0.25">
      <c r="A269" s="26" t="s">
        <v>145</v>
      </c>
      <c r="B269" s="26" t="s">
        <v>0</v>
      </c>
      <c r="C269" s="26" t="s">
        <v>144</v>
      </c>
      <c r="D269" s="26">
        <v>1244.3130000000001</v>
      </c>
      <c r="E269" s="26">
        <v>63029.711000000003</v>
      </c>
      <c r="F269" s="26">
        <v>1.9741689756438831E-2</v>
      </c>
      <c r="G269" s="45">
        <f>($F$269 - $I$264) * 2</f>
        <v>3.9468711220985865E-2</v>
      </c>
    </row>
    <row r="270" spans="1:11" x14ac:dyDescent="0.25">
      <c r="A270" s="22" t="s">
        <v>146</v>
      </c>
      <c r="B270" s="22" t="s">
        <v>0</v>
      </c>
      <c r="C270" s="22" t="s">
        <v>144</v>
      </c>
      <c r="D270" s="22">
        <v>1200.2370000000001</v>
      </c>
      <c r="E270" s="22">
        <v>67093.672000000006</v>
      </c>
      <c r="F270" s="22">
        <v>1.7888974686018078E-2</v>
      </c>
      <c r="G270" s="45">
        <f>($F$270 - $I$264) * 2</f>
        <v>3.5763281080144357E-2</v>
      </c>
    </row>
    <row r="271" spans="1:11" x14ac:dyDescent="0.25">
      <c r="A271" s="26"/>
      <c r="B271" s="26"/>
      <c r="C271" s="26"/>
      <c r="D271" s="26"/>
      <c r="E271" s="26"/>
      <c r="F271" s="26"/>
    </row>
    <row r="272" spans="1:11" x14ac:dyDescent="0.25">
      <c r="A272" s="22" t="s">
        <v>170</v>
      </c>
      <c r="B272" s="22" t="s">
        <v>1</v>
      </c>
      <c r="C272" s="22" t="s">
        <v>147</v>
      </c>
      <c r="D272" s="22">
        <v>0.83599999999999997</v>
      </c>
      <c r="E272" s="22">
        <v>65444.949000000001</v>
      </c>
      <c r="F272" s="22">
        <v>1.2774095064234826E-5</v>
      </c>
      <c r="I272" s="25" t="s">
        <v>59</v>
      </c>
    </row>
    <row r="273" spans="1:11" x14ac:dyDescent="0.25">
      <c r="A273" s="26" t="s">
        <v>171</v>
      </c>
      <c r="B273" s="26" t="s">
        <v>1</v>
      </c>
      <c r="C273" s="26" t="s">
        <v>147</v>
      </c>
      <c r="D273" s="26">
        <v>0.11600000000000001</v>
      </c>
      <c r="E273" s="26">
        <v>61239.675999999999</v>
      </c>
      <c r="F273" s="26">
        <v>1.8941968275599629E-6</v>
      </c>
      <c r="H273" t="s">
        <v>3</v>
      </c>
      <c r="I273" s="28">
        <f>IFERROR(AVERAGE($F$272,$F$273),"0")</f>
        <v>7.3341459458973949E-6</v>
      </c>
      <c r="J273" t="s">
        <v>3</v>
      </c>
    </row>
    <row r="274" spans="1:11" x14ac:dyDescent="0.25">
      <c r="A274" s="22" t="s">
        <v>178</v>
      </c>
      <c r="B274" s="22" t="s">
        <v>1</v>
      </c>
      <c r="C274" s="22" t="s">
        <v>147</v>
      </c>
      <c r="D274" s="22">
        <v>1874.8710000000001</v>
      </c>
      <c r="E274" s="22">
        <v>47145.972999999998</v>
      </c>
      <c r="F274" s="22">
        <v>3.9767362527442167E-2</v>
      </c>
      <c r="G274" s="24">
        <f>($F$274 - $I$273) * 5</f>
        <v>0.19880014190748135</v>
      </c>
      <c r="H274" s="18">
        <v>1</v>
      </c>
      <c r="I274" s="43">
        <f>IFERROR($G$278 / $G$274,"")</f>
        <v>1.2943286377366855E-2</v>
      </c>
      <c r="J274" s="31">
        <f>IFERROR(1-$I$274,"")</f>
        <v>0.98705671362263314</v>
      </c>
      <c r="K274" s="32">
        <f>IFERROR((($G$274 * 3 ) + ($G$278 * 5)) / ($G$276 * 3),"")</f>
        <v>0.88046682742117055</v>
      </c>
    </row>
    <row r="275" spans="1:11" x14ac:dyDescent="0.25">
      <c r="A275" s="26" t="s">
        <v>179</v>
      </c>
      <c r="B275" s="26" t="s">
        <v>1</v>
      </c>
      <c r="C275" s="26" t="s">
        <v>147</v>
      </c>
      <c r="D275" s="26">
        <v>1364.8620000000001</v>
      </c>
      <c r="E275" s="26">
        <v>33490.358999999997</v>
      </c>
      <c r="F275" s="26">
        <v>4.0753877854817863E-2</v>
      </c>
      <c r="G275" s="24">
        <f>($F$275 - $I$273) * 5</f>
        <v>0.20373271854435981</v>
      </c>
      <c r="H275" s="18">
        <v>2</v>
      </c>
      <c r="I275" s="47">
        <f>IFERROR($G$279 / $G$275,"")</f>
        <v>7.2817738995131455E-3</v>
      </c>
      <c r="J275" s="34">
        <f>IFERROR(1-$I$275,"")</f>
        <v>0.99271822610048688</v>
      </c>
      <c r="K275" s="35">
        <f>IFERROR((($G$275 * 3 ) + ($G$279 * 5)) / ($G$277 * 3),"")</f>
        <v>0.99808434930518874</v>
      </c>
    </row>
    <row r="276" spans="1:11" x14ac:dyDescent="0.25">
      <c r="A276" s="22" t="s">
        <v>180</v>
      </c>
      <c r="B276" s="22" t="s">
        <v>1</v>
      </c>
      <c r="C276" s="22" t="s">
        <v>147</v>
      </c>
      <c r="D276" s="22">
        <v>2312.2249999999999</v>
      </c>
      <c r="E276" s="22">
        <v>50113.913999999997</v>
      </c>
      <c r="F276" s="22">
        <v>4.6139381569757255E-2</v>
      </c>
      <c r="G276" s="24">
        <f>($F$276 - $I$273) * 5</f>
        <v>0.23066023711905678</v>
      </c>
      <c r="H276" s="18" t="s">
        <v>60</v>
      </c>
      <c r="I276" s="44">
        <f>IFERROR(AVERAGE($I$274:$I$275),"")</f>
        <v>1.0112530138440001E-2</v>
      </c>
      <c r="J276" s="37">
        <f>IFERROR(AVERAGE($J$274:$J$275),"")</f>
        <v>0.98988746986156007</v>
      </c>
      <c r="K276" s="38">
        <f>IFERROR(AVERAGE($K$274:$K$275),"")</f>
        <v>0.93927558836317959</v>
      </c>
    </row>
    <row r="277" spans="1:11" x14ac:dyDescent="0.25">
      <c r="A277" s="26" t="s">
        <v>181</v>
      </c>
      <c r="B277" s="26" t="s">
        <v>1</v>
      </c>
      <c r="C277" s="26" t="s">
        <v>147</v>
      </c>
      <c r="D277" s="26">
        <v>2296.998</v>
      </c>
      <c r="E277" s="26">
        <v>55580.315999999999</v>
      </c>
      <c r="F277" s="26">
        <v>4.1327544809209076E-2</v>
      </c>
      <c r="G277" s="24">
        <f>($F$277 - $I$273) * 5</f>
        <v>0.2066010533163159</v>
      </c>
    </row>
    <row r="278" spans="1:11" x14ac:dyDescent="0.25">
      <c r="A278" s="22" t="s">
        <v>148</v>
      </c>
      <c r="B278" s="22" t="s">
        <v>1</v>
      </c>
      <c r="C278" s="22" t="s">
        <v>147</v>
      </c>
      <c r="D278" s="22">
        <v>81.554000000000002</v>
      </c>
      <c r="E278" s="22">
        <v>63029.711000000003</v>
      </c>
      <c r="F278" s="22">
        <v>1.2938977302307478E-3</v>
      </c>
      <c r="G278" s="53">
        <f>($F$278 - $I$273) * 2</f>
        <v>2.5731271685697009E-3</v>
      </c>
    </row>
    <row r="279" spans="1:11" x14ac:dyDescent="0.25">
      <c r="A279" s="26" t="s">
        <v>149</v>
      </c>
      <c r="B279" s="26" t="s">
        <v>1</v>
      </c>
      <c r="C279" s="26" t="s">
        <v>147</v>
      </c>
      <c r="D279" s="26">
        <v>50.26</v>
      </c>
      <c r="E279" s="26">
        <v>67093.672000000006</v>
      </c>
      <c r="F279" s="26">
        <v>7.4910194213248591E-4</v>
      </c>
      <c r="G279" s="53">
        <f>($F$279 - $I$273) * 2</f>
        <v>1.483535592373177E-3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10% plasma</vt:lpstr>
      <vt:lpstr>30% plasma</vt:lpstr>
      <vt:lpstr>100% plasma</vt:lpstr>
      <vt:lpstr>Individual1</vt:lpstr>
      <vt:lpstr>Summary1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Pola</dc:creator>
  <dc:description>Created with Version Number:  on 06/26/2020 13:37:08</dc:description>
  <cp:lastModifiedBy>David Ayres</cp:lastModifiedBy>
  <dcterms:created xsi:type="dcterms:W3CDTF">2020-06-26T17:37:03Z</dcterms:created>
  <dcterms:modified xsi:type="dcterms:W3CDTF">2020-06-30T21:30:06Z</dcterms:modified>
</cp:coreProperties>
</file>