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sfeir\OneDrive - Environmental Protection Agency (EPA)\Profile\Documents\Git-less file Cache\HTTKNewData\CyprotexTO1\"/>
    </mc:Choice>
  </mc:AlternateContent>
  <xr:revisionPtr revIDLastSave="0" documentId="11_7513ABDCD4823B6CA223B48EFBCE1E174B0749A3" xr6:coauthVersionLast="45" xr6:coauthVersionMax="45" xr10:uidLastSave="{00000000-0000-0000-0000-000000000000}"/>
  <bookViews>
    <workbookView xWindow="690" yWindow="240" windowWidth="19560" windowHeight="10440" activeTab="1" xr2:uid="{00000000-000D-0000-FFFF-FFFF00000000}"/>
  </bookViews>
  <sheets>
    <sheet name="Summary" sheetId="3" r:id="rId1"/>
    <sheet name="Data" sheetId="1" r:id="rId2"/>
    <sheet name="Control data" sheetId="4" r:id="rId3"/>
  </sheets>
  <definedNames>
    <definedName name="Individual1">Summary!$A$49:$G$109</definedName>
    <definedName name="Summary1">Summary!$A$4:$G$34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8" i="4" l="1"/>
  <c r="G53" i="4" s="1"/>
  <c r="I39" i="4"/>
  <c r="G44" i="4" s="1"/>
  <c r="I30" i="4"/>
  <c r="G35" i="4" s="1"/>
  <c r="I21" i="4"/>
  <c r="G26" i="4" s="1"/>
  <c r="I12" i="4"/>
  <c r="G17" i="4" s="1"/>
  <c r="I3" i="4"/>
  <c r="G8" i="4" s="1"/>
  <c r="G9" i="4" l="1"/>
  <c r="G27" i="4"/>
  <c r="G45" i="4"/>
  <c r="G18" i="4"/>
  <c r="G36" i="4"/>
  <c r="G54" i="4"/>
  <c r="I40" i="4"/>
  <c r="G4" i="4"/>
  <c r="I4" i="4" s="1"/>
  <c r="G6" i="4"/>
  <c r="G13" i="4"/>
  <c r="G24" i="4"/>
  <c r="G33" i="4"/>
  <c r="G51" i="4"/>
  <c r="G15" i="4"/>
  <c r="G22" i="4"/>
  <c r="I22" i="4" s="1"/>
  <c r="G31" i="4"/>
  <c r="I31" i="4" s="1"/>
  <c r="G40" i="4"/>
  <c r="G42" i="4"/>
  <c r="G49" i="4"/>
  <c r="K49" i="4" s="1"/>
  <c r="G5" i="4"/>
  <c r="K5" i="4" s="1"/>
  <c r="G7" i="4"/>
  <c r="G14" i="4"/>
  <c r="I14" i="4" s="1"/>
  <c r="J14" i="4" s="1"/>
  <c r="G16" i="4"/>
  <c r="G23" i="4"/>
  <c r="K23" i="4" s="1"/>
  <c r="G25" i="4"/>
  <c r="G32" i="4"/>
  <c r="I32" i="4" s="1"/>
  <c r="J32" i="4" s="1"/>
  <c r="G34" i="4"/>
  <c r="G41" i="4"/>
  <c r="K41" i="4" s="1"/>
  <c r="G43" i="4"/>
  <c r="G50" i="4"/>
  <c r="G52" i="4"/>
  <c r="K13" i="4" l="1"/>
  <c r="J22" i="4"/>
  <c r="J31" i="4"/>
  <c r="J33" i="4" s="1"/>
  <c r="I33" i="4"/>
  <c r="K40" i="4"/>
  <c r="K42" i="4" s="1"/>
  <c r="K31" i="4"/>
  <c r="K4" i="4"/>
  <c r="K6" i="4" s="1"/>
  <c r="I41" i="4"/>
  <c r="J41" i="4" s="1"/>
  <c r="K22" i="4"/>
  <c r="K24" i="4" s="1"/>
  <c r="I49" i="4"/>
  <c r="J4" i="4"/>
  <c r="K50" i="4"/>
  <c r="K51" i="4" s="1"/>
  <c r="K14" i="4"/>
  <c r="K15" i="4" s="1"/>
  <c r="I13" i="4"/>
  <c r="I50" i="4"/>
  <c r="J50" i="4" s="1"/>
  <c r="K32" i="4"/>
  <c r="I5" i="4"/>
  <c r="J5" i="4" s="1"/>
  <c r="I23" i="4"/>
  <c r="J23" i="4" s="1"/>
  <c r="J40" i="4"/>
  <c r="F14" i="3"/>
  <c r="J6" i="4" l="1"/>
  <c r="K33" i="4"/>
  <c r="J24" i="4"/>
  <c r="J13" i="4"/>
  <c r="J15" i="4" s="1"/>
  <c r="I15" i="4"/>
  <c r="J42" i="4"/>
  <c r="I42" i="4"/>
  <c r="I6" i="4"/>
  <c r="J49" i="4"/>
  <c r="J51" i="4" s="1"/>
  <c r="I51" i="4"/>
  <c r="I24" i="4"/>
  <c r="F15" i="3"/>
  <c r="F16" i="3"/>
</calcChain>
</file>

<file path=xl/sharedStrings.xml><?xml version="1.0" encoding="utf-8"?>
<sst xmlns="http://schemas.openxmlformats.org/spreadsheetml/2006/main" count="1174" uniqueCount="290">
  <si>
    <t>SampleName</t>
  </si>
  <si>
    <t>CompoundName</t>
  </si>
  <si>
    <t>Transition</t>
  </si>
  <si>
    <t>Area</t>
  </si>
  <si>
    <t>ISTD Area</t>
  </si>
  <si>
    <t>ISTDResponseRatio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</si>
  <si>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</si>
  <si>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</si>
  <si>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</si>
  <si>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</si>
  <si>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</si>
  <si>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</si>
  <si>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</si>
  <si>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</si>
  <si>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CYP2178-R5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</si>
  <si>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</si>
  <si>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</si>
  <si>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</si>
  <si>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</si>
  <si>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</si>
  <si>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</si>
  <si>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</si>
  <si>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</si>
  <si>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</si>
  <si>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</si>
  <si>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</si>
  <si>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</si>
  <si>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</si>
  <si>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 xml:space="preserve">Blank_Human_Plasma__1_____GP3_Inj 3  </t>
  </si>
  <si>
    <t xml:space="preserve">Blank_Human_Plasma__2_____GP3_Inj 4  </t>
  </si>
  <si>
    <t xml:space="preserve">DTXSID5044572-100_Human_Plasma__1_____GP3_Inj 9  </t>
  </si>
  <si>
    <t xml:space="preserve">DTXSID5044572-100_Human_Plasma__2_____GP3_Inj 10  </t>
  </si>
  <si>
    <t xml:space="preserve">DTXSID5044572-100_Human_Plasma_T0_1_____GP3_Inj 11  </t>
  </si>
  <si>
    <t xml:space="preserve">DTXSID5044572-100_Human_Plasma_T0_2_____GP3_Inj 12  </t>
  </si>
  <si>
    <t xml:space="preserve">DTXSID5044572-100_Human_PBS__1_____GP3_Inj 7  </t>
  </si>
  <si>
    <t xml:space="preserve">DTXSID5044572-100_Human_PBS__2_____GP3_Inj 8  </t>
  </si>
  <si>
    <t>DTXSID5044572-100</t>
  </si>
  <si>
    <t xml:space="preserve">DTXSID5044572-30_Human_Plasma__1_____GP3_Inj 9  </t>
  </si>
  <si>
    <t xml:space="preserve">DTXSID5044572-30_Human_Plasma__2_____GP3_Inj 10  </t>
  </si>
  <si>
    <t xml:space="preserve">DTXSID5044572-30_Human_Plasma_T0_1_____GP3_Inj 11  </t>
  </si>
  <si>
    <t xml:space="preserve">DTXSID5044572-30_Human_Plasma_T0_2_____GP3_Inj 12  </t>
  </si>
  <si>
    <t xml:space="preserve">DTXSID5044572-30_Human_PBS__1_____GP3_Inj 7  </t>
  </si>
  <si>
    <t xml:space="preserve">DTXSID5044572-30_Human_PBS__2_____GP3_Inj 8  </t>
  </si>
  <si>
    <t>DTXSID5044572-30</t>
  </si>
  <si>
    <t xml:space="preserve">DTXSID5044572-10_Human_Plasma__1_____GP3_Inj 9  </t>
  </si>
  <si>
    <t xml:space="preserve">DTXSID5044572-10_Human_Plasma__2_____GP3_Inj 10  </t>
  </si>
  <si>
    <t xml:space="preserve">DTXSID5044572-10_Human_Plasma_T0_1_____GP3_Inj 11  </t>
  </si>
  <si>
    <t xml:space="preserve">DTXSID5044572-10_Human_Plasma_T0_2_____GP3_Inj 12  </t>
  </si>
  <si>
    <t xml:space="preserve">DTXSID5044572-10_Human_PBS__1_____GP3_Inj 7  </t>
  </si>
  <si>
    <t xml:space="preserve">DTXSID5044572-10_Human_PBS__2_____GP3_Inj 8  </t>
  </si>
  <si>
    <t>DTXSID5044572-10</t>
  </si>
  <si>
    <t xml:space="preserve">DTXSID2021311-100_Human_Plasma__1_____GP3_Inj 9  </t>
  </si>
  <si>
    <t xml:space="preserve">DTXSID2021311-100_Human_Plasma__2_____GP3_Inj 10  </t>
  </si>
  <si>
    <t xml:space="preserve">DTXSID2021311-100_Human_Plasma_T0_1_____GP3_Inj 11  </t>
  </si>
  <si>
    <t xml:space="preserve">DTXSID2021311-100_Human_Plasma_T0_2_____GP3_Inj 12  </t>
  </si>
  <si>
    <t xml:space="preserve">DTXSID2021311-100_Human_PBS__1_____GP3_Inj 7  </t>
  </si>
  <si>
    <t xml:space="preserve">DTXSID2021311-100_Human_PBS__2_____GP3_Inj 8  </t>
  </si>
  <si>
    <t>DTXSID2021311-100</t>
  </si>
  <si>
    <t xml:space="preserve">DTXSID2021311-30_Human_Plasma__1_____GP3_Inj 9  </t>
  </si>
  <si>
    <t xml:space="preserve">DTXSID2021311-30_Human_Plasma__2_____GP3_Inj 10  </t>
  </si>
  <si>
    <t xml:space="preserve">DTXSID2021311-30_Human_Plasma_T0_1_____GP3_Inj 11  </t>
  </si>
  <si>
    <t xml:space="preserve">DTXSID2021311-30_Human_Plasma_T0_2_____GP3_Inj 12  </t>
  </si>
  <si>
    <t xml:space="preserve">DTXSID2021311-30_Human_PBS__1_____GP3_Inj 7  </t>
  </si>
  <si>
    <t xml:space="preserve">DTXSID2021311-30_Human_PBS__2_____GP3_Inj 8  </t>
  </si>
  <si>
    <t>DTXSID2021311-30</t>
  </si>
  <si>
    <t xml:space="preserve">DTXSID2021311-10_Human_Plasma__1_____GP3_Inj 9  </t>
  </si>
  <si>
    <t xml:space="preserve">DTXSID2021311-10_Human_Plasma__2_____GP3_Inj 10  </t>
  </si>
  <si>
    <t xml:space="preserve">DTXSID2021311-10_Human_Plasma_T0_1_____GP3_Inj 11  </t>
  </si>
  <si>
    <t xml:space="preserve">DTXSID2021311-10_Human_Plasma_T0_2_____GP3_Inj 12  </t>
  </si>
  <si>
    <t xml:space="preserve">DTXSID2021311-10_Human_PBS__1_____GP3_Inj 7  </t>
  </si>
  <si>
    <t xml:space="preserve">DTXSID2021311-10_Human_PBS__2_____GP3_Inj 8  </t>
  </si>
  <si>
    <t>DTXSID2021311-10</t>
  </si>
  <si>
    <t xml:space="preserve">DTXSID2020216-100_Human_Plasma__1_____GP3_Inj 9  </t>
  </si>
  <si>
    <t xml:space="preserve">DTXSID2020216-100_Human_Plasma__2_____GP3_Inj 10  </t>
  </si>
  <si>
    <t xml:space="preserve">DTXSID2020216-100_Human_Plasma_T0_1_____GP3_Inj 11  </t>
  </si>
  <si>
    <t xml:space="preserve">DTXSID2020216-100_Human_Plasma_T0_2_____GP3_Inj 12  </t>
  </si>
  <si>
    <t xml:space="preserve">DTXSID2020216-100_Human_PBS__1_____GP3_Inj 7  </t>
  </si>
  <si>
    <t xml:space="preserve">DTXSID2020216-100_Human_PBS__2_____GP3_Inj 8  </t>
  </si>
  <si>
    <t>DTXSID2020216-100</t>
  </si>
  <si>
    <t xml:space="preserve">DTXSID2020216-30_Human_Plasma__1_____GP3_Inj 9  </t>
  </si>
  <si>
    <t xml:space="preserve">DTXSID2020216-30_Human_Plasma__2_____GP3_Inj 10  </t>
  </si>
  <si>
    <t xml:space="preserve">DTXSID2020216-30_Human_Plasma_T0_1_____GP3_Inj 11  </t>
  </si>
  <si>
    <t xml:space="preserve">DTXSID2020216-30_Human_Plasma_T0_2_____GP3_Inj 12  </t>
  </si>
  <si>
    <t xml:space="preserve">DTXSID2020216-30_Human_PBS__1_____GP3_Inj 7  </t>
  </si>
  <si>
    <t xml:space="preserve">DTXSID2020216-30_Human_PBS__2_____GP3_Inj 8  </t>
  </si>
  <si>
    <t>DTXSID2020216-30</t>
  </si>
  <si>
    <t xml:space="preserve">DTXSID2020216-10_Human_Plasma__1_____GP3_Inj 9  </t>
  </si>
  <si>
    <t xml:space="preserve">DTXSID2020216-10_Human_Plasma__2_____GP3_Inj 10  </t>
  </si>
  <si>
    <t xml:space="preserve">DTXSID2020216-10_Human_Plasma_T0_1_____GP3_Inj 11  </t>
  </si>
  <si>
    <t xml:space="preserve">DTXSID2020216-10_Human_Plasma_T0_2_____GP3_Inj 12  </t>
  </si>
  <si>
    <t xml:space="preserve">DTXSID2020216-10_Human_PBS__1_____GP3_Inj 7  </t>
  </si>
  <si>
    <t xml:space="preserve">DTXSID2020216-10_Human_PBS__2_____GP3_Inj 8  </t>
  </si>
  <si>
    <t>DTXSID2020216-10</t>
  </si>
  <si>
    <t xml:space="preserve">DTXSID0029262-100_Human_Plasma__1_____GP3_Inj 9  </t>
  </si>
  <si>
    <t xml:space="preserve">DTXSID0029262-100_Human_Plasma__2_____GP3_Inj 10  </t>
  </si>
  <si>
    <t xml:space="preserve">DTXSID0029262-100_Human_Plasma_T0_1_____GP3_Inj 11  </t>
  </si>
  <si>
    <t xml:space="preserve">DTXSID0029262-100_Human_Plasma_T0_2_____GP3_Inj 12  </t>
  </si>
  <si>
    <t xml:space="preserve">DTXSID0029262-100_Human_PBS__1_____GP3_Inj 7  </t>
  </si>
  <si>
    <t xml:space="preserve">DTXSID0029262-100_Human_PBS__2_____GP3_Inj 8  </t>
  </si>
  <si>
    <t>DTXSID0029262-100</t>
  </si>
  <si>
    <t xml:space="preserve">DTXSID0029262-30_Human_Plasma__1_____GP3_Inj 9  </t>
  </si>
  <si>
    <t xml:space="preserve">DTXSID0029262-30_Human_Plasma__2_____GP3_Inj 10  </t>
  </si>
  <si>
    <t xml:space="preserve">DTXSID0029262-30_Human_Plasma_T0_1_____GP3_Inj 11  </t>
  </si>
  <si>
    <t xml:space="preserve">DTXSID0029262-30_Human_Plasma_T0_2_____GP3_Inj 12  </t>
  </si>
  <si>
    <t xml:space="preserve">DTXSID0029262-30_Human_PBS__1_____GP3_Inj 7  </t>
  </si>
  <si>
    <t xml:space="preserve">DTXSID0029262-30_Human_PBS__2_____GP3_Inj 8  </t>
  </si>
  <si>
    <t>DTXSID0029262-30</t>
  </si>
  <si>
    <t xml:space="preserve">DTXSID0029262-10_Human_Plasma__1_____GP3_Inj 9  </t>
  </si>
  <si>
    <t xml:space="preserve">DTXSID0029262-10_Human_Plasma__2_____GP3_Inj 10  </t>
  </si>
  <si>
    <t xml:space="preserve">DTXSID0029262-10_Human_Plasma_T0_1_____GP3_Inj 11  </t>
  </si>
  <si>
    <t xml:space="preserve">DTXSID0029262-10_Human_Plasma_T0_2_____GP3_Inj 12  </t>
  </si>
  <si>
    <t xml:space="preserve">DTXSID0029262-10_Human_PBS__1_____GP3_Inj 7  </t>
  </si>
  <si>
    <t xml:space="preserve">DTXSID0029262-10_Human_PBS__2_____GP3_Inj 8  </t>
  </si>
  <si>
    <t>DTXSID0029262-10</t>
  </si>
  <si>
    <t xml:space="preserve">DTXSID8047185-100_Human_Plasma__1_____GP3_Inj 9  </t>
  </si>
  <si>
    <t xml:space="preserve">DTXSID8047185-100_Human_Plasma__2_____GP3_Inj 10  </t>
  </si>
  <si>
    <t xml:space="preserve">DTXSID8047185-100_Human_Plasma_T0_1_____GP3_Inj 11  </t>
  </si>
  <si>
    <t xml:space="preserve">DTXSID8047185-100_Human_Plasma_T0_2_____GP3_Inj 12  </t>
  </si>
  <si>
    <t xml:space="preserve">DTXSID8047185-100_Human_PBS__1_____GP3_Inj 7  </t>
  </si>
  <si>
    <t xml:space="preserve">DTXSID8047185-100_Human_PBS__2_____GP3_Inj 8  </t>
  </si>
  <si>
    <t>DTXSID8047185-100</t>
  </si>
  <si>
    <t xml:space="preserve">DTXSID8047185-30_Human_Plasma__1_____GP3_Inj 9  </t>
  </si>
  <si>
    <t xml:space="preserve">DTXSID8047185-30_Human_Plasma__2_____GP3_Inj 10  </t>
  </si>
  <si>
    <t xml:space="preserve">DTXSID8047185-30_Human_Plasma_T0_1_____GP3_Inj 11  </t>
  </si>
  <si>
    <t xml:space="preserve">DTXSID8047185-30_Human_Plasma_T0_2_____GP3_Inj 12  </t>
  </si>
  <si>
    <t xml:space="preserve">DTXSID8047185-30_Human_PBS__1_____GP3_Inj 7  </t>
  </si>
  <si>
    <t xml:space="preserve">DTXSID8047185-30_Human_PBS__2_____GP3_Inj 8  </t>
  </si>
  <si>
    <t>DTXSID8047185-30</t>
  </si>
  <si>
    <t xml:space="preserve">DTXSID8047185-10_Human_Plasma__1_____GP3_Inj 9  </t>
  </si>
  <si>
    <t xml:space="preserve">DTXSID8047185-10_Human_Plasma__2_____GP3_Inj 10  </t>
  </si>
  <si>
    <t xml:space="preserve">DTXSID8047185-10_Human_Plasma_T0_1_____GP3_Inj 11  </t>
  </si>
  <si>
    <t xml:space="preserve">DTXSID8047185-10_Human_Plasma_T0_2_____GP3_Inj 12  </t>
  </si>
  <si>
    <t xml:space="preserve">DTXSID8047185-10_Human_PBS__1_____GP3_Inj 7  </t>
  </si>
  <si>
    <t xml:space="preserve">DTXSID8047185-10_Human_PBS__2_____GP3_Inj 8  </t>
  </si>
  <si>
    <t>DTXSID8047185-10</t>
  </si>
  <si>
    <t xml:space="preserve">DTXSID5026918-100_Human_Plasma__1_____GP3_Inj 9  </t>
  </si>
  <si>
    <t xml:space="preserve">DTXSID5026918-100_Human_Plasma__2_____GP3_Inj 10  </t>
  </si>
  <si>
    <t xml:space="preserve">DTXSID5026918-100_Human_Plasma_T0_1_____GP3_Inj 11  </t>
  </si>
  <si>
    <t xml:space="preserve">DTXSID5026918-100_Human_Plasma_T0_2_____GP3_Inj 12  </t>
  </si>
  <si>
    <t xml:space="preserve">DTXSID5026918-100_Human_PBS__1_____GP3_Inj 7  </t>
  </si>
  <si>
    <t xml:space="preserve">DTXSID5026918-100_Human_PBS__2_____GP3_Inj 8  </t>
  </si>
  <si>
    <t>DTXSID5026918-100</t>
  </si>
  <si>
    <t xml:space="preserve">DTXSID5026918-30_Human_Plasma__1_____GP3_Inj 9  </t>
  </si>
  <si>
    <t xml:space="preserve">DTXSID5026918-30_Human_Plasma__2_____GP3_Inj 10  </t>
  </si>
  <si>
    <t xml:space="preserve">DTXSID5026918-30_Human_Plasma_T0_1_____GP3_Inj 11  </t>
  </si>
  <si>
    <t xml:space="preserve">DTXSID5026918-30_Human_Plasma_T0_2_____GP3_Inj 12  </t>
  </si>
  <si>
    <t xml:space="preserve">DTXSID5026918-30_Human_PBS__1_____GP3_Inj 7  </t>
  </si>
  <si>
    <t xml:space="preserve">DTXSID5026918-30_Human_PBS__2_____GP3_Inj 8  </t>
  </si>
  <si>
    <t>DTXSID5026918-30</t>
  </si>
  <si>
    <t xml:space="preserve">DTXSID5026918-10_Human_Plasma__1_____GP3_Inj 9  </t>
  </si>
  <si>
    <t xml:space="preserve">DTXSID5026918-10_Human_Plasma__2_____GP3_Inj 10  </t>
  </si>
  <si>
    <t xml:space="preserve">DTXSID5026918-10_Human_Plasma_T0_1_____GP3_Inj 11  </t>
  </si>
  <si>
    <t xml:space="preserve">DTXSID5026918-10_Human_Plasma_T0_2_____GP3_Inj 12  </t>
  </si>
  <si>
    <t xml:space="preserve">DTXSID5026918-10_Human_PBS__1_____GP3_Inj 7  </t>
  </si>
  <si>
    <t xml:space="preserve">DTXSID5026918-10_Human_PBS__2_____GP3_Inj 8  </t>
  </si>
  <si>
    <t>DTXSID5026918-10</t>
  </si>
  <si>
    <t xml:space="preserve">DTXSID7041889-100_Human_Plasma__1_____GP3_Inj 9  </t>
  </si>
  <si>
    <t xml:space="preserve">DTXSID7041889-100_Human_Plasma__2_____GP3_Inj 10  </t>
  </si>
  <si>
    <t xml:space="preserve">DTXSID7041889-100_Human_Plasma_T0_1_____GP3_Inj 11  </t>
  </si>
  <si>
    <t xml:space="preserve">DTXSID7041889-100_Human_Plasma_T0_2_____GP3_Inj 12  </t>
  </si>
  <si>
    <t xml:space="preserve">DTXSID7041889-100_Human_PBS__1_____GP3_Inj 7  </t>
  </si>
  <si>
    <t xml:space="preserve">DTXSID7041889-100_Human_PBS__2_____GP3_Inj 8  </t>
  </si>
  <si>
    <t>DTXSID7041889-100</t>
  </si>
  <si>
    <t xml:space="preserve">DTXSID7041889-30_Human_Plasma__1_____GP3_Inj 9  </t>
  </si>
  <si>
    <t xml:space="preserve">DTXSID7041889-30_Human_Plasma__2_____GP3_Inj 10  </t>
  </si>
  <si>
    <t xml:space="preserve">DTXSID7041889-30_Human_Plasma_T0_1_____GP3_Inj 11  </t>
  </si>
  <si>
    <t xml:space="preserve">DTXSID7041889-30_Human_Plasma_T0_2_____GP3_Inj 12  </t>
  </si>
  <si>
    <t xml:space="preserve">DTXSID7041889-30_Human_PBS__1_____GP3_Inj 7  </t>
  </si>
  <si>
    <t xml:space="preserve">DTXSID7041889-30_Human_PBS__2_____GP3_Inj 8  </t>
  </si>
  <si>
    <t>DTXSID7041889-30</t>
  </si>
  <si>
    <t xml:space="preserve">DTXSID7041889-10_Human_Plasma__1_____GP3_Inj 9  </t>
  </si>
  <si>
    <t xml:space="preserve">DTXSID7041889-10_Human_Plasma__2_____GP3_Inj 10  </t>
  </si>
  <si>
    <t xml:space="preserve">DTXSID7041889-10_Human_Plasma_T0_1_____GP3_Inj 11  </t>
  </si>
  <si>
    <t xml:space="preserve">DTXSID7041889-10_Human_Plasma_T0_2_____GP3_Inj 12  </t>
  </si>
  <si>
    <t xml:space="preserve">DTXSID7041889-10_Human_PBS__1_____GP3_Inj 7  </t>
  </si>
  <si>
    <t xml:space="preserve">DTXSID7041889-10_Human_PBS__2_____GP3_Inj 8  </t>
  </si>
  <si>
    <t>DTXSID7041889-10</t>
  </si>
  <si>
    <t xml:space="preserve">DTXSID9021847-100_Human_Plasma__1_____GP3_Inj 9  </t>
  </si>
  <si>
    <t xml:space="preserve">DTXSID9021847-100_Human_Plasma__2_____GP3_Inj 10  </t>
  </si>
  <si>
    <t xml:space="preserve">DTXSID9021847-100_Human_Plasma_T0_1_____GP3_Inj 11  </t>
  </si>
  <si>
    <t xml:space="preserve">DTXSID9021847-100_Human_Plasma_T0_2_____GP3_Inj 12  </t>
  </si>
  <si>
    <t xml:space="preserve">DTXSID9021847-100_Human_PBS__1_____GP3_Inj 7  </t>
  </si>
  <si>
    <t xml:space="preserve">DTXSID9021847-100_Human_PBS__2_____GP3_Inj 8  </t>
  </si>
  <si>
    <t>DTXSID9021847-100</t>
  </si>
  <si>
    <t xml:space="preserve">DTXSID9021847-30_Human_Plasma__1_____GP3_Inj 9  </t>
  </si>
  <si>
    <t xml:space="preserve">DTXSID9021847-30_Human_Plasma__2_____GP3_Inj 10  </t>
  </si>
  <si>
    <t xml:space="preserve">DTXSID9021847-30_Human_Plasma_T0_1_____GP3_Inj 11  </t>
  </si>
  <si>
    <t xml:space="preserve">DTXSID9021847-30_Human_Plasma_T0_2_____GP3_Inj 12  </t>
  </si>
  <si>
    <t xml:space="preserve">DTXSID9021847-30_Human_PBS__1_____GP3_Inj 7  </t>
  </si>
  <si>
    <t xml:space="preserve">DTXSID9021847-30_Human_PBS__2_____GP3_Inj 8  </t>
  </si>
  <si>
    <t>DTXSID9021847-30</t>
  </si>
  <si>
    <t xml:space="preserve">DTXSID9021847-10_Human_Plasma__1_____GP3_Inj 9  </t>
  </si>
  <si>
    <t xml:space="preserve">DTXSID9021847-10_Human_Plasma__2_____GP3_Inj 10  </t>
  </si>
  <si>
    <t xml:space="preserve">DTXSID9021847-10_Human_Plasma_T0_1_____GP3_Inj 11  </t>
  </si>
  <si>
    <t xml:space="preserve">DTXSID9021847-10_Human_Plasma_T0_2_____GP3_Inj 12  </t>
  </si>
  <si>
    <t xml:space="preserve">DTXSID9021847-10_Human_PBS__1_____GP3_Inj 7  </t>
  </si>
  <si>
    <t xml:space="preserve">DTXSID9021847-10_Human_PBS__2_____GP3_Inj 8  </t>
  </si>
  <si>
    <t>DTXSID9021847-10</t>
  </si>
  <si>
    <t xml:space="preserve">DTXSID3040722-100_Human_Plasma__1_____GP3_Inj 9  </t>
  </si>
  <si>
    <t xml:space="preserve">DTXSID3040722-100_Human_Plasma__2_____GP3_Inj 10  </t>
  </si>
  <si>
    <t xml:space="preserve">DTXSID3040722-100_Human_Plasma_T0_1_____GP3_Inj 11  </t>
  </si>
  <si>
    <t xml:space="preserve">DTXSID3040722-100_Human_Plasma_T0_2_____GP3_Inj 12  </t>
  </si>
  <si>
    <t xml:space="preserve">DTXSID3040722-100_Human_PBS__1_____GP3_Inj 7  </t>
  </si>
  <si>
    <t xml:space="preserve">DTXSID3040722-100_Human_PBS__2_____GP3_Inj 8  </t>
  </si>
  <si>
    <t>DTXSID3040722-100</t>
  </si>
  <si>
    <t xml:space="preserve">DTXSID3040722-30_Human_Plasma__1_____GP3_Inj 9  </t>
  </si>
  <si>
    <t xml:space="preserve">DTXSID3040722-30_Human_Plasma__2_____GP3_Inj 10  </t>
  </si>
  <si>
    <t xml:space="preserve">DTXSID3040722-30_Human_Plasma_T0_1_____GP3_Inj 11  </t>
  </si>
  <si>
    <t xml:space="preserve">DTXSID3040722-30_Human_Plasma_T0_2_____GP3_Inj 12  </t>
  </si>
  <si>
    <t xml:space="preserve">DTXSID3040722-30_Human_PBS__1_____GP3_Inj 7  </t>
  </si>
  <si>
    <t xml:space="preserve">DTXSID3040722-30_Human_PBS__2_____GP3_Inj 8  </t>
  </si>
  <si>
    <t>DTXSID3040722-30</t>
  </si>
  <si>
    <t xml:space="preserve">DTXSID3040722-10_Human_Plasma__1_____GP3_Inj 9  </t>
  </si>
  <si>
    <t xml:space="preserve">DTXSID3040722-10_Human_Plasma__2_____GP3_Inj 10  </t>
  </si>
  <si>
    <t xml:space="preserve">DTXSID3040722-10_Human_Plasma_T0_1_____GP3_Inj 11  </t>
  </si>
  <si>
    <t xml:space="preserve">DTXSID3040722-10_Human_Plasma_T0_2_____GP3_Inj 12  </t>
  </si>
  <si>
    <t xml:space="preserve">DTXSID3040722-10_Human_PBS__1_____GP3_Inj 7  </t>
  </si>
  <si>
    <t xml:space="preserve">DTXSID3040722-10_Human_PBS__2_____GP3_Inj 8  </t>
  </si>
  <si>
    <t>DTXSID3040722-10</t>
  </si>
  <si>
    <t>Compound not stable</t>
  </si>
  <si>
    <t>DTXSID7035272-100</t>
  </si>
  <si>
    <t xml:space="preserve">DTXSID7035272-100_Human_Plasma__1_____GP3_Inj 9  </t>
  </si>
  <si>
    <t xml:space="preserve">DTXSID7035272-100_Human_Plasma__2_____GP3_Inj 10  </t>
  </si>
  <si>
    <t xml:space="preserve">DTXSID7035272-100_Human_Plasma_T0_1_____GP3_Inj 11  </t>
  </si>
  <si>
    <t xml:space="preserve">DTXSID7035272-100_Human_Plasma_T0_2_____GP3_Inj 12  </t>
  </si>
  <si>
    <t xml:space="preserve">DTXSID7035272-100_Human_PBS__1_____GP3_Inj 7  </t>
  </si>
  <si>
    <t xml:space="preserve">DTXSID7035272-100_Human_PBS__2_____GP3_Inj 8  </t>
  </si>
  <si>
    <t>DTXSID7035272-30</t>
  </si>
  <si>
    <t xml:space="preserve">DTXSID7035272-30_Human_Plasma__1_____GP3_Inj 9  </t>
  </si>
  <si>
    <t xml:space="preserve">DTXSID7035272-30_Human_Plasma__2_____GP3_Inj 10  </t>
  </si>
  <si>
    <t xml:space="preserve">DTXSID7035272-30_Human_Plasma_T0_1_____GP3_Inj 11  </t>
  </si>
  <si>
    <t xml:space="preserve">DTXSID7035272-30_Human_Plasma_T0_2_____GP3_Inj 12  </t>
  </si>
  <si>
    <t xml:space="preserve">DTXSID7035272-30_Human_PBS__1_____GP3_Inj 7  </t>
  </si>
  <si>
    <t xml:space="preserve">DTXSID7035272-30_Human_PBS__2_____GP3_Inj 8  </t>
  </si>
  <si>
    <t>DTXSID7035272-10</t>
  </si>
  <si>
    <t xml:space="preserve">DTXSID7035272-10_Human_Plasma__1_____GP3_Inj 9  </t>
  </si>
  <si>
    <t xml:space="preserve">DTXSID7035272-10_Human_Plasma__2_____GP3_Inj 10  </t>
  </si>
  <si>
    <t xml:space="preserve">DTXSID7035272-10_Human_Plasma_T0_1_____GP3_Inj 11  </t>
  </si>
  <si>
    <t xml:space="preserve">DTXSID7035272-10_Human_Plasma_T0_2_____GP3_Inj 12  </t>
  </si>
  <si>
    <t xml:space="preserve">DTXSID7035272-10_Human_PBS__1_____GP3_Inj 7  </t>
  </si>
  <si>
    <t xml:space="preserve">DTXSID7035272-10_Human_PBS__2_____GP3_Inj 8  </t>
  </si>
  <si>
    <t>&lt;0.1%</t>
  </si>
  <si>
    <t>&gt;99.9%</t>
  </si>
  <si>
    <t xml:space="preserve"> </t>
  </si>
  <si>
    <t>The signals in blanks are high and have the exact three MS fragments as DTXSID2020216. Indicating the compound was in the plasma used.</t>
  </si>
  <si>
    <t>The signals in blanks are high and have the exact three MS fragments as DTXSID7035272. Indicating the compound was in the plasma used.</t>
  </si>
  <si>
    <t>Propranolol-10</t>
  </si>
  <si>
    <t>Propranolol-100</t>
  </si>
  <si>
    <t>Propranolol-30</t>
  </si>
  <si>
    <t>Warfarin-10</t>
  </si>
  <si>
    <t>Warfarin-100</t>
  </si>
  <si>
    <t>Warfarin-30</t>
  </si>
  <si>
    <t>260.1 &gt; 115.976</t>
  </si>
  <si>
    <t xml:space="preserve">Propranolol-10_Human_Plasma__1_____GP3_Inj 9  </t>
  </si>
  <si>
    <t xml:space="preserve">Propranolol-10_Human_Plasma__2_____GP3_Inj 10  </t>
  </si>
  <si>
    <t xml:space="preserve">Propranolol-10_Human_Plasma_T0_1_____GP3_Inj 11  </t>
  </si>
  <si>
    <t xml:space="preserve">Propranolol-10_Human_Plasma_T0_2_____GP3_Inj 12  </t>
  </si>
  <si>
    <t xml:space="preserve">Propranolol-10_Human_PBS__1_____GP3_Inj 7  </t>
  </si>
  <si>
    <t xml:space="preserve">Propranolol-10_Human_PBS__2_____GP3_Inj 8  </t>
  </si>
  <si>
    <t xml:space="preserve">Propranolol-100_Human_Plasma__1_____GP3_Inj 9  </t>
  </si>
  <si>
    <t xml:space="preserve">Propranolol-100_Human_Plasma__2_____GP3_Inj 10  </t>
  </si>
  <si>
    <t xml:space="preserve">Propranolol-100_Human_Plasma_T0_1_____GP3_Inj 11  </t>
  </si>
  <si>
    <t xml:space="preserve">Propranolol-100_Human_Plasma_T0_2_____GP3_Inj 12  </t>
  </si>
  <si>
    <t xml:space="preserve">Propranolol-100_Human_PBS__1_____GP3_Inj 7  </t>
  </si>
  <si>
    <t xml:space="preserve">Propranolol-100_Human_PBS__2_____GP3_Inj 8  </t>
  </si>
  <si>
    <t xml:space="preserve">Propranolol-30_Human_Plasma__1_____GP3_Inj 9  </t>
  </si>
  <si>
    <t xml:space="preserve">Propranolol-30_Human_Plasma__2_____GP3_Inj 10  </t>
  </si>
  <si>
    <t xml:space="preserve">Propranolol-30_Human_Plasma_T0_1_____GP3_Inj 11  </t>
  </si>
  <si>
    <t xml:space="preserve">Propranolol-30_Human_Plasma_T0_2_____GP3_Inj 12  </t>
  </si>
  <si>
    <t xml:space="preserve">Propranolol-30_Human_PBS__1_____GP3_Inj 7  </t>
  </si>
  <si>
    <t xml:space="preserve">Propranolol-30_Human_PBS__2_____GP3_Inj 8  </t>
  </si>
  <si>
    <t>309.225 &gt; 251.114</t>
  </si>
  <si>
    <t xml:space="preserve">Warfarin-10_Human_Plasma__1_____GP3_Inj 9  </t>
  </si>
  <si>
    <t xml:space="preserve">Warfarin-10_Human_Plasma__2_____GP3_Inj 10  </t>
  </si>
  <si>
    <t xml:space="preserve">Warfarin-10_Human_Plasma_T0_1_____GP3_Inj 11  </t>
  </si>
  <si>
    <t xml:space="preserve">Warfarin-10_Human_Plasma_T0_2_____GP3_Inj 12  </t>
  </si>
  <si>
    <t xml:space="preserve">Warfarin-10_Human_PBS__1_____GP3_Inj 7  </t>
  </si>
  <si>
    <t xml:space="preserve">Warfarin-10_Human_PBS__2_____GP3_Inj 8  </t>
  </si>
  <si>
    <t xml:space="preserve">Warfarin-100_Human_Plasma__1_____GP3_Inj 9  </t>
  </si>
  <si>
    <t xml:space="preserve">Warfarin-100_Human_Plasma__2_____GP3_Inj 10  </t>
  </si>
  <si>
    <t xml:space="preserve">Warfarin-100_Human_Plasma_T0_1_____GP3_Inj 11  </t>
  </si>
  <si>
    <t xml:space="preserve">Warfarin-100_Human_Plasma_T0_2_____GP3_Inj 12  </t>
  </si>
  <si>
    <t xml:space="preserve">Warfarin-100_Human_PBS__1_____GP3_Inj 7  </t>
  </si>
  <si>
    <t xml:space="preserve">Warfarin-100_Human_PBS__2_____GP3_Inj 8  </t>
  </si>
  <si>
    <t xml:space="preserve">Warfarin-30_Human_Plasma__1_____GP3_Inj 9  </t>
  </si>
  <si>
    <t xml:space="preserve">Warfarin-30_Human_Plasma__2_____GP3_Inj 10  </t>
  </si>
  <si>
    <t xml:space="preserve">Warfarin-30_Human_Plasma_T0_1_____GP3_Inj 11  </t>
  </si>
  <si>
    <t xml:space="preserve">Warfarin-30_Human_Plasma_T0_2_____GP3_Inj 12  </t>
  </si>
  <si>
    <t xml:space="preserve">Warfarin-30_Human_PBS__1_____GP3_Inj 7  </t>
  </si>
  <si>
    <t xml:space="preserve">Warfarin-30_Human_PBS__2_____GP3_Inj 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</si>
</sst>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0.000000"/>
    <numFmt numFmtId="166" formatCode="0.0%"/>
    <numFmt numFmtId="167" formatCode="0.00000"/>
    <numFmt numFmtId="168" formatCode="0.0000"/>
    <numFmt numFmtId="169" formatCode="0.000%"/>
    <numFmt numFmtId="170" formatCode="dd\ mmm\ yyyy"/>
  </numFmts>
  <fonts count="9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43" fontId="0" fillId="0" borderId="0" xfId="1" applyFont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1" fontId="0" fillId="0" borderId="0" xfId="0" applyNumberFormat="1"/>
    <xf numFmtId="9" fontId="0" fillId="0" borderId="1" xfId="0" applyNumberFormat="1" applyBorder="1"/>
    <xf numFmtId="10" fontId="0" fillId="0" borderId="4" xfId="0" applyNumberFormat="1" applyBorder="1"/>
    <xf numFmtId="10" fontId="0" fillId="0" borderId="2" xfId="0" applyNumberFormat="1" applyBorder="1"/>
    <xf numFmtId="9" fontId="0" fillId="0" borderId="3" xfId="0" applyNumberFormat="1" applyBorder="1"/>
    <xf numFmtId="9" fontId="0" fillId="0" borderId="7" xfId="0" applyNumberFormat="1" applyBorder="1"/>
    <xf numFmtId="167" fontId="0" fillId="0" borderId="0" xfId="0" applyNumberFormat="1"/>
    <xf numFmtId="168" fontId="0" fillId="0" borderId="0" xfId="0" applyNumberFormat="1"/>
    <xf numFmtId="10" fontId="0" fillId="0" borderId="8" xfId="0" applyNumberFormat="1" applyBorder="1"/>
    <xf numFmtId="9" fontId="0" fillId="0" borderId="5" xfId="0" applyNumberFormat="1" applyBorder="1"/>
    <xf numFmtId="169" fontId="0" fillId="0" borderId="8" xfId="0" applyNumberFormat="1" applyBorder="1"/>
    <xf numFmtId="2" fontId="0" fillId="0" borderId="0" xfId="0" applyNumberFormat="1"/>
    <xf numFmtId="10" fontId="0" fillId="0" borderId="5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69" fontId="0" fillId="0" borderId="7" xfId="0" applyNumberFormat="1" applyBorder="1"/>
    <xf numFmtId="10" fontId="0" fillId="0" borderId="7" xfId="0" applyNumberFormat="1" applyBorder="1"/>
    <xf numFmtId="0" fontId="0" fillId="2" borderId="0" xfId="0" applyFont="1" applyFill="1"/>
    <xf numFmtId="0" fontId="0" fillId="3" borderId="0" xfId="0" applyFont="1" applyFill="1"/>
    <xf numFmtId="0" fontId="5" fillId="0" borderId="0" xfId="0" applyFont="1" applyAlignment="1">
      <alignment horizontal="center"/>
    </xf>
    <xf numFmtId="170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0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43" fontId="0" fillId="2" borderId="0" xfId="1" applyFont="1" applyFill="1"/>
    <xf numFmtId="43" fontId="0" fillId="3" borderId="0" xfId="1" applyFont="1" applyFill="1"/>
    <xf numFmtId="166" fontId="0" fillId="4" borderId="5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5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6" borderId="0" xfId="0" applyFont="1" applyFill="1" applyBorder="1"/>
    <xf numFmtId="11" fontId="0" fillId="0" borderId="0" xfId="0" applyNumberFormat="1" applyFont="1" applyFill="1" applyBorder="1"/>
    <xf numFmtId="2" fontId="0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6" fontId="0" fillId="0" borderId="1" xfId="0" applyNumberFormat="1" applyFont="1" applyFill="1" applyBorder="1"/>
    <xf numFmtId="166" fontId="0" fillId="0" borderId="2" xfId="0" applyNumberFormat="1" applyFont="1" applyFill="1" applyBorder="1"/>
    <xf numFmtId="9" fontId="0" fillId="0" borderId="5" xfId="0" applyNumberFormat="1" applyFont="1" applyFill="1" applyBorder="1"/>
    <xf numFmtId="166" fontId="0" fillId="0" borderId="7" xfId="0" applyNumberFormat="1" applyFont="1" applyFill="1" applyBorder="1"/>
    <xf numFmtId="166" fontId="0" fillId="0" borderId="8" xfId="0" applyNumberFormat="1" applyFont="1" applyFill="1" applyBorder="1"/>
    <xf numFmtId="9" fontId="0" fillId="0" borderId="9" xfId="0" applyNumberFormat="1" applyFont="1" applyFill="1" applyBorder="1"/>
    <xf numFmtId="166" fontId="0" fillId="0" borderId="3" xfId="0" applyNumberFormat="1" applyFont="1" applyFill="1" applyBorder="1"/>
    <xf numFmtId="166" fontId="0" fillId="0" borderId="4" xfId="0" applyNumberFormat="1" applyFont="1" applyFill="1" applyBorder="1"/>
    <xf numFmtId="9" fontId="0" fillId="0" borderId="6" xfId="0" applyNumberFormat="1" applyFont="1" applyFill="1" applyBorder="1"/>
    <xf numFmtId="43" fontId="0" fillId="5" borderId="0" xfId="1" applyFont="1" applyFill="1" applyBorder="1"/>
    <xf numFmtId="43" fontId="0" fillId="6" borderId="0" xfId="1" applyFont="1" applyFill="1" applyBorder="1"/>
    <xf numFmtId="43" fontId="0" fillId="3" borderId="0" xfId="1" applyNumberFormat="1" applyFont="1" applyFill="1"/>
    <xf numFmtId="43" fontId="0" fillId="2" borderId="0" xfId="1" applyNumberFormat="1" applyFont="1" applyFill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 vertical="center" wrapText="1"/>
    </xf>
    <xf numFmtId="10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0" xfId="3" applyFont="1"/>
    <xf numFmtId="43" fontId="0" fillId="2" borderId="0" xfId="3" applyFont="1" applyFill="1"/>
    <xf numFmtId="43" fontId="0" fillId="3" borderId="0" xfId="3" applyFont="1" applyFill="1"/>
    <xf numFmtId="9" fontId="0" fillId="0" borderId="9" xfId="0" applyNumberFormat="1" applyBorder="1"/>
    <xf numFmtId="9" fontId="0" fillId="0" borderId="6" xfId="0" applyNumberFormat="1" applyBorder="1"/>
    <xf numFmtId="10" fontId="0" fillId="0" borderId="0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12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 customBuiltin="1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L:\!Excel%20Macros\Cyprotex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047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A31" sqref="A31:XFD31"/>
    </sheetView>
  </sheetViews>
  <sheetFormatPr defaultColWidth="8.85546875" defaultRowHeight="15" x14ac:dyDescent="0.25"/>
  <cols>
    <col min="1" max="1" width="20.7109375" style="39" bestFit="1" customWidth="1"/>
    <col min="2" max="2" width="15" style="39" bestFit="1" customWidth="1"/>
    <col min="3" max="3" width="16.28515625" style="39" bestFit="1" customWidth="1"/>
    <col min="4" max="4" width="31.42578125" style="39" bestFit="1" customWidth="1"/>
    <col min="5" max="5" width="29.140625" style="39" bestFit="1" customWidth="1"/>
    <col min="6" max="6" width="21.42578125" style="39" bestFit="1" customWidth="1"/>
    <col min="7" max="7" width="22.140625" style="39" customWidth="1"/>
  </cols>
  <sheetData>
    <row r="1" spans="1:7" ht="15.75" x14ac:dyDescent="0.25">
      <c r="A1" s="92"/>
      <c r="B1" s="37" t="s">
        <v>14</v>
      </c>
    </row>
    <row r="2" spans="1:7" x14ac:dyDescent="0.25">
      <c r="A2" s="92"/>
      <c r="B2" s="38">
        <v>44067.514270833337</v>
      </c>
    </row>
    <row r="3" spans="1:7" ht="15.75" thickBot="1" x14ac:dyDescent="0.3"/>
    <row r="4" spans="1:7" s="40" customFormat="1" ht="30" customHeight="1" thickTop="1" thickBot="1" x14ac:dyDescent="0.3">
      <c r="A4" s="41" t="s">
        <v>15</v>
      </c>
      <c r="B4" s="41" t="s">
        <v>16</v>
      </c>
      <c r="C4" s="41" t="s">
        <v>17</v>
      </c>
      <c r="D4" s="41" t="s">
        <v>18</v>
      </c>
      <c r="E4" s="41" t="s">
        <v>19</v>
      </c>
      <c r="F4" s="41" t="s">
        <v>20</v>
      </c>
      <c r="G4" s="41" t="s">
        <v>21</v>
      </c>
    </row>
    <row r="5" spans="1:7" ht="15.75" thickTop="1" x14ac:dyDescent="0.25">
      <c r="A5" s="39" t="s">
        <v>36</v>
      </c>
      <c r="B5" s="39" t="s">
        <v>12</v>
      </c>
      <c r="C5" s="39">
        <v>5</v>
      </c>
      <c r="D5" s="88" t="s">
        <v>219</v>
      </c>
      <c r="E5" s="88"/>
      <c r="F5" s="88"/>
      <c r="G5" s="52"/>
    </row>
    <row r="6" spans="1:7" x14ac:dyDescent="0.25">
      <c r="A6" s="39" t="s">
        <v>43</v>
      </c>
      <c r="B6" s="39" t="s">
        <v>12</v>
      </c>
      <c r="C6" s="39">
        <v>5</v>
      </c>
      <c r="D6" s="91"/>
      <c r="E6" s="91"/>
      <c r="F6" s="91"/>
      <c r="G6" s="52"/>
    </row>
    <row r="7" spans="1:7" x14ac:dyDescent="0.25">
      <c r="A7" s="39" t="s">
        <v>50</v>
      </c>
      <c r="B7" s="39" t="s">
        <v>12</v>
      </c>
      <c r="C7" s="39">
        <v>5</v>
      </c>
      <c r="D7" s="91"/>
      <c r="E7" s="91"/>
      <c r="F7" s="91"/>
      <c r="G7" s="52"/>
    </row>
    <row r="8" spans="1:7" x14ac:dyDescent="0.25">
      <c r="A8" s="39" t="s">
        <v>57</v>
      </c>
      <c r="B8" s="39" t="s">
        <v>12</v>
      </c>
      <c r="C8" s="39">
        <v>5</v>
      </c>
      <c r="D8" s="42" t="s">
        <v>241</v>
      </c>
      <c r="E8" s="43" t="s">
        <v>242</v>
      </c>
      <c r="F8" s="42">
        <v>0.31954373256489144</v>
      </c>
    </row>
    <row r="9" spans="1:7" x14ac:dyDescent="0.25">
      <c r="A9" s="39" t="s">
        <v>64</v>
      </c>
      <c r="B9" s="39" t="s">
        <v>12</v>
      </c>
      <c r="C9" s="39">
        <v>5</v>
      </c>
      <c r="D9" s="42" t="s">
        <v>241</v>
      </c>
      <c r="E9" s="43" t="s">
        <v>242</v>
      </c>
      <c r="F9" s="42">
        <v>1.1119638552129567</v>
      </c>
    </row>
    <row r="10" spans="1:7" x14ac:dyDescent="0.25">
      <c r="A10" s="39" t="s">
        <v>71</v>
      </c>
      <c r="B10" s="39" t="s">
        <v>12</v>
      </c>
      <c r="C10" s="39">
        <v>5</v>
      </c>
      <c r="D10" s="42" t="s">
        <v>241</v>
      </c>
      <c r="E10" s="43" t="s">
        <v>242</v>
      </c>
      <c r="F10" s="42">
        <v>0.78369527336164002</v>
      </c>
    </row>
    <row r="11" spans="1:7" x14ac:dyDescent="0.25">
      <c r="A11" s="39" t="s">
        <v>78</v>
      </c>
      <c r="B11" s="39" t="s">
        <v>12</v>
      </c>
      <c r="C11" s="39">
        <v>5</v>
      </c>
      <c r="D11" s="87" t="s">
        <v>244</v>
      </c>
      <c r="E11" s="87"/>
      <c r="F11" s="87"/>
    </row>
    <row r="12" spans="1:7" x14ac:dyDescent="0.25">
      <c r="A12" s="39" t="s">
        <v>85</v>
      </c>
      <c r="B12" s="39" t="s">
        <v>12</v>
      </c>
      <c r="C12" s="39">
        <v>5</v>
      </c>
      <c r="D12" s="87"/>
      <c r="E12" s="87"/>
      <c r="F12" s="87"/>
      <c r="G12" s="50"/>
    </row>
    <row r="13" spans="1:7" x14ac:dyDescent="0.25">
      <c r="A13" s="39" t="s">
        <v>92</v>
      </c>
      <c r="B13" s="39" t="s">
        <v>12</v>
      </c>
      <c r="C13" s="39">
        <v>5</v>
      </c>
      <c r="D13" s="87"/>
      <c r="E13" s="87"/>
      <c r="F13" s="87"/>
      <c r="G13" s="50"/>
    </row>
    <row r="14" spans="1:7" x14ac:dyDescent="0.25">
      <c r="A14" s="39" t="s">
        <v>99</v>
      </c>
      <c r="B14" s="39" t="s">
        <v>12</v>
      </c>
      <c r="C14" s="39">
        <v>5</v>
      </c>
      <c r="D14" s="42" t="s">
        <v>241</v>
      </c>
      <c r="E14" s="43" t="s">
        <v>242</v>
      </c>
      <c r="F14" s="42">
        <f>Data!$K$88</f>
        <v>0.36712461221570203</v>
      </c>
    </row>
    <row r="15" spans="1:7" x14ac:dyDescent="0.25">
      <c r="A15" s="39" t="s">
        <v>106</v>
      </c>
      <c r="B15" s="39" t="s">
        <v>12</v>
      </c>
      <c r="C15" s="39">
        <v>5</v>
      </c>
      <c r="D15" s="42" t="s">
        <v>241</v>
      </c>
      <c r="E15" s="43" t="s">
        <v>242</v>
      </c>
      <c r="F15" s="42">
        <f>Data!$K$97</f>
        <v>1.1768043531798438</v>
      </c>
    </row>
    <row r="16" spans="1:7" x14ac:dyDescent="0.25">
      <c r="A16" s="39" t="s">
        <v>113</v>
      </c>
      <c r="B16" s="39" t="s">
        <v>12</v>
      </c>
      <c r="C16" s="39">
        <v>5</v>
      </c>
      <c r="D16" s="42" t="s">
        <v>241</v>
      </c>
      <c r="E16" s="43" t="s">
        <v>242</v>
      </c>
      <c r="F16" s="42">
        <f>Data!$K$106</f>
        <v>0.62540557741013991</v>
      </c>
    </row>
    <row r="17" spans="1:7" x14ac:dyDescent="0.25">
      <c r="A17" s="39" t="s">
        <v>120</v>
      </c>
      <c r="B17" s="39" t="s">
        <v>12</v>
      </c>
      <c r="C17" s="39">
        <v>5</v>
      </c>
      <c r="D17" s="90" t="s">
        <v>219</v>
      </c>
      <c r="E17" s="90"/>
      <c r="F17" s="90"/>
      <c r="G17" s="52"/>
    </row>
    <row r="18" spans="1:7" x14ac:dyDescent="0.25">
      <c r="A18" s="39" t="s">
        <v>127</v>
      </c>
      <c r="B18" s="39" t="s">
        <v>12</v>
      </c>
      <c r="C18" s="39">
        <v>5</v>
      </c>
      <c r="D18" s="90"/>
      <c r="E18" s="90"/>
      <c r="F18" s="90"/>
      <c r="G18" s="52"/>
    </row>
    <row r="19" spans="1:7" x14ac:dyDescent="0.25">
      <c r="A19" s="39" t="s">
        <v>134</v>
      </c>
      <c r="B19" s="39" t="s">
        <v>12</v>
      </c>
      <c r="C19" s="39">
        <v>5</v>
      </c>
      <c r="D19" s="90"/>
      <c r="E19" s="90"/>
      <c r="F19" s="90"/>
      <c r="G19" s="52"/>
    </row>
    <row r="20" spans="1:7" x14ac:dyDescent="0.25">
      <c r="A20" s="39" t="s">
        <v>141</v>
      </c>
      <c r="B20" s="39" t="s">
        <v>12</v>
      </c>
      <c r="C20" s="39">
        <v>5</v>
      </c>
      <c r="D20" s="42">
        <v>0.22974509686364109</v>
      </c>
      <c r="E20" s="42">
        <v>0.77025490313635891</v>
      </c>
      <c r="F20" s="42">
        <v>0.28453882495167848</v>
      </c>
    </row>
    <row r="21" spans="1:7" x14ac:dyDescent="0.25">
      <c r="A21" s="39" t="s">
        <v>148</v>
      </c>
      <c r="B21" s="39" t="s">
        <v>12</v>
      </c>
      <c r="C21" s="39">
        <v>5</v>
      </c>
      <c r="D21" s="42">
        <v>2.6317075819355312E-2</v>
      </c>
      <c r="E21" s="42">
        <v>0.97368292418064462</v>
      </c>
      <c r="F21" s="42">
        <v>0.60259719065276762</v>
      </c>
    </row>
    <row r="22" spans="1:7" x14ac:dyDescent="0.25">
      <c r="A22" s="39" t="s">
        <v>155</v>
      </c>
      <c r="B22" s="39" t="s">
        <v>12</v>
      </c>
      <c r="C22" s="39">
        <v>5</v>
      </c>
      <c r="D22" s="42">
        <v>1.128828478595284E-2</v>
      </c>
      <c r="E22" s="42">
        <v>0.98871171521404722</v>
      </c>
      <c r="F22" s="42">
        <v>1.2171279781470092</v>
      </c>
    </row>
    <row r="23" spans="1:7" x14ac:dyDescent="0.25">
      <c r="A23" s="39" t="s">
        <v>162</v>
      </c>
      <c r="B23" s="39" t="s">
        <v>12</v>
      </c>
      <c r="C23" s="39">
        <v>5</v>
      </c>
      <c r="D23" s="42">
        <v>0.89185325070139221</v>
      </c>
      <c r="E23" s="42">
        <v>0.10814674929860779</v>
      </c>
      <c r="F23" s="42">
        <v>1.1708409755969704</v>
      </c>
    </row>
    <row r="24" spans="1:7" x14ac:dyDescent="0.25">
      <c r="A24" s="39" t="s">
        <v>169</v>
      </c>
      <c r="B24" s="39" t="s">
        <v>12</v>
      </c>
      <c r="C24" s="39">
        <v>5</v>
      </c>
      <c r="D24" s="42">
        <v>0.811289936522674</v>
      </c>
      <c r="E24" s="42">
        <v>0.18871006347732605</v>
      </c>
      <c r="F24" s="43">
        <v>1.4629622403363058</v>
      </c>
    </row>
    <row r="25" spans="1:7" x14ac:dyDescent="0.25">
      <c r="A25" s="39" t="s">
        <v>176</v>
      </c>
      <c r="B25" s="39" t="s">
        <v>12</v>
      </c>
      <c r="C25" s="39">
        <v>5</v>
      </c>
      <c r="D25" s="42">
        <v>0.88781201303520285</v>
      </c>
      <c r="E25" s="42">
        <v>0.11218798696479715</v>
      </c>
      <c r="F25" s="42">
        <v>2.6946211536321298</v>
      </c>
    </row>
    <row r="26" spans="1:7" x14ac:dyDescent="0.25">
      <c r="A26" s="39" t="s">
        <v>183</v>
      </c>
      <c r="B26" s="39" t="s">
        <v>12</v>
      </c>
      <c r="C26" s="39">
        <v>5</v>
      </c>
      <c r="D26" s="42" t="s">
        <v>241</v>
      </c>
      <c r="E26" s="43" t="s">
        <v>242</v>
      </c>
      <c r="F26" s="42">
        <v>0.28761929780926321</v>
      </c>
    </row>
    <row r="27" spans="1:7" x14ac:dyDescent="0.25">
      <c r="A27" s="39" t="s">
        <v>190</v>
      </c>
      <c r="B27" s="39" t="s">
        <v>12</v>
      </c>
      <c r="C27" s="39">
        <v>5</v>
      </c>
      <c r="D27" s="42">
        <v>7.5749012883092083E-3</v>
      </c>
      <c r="E27" s="42">
        <v>0.99242509871169071</v>
      </c>
      <c r="F27" s="42">
        <v>0.58966417551829831</v>
      </c>
    </row>
    <row r="28" spans="1:7" x14ac:dyDescent="0.25">
      <c r="A28" s="39" t="s">
        <v>197</v>
      </c>
      <c r="B28" s="39" t="s">
        <v>12</v>
      </c>
      <c r="C28" s="39">
        <v>5</v>
      </c>
      <c r="D28" s="42">
        <v>2.311440326228148E-2</v>
      </c>
      <c r="E28" s="42">
        <v>0.97688559673771858</v>
      </c>
      <c r="F28" s="42">
        <v>0.4488668168303741</v>
      </c>
    </row>
    <row r="29" spans="1:7" x14ac:dyDescent="0.25">
      <c r="A29" s="39" t="s">
        <v>204</v>
      </c>
      <c r="B29" s="39" t="s">
        <v>12</v>
      </c>
      <c r="C29" s="39">
        <v>5</v>
      </c>
      <c r="D29" s="42" t="s">
        <v>241</v>
      </c>
      <c r="E29" s="43" t="s">
        <v>242</v>
      </c>
      <c r="F29" s="42">
        <v>9.7447809544683808E-2</v>
      </c>
    </row>
    <row r="30" spans="1:7" x14ac:dyDescent="0.25">
      <c r="A30" s="39" t="s">
        <v>211</v>
      </c>
      <c r="B30" s="39" t="s">
        <v>12</v>
      </c>
      <c r="C30" s="39">
        <v>5</v>
      </c>
      <c r="D30" s="42" t="s">
        <v>241</v>
      </c>
      <c r="E30" s="43" t="s">
        <v>242</v>
      </c>
      <c r="F30" s="42">
        <v>0.88365994768967315</v>
      </c>
    </row>
    <row r="31" spans="1:7" x14ac:dyDescent="0.25">
      <c r="A31" s="50" t="s">
        <v>218</v>
      </c>
      <c r="B31" s="50" t="s">
        <v>12</v>
      </c>
      <c r="C31" s="50">
        <v>5</v>
      </c>
      <c r="D31" s="43">
        <v>7.8660629625107448E-2</v>
      </c>
      <c r="E31" s="42">
        <v>0.92133937037489255</v>
      </c>
      <c r="F31" s="42">
        <v>1.0643587813275439</v>
      </c>
      <c r="G31" s="50"/>
    </row>
    <row r="32" spans="1:7" x14ac:dyDescent="0.25">
      <c r="A32" s="74" t="s">
        <v>220</v>
      </c>
      <c r="B32" s="74" t="s">
        <v>12</v>
      </c>
      <c r="C32" s="74">
        <v>5</v>
      </c>
      <c r="D32" s="85" t="s">
        <v>245</v>
      </c>
      <c r="E32" s="85"/>
      <c r="F32" s="85"/>
      <c r="G32" s="74"/>
    </row>
    <row r="33" spans="1:7" x14ac:dyDescent="0.25">
      <c r="A33" s="74" t="s">
        <v>227</v>
      </c>
      <c r="B33" s="74" t="s">
        <v>12</v>
      </c>
      <c r="C33" s="74">
        <v>5</v>
      </c>
      <c r="D33" s="85"/>
      <c r="E33" s="85"/>
      <c r="F33" s="85"/>
      <c r="G33" s="74"/>
    </row>
    <row r="34" spans="1:7" x14ac:dyDescent="0.25">
      <c r="A34" s="79" t="s">
        <v>234</v>
      </c>
      <c r="B34" s="79" t="s">
        <v>12</v>
      </c>
      <c r="C34" s="79">
        <v>5</v>
      </c>
      <c r="D34" s="86"/>
      <c r="E34" s="86"/>
      <c r="F34" s="86"/>
      <c r="G34" s="79"/>
    </row>
    <row r="35" spans="1:7" x14ac:dyDescent="0.25">
      <c r="A35" s="51" t="s">
        <v>246</v>
      </c>
      <c r="B35" s="51" t="s">
        <v>12</v>
      </c>
      <c r="C35" s="51">
        <v>5</v>
      </c>
      <c r="D35" s="42">
        <v>0.64146311129157452</v>
      </c>
      <c r="E35" s="42">
        <v>0.35853688870842543</v>
      </c>
      <c r="F35" s="44">
        <v>1.0678438252749376</v>
      </c>
      <c r="G35" s="51"/>
    </row>
    <row r="36" spans="1:7" x14ac:dyDescent="0.25">
      <c r="A36" s="51" t="s">
        <v>247</v>
      </c>
      <c r="B36" s="51" t="s">
        <v>12</v>
      </c>
      <c r="C36" s="51">
        <v>5</v>
      </c>
      <c r="D36" s="42">
        <v>0.20125702982302374</v>
      </c>
      <c r="E36" s="42">
        <v>0.79874297017697626</v>
      </c>
      <c r="F36" s="44">
        <v>1.6588796164623836</v>
      </c>
      <c r="G36" s="51"/>
    </row>
    <row r="37" spans="1:7" x14ac:dyDescent="0.25">
      <c r="A37" s="51" t="s">
        <v>248</v>
      </c>
      <c r="B37" s="51" t="s">
        <v>12</v>
      </c>
      <c r="C37" s="51">
        <v>5</v>
      </c>
      <c r="D37" s="42">
        <v>0.43423249853926438</v>
      </c>
      <c r="E37" s="42">
        <v>0.56576750146073562</v>
      </c>
      <c r="F37" s="44">
        <v>2.023688446039928</v>
      </c>
      <c r="G37" s="51"/>
    </row>
    <row r="38" spans="1:7" x14ac:dyDescent="0.25">
      <c r="A38" s="51" t="s">
        <v>249</v>
      </c>
      <c r="B38" s="51" t="s">
        <v>12</v>
      </c>
      <c r="C38" s="51">
        <v>5</v>
      </c>
      <c r="D38" s="42">
        <v>0.25072485489550239</v>
      </c>
      <c r="E38" s="42">
        <v>0.74927514510449766</v>
      </c>
      <c r="F38" s="42">
        <v>0.96894026124467425</v>
      </c>
      <c r="G38" s="51"/>
    </row>
    <row r="39" spans="1:7" x14ac:dyDescent="0.25">
      <c r="A39" s="51" t="s">
        <v>250</v>
      </c>
      <c r="B39" s="51" t="s">
        <v>12</v>
      </c>
      <c r="C39" s="51">
        <v>5</v>
      </c>
      <c r="D39" s="43">
        <v>3.0992974713293313E-2</v>
      </c>
      <c r="E39" s="42">
        <v>0.96900702528670668</v>
      </c>
      <c r="F39" s="44">
        <v>2.0288147623188855</v>
      </c>
      <c r="G39" s="51"/>
    </row>
    <row r="40" spans="1:7" ht="15.75" thickBot="1" x14ac:dyDescent="0.3">
      <c r="A40" s="45" t="s">
        <v>251</v>
      </c>
      <c r="B40" s="45" t="s">
        <v>12</v>
      </c>
      <c r="C40" s="45">
        <v>5</v>
      </c>
      <c r="D40" s="76">
        <v>9.6413715236749381E-2</v>
      </c>
      <c r="E40" s="77">
        <v>0.90358628476325065</v>
      </c>
      <c r="F40" s="78">
        <v>1.3850312137494099</v>
      </c>
      <c r="G40" s="45"/>
    </row>
    <row r="41" spans="1:7" ht="15.75" thickTop="1" x14ac:dyDescent="0.25">
      <c r="A41" s="74"/>
      <c r="B41" s="74"/>
      <c r="C41" s="74"/>
      <c r="D41" s="75"/>
      <c r="E41" s="75"/>
      <c r="F41" s="75"/>
      <c r="G41" s="74"/>
    </row>
    <row r="42" spans="1:7" x14ac:dyDescent="0.25">
      <c r="A42" s="74"/>
      <c r="B42" s="74"/>
      <c r="C42" s="74"/>
      <c r="D42" s="75"/>
      <c r="E42" s="75"/>
      <c r="F42" s="75"/>
      <c r="G42" s="74"/>
    </row>
    <row r="43" spans="1:7" x14ac:dyDescent="0.25">
      <c r="A43" s="74"/>
      <c r="B43" s="74"/>
      <c r="C43" s="74"/>
      <c r="D43" s="75"/>
      <c r="E43" s="75"/>
      <c r="F43" s="75"/>
      <c r="G43" s="74"/>
    </row>
    <row r="44" spans="1:7" x14ac:dyDescent="0.25">
      <c r="A44" s="74"/>
      <c r="B44" s="74"/>
      <c r="C44" s="74"/>
      <c r="D44" s="75"/>
      <c r="E44" s="75"/>
      <c r="F44" s="75"/>
      <c r="G44" s="74"/>
    </row>
    <row r="45" spans="1:7" x14ac:dyDescent="0.25">
      <c r="A45" s="74"/>
      <c r="B45" s="74"/>
      <c r="C45" s="74"/>
      <c r="D45" s="75"/>
      <c r="E45" s="75"/>
      <c r="F45" s="75"/>
      <c r="G45" s="74"/>
    </row>
    <row r="48" spans="1:7" ht="15.75" thickBot="1" x14ac:dyDescent="0.3"/>
    <row r="49" spans="1:7" s="40" customFormat="1" ht="30" customHeight="1" thickTop="1" thickBot="1" x14ac:dyDescent="0.3">
      <c r="A49" s="41" t="s">
        <v>15</v>
      </c>
      <c r="B49" s="41" t="s">
        <v>16</v>
      </c>
      <c r="C49" s="41" t="s">
        <v>17</v>
      </c>
      <c r="D49" s="41" t="s">
        <v>22</v>
      </c>
      <c r="E49" s="41" t="s">
        <v>23</v>
      </c>
      <c r="F49" s="41" t="s">
        <v>24</v>
      </c>
      <c r="G49" s="41" t="s">
        <v>25</v>
      </c>
    </row>
    <row r="50" spans="1:7" ht="15.75" thickTop="1" x14ac:dyDescent="0.25">
      <c r="A50" s="39" t="s">
        <v>36</v>
      </c>
      <c r="B50" s="39" t="s">
        <v>12</v>
      </c>
      <c r="C50" s="39">
        <v>5</v>
      </c>
      <c r="D50" s="39" t="s">
        <v>26</v>
      </c>
      <c r="E50" s="88" t="s">
        <v>219</v>
      </c>
      <c r="F50" s="88"/>
      <c r="G50" s="88"/>
    </row>
    <row r="51" spans="1:7" x14ac:dyDescent="0.25">
      <c r="A51" s="39" t="s">
        <v>36</v>
      </c>
      <c r="B51" s="39" t="s">
        <v>12</v>
      </c>
      <c r="C51" s="39">
        <v>5</v>
      </c>
      <c r="D51" s="39" t="s">
        <v>27</v>
      </c>
      <c r="E51" s="89"/>
      <c r="F51" s="89"/>
      <c r="G51" s="89"/>
    </row>
    <row r="52" spans="1:7" x14ac:dyDescent="0.25">
      <c r="A52" s="39" t="s">
        <v>43</v>
      </c>
      <c r="B52" s="39" t="s">
        <v>12</v>
      </c>
      <c r="C52" s="39">
        <v>5</v>
      </c>
      <c r="D52" s="39" t="s">
        <v>26</v>
      </c>
      <c r="E52" s="89"/>
      <c r="F52" s="89"/>
      <c r="G52" s="89"/>
    </row>
    <row r="53" spans="1:7" x14ac:dyDescent="0.25">
      <c r="A53" s="39" t="s">
        <v>43</v>
      </c>
      <c r="B53" s="39" t="s">
        <v>12</v>
      </c>
      <c r="C53" s="39">
        <v>5</v>
      </c>
      <c r="D53" s="39" t="s">
        <v>27</v>
      </c>
      <c r="E53" s="89"/>
      <c r="F53" s="89"/>
      <c r="G53" s="89"/>
    </row>
    <row r="54" spans="1:7" x14ac:dyDescent="0.25">
      <c r="A54" s="39" t="s">
        <v>50</v>
      </c>
      <c r="B54" s="39" t="s">
        <v>12</v>
      </c>
      <c r="C54" s="39">
        <v>5</v>
      </c>
      <c r="D54" s="39" t="s">
        <v>26</v>
      </c>
      <c r="E54" s="89"/>
      <c r="F54" s="89"/>
      <c r="G54" s="89"/>
    </row>
    <row r="55" spans="1:7" x14ac:dyDescent="0.25">
      <c r="A55" s="39" t="s">
        <v>50</v>
      </c>
      <c r="B55" s="39" t="s">
        <v>12</v>
      </c>
      <c r="C55" s="39">
        <v>5</v>
      </c>
      <c r="D55" s="39" t="s">
        <v>27</v>
      </c>
      <c r="E55" s="89"/>
      <c r="F55" s="89"/>
      <c r="G55" s="89"/>
    </row>
    <row r="56" spans="1:7" x14ac:dyDescent="0.25">
      <c r="A56" s="39" t="s">
        <v>57</v>
      </c>
      <c r="B56" s="39" t="s">
        <v>12</v>
      </c>
      <c r="C56" s="39">
        <v>5</v>
      </c>
      <c r="D56" s="39" t="s">
        <v>26</v>
      </c>
      <c r="E56" s="42" t="s">
        <v>241</v>
      </c>
      <c r="F56" s="42" t="s">
        <v>241</v>
      </c>
      <c r="G56" s="42" t="s">
        <v>241</v>
      </c>
    </row>
    <row r="57" spans="1:7" x14ac:dyDescent="0.25">
      <c r="A57" s="39" t="s">
        <v>57</v>
      </c>
      <c r="B57" s="39" t="s">
        <v>12</v>
      </c>
      <c r="C57" s="39">
        <v>5</v>
      </c>
      <c r="D57" s="39" t="s">
        <v>27</v>
      </c>
      <c r="E57" s="43" t="s">
        <v>242</v>
      </c>
      <c r="F57" s="43" t="s">
        <v>242</v>
      </c>
      <c r="G57" s="43" t="s">
        <v>242</v>
      </c>
    </row>
    <row r="58" spans="1:7" x14ac:dyDescent="0.25">
      <c r="A58" s="39" t="s">
        <v>64</v>
      </c>
      <c r="B58" s="39" t="s">
        <v>12</v>
      </c>
      <c r="C58" s="39">
        <v>5</v>
      </c>
      <c r="D58" s="39" t="s">
        <v>26</v>
      </c>
      <c r="E58" s="42" t="s">
        <v>241</v>
      </c>
      <c r="F58" s="42" t="s">
        <v>241</v>
      </c>
      <c r="G58" s="42" t="s">
        <v>241</v>
      </c>
    </row>
    <row r="59" spans="1:7" x14ac:dyDescent="0.25">
      <c r="A59" s="39" t="s">
        <v>64</v>
      </c>
      <c r="B59" s="39" t="s">
        <v>12</v>
      </c>
      <c r="C59" s="39">
        <v>5</v>
      </c>
      <c r="D59" s="39" t="s">
        <v>27</v>
      </c>
      <c r="E59" s="43" t="s">
        <v>242</v>
      </c>
      <c r="F59" s="43" t="s">
        <v>242</v>
      </c>
      <c r="G59" s="43" t="s">
        <v>242</v>
      </c>
    </row>
    <row r="60" spans="1:7" x14ac:dyDescent="0.25">
      <c r="A60" s="39" t="s">
        <v>71</v>
      </c>
      <c r="B60" s="39" t="s">
        <v>12</v>
      </c>
      <c r="C60" s="39">
        <v>5</v>
      </c>
      <c r="D60" s="39" t="s">
        <v>26</v>
      </c>
      <c r="E60" s="42" t="s">
        <v>241</v>
      </c>
      <c r="F60" s="42" t="s">
        <v>241</v>
      </c>
      <c r="G60" s="42" t="s">
        <v>241</v>
      </c>
    </row>
    <row r="61" spans="1:7" x14ac:dyDescent="0.25">
      <c r="A61" s="39" t="s">
        <v>71</v>
      </c>
      <c r="B61" s="39" t="s">
        <v>12</v>
      </c>
      <c r="C61" s="39">
        <v>5</v>
      </c>
      <c r="D61" s="39" t="s">
        <v>27</v>
      </c>
      <c r="E61" s="43" t="s">
        <v>242</v>
      </c>
      <c r="F61" s="43" t="s">
        <v>242</v>
      </c>
      <c r="G61" s="43" t="s">
        <v>242</v>
      </c>
    </row>
    <row r="62" spans="1:7" x14ac:dyDescent="0.25">
      <c r="A62" s="39" t="s">
        <v>78</v>
      </c>
      <c r="B62" s="39" t="s">
        <v>12</v>
      </c>
      <c r="C62" s="39">
        <v>5</v>
      </c>
      <c r="D62" s="39" t="s">
        <v>26</v>
      </c>
      <c r="E62" s="87" t="s">
        <v>244</v>
      </c>
      <c r="F62" s="87"/>
      <c r="G62" s="87"/>
    </row>
    <row r="63" spans="1:7" x14ac:dyDescent="0.25">
      <c r="A63" s="39" t="s">
        <v>78</v>
      </c>
      <c r="B63" s="39" t="s">
        <v>12</v>
      </c>
      <c r="C63" s="39">
        <v>5</v>
      </c>
      <c r="D63" s="39" t="s">
        <v>27</v>
      </c>
      <c r="E63" s="87"/>
      <c r="F63" s="87"/>
      <c r="G63" s="87"/>
    </row>
    <row r="64" spans="1:7" x14ac:dyDescent="0.25">
      <c r="A64" s="39" t="s">
        <v>85</v>
      </c>
      <c r="B64" s="39" t="s">
        <v>12</v>
      </c>
      <c r="C64" s="39">
        <v>5</v>
      </c>
      <c r="D64" s="39" t="s">
        <v>26</v>
      </c>
      <c r="E64" s="87"/>
      <c r="F64" s="87"/>
      <c r="G64" s="87"/>
    </row>
    <row r="65" spans="1:7" x14ac:dyDescent="0.25">
      <c r="A65" s="39" t="s">
        <v>85</v>
      </c>
      <c r="B65" s="39" t="s">
        <v>12</v>
      </c>
      <c r="C65" s="39">
        <v>5</v>
      </c>
      <c r="D65" s="39" t="s">
        <v>27</v>
      </c>
      <c r="E65" s="87"/>
      <c r="F65" s="87"/>
      <c r="G65" s="87"/>
    </row>
    <row r="66" spans="1:7" x14ac:dyDescent="0.25">
      <c r="A66" s="39" t="s">
        <v>92</v>
      </c>
      <c r="B66" s="39" t="s">
        <v>12</v>
      </c>
      <c r="C66" s="39">
        <v>5</v>
      </c>
      <c r="D66" s="39" t="s">
        <v>26</v>
      </c>
      <c r="E66" s="87"/>
      <c r="F66" s="87"/>
      <c r="G66" s="87"/>
    </row>
    <row r="67" spans="1:7" x14ac:dyDescent="0.25">
      <c r="A67" s="39" t="s">
        <v>92</v>
      </c>
      <c r="B67" s="39" t="s">
        <v>12</v>
      </c>
      <c r="C67" s="39">
        <v>5</v>
      </c>
      <c r="D67" s="39" t="s">
        <v>27</v>
      </c>
      <c r="E67" s="87"/>
      <c r="F67" s="87"/>
      <c r="G67" s="87"/>
    </row>
    <row r="68" spans="1:7" x14ac:dyDescent="0.25">
      <c r="A68" s="39" t="s">
        <v>99</v>
      </c>
      <c r="B68" s="39" t="s">
        <v>12</v>
      </c>
      <c r="C68" s="39">
        <v>5</v>
      </c>
      <c r="D68" s="39" t="s">
        <v>26</v>
      </c>
      <c r="E68" s="42" t="s">
        <v>241</v>
      </c>
      <c r="F68" s="42" t="s">
        <v>241</v>
      </c>
      <c r="G68" s="42" t="s">
        <v>241</v>
      </c>
    </row>
    <row r="69" spans="1:7" x14ac:dyDescent="0.25">
      <c r="A69" s="39" t="s">
        <v>99</v>
      </c>
      <c r="B69" s="39" t="s">
        <v>12</v>
      </c>
      <c r="C69" s="39">
        <v>5</v>
      </c>
      <c r="D69" s="39" t="s">
        <v>27</v>
      </c>
      <c r="E69" s="43" t="s">
        <v>242</v>
      </c>
      <c r="F69" s="43" t="s">
        <v>242</v>
      </c>
      <c r="G69" s="43" t="s">
        <v>242</v>
      </c>
    </row>
    <row r="70" spans="1:7" x14ac:dyDescent="0.25">
      <c r="A70" s="39" t="s">
        <v>106</v>
      </c>
      <c r="B70" s="39" t="s">
        <v>12</v>
      </c>
      <c r="C70" s="39">
        <v>5</v>
      </c>
      <c r="D70" s="39" t="s">
        <v>26</v>
      </c>
      <c r="E70" s="42" t="s">
        <v>241</v>
      </c>
      <c r="F70" s="42" t="s">
        <v>241</v>
      </c>
      <c r="G70" s="42" t="s">
        <v>241</v>
      </c>
    </row>
    <row r="71" spans="1:7" x14ac:dyDescent="0.25">
      <c r="A71" s="39" t="s">
        <v>106</v>
      </c>
      <c r="B71" s="39" t="s">
        <v>12</v>
      </c>
      <c r="C71" s="39">
        <v>5</v>
      </c>
      <c r="D71" s="39" t="s">
        <v>27</v>
      </c>
      <c r="E71" s="43" t="s">
        <v>242</v>
      </c>
      <c r="F71" s="43" t="s">
        <v>242</v>
      </c>
      <c r="G71" s="43" t="s">
        <v>242</v>
      </c>
    </row>
    <row r="72" spans="1:7" x14ac:dyDescent="0.25">
      <c r="A72" s="39" t="s">
        <v>113</v>
      </c>
      <c r="B72" s="39" t="s">
        <v>12</v>
      </c>
      <c r="C72" s="39">
        <v>5</v>
      </c>
      <c r="D72" s="39" t="s">
        <v>26</v>
      </c>
      <c r="E72" s="42" t="s">
        <v>241</v>
      </c>
      <c r="F72" s="42" t="s">
        <v>241</v>
      </c>
      <c r="G72" s="42" t="s">
        <v>241</v>
      </c>
    </row>
    <row r="73" spans="1:7" x14ac:dyDescent="0.25">
      <c r="A73" s="39" t="s">
        <v>113</v>
      </c>
      <c r="B73" s="39" t="s">
        <v>12</v>
      </c>
      <c r="C73" s="39">
        <v>5</v>
      </c>
      <c r="D73" s="39" t="s">
        <v>27</v>
      </c>
      <c r="E73" s="43" t="s">
        <v>242</v>
      </c>
      <c r="F73" s="43" t="s">
        <v>242</v>
      </c>
      <c r="G73" s="43" t="s">
        <v>242</v>
      </c>
    </row>
    <row r="74" spans="1:7" x14ac:dyDescent="0.25">
      <c r="A74" s="39" t="s">
        <v>120</v>
      </c>
      <c r="B74" s="39" t="s">
        <v>12</v>
      </c>
      <c r="C74" s="39">
        <v>5</v>
      </c>
      <c r="D74" s="39" t="s">
        <v>26</v>
      </c>
      <c r="E74" s="90" t="s">
        <v>219</v>
      </c>
      <c r="F74" s="90"/>
      <c r="G74" s="90"/>
    </row>
    <row r="75" spans="1:7" x14ac:dyDescent="0.25">
      <c r="A75" s="39" t="s">
        <v>120</v>
      </c>
      <c r="B75" s="39" t="s">
        <v>12</v>
      </c>
      <c r="C75" s="39">
        <v>5</v>
      </c>
      <c r="D75" s="39" t="s">
        <v>27</v>
      </c>
      <c r="E75" s="90"/>
      <c r="F75" s="90"/>
      <c r="G75" s="90"/>
    </row>
    <row r="76" spans="1:7" x14ac:dyDescent="0.25">
      <c r="A76" s="39" t="s">
        <v>127</v>
      </c>
      <c r="B76" s="39" t="s">
        <v>12</v>
      </c>
      <c r="C76" s="39">
        <v>5</v>
      </c>
      <c r="D76" s="39" t="s">
        <v>26</v>
      </c>
      <c r="E76" s="90"/>
      <c r="F76" s="90"/>
      <c r="G76" s="90"/>
    </row>
    <row r="77" spans="1:7" x14ac:dyDescent="0.25">
      <c r="A77" s="39" t="s">
        <v>127</v>
      </c>
      <c r="B77" s="39" t="s">
        <v>12</v>
      </c>
      <c r="C77" s="39">
        <v>5</v>
      </c>
      <c r="D77" s="39" t="s">
        <v>27</v>
      </c>
      <c r="E77" s="90"/>
      <c r="F77" s="90"/>
      <c r="G77" s="90"/>
    </row>
    <row r="78" spans="1:7" x14ac:dyDescent="0.25">
      <c r="A78" s="39" t="s">
        <v>134</v>
      </c>
      <c r="B78" s="39" t="s">
        <v>12</v>
      </c>
      <c r="C78" s="39">
        <v>5</v>
      </c>
      <c r="D78" s="39" t="s">
        <v>26</v>
      </c>
      <c r="E78" s="90"/>
      <c r="F78" s="90"/>
      <c r="G78" s="90"/>
    </row>
    <row r="79" spans="1:7" x14ac:dyDescent="0.25">
      <c r="A79" s="39" t="s">
        <v>134</v>
      </c>
      <c r="B79" s="39" t="s">
        <v>12</v>
      </c>
      <c r="C79" s="39">
        <v>5</v>
      </c>
      <c r="D79" s="39" t="s">
        <v>27</v>
      </c>
      <c r="E79" s="90"/>
      <c r="F79" s="90"/>
      <c r="G79" s="90"/>
    </row>
    <row r="80" spans="1:7" x14ac:dyDescent="0.25">
      <c r="A80" s="39" t="s">
        <v>141</v>
      </c>
      <c r="B80" s="39" t="s">
        <v>12</v>
      </c>
      <c r="C80" s="39">
        <v>5</v>
      </c>
      <c r="D80" s="39" t="s">
        <v>26</v>
      </c>
      <c r="E80" s="42">
        <v>0.2812237613263191</v>
      </c>
      <c r="F80" s="42">
        <v>0.17826643240096304</v>
      </c>
      <c r="G80" s="42">
        <v>0.22974509686364109</v>
      </c>
    </row>
    <row r="81" spans="1:7" x14ac:dyDescent="0.25">
      <c r="A81" s="39" t="s">
        <v>141</v>
      </c>
      <c r="B81" s="39" t="s">
        <v>12</v>
      </c>
      <c r="C81" s="39">
        <v>5</v>
      </c>
      <c r="D81" s="39" t="s">
        <v>27</v>
      </c>
      <c r="E81" s="42">
        <v>0.7187762386736809</v>
      </c>
      <c r="F81" s="42">
        <v>0.82173356759903693</v>
      </c>
      <c r="G81" s="43">
        <v>0.77025490313635891</v>
      </c>
    </row>
    <row r="82" spans="1:7" x14ac:dyDescent="0.25">
      <c r="A82" s="39" t="s">
        <v>148</v>
      </c>
      <c r="B82" s="39" t="s">
        <v>12</v>
      </c>
      <c r="C82" s="39">
        <v>5</v>
      </c>
      <c r="D82" s="39" t="s">
        <v>26</v>
      </c>
      <c r="E82" s="42">
        <v>3.606799764005738E-2</v>
      </c>
      <c r="F82" s="42">
        <v>1.6566153998653244E-2</v>
      </c>
      <c r="G82" s="42">
        <v>2.6317075819355312E-2</v>
      </c>
    </row>
    <row r="83" spans="1:7" x14ac:dyDescent="0.25">
      <c r="A83" s="39" t="s">
        <v>148</v>
      </c>
      <c r="B83" s="39" t="s">
        <v>12</v>
      </c>
      <c r="C83" s="39">
        <v>5</v>
      </c>
      <c r="D83" s="39" t="s">
        <v>27</v>
      </c>
      <c r="E83" s="42">
        <v>0.96393200235994259</v>
      </c>
      <c r="F83" s="42">
        <v>0.98343384600134676</v>
      </c>
      <c r="G83" s="42">
        <v>0.97368292418064462</v>
      </c>
    </row>
    <row r="84" spans="1:7" x14ac:dyDescent="0.25">
      <c r="A84" s="39" t="s">
        <v>155</v>
      </c>
      <c r="B84" s="39" t="s">
        <v>12</v>
      </c>
      <c r="C84" s="39">
        <v>5</v>
      </c>
      <c r="D84" s="39" t="s">
        <v>26</v>
      </c>
      <c r="E84" s="42">
        <v>1.2531709063611167E-2</v>
      </c>
      <c r="F84" s="42">
        <v>1.0044860508294512E-2</v>
      </c>
      <c r="G84" s="42">
        <v>1.128828478595284E-2</v>
      </c>
    </row>
    <row r="85" spans="1:7" x14ac:dyDescent="0.25">
      <c r="A85" s="39" t="s">
        <v>155</v>
      </c>
      <c r="B85" s="39" t="s">
        <v>12</v>
      </c>
      <c r="C85" s="39">
        <v>5</v>
      </c>
      <c r="D85" s="39" t="s">
        <v>27</v>
      </c>
      <c r="E85" s="42">
        <v>0.98746829093638888</v>
      </c>
      <c r="F85" s="42">
        <v>0.98995513949170544</v>
      </c>
      <c r="G85" s="42">
        <v>0.98871171521404722</v>
      </c>
    </row>
    <row r="86" spans="1:7" x14ac:dyDescent="0.25">
      <c r="A86" s="39" t="s">
        <v>162</v>
      </c>
      <c r="B86" s="39" t="s">
        <v>12</v>
      </c>
      <c r="C86" s="39">
        <v>5</v>
      </c>
      <c r="D86" s="39" t="s">
        <v>26</v>
      </c>
      <c r="E86" s="42">
        <v>0.85847188894333193</v>
      </c>
      <c r="F86" s="42">
        <v>0.92523461245945249</v>
      </c>
      <c r="G86" s="42">
        <v>0.89185325070139221</v>
      </c>
    </row>
    <row r="87" spans="1:7" x14ac:dyDescent="0.25">
      <c r="A87" s="39" t="s">
        <v>162</v>
      </c>
      <c r="B87" s="39" t="s">
        <v>12</v>
      </c>
      <c r="C87" s="39">
        <v>5</v>
      </c>
      <c r="D87" s="39" t="s">
        <v>27</v>
      </c>
      <c r="E87" s="43">
        <v>0.14152811105666807</v>
      </c>
      <c r="F87" s="42">
        <v>7.4765387540547512E-2</v>
      </c>
      <c r="G87" s="43">
        <v>0.10814674929860779</v>
      </c>
    </row>
    <row r="88" spans="1:7" x14ac:dyDescent="0.25">
      <c r="A88" s="39" t="s">
        <v>169</v>
      </c>
      <c r="B88" s="39" t="s">
        <v>12</v>
      </c>
      <c r="C88" s="39">
        <v>5</v>
      </c>
      <c r="D88" s="39" t="s">
        <v>26</v>
      </c>
      <c r="E88" s="42">
        <v>0.8619835702985883</v>
      </c>
      <c r="F88" s="42">
        <v>0.7605963027467596</v>
      </c>
      <c r="G88" s="42">
        <v>0.811289936522674</v>
      </c>
    </row>
    <row r="89" spans="1:7" x14ac:dyDescent="0.25">
      <c r="A89" s="39" t="s">
        <v>169</v>
      </c>
      <c r="B89" s="39" t="s">
        <v>12</v>
      </c>
      <c r="C89" s="39">
        <v>5</v>
      </c>
      <c r="D89" s="39" t="s">
        <v>27</v>
      </c>
      <c r="E89" s="42">
        <v>0.1380164297014117</v>
      </c>
      <c r="F89" s="42">
        <v>0.2394036972532404</v>
      </c>
      <c r="G89" s="42">
        <v>0.18871006347732605</v>
      </c>
    </row>
    <row r="90" spans="1:7" x14ac:dyDescent="0.25">
      <c r="A90" s="39" t="s">
        <v>176</v>
      </c>
      <c r="B90" s="39" t="s">
        <v>12</v>
      </c>
      <c r="C90" s="39">
        <v>5</v>
      </c>
      <c r="D90" s="39" t="s">
        <v>26</v>
      </c>
      <c r="E90" s="42">
        <v>0.96752389381075443</v>
      </c>
      <c r="F90" s="42">
        <v>0.80810013225965127</v>
      </c>
      <c r="G90" s="42">
        <v>0.88781201303520285</v>
      </c>
    </row>
    <row r="91" spans="1:7" x14ac:dyDescent="0.25">
      <c r="A91" s="39" t="s">
        <v>176</v>
      </c>
      <c r="B91" s="39" t="s">
        <v>12</v>
      </c>
      <c r="C91" s="39">
        <v>5</v>
      </c>
      <c r="D91" s="39" t="s">
        <v>27</v>
      </c>
      <c r="E91" s="42">
        <v>3.2476106189245568E-2</v>
      </c>
      <c r="F91" s="42">
        <v>0.19189986774034873</v>
      </c>
      <c r="G91" s="42">
        <v>0.11218798696479715</v>
      </c>
    </row>
    <row r="92" spans="1:7" x14ac:dyDescent="0.25">
      <c r="A92" s="39" t="s">
        <v>183</v>
      </c>
      <c r="B92" s="39" t="s">
        <v>12</v>
      </c>
      <c r="C92" s="39">
        <v>5</v>
      </c>
      <c r="D92" s="39" t="s">
        <v>26</v>
      </c>
      <c r="E92" s="42" t="s">
        <v>241</v>
      </c>
      <c r="F92" s="42" t="s">
        <v>241</v>
      </c>
      <c r="G92" s="42" t="s">
        <v>241</v>
      </c>
    </row>
    <row r="93" spans="1:7" x14ac:dyDescent="0.25">
      <c r="A93" s="39" t="s">
        <v>183</v>
      </c>
      <c r="B93" s="39" t="s">
        <v>12</v>
      </c>
      <c r="C93" s="39">
        <v>5</v>
      </c>
      <c r="D93" s="39" t="s">
        <v>27</v>
      </c>
      <c r="E93" s="43" t="s">
        <v>242</v>
      </c>
      <c r="F93" s="43" t="s">
        <v>242</v>
      </c>
      <c r="G93" s="43" t="s">
        <v>242</v>
      </c>
    </row>
    <row r="94" spans="1:7" x14ac:dyDescent="0.25">
      <c r="A94" s="39" t="s">
        <v>190</v>
      </c>
      <c r="B94" s="39" t="s">
        <v>12</v>
      </c>
      <c r="C94" s="39">
        <v>5</v>
      </c>
      <c r="D94" s="39" t="s">
        <v>26</v>
      </c>
      <c r="E94" s="42">
        <v>5.7086316738576707E-3</v>
      </c>
      <c r="F94" s="42">
        <v>9.4411709027607468E-3</v>
      </c>
      <c r="G94" s="42">
        <v>7.5749012883092083E-3</v>
      </c>
    </row>
    <row r="95" spans="1:7" x14ac:dyDescent="0.25">
      <c r="A95" s="39" t="s">
        <v>190</v>
      </c>
      <c r="B95" s="39" t="s">
        <v>12</v>
      </c>
      <c r="C95" s="39">
        <v>5</v>
      </c>
      <c r="D95" s="39" t="s">
        <v>27</v>
      </c>
      <c r="E95" s="42">
        <v>0.99429136832614229</v>
      </c>
      <c r="F95" s="42">
        <v>0.99055882909723925</v>
      </c>
      <c r="G95" s="42">
        <v>0.99242509871169071</v>
      </c>
    </row>
    <row r="96" spans="1:7" x14ac:dyDescent="0.25">
      <c r="A96" s="39" t="s">
        <v>197</v>
      </c>
      <c r="B96" s="39" t="s">
        <v>12</v>
      </c>
      <c r="C96" s="39">
        <v>5</v>
      </c>
      <c r="D96" s="39" t="s">
        <v>26</v>
      </c>
      <c r="E96" s="42">
        <v>2.4133378793946215E-2</v>
      </c>
      <c r="F96" s="42">
        <v>2.2095427730616742E-2</v>
      </c>
      <c r="G96" s="42">
        <v>2.311440326228148E-2</v>
      </c>
    </row>
    <row r="97" spans="1:7" x14ac:dyDescent="0.25">
      <c r="A97" s="39" t="s">
        <v>197</v>
      </c>
      <c r="B97" s="39" t="s">
        <v>12</v>
      </c>
      <c r="C97" s="39">
        <v>5</v>
      </c>
      <c r="D97" s="39" t="s">
        <v>27</v>
      </c>
      <c r="E97" s="42">
        <v>0.97586662120605383</v>
      </c>
      <c r="F97" s="42">
        <v>0.97790457226938321</v>
      </c>
      <c r="G97" s="42">
        <v>0.97688559673771858</v>
      </c>
    </row>
    <row r="98" spans="1:7" x14ac:dyDescent="0.25">
      <c r="A98" s="39" t="s">
        <v>204</v>
      </c>
      <c r="B98" s="39" t="s">
        <v>12</v>
      </c>
      <c r="C98" s="39">
        <v>5</v>
      </c>
      <c r="D98" s="39" t="s">
        <v>26</v>
      </c>
      <c r="E98" s="42" t="s">
        <v>241</v>
      </c>
      <c r="F98" s="42" t="s">
        <v>241</v>
      </c>
      <c r="G98" s="42" t="s">
        <v>241</v>
      </c>
    </row>
    <row r="99" spans="1:7" x14ac:dyDescent="0.25">
      <c r="A99" s="39" t="s">
        <v>204</v>
      </c>
      <c r="B99" s="39" t="s">
        <v>12</v>
      </c>
      <c r="C99" s="39">
        <v>5</v>
      </c>
      <c r="D99" s="39" t="s">
        <v>27</v>
      </c>
      <c r="E99" s="43" t="s">
        <v>242</v>
      </c>
      <c r="F99" s="43" t="s">
        <v>242</v>
      </c>
      <c r="G99" s="43" t="s">
        <v>242</v>
      </c>
    </row>
    <row r="100" spans="1:7" x14ac:dyDescent="0.25">
      <c r="A100" s="39" t="s">
        <v>211</v>
      </c>
      <c r="B100" s="39" t="s">
        <v>12</v>
      </c>
      <c r="C100" s="39">
        <v>5</v>
      </c>
      <c r="D100" s="39" t="s">
        <v>26</v>
      </c>
      <c r="E100" s="42" t="s">
        <v>241</v>
      </c>
      <c r="F100" s="42" t="s">
        <v>241</v>
      </c>
      <c r="G100" s="42" t="s">
        <v>241</v>
      </c>
    </row>
    <row r="101" spans="1:7" x14ac:dyDescent="0.25">
      <c r="A101" s="39" t="s">
        <v>211</v>
      </c>
      <c r="B101" s="39" t="s">
        <v>12</v>
      </c>
      <c r="C101" s="39">
        <v>5</v>
      </c>
      <c r="D101" s="39" t="s">
        <v>27</v>
      </c>
      <c r="E101" s="43" t="s">
        <v>242</v>
      </c>
      <c r="F101" s="43" t="s">
        <v>242</v>
      </c>
      <c r="G101" s="43" t="s">
        <v>242</v>
      </c>
    </row>
    <row r="102" spans="1:7" x14ac:dyDescent="0.25">
      <c r="A102" s="39" t="s">
        <v>218</v>
      </c>
      <c r="B102" s="39" t="s">
        <v>12</v>
      </c>
      <c r="C102" s="39">
        <v>5</v>
      </c>
      <c r="D102" s="39" t="s">
        <v>26</v>
      </c>
      <c r="E102" s="43">
        <v>8.9778952362097333E-2</v>
      </c>
      <c r="F102" s="43">
        <v>6.7542306888117576E-2</v>
      </c>
      <c r="G102" s="43">
        <v>7.8660629625107448E-2</v>
      </c>
    </row>
    <row r="103" spans="1:7" x14ac:dyDescent="0.25">
      <c r="A103" s="50" t="s">
        <v>218</v>
      </c>
      <c r="B103" s="50" t="s">
        <v>12</v>
      </c>
      <c r="C103" s="50">
        <v>5</v>
      </c>
      <c r="D103" s="50" t="s">
        <v>27</v>
      </c>
      <c r="E103" s="42">
        <v>0.91022104763790268</v>
      </c>
      <c r="F103" s="42">
        <v>0.93245769311188242</v>
      </c>
      <c r="G103" s="42">
        <v>0.92133937037489255</v>
      </c>
    </row>
    <row r="104" spans="1:7" ht="14.25" customHeight="1" x14ac:dyDescent="0.25">
      <c r="A104" s="74" t="s">
        <v>220</v>
      </c>
      <c r="B104" s="74" t="s">
        <v>12</v>
      </c>
      <c r="C104" s="74">
        <v>5</v>
      </c>
      <c r="D104" s="74" t="s">
        <v>26</v>
      </c>
      <c r="E104" s="85" t="s">
        <v>245</v>
      </c>
      <c r="F104" s="85"/>
      <c r="G104" s="85"/>
    </row>
    <row r="105" spans="1:7" x14ac:dyDescent="0.25">
      <c r="A105" s="74" t="s">
        <v>220</v>
      </c>
      <c r="B105" s="74" t="s">
        <v>12</v>
      </c>
      <c r="C105" s="74">
        <v>5</v>
      </c>
      <c r="D105" s="74" t="s">
        <v>27</v>
      </c>
      <c r="E105" s="85"/>
      <c r="F105" s="85"/>
      <c r="G105" s="85"/>
    </row>
    <row r="106" spans="1:7" x14ac:dyDescent="0.25">
      <c r="A106" s="74" t="s">
        <v>227</v>
      </c>
      <c r="B106" s="74" t="s">
        <v>12</v>
      </c>
      <c r="C106" s="74">
        <v>5</v>
      </c>
      <c r="D106" s="74" t="s">
        <v>26</v>
      </c>
      <c r="E106" s="85"/>
      <c r="F106" s="85"/>
      <c r="G106" s="85"/>
    </row>
    <row r="107" spans="1:7" x14ac:dyDescent="0.25">
      <c r="A107" s="74" t="s">
        <v>227</v>
      </c>
      <c r="B107" s="74" t="s">
        <v>12</v>
      </c>
      <c r="C107" s="74">
        <v>5</v>
      </c>
      <c r="D107" s="74" t="s">
        <v>27</v>
      </c>
      <c r="E107" s="85"/>
      <c r="F107" s="85"/>
      <c r="G107" s="85"/>
    </row>
    <row r="108" spans="1:7" x14ac:dyDescent="0.25">
      <c r="A108" s="74" t="s">
        <v>234</v>
      </c>
      <c r="B108" s="74" t="s">
        <v>12</v>
      </c>
      <c r="C108" s="74">
        <v>5</v>
      </c>
      <c r="D108" s="74" t="s">
        <v>26</v>
      </c>
      <c r="E108" s="85"/>
      <c r="F108" s="85"/>
      <c r="G108" s="85"/>
    </row>
    <row r="109" spans="1:7" x14ac:dyDescent="0.25">
      <c r="A109" s="79" t="s">
        <v>234</v>
      </c>
      <c r="B109" s="79" t="s">
        <v>12</v>
      </c>
      <c r="C109" s="79">
        <v>5</v>
      </c>
      <c r="D109" s="79" t="s">
        <v>27</v>
      </c>
      <c r="E109" s="86"/>
      <c r="F109" s="86"/>
      <c r="G109" s="86"/>
    </row>
    <row r="110" spans="1:7" x14ac:dyDescent="0.25">
      <c r="A110" s="51" t="s">
        <v>246</v>
      </c>
      <c r="B110" s="51" t="s">
        <v>12</v>
      </c>
      <c r="C110" s="51">
        <v>5</v>
      </c>
      <c r="D110" s="51" t="s">
        <v>26</v>
      </c>
      <c r="E110" s="42">
        <v>0.654485424053458</v>
      </c>
      <c r="F110" s="42">
        <v>0.62844079852969115</v>
      </c>
      <c r="G110" s="42">
        <v>0.64146311129157452</v>
      </c>
    </row>
    <row r="111" spans="1:7" x14ac:dyDescent="0.25">
      <c r="A111" s="51" t="s">
        <v>246</v>
      </c>
      <c r="B111" s="51" t="s">
        <v>12</v>
      </c>
      <c r="C111" s="51">
        <v>5</v>
      </c>
      <c r="D111" s="51" t="s">
        <v>27</v>
      </c>
      <c r="E111" s="42">
        <v>0.345514575946542</v>
      </c>
      <c r="F111" s="42">
        <v>0.37155920147030885</v>
      </c>
      <c r="G111" s="42">
        <v>0.35853688870842543</v>
      </c>
    </row>
    <row r="112" spans="1:7" x14ac:dyDescent="0.25">
      <c r="A112" s="51" t="s">
        <v>247</v>
      </c>
      <c r="B112" s="51" t="s">
        <v>12</v>
      </c>
      <c r="C112" s="51">
        <v>5</v>
      </c>
      <c r="D112" s="51" t="s">
        <v>26</v>
      </c>
      <c r="E112" s="42">
        <v>0.22036608968480861</v>
      </c>
      <c r="F112" s="42">
        <v>0.18214796996123883</v>
      </c>
      <c r="G112" s="42">
        <v>0.20125702982302374</v>
      </c>
    </row>
    <row r="113" spans="1:7" x14ac:dyDescent="0.25">
      <c r="A113" s="51" t="s">
        <v>247</v>
      </c>
      <c r="B113" s="51" t="s">
        <v>12</v>
      </c>
      <c r="C113" s="51">
        <v>5</v>
      </c>
      <c r="D113" s="51" t="s">
        <v>27</v>
      </c>
      <c r="E113" s="42">
        <v>0.77963391031519136</v>
      </c>
      <c r="F113" s="42">
        <v>0.81785203003876117</v>
      </c>
      <c r="G113" s="42">
        <v>0.79874297017697626</v>
      </c>
    </row>
    <row r="114" spans="1:7" x14ac:dyDescent="0.25">
      <c r="A114" s="51" t="s">
        <v>248</v>
      </c>
      <c r="B114" s="51" t="s">
        <v>12</v>
      </c>
      <c r="C114" s="51">
        <v>5</v>
      </c>
      <c r="D114" s="51" t="s">
        <v>26</v>
      </c>
      <c r="E114" s="42">
        <v>0.44341451073847615</v>
      </c>
      <c r="F114" s="42">
        <v>0.4250504863400526</v>
      </c>
      <c r="G114" s="42">
        <v>0.43423249853926438</v>
      </c>
    </row>
    <row r="115" spans="1:7" x14ac:dyDescent="0.25">
      <c r="A115" s="51" t="s">
        <v>248</v>
      </c>
      <c r="B115" s="51" t="s">
        <v>12</v>
      </c>
      <c r="C115" s="51">
        <v>5</v>
      </c>
      <c r="D115" s="51" t="s">
        <v>27</v>
      </c>
      <c r="E115" s="42">
        <v>0.55658548926152385</v>
      </c>
      <c r="F115" s="42">
        <v>0.5749495136599474</v>
      </c>
      <c r="G115" s="42">
        <v>0.56576750146073562</v>
      </c>
    </row>
    <row r="116" spans="1:7" x14ac:dyDescent="0.25">
      <c r="A116" s="51" t="s">
        <v>249</v>
      </c>
      <c r="B116" s="51" t="s">
        <v>12</v>
      </c>
      <c r="C116" s="51">
        <v>5</v>
      </c>
      <c r="D116" s="51" t="s">
        <v>26</v>
      </c>
      <c r="E116" s="42">
        <v>0.27677695524689416</v>
      </c>
      <c r="F116" s="42">
        <v>0.22467275454411062</v>
      </c>
      <c r="G116" s="42">
        <v>0.25072485489550239</v>
      </c>
    </row>
    <row r="117" spans="1:7" x14ac:dyDescent="0.25">
      <c r="A117" s="51" t="s">
        <v>249</v>
      </c>
      <c r="B117" s="51" t="s">
        <v>12</v>
      </c>
      <c r="C117" s="51">
        <v>5</v>
      </c>
      <c r="D117" s="51" t="s">
        <v>27</v>
      </c>
      <c r="E117" s="42">
        <v>0.72322304475310584</v>
      </c>
      <c r="F117" s="42">
        <v>0.77532724545588938</v>
      </c>
      <c r="G117" s="42">
        <v>0.74927514510449766</v>
      </c>
    </row>
    <row r="118" spans="1:7" x14ac:dyDescent="0.25">
      <c r="A118" s="51" t="s">
        <v>250</v>
      </c>
      <c r="B118" s="51" t="s">
        <v>12</v>
      </c>
      <c r="C118" s="51">
        <v>5</v>
      </c>
      <c r="D118" s="51" t="s">
        <v>26</v>
      </c>
      <c r="E118" s="43">
        <v>2.7713763948755712E-2</v>
      </c>
      <c r="F118" s="43">
        <v>3.427218547783091E-2</v>
      </c>
      <c r="G118" s="43">
        <v>3.0992974713293313E-2</v>
      </c>
    </row>
    <row r="119" spans="1:7" x14ac:dyDescent="0.25">
      <c r="A119" s="51" t="s">
        <v>250</v>
      </c>
      <c r="B119" s="51" t="s">
        <v>12</v>
      </c>
      <c r="C119" s="51">
        <v>5</v>
      </c>
      <c r="D119" s="51" t="s">
        <v>27</v>
      </c>
      <c r="E119" s="42">
        <v>0.97228623605124431</v>
      </c>
      <c r="F119" s="42">
        <v>0.96572781452216905</v>
      </c>
      <c r="G119" s="42">
        <v>0.96900702528670668</v>
      </c>
    </row>
    <row r="120" spans="1:7" x14ac:dyDescent="0.25">
      <c r="A120" s="51" t="s">
        <v>251</v>
      </c>
      <c r="B120" s="51" t="s">
        <v>12</v>
      </c>
      <c r="C120" s="51">
        <v>5</v>
      </c>
      <c r="D120" s="51" t="s">
        <v>26</v>
      </c>
      <c r="E120" s="42">
        <v>0.10941036559813602</v>
      </c>
      <c r="F120" s="43">
        <v>8.3417064875362726E-2</v>
      </c>
      <c r="G120" s="42">
        <v>9.6413715236749381E-2</v>
      </c>
    </row>
    <row r="121" spans="1:7" ht="15.75" thickBot="1" x14ac:dyDescent="0.3">
      <c r="A121" s="45" t="s">
        <v>251</v>
      </c>
      <c r="B121" s="45" t="s">
        <v>12</v>
      </c>
      <c r="C121" s="45">
        <v>5</v>
      </c>
      <c r="D121" s="45" t="s">
        <v>27</v>
      </c>
      <c r="E121" s="77">
        <v>0.89058963440186401</v>
      </c>
      <c r="F121" s="77">
        <v>0.91658293512463729</v>
      </c>
      <c r="G121" s="77">
        <v>0.90358628476325065</v>
      </c>
    </row>
    <row r="122" spans="1:7" ht="15.75" thickTop="1" x14ac:dyDescent="0.25"/>
  </sheetData>
  <mergeCells count="9">
    <mergeCell ref="A1:A2"/>
    <mergeCell ref="E74:G79"/>
    <mergeCell ref="D11:F13"/>
    <mergeCell ref="D32:F34"/>
    <mergeCell ref="E104:G109"/>
    <mergeCell ref="E62:G67"/>
    <mergeCell ref="E50:G55"/>
    <mergeCell ref="D17:F19"/>
    <mergeCell ref="D5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2"/>
  <sheetViews>
    <sheetView tabSelected="1" workbookViewId="0">
      <pane ySplit="1" topLeftCell="A2" activePane="bottomLeft" state="frozenSplit"/>
      <selection pane="bottomLeft" activeCell="C219" sqref="C219"/>
    </sheetView>
  </sheetViews>
  <sheetFormatPr defaultColWidth="8.85546875" defaultRowHeight="15" x14ac:dyDescent="0.25"/>
  <cols>
    <col min="1" max="1" width="59.28515625" bestFit="1" customWidth="1"/>
    <col min="2" max="2" width="20.7109375" bestFit="1" customWidth="1"/>
    <col min="3" max="3" width="16.42578125" bestFit="1" customWidth="1"/>
    <col min="4" max="4" width="13.85546875" style="1" customWidth="1"/>
    <col min="5" max="5" width="16" style="1" customWidth="1"/>
    <col min="6" max="6" width="11.140625" style="1" customWidth="1"/>
    <col min="7" max="7" width="15.140625" style="2" bestFit="1" customWidth="1"/>
    <col min="8" max="8" width="9" bestFit="1" customWidth="1"/>
    <col min="9" max="9" width="15.28515625" customWidth="1"/>
    <col min="10" max="10" width="17.140625" customWidth="1"/>
    <col min="11" max="11" width="11.7109375" bestFit="1" customWidth="1"/>
    <col min="12" max="39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36" t="s">
        <v>28</v>
      </c>
      <c r="B2" s="36" t="s">
        <v>36</v>
      </c>
      <c r="C2" s="36"/>
      <c r="D2" s="47">
        <v>0.01</v>
      </c>
      <c r="E2" s="47">
        <v>4357081.2283717999</v>
      </c>
      <c r="F2" s="47">
        <v>2.2951144300187642E-9</v>
      </c>
      <c r="I2" s="3" t="s">
        <v>11</v>
      </c>
    </row>
    <row r="3" spans="1:11" x14ac:dyDescent="0.25">
      <c r="A3" s="35" t="s">
        <v>29</v>
      </c>
      <c r="B3" s="35" t="s">
        <v>36</v>
      </c>
      <c r="C3" s="35"/>
      <c r="D3" s="46">
        <v>0.01</v>
      </c>
      <c r="E3" s="46">
        <v>5430287.2403797498</v>
      </c>
      <c r="F3" s="46">
        <v>1.8415232118182909E-9</v>
      </c>
      <c r="H3" t="s">
        <v>12</v>
      </c>
      <c r="I3" s="16">
        <v>2.0683188209185277E-9</v>
      </c>
      <c r="J3" t="s">
        <v>12</v>
      </c>
    </row>
    <row r="4" spans="1:11" x14ac:dyDescent="0.25">
      <c r="A4" s="36" t="s">
        <v>30</v>
      </c>
      <c r="B4" s="36" t="s">
        <v>36</v>
      </c>
      <c r="C4" s="36"/>
      <c r="D4" s="47">
        <v>85416</v>
      </c>
      <c r="E4" s="47">
        <v>3849898.0436814399</v>
      </c>
      <c r="F4" s="47">
        <v>2.2186561574062232E-2</v>
      </c>
      <c r="G4" s="2">
        <v>0.11093279752871706</v>
      </c>
      <c r="H4" s="5">
        <v>1</v>
      </c>
      <c r="I4" s="17">
        <v>3.6691527913393801E-9</v>
      </c>
      <c r="J4" s="8">
        <v>0.99999999633084724</v>
      </c>
      <c r="K4" s="11">
        <v>0.47379828958693287</v>
      </c>
    </row>
    <row r="5" spans="1:11" x14ac:dyDescent="0.25">
      <c r="A5" s="35" t="s">
        <v>31</v>
      </c>
      <c r="B5" s="35" t="s">
        <v>36</v>
      </c>
      <c r="C5" s="35"/>
      <c r="D5" s="46">
        <v>75813</v>
      </c>
      <c r="E5" s="46">
        <v>4031515.05966336</v>
      </c>
      <c r="F5" s="46">
        <v>1.880508912357394E-2</v>
      </c>
      <c r="G5" s="2">
        <v>9.402543527627559E-2</v>
      </c>
      <c r="H5" s="5">
        <v>2</v>
      </c>
      <c r="I5" s="13">
        <v>4.0783183131868082E-9</v>
      </c>
      <c r="J5" s="14">
        <v>0.99999999592168165</v>
      </c>
      <c r="K5" s="15">
        <v>0.42357920866043203</v>
      </c>
    </row>
    <row r="6" spans="1:11" x14ac:dyDescent="0.25">
      <c r="A6" s="36" t="s">
        <v>32</v>
      </c>
      <c r="B6" s="36" t="s">
        <v>36</v>
      </c>
      <c r="C6" s="36"/>
      <c r="D6" s="47">
        <v>227370.550689558</v>
      </c>
      <c r="E6" s="47">
        <v>4855542.0489695901</v>
      </c>
      <c r="F6" s="72">
        <v>4.6827017127327529E-2</v>
      </c>
      <c r="G6" s="2">
        <v>0.23413507529504354</v>
      </c>
      <c r="H6" s="5" t="s">
        <v>13</v>
      </c>
      <c r="I6" s="9">
        <v>3.8737355522630939E-9</v>
      </c>
      <c r="J6" s="18">
        <v>0.99999999612626445</v>
      </c>
      <c r="K6" s="12">
        <v>0.44868874912368245</v>
      </c>
    </row>
    <row r="7" spans="1:11" x14ac:dyDescent="0.25">
      <c r="A7" s="35" t="s">
        <v>33</v>
      </c>
      <c r="B7" s="35" t="s">
        <v>36</v>
      </c>
      <c r="C7" s="35"/>
      <c r="D7" s="46">
        <v>212754.03407825201</v>
      </c>
      <c r="E7" s="46">
        <v>4792223.52538878</v>
      </c>
      <c r="F7" s="73">
        <v>4.4395682495004626E-2</v>
      </c>
      <c r="G7" s="2">
        <v>0.22197840213342901</v>
      </c>
    </row>
    <row r="8" spans="1:11" x14ac:dyDescent="0.25">
      <c r="A8" s="36" t="s">
        <v>34</v>
      </c>
      <c r="B8" s="36" t="s">
        <v>36</v>
      </c>
      <c r="C8" s="36"/>
      <c r="D8" s="47">
        <v>0.01</v>
      </c>
      <c r="E8" s="47">
        <v>4401731</v>
      </c>
      <c r="F8" s="47">
        <v>2.2718335127703169E-9</v>
      </c>
      <c r="G8" s="2">
        <v>4.0702938370357848E-10</v>
      </c>
      <c r="I8" s="3"/>
    </row>
    <row r="9" spans="1:11" x14ac:dyDescent="0.25">
      <c r="A9" s="35" t="s">
        <v>35</v>
      </c>
      <c r="B9" s="35" t="s">
        <v>36</v>
      </c>
      <c r="C9" s="35"/>
      <c r="D9" s="46">
        <v>0.01</v>
      </c>
      <c r="E9" s="46">
        <v>4424677.6430524597</v>
      </c>
      <c r="F9" s="46">
        <v>2.2600516482148255E-9</v>
      </c>
      <c r="G9" s="2">
        <v>3.8346565459259566E-10</v>
      </c>
      <c r="I9" s="16"/>
    </row>
    <row r="10" spans="1:11" x14ac:dyDescent="0.25">
      <c r="A10" s="36"/>
      <c r="B10" s="36"/>
      <c r="C10" s="36"/>
      <c r="D10" s="47"/>
      <c r="E10" s="47"/>
      <c r="F10" s="47"/>
      <c r="H10" s="5"/>
      <c r="I10" s="17"/>
      <c r="J10" s="8"/>
      <c r="K10" s="11"/>
    </row>
    <row r="11" spans="1:11" x14ac:dyDescent="0.25">
      <c r="A11" s="36" t="s">
        <v>28</v>
      </c>
      <c r="B11" s="36" t="s">
        <v>43</v>
      </c>
      <c r="C11" s="36"/>
      <c r="D11" s="47">
        <v>0.01</v>
      </c>
      <c r="E11" s="47">
        <v>4357081.2283717999</v>
      </c>
      <c r="F11" s="47">
        <v>2.2951144300187642E-9</v>
      </c>
      <c r="I11" s="3" t="s">
        <v>11</v>
      </c>
    </row>
    <row r="12" spans="1:11" x14ac:dyDescent="0.25">
      <c r="A12" s="35" t="s">
        <v>29</v>
      </c>
      <c r="B12" s="35" t="s">
        <v>43</v>
      </c>
      <c r="C12" s="35"/>
      <c r="D12" s="46">
        <v>0.01</v>
      </c>
      <c r="E12" s="46">
        <v>5430287.2403797498</v>
      </c>
      <c r="F12" s="46">
        <v>1.8415232118182909E-9</v>
      </c>
      <c r="H12" t="s">
        <v>12</v>
      </c>
      <c r="I12" s="16">
        <v>2.0683188209185277E-9</v>
      </c>
      <c r="J12" t="s">
        <v>12</v>
      </c>
    </row>
    <row r="13" spans="1:11" x14ac:dyDescent="0.25">
      <c r="A13" s="36" t="s">
        <v>37</v>
      </c>
      <c r="B13" s="36" t="s">
        <v>43</v>
      </c>
      <c r="C13" s="36"/>
      <c r="D13" s="47">
        <v>0.01</v>
      </c>
      <c r="E13" s="47">
        <v>4572630.6536229197</v>
      </c>
      <c r="F13" s="47">
        <v>2.1869249361036731E-9</v>
      </c>
      <c r="G13" s="2">
        <v>5.9303057592572693E-10</v>
      </c>
      <c r="H13" s="5">
        <v>1</v>
      </c>
      <c r="I13" s="17">
        <v>6.0755345271042689</v>
      </c>
      <c r="J13" s="8">
        <v>-5.0755345271042689</v>
      </c>
      <c r="K13" s="11">
        <v>6.1284120438418887E-9</v>
      </c>
    </row>
    <row r="14" spans="1:11" x14ac:dyDescent="0.25">
      <c r="A14" s="35" t="s">
        <v>38</v>
      </c>
      <c r="B14" s="35" t="s">
        <v>43</v>
      </c>
      <c r="C14" s="35"/>
      <c r="D14" s="46">
        <v>0.01</v>
      </c>
      <c r="E14" s="46">
        <v>4787742.5091530103</v>
      </c>
      <c r="F14" s="46">
        <v>2.0886670452478195E-9</v>
      </c>
      <c r="G14" s="2">
        <v>1.017411216464593E-10</v>
      </c>
      <c r="H14" s="5">
        <v>2</v>
      </c>
      <c r="I14" s="13">
        <v>0.90187934758870725</v>
      </c>
      <c r="J14" s="14">
        <v>9.8120652411292753E-2</v>
      </c>
      <c r="K14" s="15">
        <v>1.0193128065537114E-9</v>
      </c>
    </row>
    <row r="15" spans="1:11" x14ac:dyDescent="0.25">
      <c r="A15" s="36" t="s">
        <v>39</v>
      </c>
      <c r="B15" s="36" t="s">
        <v>43</v>
      </c>
      <c r="C15" s="36"/>
      <c r="D15" s="47">
        <v>281008.32350825099</v>
      </c>
      <c r="E15" s="47">
        <v>5304588.4830881301</v>
      </c>
      <c r="F15" s="47">
        <v>5.2974575578133933E-2</v>
      </c>
      <c r="G15" s="2">
        <v>0.26487286754907557</v>
      </c>
      <c r="H15" s="5" t="s">
        <v>13</v>
      </c>
      <c r="I15" s="9">
        <v>3.4887069373464881</v>
      </c>
      <c r="J15" s="18">
        <v>-2.4887069373464881</v>
      </c>
      <c r="K15" s="12">
        <v>3.5738624251978002E-9</v>
      </c>
    </row>
    <row r="16" spans="1:11" x14ac:dyDescent="0.25">
      <c r="A16" s="35" t="s">
        <v>40</v>
      </c>
      <c r="B16" s="35" t="s">
        <v>43</v>
      </c>
      <c r="C16" s="35"/>
      <c r="D16" s="46">
        <v>243966.73563609601</v>
      </c>
      <c r="E16" s="46">
        <v>4882337.1473149797</v>
      </c>
      <c r="F16" s="46">
        <v>4.9969252076388145E-2</v>
      </c>
      <c r="G16" s="2">
        <v>0.24984625004034661</v>
      </c>
    </row>
    <row r="17" spans="1:11" x14ac:dyDescent="0.25">
      <c r="A17" s="36" t="s">
        <v>41</v>
      </c>
      <c r="B17" s="36" t="s">
        <v>43</v>
      </c>
      <c r="C17" s="36"/>
      <c r="D17" s="47">
        <v>0.01</v>
      </c>
      <c r="E17" s="47">
        <v>4206302.8872929197</v>
      </c>
      <c r="F17" s="47">
        <v>2.3773846696132172E-9</v>
      </c>
      <c r="G17" s="2">
        <v>6.1813169738937905E-10</v>
      </c>
      <c r="I17" s="3"/>
    </row>
    <row r="18" spans="1:11" x14ac:dyDescent="0.25">
      <c r="A18" s="35" t="s">
        <v>42</v>
      </c>
      <c r="B18" s="35" t="s">
        <v>43</v>
      </c>
      <c r="C18" s="35"/>
      <c r="D18" s="46">
        <v>0.01</v>
      </c>
      <c r="E18" s="46">
        <v>4729926.1163014602</v>
      </c>
      <c r="F18" s="46">
        <v>2.1141979291252537E-9</v>
      </c>
      <c r="G18" s="2">
        <v>9.1758216413452018E-11</v>
      </c>
      <c r="I18" s="16"/>
    </row>
    <row r="19" spans="1:11" x14ac:dyDescent="0.25">
      <c r="A19" s="36"/>
      <c r="B19" s="36"/>
      <c r="C19" s="36"/>
      <c r="D19" s="47"/>
      <c r="E19" s="47"/>
      <c r="F19" s="47"/>
    </row>
    <row r="20" spans="1:11" x14ac:dyDescent="0.25">
      <c r="A20" s="36" t="s">
        <v>28</v>
      </c>
      <c r="B20" s="36" t="s">
        <v>50</v>
      </c>
      <c r="C20" s="36"/>
      <c r="D20" s="47">
        <v>0.01</v>
      </c>
      <c r="E20" s="47">
        <v>4357081.2283717999</v>
      </c>
      <c r="F20" s="47">
        <v>2.2951144300187642E-9</v>
      </c>
      <c r="I20" s="3" t="s">
        <v>11</v>
      </c>
    </row>
    <row r="21" spans="1:11" x14ac:dyDescent="0.25">
      <c r="A21" s="35" t="s">
        <v>29</v>
      </c>
      <c r="B21" s="35" t="s">
        <v>50</v>
      </c>
      <c r="C21" s="35"/>
      <c r="D21" s="46">
        <v>0.01</v>
      </c>
      <c r="E21" s="46">
        <v>5430287.2403797498</v>
      </c>
      <c r="F21" s="46">
        <v>1.8415232118182909E-9</v>
      </c>
      <c r="H21" t="s">
        <v>12</v>
      </c>
      <c r="I21" s="16">
        <v>2.0683188209185277E-9</v>
      </c>
      <c r="J21" t="s">
        <v>12</v>
      </c>
    </row>
    <row r="22" spans="1:11" x14ac:dyDescent="0.25">
      <c r="A22" s="36" t="s">
        <v>44</v>
      </c>
      <c r="B22" s="36" t="s">
        <v>50</v>
      </c>
      <c r="C22" s="36"/>
      <c r="D22" s="47">
        <v>0.01</v>
      </c>
      <c r="E22" s="47">
        <v>4473220</v>
      </c>
      <c r="F22" s="47">
        <v>2.2355260863539018E-9</v>
      </c>
      <c r="G22" s="2">
        <v>8.3603632717687055E-10</v>
      </c>
      <c r="H22" s="5">
        <v>1</v>
      </c>
      <c r="I22" s="17">
        <v>0.8007840893302699</v>
      </c>
      <c r="J22" s="8">
        <v>0.1992159106697301</v>
      </c>
      <c r="K22" s="48">
        <v>7.337863586877474E-9</v>
      </c>
    </row>
    <row r="23" spans="1:11" x14ac:dyDescent="0.25">
      <c r="A23" s="35" t="s">
        <v>45</v>
      </c>
      <c r="B23" s="35" t="s">
        <v>50</v>
      </c>
      <c r="C23" s="35"/>
      <c r="D23" s="46">
        <v>0.01</v>
      </c>
      <c r="E23" s="46">
        <v>4957436.3374274997</v>
      </c>
      <c r="F23" s="46">
        <v>2.01717164262954E-9</v>
      </c>
      <c r="G23" s="2">
        <v>-2.5573589144493841E-10</v>
      </c>
      <c r="H23" s="5">
        <v>2</v>
      </c>
      <c r="I23" s="13">
        <v>-0.4062039638211562</v>
      </c>
      <c r="J23" s="14">
        <v>1.4062039638211563</v>
      </c>
      <c r="K23" s="15">
        <v>-4.3044853331260277E-10</v>
      </c>
    </row>
    <row r="24" spans="1:11" x14ac:dyDescent="0.25">
      <c r="A24" s="36" t="s">
        <v>46</v>
      </c>
      <c r="B24" s="36" t="s">
        <v>50</v>
      </c>
      <c r="C24" s="36"/>
      <c r="D24" s="47">
        <v>266573.77382652502</v>
      </c>
      <c r="E24" s="47">
        <v>5010856.2385857999</v>
      </c>
      <c r="F24" s="47">
        <v>5.3199246023821152E-2</v>
      </c>
      <c r="G24" s="2">
        <v>0.26599621977751164</v>
      </c>
      <c r="H24" s="5" t="s">
        <v>13</v>
      </c>
      <c r="I24" s="9">
        <v>0.19729006275455685</v>
      </c>
      <c r="J24" s="18">
        <v>0.80270993724544315</v>
      </c>
      <c r="K24" s="12">
        <v>-4.3044853331260277E-10</v>
      </c>
    </row>
    <row r="25" spans="1:11" x14ac:dyDescent="0.25">
      <c r="A25" s="35" t="s">
        <v>47</v>
      </c>
      <c r="B25" s="35" t="s">
        <v>50</v>
      </c>
      <c r="C25" s="35"/>
      <c r="D25" s="46">
        <v>175125</v>
      </c>
      <c r="E25" s="46">
        <v>4563037.5046504699</v>
      </c>
      <c r="F25" s="46">
        <v>3.8379040238332343E-2</v>
      </c>
      <c r="G25" s="2">
        <v>0.19189519085006762</v>
      </c>
    </row>
    <row r="26" spans="1:11" x14ac:dyDescent="0.25">
      <c r="A26" s="36" t="s">
        <v>48</v>
      </c>
      <c r="B26" s="36" t="s">
        <v>50</v>
      </c>
      <c r="C26" s="36"/>
      <c r="D26" s="47">
        <v>0.01</v>
      </c>
      <c r="E26" s="47">
        <v>4161359</v>
      </c>
      <c r="F26" s="47">
        <v>2.4030611153712046E-9</v>
      </c>
      <c r="G26" s="2">
        <v>6.6948458890535387E-10</v>
      </c>
      <c r="I26" s="3"/>
    </row>
    <row r="27" spans="1:11" x14ac:dyDescent="0.25">
      <c r="A27" s="35" t="s">
        <v>49</v>
      </c>
      <c r="B27" s="35" t="s">
        <v>50</v>
      </c>
      <c r="C27" s="35"/>
      <c r="D27" s="46">
        <v>0.01</v>
      </c>
      <c r="E27" s="46">
        <v>4716404.2906543296</v>
      </c>
      <c r="F27" s="46">
        <v>2.1202592873166631E-9</v>
      </c>
      <c r="G27" s="2">
        <v>1.0388093279627089E-10</v>
      </c>
      <c r="I27" s="16"/>
    </row>
    <row r="28" spans="1:11" x14ac:dyDescent="0.25">
      <c r="A28" s="35"/>
      <c r="B28" s="35"/>
      <c r="C28" s="35"/>
      <c r="D28" s="46"/>
      <c r="E28" s="46"/>
      <c r="F28" s="46"/>
    </row>
    <row r="29" spans="1:11" x14ac:dyDescent="0.25">
      <c r="A29" s="36" t="s">
        <v>28</v>
      </c>
      <c r="B29" s="36" t="s">
        <v>57</v>
      </c>
      <c r="C29" s="36"/>
      <c r="D29" s="47">
        <v>0.01</v>
      </c>
      <c r="E29" s="47">
        <v>4357081.2283717999</v>
      </c>
      <c r="F29" s="47">
        <v>2.2951144300187642E-9</v>
      </c>
      <c r="I29" s="3" t="s">
        <v>11</v>
      </c>
    </row>
    <row r="30" spans="1:11" x14ac:dyDescent="0.25">
      <c r="A30" s="35" t="s">
        <v>29</v>
      </c>
      <c r="B30" s="35" t="s">
        <v>57</v>
      </c>
      <c r="C30" s="35"/>
      <c r="D30" s="46">
        <v>0.01</v>
      </c>
      <c r="E30" s="46">
        <v>5430287.2403797498</v>
      </c>
      <c r="F30" s="46">
        <v>1.8415232118182909E-9</v>
      </c>
      <c r="H30" t="s">
        <v>12</v>
      </c>
      <c r="I30" s="22">
        <v>2.0683188209185277E-9</v>
      </c>
      <c r="J30" t="s">
        <v>12</v>
      </c>
    </row>
    <row r="31" spans="1:11" x14ac:dyDescent="0.25">
      <c r="A31" s="36" t="s">
        <v>51</v>
      </c>
      <c r="B31" s="36" t="s">
        <v>57</v>
      </c>
      <c r="C31" s="36"/>
      <c r="D31" s="47">
        <v>301247.68822789099</v>
      </c>
      <c r="E31" s="47">
        <v>4271829.2867515599</v>
      </c>
      <c r="F31" s="47">
        <v>7.0519598983546858E-2</v>
      </c>
      <c r="G31" s="2">
        <v>0.35259798457614017</v>
      </c>
      <c r="H31" s="5">
        <v>1</v>
      </c>
      <c r="I31" s="7">
        <v>1.4625180930698829E-9</v>
      </c>
      <c r="J31" s="8">
        <v>0.99999999853748189</v>
      </c>
      <c r="K31" s="11">
        <v>0.28082858428951063</v>
      </c>
    </row>
    <row r="32" spans="1:11" x14ac:dyDescent="0.25">
      <c r="A32" s="35" t="s">
        <v>52</v>
      </c>
      <c r="B32" s="35" t="s">
        <v>57</v>
      </c>
      <c r="C32" s="35"/>
      <c r="D32" s="46">
        <v>309736.14585007</v>
      </c>
      <c r="E32" s="46">
        <v>4231886.1845690096</v>
      </c>
      <c r="F32" s="46">
        <v>7.3191038780645895E-2</v>
      </c>
      <c r="G32" s="23">
        <v>0.36595518356163537</v>
      </c>
      <c r="H32" s="5">
        <v>2</v>
      </c>
      <c r="I32" s="21">
        <v>1.2561964617975948E-9</v>
      </c>
      <c r="J32" s="24">
        <v>0.99999999874380352</v>
      </c>
      <c r="K32" s="15">
        <v>0.3582588808402723</v>
      </c>
    </row>
    <row r="33" spans="1:11" x14ac:dyDescent="0.25">
      <c r="A33" s="36" t="s">
        <v>53</v>
      </c>
      <c r="B33" s="36" t="s">
        <v>57</v>
      </c>
      <c r="C33" s="36"/>
      <c r="D33" s="47">
        <v>1170778</v>
      </c>
      <c r="E33" s="47">
        <v>4662362.5081551597</v>
      </c>
      <c r="F33" s="47">
        <v>0.25111260609876146</v>
      </c>
      <c r="G33" s="2">
        <v>1.2555630201522132</v>
      </c>
      <c r="H33" s="5" t="s">
        <v>13</v>
      </c>
      <c r="I33" s="9">
        <v>1.3593572774337388E-9</v>
      </c>
      <c r="J33" s="18">
        <v>0.99999999864064271</v>
      </c>
      <c r="K33" s="12">
        <v>0.31954373256489144</v>
      </c>
    </row>
    <row r="34" spans="1:11" x14ac:dyDescent="0.25">
      <c r="A34" s="35" t="s">
        <v>54</v>
      </c>
      <c r="B34" s="35" t="s">
        <v>57</v>
      </c>
      <c r="C34" s="35"/>
      <c r="D34" s="46">
        <v>961261</v>
      </c>
      <c r="E34" s="46">
        <v>4705224.86518957</v>
      </c>
      <c r="F34" s="46">
        <v>0.20429650602071098</v>
      </c>
      <c r="G34" s="2">
        <v>1.0214825197619608</v>
      </c>
    </row>
    <row r="35" spans="1:11" x14ac:dyDescent="0.25">
      <c r="A35" s="36" t="s">
        <v>55</v>
      </c>
      <c r="B35" s="36" t="s">
        <v>57</v>
      </c>
      <c r="C35" s="36"/>
      <c r="D35" s="47">
        <v>0.01</v>
      </c>
      <c r="E35" s="47">
        <v>4298931.7439213302</v>
      </c>
      <c r="F35" s="47">
        <v>2.3261592869298179E-9</v>
      </c>
      <c r="G35" s="23">
        <v>5.156809320225805E-10</v>
      </c>
    </row>
    <row r="36" spans="1:11" x14ac:dyDescent="0.25">
      <c r="A36" s="35" t="s">
        <v>56</v>
      </c>
      <c r="B36" s="35" t="s">
        <v>57</v>
      </c>
      <c r="C36" s="35"/>
      <c r="D36" s="46">
        <v>0.01</v>
      </c>
      <c r="E36" s="46">
        <v>4351279.4433703702</v>
      </c>
      <c r="F36" s="46">
        <v>2.2981746243018355E-9</v>
      </c>
      <c r="G36" s="23">
        <v>4.5971160676661571E-10</v>
      </c>
    </row>
    <row r="37" spans="1:11" x14ac:dyDescent="0.25">
      <c r="A37" s="36"/>
      <c r="B37" s="36"/>
      <c r="C37" s="36"/>
      <c r="D37" s="47"/>
      <c r="E37" s="47"/>
      <c r="F37" s="47"/>
    </row>
    <row r="38" spans="1:11" x14ac:dyDescent="0.25">
      <c r="A38" s="35" t="s">
        <v>28</v>
      </c>
      <c r="B38" s="35" t="s">
        <v>64</v>
      </c>
      <c r="C38" s="35"/>
      <c r="D38" s="46">
        <v>0.01</v>
      </c>
      <c r="E38" s="46">
        <v>4357081.2283717999</v>
      </c>
      <c r="F38" s="46">
        <v>2.2951144300187642E-9</v>
      </c>
      <c r="I38" s="3" t="s">
        <v>11</v>
      </c>
    </row>
    <row r="39" spans="1:11" x14ac:dyDescent="0.25">
      <c r="A39" s="36" t="s">
        <v>29</v>
      </c>
      <c r="B39" s="36" t="s">
        <v>64</v>
      </c>
      <c r="C39" s="36"/>
      <c r="D39" s="47">
        <v>0.01</v>
      </c>
      <c r="E39" s="47">
        <v>5430287.2403797498</v>
      </c>
      <c r="F39" s="47">
        <v>1.8415232118182909E-9</v>
      </c>
      <c r="H39" t="s">
        <v>12</v>
      </c>
      <c r="I39" s="22">
        <v>2.0683188209185277E-9</v>
      </c>
      <c r="J39" t="s">
        <v>12</v>
      </c>
    </row>
    <row r="40" spans="1:11" x14ac:dyDescent="0.25">
      <c r="A40" s="35" t="s">
        <v>58</v>
      </c>
      <c r="B40" s="35" t="s">
        <v>64</v>
      </c>
      <c r="C40" s="35"/>
      <c r="D40" s="46">
        <v>1043436.17575167</v>
      </c>
      <c r="E40" s="46">
        <v>4301571.6213314999</v>
      </c>
      <c r="F40" s="46">
        <v>0.24257091770302475</v>
      </c>
      <c r="G40" s="23">
        <v>1.2128545781735296</v>
      </c>
      <c r="H40" s="5">
        <v>1</v>
      </c>
      <c r="I40" s="7">
        <v>5.654804448333561E-10</v>
      </c>
      <c r="J40" s="19">
        <v>0.99999999943451956</v>
      </c>
      <c r="K40" s="11">
        <v>1.1894180576066125</v>
      </c>
    </row>
    <row r="41" spans="1:11" x14ac:dyDescent="0.25">
      <c r="A41" s="36" t="s">
        <v>59</v>
      </c>
      <c r="B41" s="36" t="s">
        <v>64</v>
      </c>
      <c r="C41" s="36"/>
      <c r="D41" s="47">
        <v>1115825.40482712</v>
      </c>
      <c r="E41" s="47">
        <v>4561352.5790535696</v>
      </c>
      <c r="F41" s="47">
        <v>0.2446259931650891</v>
      </c>
      <c r="G41" s="2">
        <v>1.2231299554838513</v>
      </c>
      <c r="H41" s="5">
        <v>2</v>
      </c>
      <c r="I41" s="13">
        <v>3.7182436890467426E-10</v>
      </c>
      <c r="J41" s="14">
        <v>0.99999999962817565</v>
      </c>
      <c r="K41" s="15">
        <v>1.0345096528193007</v>
      </c>
    </row>
    <row r="42" spans="1:11" x14ac:dyDescent="0.25">
      <c r="A42" s="35" t="s">
        <v>60</v>
      </c>
      <c r="B42" s="35" t="s">
        <v>64</v>
      </c>
      <c r="C42" s="35"/>
      <c r="D42" s="46">
        <v>971442.776856852</v>
      </c>
      <c r="E42" s="46">
        <v>4763355.7588486401</v>
      </c>
      <c r="F42" s="46">
        <v>0.20394084045732946</v>
      </c>
      <c r="G42" s="2">
        <v>1.0197041919450531</v>
      </c>
      <c r="H42" s="5" t="s">
        <v>13</v>
      </c>
      <c r="I42" s="9">
        <v>4.6865240686901521E-10</v>
      </c>
      <c r="J42" s="10">
        <v>0.99999999953134755</v>
      </c>
      <c r="K42" s="12">
        <v>1.1119638552129567</v>
      </c>
    </row>
    <row r="43" spans="1:11" x14ac:dyDescent="0.25">
      <c r="A43" s="36" t="s">
        <v>61</v>
      </c>
      <c r="B43" s="36" t="s">
        <v>64</v>
      </c>
      <c r="C43" s="36"/>
      <c r="D43" s="47">
        <v>1282600.8272215901</v>
      </c>
      <c r="E43" s="47">
        <v>5424047.20813902</v>
      </c>
      <c r="F43" s="47">
        <v>0.23646564603954617</v>
      </c>
      <c r="G43" s="2">
        <v>1.1823282198561367</v>
      </c>
    </row>
    <row r="44" spans="1:11" x14ac:dyDescent="0.25">
      <c r="A44" s="35" t="s">
        <v>62</v>
      </c>
      <c r="B44" s="35" t="s">
        <v>64</v>
      </c>
      <c r="C44" s="35"/>
      <c r="D44" s="46">
        <v>0.01</v>
      </c>
      <c r="E44" s="46">
        <v>4147241</v>
      </c>
      <c r="F44" s="46">
        <v>2.4112415941103977E-9</v>
      </c>
      <c r="G44" s="23">
        <v>6.8584554638373996E-10</v>
      </c>
    </row>
    <row r="45" spans="1:11" x14ac:dyDescent="0.25">
      <c r="A45" s="36" t="s">
        <v>63</v>
      </c>
      <c r="B45" s="36" t="s">
        <v>64</v>
      </c>
      <c r="C45" s="36"/>
      <c r="D45" s="47">
        <v>0.01</v>
      </c>
      <c r="E45" s="47">
        <v>4355944.0841713101</v>
      </c>
      <c r="F45" s="47">
        <v>2.2957135828116204E-9</v>
      </c>
      <c r="G45" s="23">
        <v>4.5478952378618534E-10</v>
      </c>
    </row>
    <row r="46" spans="1:11" x14ac:dyDescent="0.25">
      <c r="A46" s="35"/>
      <c r="B46" s="35"/>
      <c r="C46" s="35"/>
      <c r="D46" s="46"/>
      <c r="E46" s="46"/>
      <c r="F46" s="46"/>
    </row>
    <row r="47" spans="1:11" x14ac:dyDescent="0.25">
      <c r="A47" s="36" t="s">
        <v>28</v>
      </c>
      <c r="B47" s="36" t="s">
        <v>71</v>
      </c>
      <c r="C47" s="36"/>
      <c r="D47" s="47">
        <v>0.01</v>
      </c>
      <c r="E47" s="47">
        <v>4357081.2283717999</v>
      </c>
      <c r="F47" s="47">
        <v>2.2951144300187642E-9</v>
      </c>
      <c r="I47" s="3" t="s">
        <v>11</v>
      </c>
    </row>
    <row r="48" spans="1:11" x14ac:dyDescent="0.25">
      <c r="A48" s="35" t="s">
        <v>29</v>
      </c>
      <c r="B48" s="35" t="s">
        <v>71</v>
      </c>
      <c r="C48" s="35"/>
      <c r="D48" s="46">
        <v>0.01</v>
      </c>
      <c r="E48" s="46">
        <v>5430287.2403797498</v>
      </c>
      <c r="F48" s="46">
        <v>1.8415232118182909E-9</v>
      </c>
      <c r="H48" t="s">
        <v>12</v>
      </c>
      <c r="I48" s="22">
        <v>2.0683188209185277E-9</v>
      </c>
      <c r="J48" t="s">
        <v>12</v>
      </c>
    </row>
    <row r="49" spans="1:11" x14ac:dyDescent="0.25">
      <c r="A49" s="36" t="s">
        <v>65</v>
      </c>
      <c r="B49" s="36" t="s">
        <v>71</v>
      </c>
      <c r="C49" s="36"/>
      <c r="D49" s="47">
        <v>1164415.0102088701</v>
      </c>
      <c r="E49" s="47">
        <v>5303643.3499372797</v>
      </c>
      <c r="F49" s="47">
        <v>0.21955002125522644</v>
      </c>
      <c r="G49" s="2">
        <v>1.0977500959345381</v>
      </c>
      <c r="H49" s="5">
        <v>1</v>
      </c>
      <c r="I49" s="7">
        <v>-2.7672825527965412E-10</v>
      </c>
      <c r="J49" s="8">
        <v>1.0000000002767282</v>
      </c>
      <c r="K49" s="25">
        <v>0.54481619026204631</v>
      </c>
    </row>
    <row r="50" spans="1:11" x14ac:dyDescent="0.25">
      <c r="A50" s="35" t="s">
        <v>66</v>
      </c>
      <c r="B50" s="35" t="s">
        <v>71</v>
      </c>
      <c r="C50" s="35"/>
      <c r="D50" s="46">
        <v>1334688.5398389101</v>
      </c>
      <c r="E50" s="46">
        <v>5285125.0605452498</v>
      </c>
      <c r="F50" s="46">
        <v>0.25253679421943792</v>
      </c>
      <c r="G50" s="2">
        <v>1.2626839607555955</v>
      </c>
      <c r="H50" s="5">
        <v>2</v>
      </c>
      <c r="I50" s="13">
        <v>-2.4271645572336287E-10</v>
      </c>
      <c r="J50" s="14">
        <v>1.0000000002427165</v>
      </c>
      <c r="K50" s="15">
        <v>1.0225743564612337</v>
      </c>
    </row>
    <row r="51" spans="1:11" x14ac:dyDescent="0.25">
      <c r="A51" s="36" t="s">
        <v>67</v>
      </c>
      <c r="B51" s="36" t="s">
        <v>71</v>
      </c>
      <c r="C51" s="36"/>
      <c r="D51" s="47">
        <v>2177774.83280556</v>
      </c>
      <c r="E51" s="47">
        <v>5404176.1713767704</v>
      </c>
      <c r="F51" s="47">
        <v>0.40297998506047022</v>
      </c>
      <c r="G51" s="2">
        <v>2.0148999149607572</v>
      </c>
      <c r="H51" s="5" t="s">
        <v>13</v>
      </c>
      <c r="I51" s="9">
        <v>-2.5972235550150849E-10</v>
      </c>
      <c r="J51" s="10">
        <v>1.0000000002597225</v>
      </c>
      <c r="K51" s="12">
        <v>0.78369527336164002</v>
      </c>
    </row>
    <row r="52" spans="1:11" x14ac:dyDescent="0.25">
      <c r="A52" s="35" t="s">
        <v>68</v>
      </c>
      <c r="B52" s="35" t="s">
        <v>71</v>
      </c>
      <c r="C52" s="35"/>
      <c r="D52" s="46">
        <v>1325472.02323102</v>
      </c>
      <c r="E52" s="46">
        <v>5367113.7532647196</v>
      </c>
      <c r="F52" s="46">
        <v>0.24696179066910198</v>
      </c>
      <c r="G52" s="2">
        <v>1.2348089430039157</v>
      </c>
    </row>
    <row r="53" spans="1:11" x14ac:dyDescent="0.25">
      <c r="A53" s="36" t="s">
        <v>69</v>
      </c>
      <c r="B53" s="36" t="s">
        <v>71</v>
      </c>
      <c r="C53" s="36"/>
      <c r="D53" s="47">
        <v>0.01</v>
      </c>
      <c r="E53" s="47">
        <v>5218036.7441085996</v>
      </c>
      <c r="F53" s="47">
        <v>1.9164295865280088E-9</v>
      </c>
      <c r="G53" s="2">
        <v>-3.0377846878103766E-10</v>
      </c>
    </row>
    <row r="54" spans="1:11" x14ac:dyDescent="0.25">
      <c r="A54" s="35" t="s">
        <v>70</v>
      </c>
      <c r="B54" s="35" t="s">
        <v>71</v>
      </c>
      <c r="C54" s="35"/>
      <c r="D54" s="46">
        <v>0.01</v>
      </c>
      <c r="E54" s="46">
        <v>5221709.2498998502</v>
      </c>
      <c r="F54" s="46">
        <v>1.9150817330918597E-9</v>
      </c>
      <c r="G54" s="2">
        <v>-3.0647417565333596E-10</v>
      </c>
    </row>
    <row r="55" spans="1:11" x14ac:dyDescent="0.25">
      <c r="A55" s="36"/>
      <c r="B55" s="36"/>
      <c r="C55" s="36"/>
      <c r="D55" s="47"/>
      <c r="E55" s="47"/>
      <c r="F55" s="47"/>
    </row>
    <row r="56" spans="1:11" x14ac:dyDescent="0.25">
      <c r="A56" s="35" t="s">
        <v>28</v>
      </c>
      <c r="B56" s="35" t="s">
        <v>78</v>
      </c>
      <c r="C56" s="35"/>
      <c r="D56" s="46">
        <v>465152</v>
      </c>
      <c r="E56" s="46">
        <v>4357081.2283717999</v>
      </c>
      <c r="F56" s="46">
        <v>0.10675770673520882</v>
      </c>
      <c r="I56" s="3" t="s">
        <v>11</v>
      </c>
    </row>
    <row r="57" spans="1:11" x14ac:dyDescent="0.25">
      <c r="A57" s="36" t="s">
        <v>29</v>
      </c>
      <c r="B57" s="36" t="s">
        <v>78</v>
      </c>
      <c r="C57" s="36"/>
      <c r="D57" s="47">
        <v>446020</v>
      </c>
      <c r="E57" s="47">
        <v>5430287.2403797498</v>
      </c>
      <c r="F57" s="47">
        <v>8.2135618293519411E-2</v>
      </c>
      <c r="H57" t="s">
        <v>12</v>
      </c>
      <c r="I57" s="16">
        <v>9.4446662514364121E-2</v>
      </c>
      <c r="J57" t="s">
        <v>12</v>
      </c>
    </row>
    <row r="58" spans="1:11" x14ac:dyDescent="0.25">
      <c r="A58" s="35" t="s">
        <v>72</v>
      </c>
      <c r="B58" s="35" t="s">
        <v>78</v>
      </c>
      <c r="C58" s="35"/>
      <c r="D58" s="46">
        <v>229515.06144820401</v>
      </c>
      <c r="E58" s="46">
        <v>3902983.2242978401</v>
      </c>
      <c r="F58" s="46">
        <v>5.8805034061988455E-2</v>
      </c>
      <c r="G58" s="23">
        <v>-0.17820814226187834</v>
      </c>
      <c r="H58" s="5">
        <v>1</v>
      </c>
      <c r="I58" s="7">
        <v>0.81252784588811156</v>
      </c>
      <c r="J58" s="8">
        <v>0.18747215411188844</v>
      </c>
      <c r="K58" s="11">
        <v>-0.49393298218739728</v>
      </c>
    </row>
    <row r="59" spans="1:11" x14ac:dyDescent="0.25">
      <c r="A59" s="36" t="s">
        <v>73</v>
      </c>
      <c r="B59" s="36" t="s">
        <v>78</v>
      </c>
      <c r="C59" s="36"/>
      <c r="D59" s="47">
        <v>267790.41455975798</v>
      </c>
      <c r="E59" s="47">
        <v>4004387.4548351201</v>
      </c>
      <c r="F59" s="47">
        <v>6.6874251700197729E-2</v>
      </c>
      <c r="G59" s="23">
        <v>-0.13786205407083196</v>
      </c>
      <c r="H59" s="5">
        <v>2</v>
      </c>
      <c r="I59" s="21">
        <v>0.61283662076313428</v>
      </c>
      <c r="J59" s="26">
        <v>0.38716337923686572</v>
      </c>
      <c r="K59" s="15">
        <v>-0.31531140602630647</v>
      </c>
    </row>
    <row r="60" spans="1:11" x14ac:dyDescent="0.25">
      <c r="A60" s="35" t="s">
        <v>74</v>
      </c>
      <c r="B60" s="35" t="s">
        <v>78</v>
      </c>
      <c r="C60" s="35"/>
      <c r="D60" s="46">
        <v>955930.68255801406</v>
      </c>
      <c r="E60" s="46">
        <v>3616512</v>
      </c>
      <c r="F60" s="46">
        <v>0.26432393492901834</v>
      </c>
      <c r="G60" s="2">
        <v>0.84938636207327112</v>
      </c>
      <c r="H60" s="5" t="s">
        <v>13</v>
      </c>
      <c r="I60" s="9">
        <v>0.71268223332562286</v>
      </c>
      <c r="J60" s="10">
        <v>0.28731776667437708</v>
      </c>
      <c r="K60" s="12">
        <v>-0.40462219410685185</v>
      </c>
    </row>
    <row r="61" spans="1:11" x14ac:dyDescent="0.25">
      <c r="A61" s="36" t="s">
        <v>75</v>
      </c>
      <c r="B61" s="36" t="s">
        <v>78</v>
      </c>
      <c r="C61" s="36"/>
      <c r="D61" s="47">
        <v>1064828.2719494</v>
      </c>
      <c r="E61" s="47">
        <v>3926249</v>
      </c>
      <c r="F61" s="47">
        <v>0.27120752452261687</v>
      </c>
      <c r="G61" s="2">
        <v>0.88380431004126381</v>
      </c>
    </row>
    <row r="62" spans="1:11" x14ac:dyDescent="0.25">
      <c r="A62" s="35" t="s">
        <v>76</v>
      </c>
      <c r="B62" s="35" t="s">
        <v>78</v>
      </c>
      <c r="C62" s="35"/>
      <c r="D62" s="46">
        <v>88772.581372573404</v>
      </c>
      <c r="E62" s="46">
        <v>4026492.6722812499</v>
      </c>
      <c r="F62" s="46">
        <v>2.204712353848105E-2</v>
      </c>
      <c r="G62" s="23">
        <v>-0.14479907795176614</v>
      </c>
    </row>
    <row r="63" spans="1:11" x14ac:dyDescent="0.25">
      <c r="A63" s="36" t="s">
        <v>77</v>
      </c>
      <c r="B63" s="36" t="s">
        <v>78</v>
      </c>
      <c r="C63" s="36"/>
      <c r="D63" s="47">
        <v>214371</v>
      </c>
      <c r="E63" s="47">
        <v>4106472.0194099001</v>
      </c>
      <c r="F63" s="47">
        <v>5.2203204840247541E-2</v>
      </c>
      <c r="G63" s="23">
        <v>-8.448691534823316E-2</v>
      </c>
    </row>
    <row r="64" spans="1:11" x14ac:dyDescent="0.25">
      <c r="A64" s="35"/>
      <c r="B64" s="35"/>
      <c r="C64" s="35"/>
      <c r="D64" s="46"/>
      <c r="E64" s="46"/>
      <c r="F64" s="46"/>
    </row>
    <row r="65" spans="1:11" x14ac:dyDescent="0.25">
      <c r="A65" s="36" t="s">
        <v>28</v>
      </c>
      <c r="B65" s="36" t="s">
        <v>85</v>
      </c>
      <c r="C65" s="36"/>
      <c r="D65" s="47">
        <v>465152</v>
      </c>
      <c r="E65" s="47">
        <v>4357081.2283717999</v>
      </c>
      <c r="F65" s="47">
        <v>0.10675770673520882</v>
      </c>
      <c r="G65" s="2" t="s">
        <v>243</v>
      </c>
      <c r="I65" s="3" t="s">
        <v>11</v>
      </c>
    </row>
    <row r="66" spans="1:11" x14ac:dyDescent="0.25">
      <c r="A66" s="35" t="s">
        <v>29</v>
      </c>
      <c r="B66" s="35" t="s">
        <v>85</v>
      </c>
      <c r="C66" s="35"/>
      <c r="D66" s="46">
        <v>446020</v>
      </c>
      <c r="E66" s="46">
        <v>5430287.2403797498</v>
      </c>
      <c r="F66" s="46">
        <v>8.2135618293519411E-2</v>
      </c>
      <c r="H66" t="s">
        <v>12</v>
      </c>
      <c r="I66" s="6">
        <v>9.4446662514364121E-2</v>
      </c>
      <c r="J66" t="s">
        <v>12</v>
      </c>
    </row>
    <row r="67" spans="1:11" x14ac:dyDescent="0.25">
      <c r="A67" s="36" t="s">
        <v>79</v>
      </c>
      <c r="B67" s="36" t="s">
        <v>85</v>
      </c>
      <c r="C67" s="36"/>
      <c r="D67" s="47">
        <v>1129904.22672919</v>
      </c>
      <c r="E67" s="47">
        <v>5189154.6476869304</v>
      </c>
      <c r="F67" s="47">
        <v>0.21774340975419679</v>
      </c>
      <c r="G67" s="23">
        <v>0.6164837361991633</v>
      </c>
      <c r="H67" s="5">
        <v>1</v>
      </c>
      <c r="I67" s="17">
        <v>-0.12310682534784205</v>
      </c>
      <c r="J67" s="19">
        <v>1.123106825347842</v>
      </c>
      <c r="K67" s="11">
        <v>0.65396840908338572</v>
      </c>
    </row>
    <row r="68" spans="1:11" x14ac:dyDescent="0.25">
      <c r="A68" s="35" t="s">
        <v>80</v>
      </c>
      <c r="B68" s="35" t="s">
        <v>85</v>
      </c>
      <c r="C68" s="35"/>
      <c r="D68" s="46">
        <v>1281664.22467864</v>
      </c>
      <c r="E68" s="46">
        <v>5144820.8735124404</v>
      </c>
      <c r="F68" s="46">
        <v>0.24911736602476309</v>
      </c>
      <c r="G68" s="23">
        <v>0.77335351755199477</v>
      </c>
      <c r="H68" s="5">
        <v>2</v>
      </c>
      <c r="I68" s="13">
        <v>-9.6455760719330902E-2</v>
      </c>
      <c r="J68" s="24">
        <v>1.0964557607193308</v>
      </c>
      <c r="K68" s="15">
        <v>1.1009837950321022</v>
      </c>
    </row>
    <row r="69" spans="1:11" x14ac:dyDescent="0.25">
      <c r="A69" s="36" t="s">
        <v>81</v>
      </c>
      <c r="B69" s="36" t="s">
        <v>85</v>
      </c>
      <c r="C69" s="36"/>
      <c r="D69" s="47">
        <v>1107092.4728665</v>
      </c>
      <c r="E69" s="47">
        <v>4531703.4483055696</v>
      </c>
      <c r="F69" s="47">
        <v>0.24429940870920147</v>
      </c>
      <c r="G69" s="2">
        <v>0.74926373097418675</v>
      </c>
      <c r="H69" s="5" t="s">
        <v>13</v>
      </c>
      <c r="I69" s="20">
        <v>-0.10978129303358647</v>
      </c>
      <c r="J69" s="18">
        <v>1.1097812930335864</v>
      </c>
      <c r="K69" s="12">
        <v>0.87747610205774396</v>
      </c>
    </row>
    <row r="70" spans="1:11" x14ac:dyDescent="0.25">
      <c r="A70" s="35" t="s">
        <v>82</v>
      </c>
      <c r="B70" s="35" t="s">
        <v>85</v>
      </c>
      <c r="C70" s="35"/>
      <c r="D70" s="46">
        <v>936681.64086492604</v>
      </c>
      <c r="E70" s="46">
        <v>4411098.2319491599</v>
      </c>
      <c r="F70" s="46">
        <v>0.2123465839143257</v>
      </c>
      <c r="G70" s="2">
        <v>0.58949960699980797</v>
      </c>
    </row>
    <row r="71" spans="1:11" x14ac:dyDescent="0.25">
      <c r="A71" s="36" t="s">
        <v>83</v>
      </c>
      <c r="B71" s="36" t="s">
        <v>85</v>
      </c>
      <c r="C71" s="36"/>
      <c r="D71" s="47">
        <v>303432.16027739801</v>
      </c>
      <c r="E71" s="47">
        <v>5370482.1678152597</v>
      </c>
      <c r="F71" s="47">
        <v>5.6499984693336357E-2</v>
      </c>
      <c r="G71" s="23">
        <v>-7.5893355642055529E-2</v>
      </c>
    </row>
    <row r="72" spans="1:11" x14ac:dyDescent="0.25">
      <c r="A72" s="35" t="s">
        <v>84</v>
      </c>
      <c r="B72" s="35" t="s">
        <v>85</v>
      </c>
      <c r="C72" s="35"/>
      <c r="D72" s="46">
        <v>295535.659648309</v>
      </c>
      <c r="E72" s="46">
        <v>5171276.3585967403</v>
      </c>
      <c r="F72" s="46">
        <v>5.7149461594140083E-2</v>
      </c>
      <c r="G72" s="23">
        <v>-7.4594401840448077E-2</v>
      </c>
    </row>
    <row r="73" spans="1:11" x14ac:dyDescent="0.25">
      <c r="A73" s="36"/>
      <c r="B73" s="36"/>
      <c r="C73" s="36"/>
      <c r="D73" s="47"/>
      <c r="E73" s="47"/>
      <c r="F73" s="47"/>
    </row>
    <row r="74" spans="1:11" x14ac:dyDescent="0.25">
      <c r="A74" s="35" t="s">
        <v>28</v>
      </c>
      <c r="B74" s="35" t="s">
        <v>92</v>
      </c>
      <c r="C74" s="35"/>
      <c r="D74" s="46">
        <v>465152</v>
      </c>
      <c r="E74" s="46">
        <v>4357081.2283717999</v>
      </c>
      <c r="F74" s="46">
        <v>0.10675770673520882</v>
      </c>
      <c r="I74" s="3" t="s">
        <v>11</v>
      </c>
    </row>
    <row r="75" spans="1:11" x14ac:dyDescent="0.25">
      <c r="A75" s="36" t="s">
        <v>29</v>
      </c>
      <c r="B75" s="36" t="s">
        <v>92</v>
      </c>
      <c r="C75" s="36"/>
      <c r="D75" s="47">
        <v>446020</v>
      </c>
      <c r="E75" s="47">
        <v>5430287.2403797498</v>
      </c>
      <c r="F75" s="47">
        <v>8.2135618293519411E-2</v>
      </c>
      <c r="H75" t="s">
        <v>12</v>
      </c>
      <c r="I75" s="16">
        <v>9.4446662514364121E-2</v>
      </c>
      <c r="J75" t="s">
        <v>12</v>
      </c>
    </row>
    <row r="76" spans="1:11" x14ac:dyDescent="0.25">
      <c r="A76" s="35" t="s">
        <v>86</v>
      </c>
      <c r="B76" s="35" t="s">
        <v>92</v>
      </c>
      <c r="C76" s="35"/>
      <c r="D76" s="46">
        <v>621074.257903005</v>
      </c>
      <c r="E76" s="46">
        <v>4901309.4078452801</v>
      </c>
      <c r="F76" s="46">
        <v>0.1267159867338476</v>
      </c>
      <c r="G76" s="23">
        <v>0.16134662109741738</v>
      </c>
      <c r="H76" s="5">
        <v>1</v>
      </c>
      <c r="I76" s="7">
        <v>-0.99248402050717877</v>
      </c>
      <c r="J76" s="8">
        <v>1.9924840205071788</v>
      </c>
      <c r="K76" s="11">
        <v>-0.13197816428676917</v>
      </c>
    </row>
    <row r="77" spans="1:11" x14ac:dyDescent="0.25">
      <c r="A77" s="36" t="s">
        <v>87</v>
      </c>
      <c r="B77" s="36" t="s">
        <v>92</v>
      </c>
      <c r="C77" s="36"/>
      <c r="D77" s="47">
        <v>699584.79602448095</v>
      </c>
      <c r="E77" s="47">
        <v>5011763.7797179399</v>
      </c>
      <c r="F77" s="47">
        <v>0.13958854143437968</v>
      </c>
      <c r="G77" s="23">
        <v>0.2257093946000778</v>
      </c>
      <c r="H77" s="5">
        <v>2</v>
      </c>
      <c r="I77" s="13">
        <v>-0.70354630708198518</v>
      </c>
      <c r="J77" s="14">
        <v>1.7035463070819852</v>
      </c>
      <c r="K77" s="15">
        <v>-8.2168189569054723E-2</v>
      </c>
    </row>
    <row r="78" spans="1:11" x14ac:dyDescent="0.25">
      <c r="A78" s="35" t="s">
        <v>88</v>
      </c>
      <c r="B78" s="35" t="s">
        <v>92</v>
      </c>
      <c r="C78" s="35"/>
      <c r="D78" s="46">
        <v>1299666.74972225</v>
      </c>
      <c r="E78" s="46">
        <v>5109010.2604710096</v>
      </c>
      <c r="F78" s="46">
        <v>0.25438718723622827</v>
      </c>
      <c r="G78" s="2">
        <v>0.79970262360932076</v>
      </c>
      <c r="H78" s="5" t="s">
        <v>13</v>
      </c>
      <c r="I78" s="9">
        <v>-0.84801516379458197</v>
      </c>
      <c r="J78" s="10">
        <v>1.8480151637945821</v>
      </c>
      <c r="K78" s="12">
        <v>-0.10707317692791195</v>
      </c>
    </row>
    <row r="79" spans="1:11" x14ac:dyDescent="0.25">
      <c r="A79" s="36" t="s">
        <v>89</v>
      </c>
      <c r="B79" s="36" t="s">
        <v>92</v>
      </c>
      <c r="C79" s="36"/>
      <c r="D79" s="47">
        <v>1019724.20130809</v>
      </c>
      <c r="E79" s="47">
        <v>5388017.2687203102</v>
      </c>
      <c r="F79" s="47">
        <v>0.18925778267787202</v>
      </c>
      <c r="G79" s="2">
        <v>0.4740556008175395</v>
      </c>
    </row>
    <row r="80" spans="1:11" x14ac:dyDescent="0.25">
      <c r="A80" s="35" t="s">
        <v>90</v>
      </c>
      <c r="B80" s="35" t="s">
        <v>92</v>
      </c>
      <c r="C80" s="35"/>
      <c r="D80" s="46">
        <v>71600.279331564394</v>
      </c>
      <c r="E80" s="46">
        <v>4979264.1415577102</v>
      </c>
      <c r="F80" s="46">
        <v>1.4379690913357531E-2</v>
      </c>
      <c r="G80" s="23">
        <v>-0.16013394320201318</v>
      </c>
    </row>
    <row r="81" spans="1:11" x14ac:dyDescent="0.25">
      <c r="A81" s="36" t="s">
        <v>91</v>
      </c>
      <c r="B81" s="36" t="s">
        <v>92</v>
      </c>
      <c r="C81" s="36"/>
      <c r="D81" s="47">
        <v>75067.083047902604</v>
      </c>
      <c r="E81" s="47">
        <v>4988456.9311364004</v>
      </c>
      <c r="F81" s="47">
        <v>1.5048156992066457E-2</v>
      </c>
      <c r="G81" s="23">
        <v>-0.15879701104459532</v>
      </c>
    </row>
    <row r="82" spans="1:11" x14ac:dyDescent="0.25">
      <c r="A82" s="35"/>
      <c r="B82" s="35"/>
      <c r="C82" s="35"/>
      <c r="D82" s="46"/>
      <c r="E82" s="46"/>
      <c r="F82" s="46"/>
    </row>
    <row r="83" spans="1:11" x14ac:dyDescent="0.25">
      <c r="A83" s="36"/>
      <c r="B83" s="36"/>
      <c r="C83" s="36"/>
      <c r="D83" s="47"/>
      <c r="E83" s="47"/>
      <c r="F83" s="47"/>
    </row>
    <row r="84" spans="1:11" x14ac:dyDescent="0.25">
      <c r="A84" s="35" t="s">
        <v>28</v>
      </c>
      <c r="B84" s="35" t="s">
        <v>99</v>
      </c>
      <c r="C84" s="35"/>
      <c r="D84" s="46">
        <v>0.01</v>
      </c>
      <c r="E84" s="46">
        <v>4357081.2283717999</v>
      </c>
      <c r="F84" s="46">
        <v>2.2951144300187642E-9</v>
      </c>
      <c r="I84" s="3" t="s">
        <v>11</v>
      </c>
    </row>
    <row r="85" spans="1:11" x14ac:dyDescent="0.25">
      <c r="A85" s="36" t="s">
        <v>29</v>
      </c>
      <c r="B85" s="36" t="s">
        <v>99</v>
      </c>
      <c r="C85" s="36"/>
      <c r="D85" s="47">
        <v>0.01</v>
      </c>
      <c r="E85" s="47">
        <v>5430287.2403797498</v>
      </c>
      <c r="F85" s="47">
        <v>1.8415232118182909E-9</v>
      </c>
      <c r="H85" t="s">
        <v>12</v>
      </c>
      <c r="I85" s="22">
        <v>2.0683188209185277E-9</v>
      </c>
      <c r="J85" t="s">
        <v>12</v>
      </c>
    </row>
    <row r="86" spans="1:11" x14ac:dyDescent="0.25">
      <c r="A86" s="35" t="s">
        <v>93</v>
      </c>
      <c r="B86" s="35" t="s">
        <v>99</v>
      </c>
      <c r="C86" s="35"/>
      <c r="D86" s="46">
        <v>255382.22895620999</v>
      </c>
      <c r="E86" s="46">
        <v>4126272.4367916998</v>
      </c>
      <c r="F86" s="46">
        <v>6.1891751664070273E-2</v>
      </c>
      <c r="G86" s="23">
        <v>0.30945874797875728</v>
      </c>
      <c r="H86" s="5">
        <v>1</v>
      </c>
      <c r="I86" s="7">
        <v>2.2150807908142569E-9</v>
      </c>
      <c r="J86" s="8">
        <v>0.99999999778491921</v>
      </c>
      <c r="K86" s="28">
        <v>0.27829381815584664</v>
      </c>
    </row>
    <row r="87" spans="1:11" x14ac:dyDescent="0.25">
      <c r="A87" s="36" t="s">
        <v>94</v>
      </c>
      <c r="B87" s="36" t="s">
        <v>99</v>
      </c>
      <c r="C87" s="36"/>
      <c r="D87" s="47">
        <v>309174.57486355299</v>
      </c>
      <c r="E87" s="47">
        <v>4176762.3522533998</v>
      </c>
      <c r="F87" s="47">
        <v>7.4022543967997276E-2</v>
      </c>
      <c r="G87" s="23">
        <v>0.37011270949839226</v>
      </c>
      <c r="H87" s="5">
        <v>2</v>
      </c>
      <c r="I87" s="21">
        <v>1.2116645507388809E-9</v>
      </c>
      <c r="J87" s="24">
        <v>0.99999999878833545</v>
      </c>
      <c r="K87" s="15">
        <v>0.45595540627555736</v>
      </c>
    </row>
    <row r="88" spans="1:11" x14ac:dyDescent="0.25">
      <c r="A88" s="35" t="s">
        <v>95</v>
      </c>
      <c r="B88" s="35" t="s">
        <v>99</v>
      </c>
      <c r="C88" s="35"/>
      <c r="D88" s="46">
        <v>821612</v>
      </c>
      <c r="E88" s="46">
        <v>3694346</v>
      </c>
      <c r="F88" s="46">
        <v>0.22239714417653356</v>
      </c>
      <c r="G88" s="27">
        <v>1.1119857105410738</v>
      </c>
      <c r="H88" s="5" t="s">
        <v>13</v>
      </c>
      <c r="I88" s="9">
        <v>1.7133726707765689E-9</v>
      </c>
      <c r="J88" s="18">
        <v>0.99999999828662733</v>
      </c>
      <c r="K88" s="12">
        <v>0.36712461221570203</v>
      </c>
    </row>
    <row r="89" spans="1:11" x14ac:dyDescent="0.25">
      <c r="A89" s="36" t="s">
        <v>96</v>
      </c>
      <c r="B89" s="36" t="s">
        <v>99</v>
      </c>
      <c r="C89" s="36"/>
      <c r="D89" s="47">
        <v>662268</v>
      </c>
      <c r="E89" s="47">
        <v>4079361</v>
      </c>
      <c r="F89" s="47">
        <v>0.16234601448609232</v>
      </c>
      <c r="G89" s="27">
        <v>0.81173006208886744</v>
      </c>
    </row>
    <row r="90" spans="1:11" x14ac:dyDescent="0.25">
      <c r="A90" s="35" t="s">
        <v>97</v>
      </c>
      <c r="B90" s="35" t="s">
        <v>99</v>
      </c>
      <c r="C90" s="35"/>
      <c r="D90" s="46">
        <v>0.01</v>
      </c>
      <c r="E90" s="46">
        <v>4147558.71673638</v>
      </c>
      <c r="F90" s="46">
        <v>2.4110568850171154E-9</v>
      </c>
      <c r="G90" s="23">
        <v>6.8547612819717549E-10</v>
      </c>
    </row>
    <row r="91" spans="1:11" x14ac:dyDescent="0.25">
      <c r="A91" s="36" t="s">
        <v>98</v>
      </c>
      <c r="B91" s="36" t="s">
        <v>99</v>
      </c>
      <c r="C91" s="36"/>
      <c r="D91" s="47">
        <v>0.01</v>
      </c>
      <c r="E91" s="47">
        <v>4361964.4543391801</v>
      </c>
      <c r="F91" s="47">
        <v>2.2925450458570874E-9</v>
      </c>
      <c r="G91" s="23">
        <v>4.4845244987711942E-10</v>
      </c>
    </row>
    <row r="92" spans="1:11" x14ac:dyDescent="0.25">
      <c r="A92" s="35"/>
      <c r="B92" s="35"/>
      <c r="C92" s="35"/>
      <c r="D92" s="46"/>
      <c r="E92" s="46"/>
      <c r="F92" s="46"/>
    </row>
    <row r="93" spans="1:11" x14ac:dyDescent="0.25">
      <c r="A93" s="36" t="s">
        <v>28</v>
      </c>
      <c r="B93" s="36" t="s">
        <v>106</v>
      </c>
      <c r="C93" s="36"/>
      <c r="D93" s="47">
        <v>0.01</v>
      </c>
      <c r="E93" s="47">
        <v>4357081.2283717999</v>
      </c>
      <c r="F93" s="47">
        <v>2.2951144300187642E-9</v>
      </c>
      <c r="I93" s="3" t="s">
        <v>11</v>
      </c>
    </row>
    <row r="94" spans="1:11" x14ac:dyDescent="0.25">
      <c r="A94" s="35" t="s">
        <v>29</v>
      </c>
      <c r="B94" s="35" t="s">
        <v>106</v>
      </c>
      <c r="C94" s="35"/>
      <c r="D94" s="46">
        <v>0.01</v>
      </c>
      <c r="E94" s="46">
        <v>5430287.2403797498</v>
      </c>
      <c r="F94" s="46">
        <v>1.8415232118182909E-9</v>
      </c>
      <c r="H94" t="s">
        <v>12</v>
      </c>
      <c r="I94" s="6">
        <v>2.0683188209185277E-9</v>
      </c>
      <c r="J94" t="s">
        <v>12</v>
      </c>
    </row>
    <row r="95" spans="1:11" x14ac:dyDescent="0.25">
      <c r="A95" s="36" t="s">
        <v>100</v>
      </c>
      <c r="B95" s="36" t="s">
        <v>106</v>
      </c>
      <c r="C95" s="36"/>
      <c r="D95" s="47">
        <v>951915.89832536201</v>
      </c>
      <c r="E95" s="47">
        <v>4763588.3863097802</v>
      </c>
      <c r="F95" s="47">
        <v>0.19983168593262629</v>
      </c>
      <c r="G95" s="2">
        <v>0.99915841932153737</v>
      </c>
      <c r="H95" s="5">
        <v>1</v>
      </c>
      <c r="I95" s="7">
        <v>2.1225456165917538E-10</v>
      </c>
      <c r="J95" s="8">
        <v>0.99999999978774545</v>
      </c>
      <c r="K95" s="11">
        <v>1.1728117873052175</v>
      </c>
    </row>
    <row r="96" spans="1:11" x14ac:dyDescent="0.25">
      <c r="A96" s="35" t="s">
        <v>101</v>
      </c>
      <c r="B96" s="35" t="s">
        <v>106</v>
      </c>
      <c r="C96" s="35"/>
      <c r="D96" s="46">
        <v>1096747.41967835</v>
      </c>
      <c r="E96" s="46">
        <v>5016713.8487199098</v>
      </c>
      <c r="F96" s="46">
        <v>0.21861869198662817</v>
      </c>
      <c r="G96" s="2">
        <v>1.0930934495915468</v>
      </c>
      <c r="H96" s="5">
        <v>2</v>
      </c>
      <c r="I96" s="13">
        <v>-1.2631416680325006E-10</v>
      </c>
      <c r="J96" s="14">
        <v>1.0000000001263141</v>
      </c>
      <c r="K96" s="15">
        <v>1.18079691905447</v>
      </c>
    </row>
    <row r="97" spans="1:11" x14ac:dyDescent="0.25">
      <c r="A97" s="36" t="s">
        <v>102</v>
      </c>
      <c r="B97" s="36" t="s">
        <v>106</v>
      </c>
      <c r="C97" s="36"/>
      <c r="D97" s="47">
        <v>908788.60950369004</v>
      </c>
      <c r="E97" s="47">
        <v>5333678.62126996</v>
      </c>
      <c r="F97" s="47">
        <v>0.17038683318480588</v>
      </c>
      <c r="G97" s="27">
        <v>0.85193415558243535</v>
      </c>
      <c r="H97" s="5" t="s">
        <v>13</v>
      </c>
      <c r="I97" s="9">
        <v>4.2970197427962659E-11</v>
      </c>
      <c r="J97" s="10">
        <v>0.99999999995702971</v>
      </c>
      <c r="K97" s="12">
        <v>1.1768043531798438</v>
      </c>
    </row>
    <row r="98" spans="1:11" x14ac:dyDescent="0.25">
      <c r="A98" s="35" t="s">
        <v>103</v>
      </c>
      <c r="B98" s="35" t="s">
        <v>106</v>
      </c>
      <c r="C98" s="35"/>
      <c r="D98" s="46">
        <v>895725.56138878094</v>
      </c>
      <c r="E98" s="46">
        <v>4837966.8362686401</v>
      </c>
      <c r="F98" s="46">
        <v>0.18514503958022657</v>
      </c>
      <c r="G98" s="27">
        <v>0.9257251875595387</v>
      </c>
    </row>
    <row r="99" spans="1:11" x14ac:dyDescent="0.25">
      <c r="A99" s="36" t="s">
        <v>104</v>
      </c>
      <c r="B99" s="36" t="s">
        <v>106</v>
      </c>
      <c r="C99" s="36"/>
      <c r="D99" s="47">
        <v>0.01</v>
      </c>
      <c r="E99" s="47">
        <v>4599061.2301642299</v>
      </c>
      <c r="F99" s="47">
        <v>2.1743567870791114E-9</v>
      </c>
      <c r="G99" s="2">
        <v>2.1207593232116746E-10</v>
      </c>
    </row>
    <row r="100" spans="1:11" x14ac:dyDescent="0.25">
      <c r="A100" s="35" t="s">
        <v>105</v>
      </c>
      <c r="B100" s="35" t="s">
        <v>106</v>
      </c>
      <c r="C100" s="35"/>
      <c r="D100" s="46">
        <v>0.01</v>
      </c>
      <c r="E100" s="46">
        <v>5001795.07733698</v>
      </c>
      <c r="F100" s="46">
        <v>1.9992822267569044E-9</v>
      </c>
      <c r="G100" s="2">
        <v>-1.3807318832324665E-10</v>
      </c>
    </row>
    <row r="101" spans="1:11" x14ac:dyDescent="0.25">
      <c r="A101" s="36"/>
      <c r="B101" s="36"/>
      <c r="C101" s="36"/>
      <c r="D101" s="47"/>
      <c r="E101" s="47"/>
      <c r="F101" s="47"/>
    </row>
    <row r="102" spans="1:11" x14ac:dyDescent="0.25">
      <c r="A102" s="35" t="s">
        <v>28</v>
      </c>
      <c r="B102" s="35" t="s">
        <v>113</v>
      </c>
      <c r="C102" s="35"/>
      <c r="D102" s="46">
        <v>0.01</v>
      </c>
      <c r="E102" s="46">
        <v>4357081.2283717999</v>
      </c>
      <c r="F102" s="46">
        <v>2.2951144300187642E-9</v>
      </c>
      <c r="I102" s="3" t="s">
        <v>11</v>
      </c>
    </row>
    <row r="103" spans="1:11" x14ac:dyDescent="0.25">
      <c r="A103" s="36" t="s">
        <v>29</v>
      </c>
      <c r="B103" s="36" t="s">
        <v>113</v>
      </c>
      <c r="C103" s="36"/>
      <c r="D103" s="47">
        <v>0.01</v>
      </c>
      <c r="E103" s="47">
        <v>5430287.2403797498</v>
      </c>
      <c r="F103" s="47">
        <v>1.8415232118182909E-9</v>
      </c>
      <c r="H103" t="s">
        <v>12</v>
      </c>
      <c r="I103" s="6">
        <v>2.0683188209185277E-9</v>
      </c>
      <c r="J103" t="s">
        <v>12</v>
      </c>
    </row>
    <row r="104" spans="1:11" x14ac:dyDescent="0.25">
      <c r="A104" s="35" t="s">
        <v>107</v>
      </c>
      <c r="B104" s="35" t="s">
        <v>113</v>
      </c>
      <c r="C104" s="35"/>
      <c r="D104" s="46">
        <v>555195.81962948898</v>
      </c>
      <c r="E104" s="46">
        <v>4209146.2005330203</v>
      </c>
      <c r="F104" s="46">
        <v>0.13190224173234524</v>
      </c>
      <c r="G104" s="2">
        <v>0.65951119832013205</v>
      </c>
      <c r="H104" s="5">
        <v>1</v>
      </c>
      <c r="I104" s="7">
        <v>1.800378725149075E-6</v>
      </c>
      <c r="J104" s="19">
        <v>0.9999981996212749</v>
      </c>
      <c r="K104" s="11">
        <v>0.57108261380586678</v>
      </c>
    </row>
    <row r="105" spans="1:11" x14ac:dyDescent="0.25">
      <c r="A105" s="36" t="s">
        <v>108</v>
      </c>
      <c r="B105" s="36" t="s">
        <v>113</v>
      </c>
      <c r="C105" s="36"/>
      <c r="D105" s="47">
        <v>576574.79780200403</v>
      </c>
      <c r="E105" s="47">
        <v>4313101.8437021496</v>
      </c>
      <c r="F105" s="47">
        <v>0.13367984775131145</v>
      </c>
      <c r="G105" s="2">
        <v>0.66839922841496313</v>
      </c>
      <c r="H105" s="5">
        <v>2</v>
      </c>
      <c r="I105" s="21">
        <v>1.289340695752895E-6</v>
      </c>
      <c r="J105" s="26">
        <v>0.99999871065930424</v>
      </c>
      <c r="K105" s="15">
        <v>0.67972854101441293</v>
      </c>
    </row>
    <row r="106" spans="1:11" x14ac:dyDescent="0.25">
      <c r="A106" s="35" t="s">
        <v>109</v>
      </c>
      <c r="B106" s="35" t="s">
        <v>113</v>
      </c>
      <c r="C106" s="35"/>
      <c r="D106" s="46">
        <v>1156935.7887255801</v>
      </c>
      <c r="E106" s="46">
        <v>5009042.5110935001</v>
      </c>
      <c r="F106" s="46">
        <v>0.23096944898417621</v>
      </c>
      <c r="G106" s="27">
        <v>1.1548472345792868</v>
      </c>
      <c r="H106" s="5" t="s">
        <v>13</v>
      </c>
      <c r="I106" s="9">
        <v>1.5448597104509849E-6</v>
      </c>
      <c r="J106" s="18">
        <v>0.99999845514028962</v>
      </c>
      <c r="K106" s="12">
        <v>0.62540557741013991</v>
      </c>
    </row>
    <row r="107" spans="1:11" x14ac:dyDescent="0.25">
      <c r="A107" s="36" t="s">
        <v>110</v>
      </c>
      <c r="B107" s="36" t="s">
        <v>113</v>
      </c>
      <c r="C107" s="36"/>
      <c r="D107" s="47">
        <v>877957.77505082602</v>
      </c>
      <c r="E107" s="47">
        <v>4464185.79987913</v>
      </c>
      <c r="F107" s="47">
        <v>0.1966669431802317</v>
      </c>
      <c r="G107" s="27">
        <v>0.98333470555956437</v>
      </c>
    </row>
    <row r="108" spans="1:11" x14ac:dyDescent="0.25">
      <c r="A108" s="35" t="s">
        <v>111</v>
      </c>
      <c r="B108" s="35" t="s">
        <v>113</v>
      </c>
      <c r="C108" s="35"/>
      <c r="D108" s="46">
        <v>0.01</v>
      </c>
      <c r="E108" s="46">
        <v>16785.471885376799</v>
      </c>
      <c r="F108" s="46">
        <v>5.9575328404748755E-7</v>
      </c>
      <c r="G108" s="2">
        <v>1.1873699304531381E-6</v>
      </c>
    </row>
    <row r="109" spans="1:11" x14ac:dyDescent="0.25">
      <c r="A109" s="36" t="s">
        <v>112</v>
      </c>
      <c r="B109" s="36" t="s">
        <v>113</v>
      </c>
      <c r="C109" s="36"/>
      <c r="D109" s="47">
        <v>0.01</v>
      </c>
      <c r="E109" s="47">
        <v>23096.529440575399</v>
      </c>
      <c r="F109" s="47">
        <v>4.3296548192354184E-7</v>
      </c>
      <c r="G109" s="2">
        <v>8.6179432620524668E-7</v>
      </c>
    </row>
    <row r="110" spans="1:11" x14ac:dyDescent="0.25">
      <c r="A110" s="35"/>
      <c r="B110" s="35"/>
      <c r="C110" s="35"/>
      <c r="D110" s="46"/>
      <c r="E110" s="46"/>
      <c r="F110" s="46"/>
    </row>
    <row r="111" spans="1:11" x14ac:dyDescent="0.25">
      <c r="A111" s="36" t="s">
        <v>28</v>
      </c>
      <c r="B111" s="36" t="s">
        <v>120</v>
      </c>
      <c r="C111" s="36"/>
      <c r="D111" s="47">
        <v>0.01</v>
      </c>
      <c r="E111" s="47">
        <v>4357081.2283717999</v>
      </c>
      <c r="F111" s="47">
        <v>2.2951144300187642E-9</v>
      </c>
      <c r="I111" s="3" t="s">
        <v>11</v>
      </c>
    </row>
    <row r="112" spans="1:11" x14ac:dyDescent="0.25">
      <c r="A112" s="35" t="s">
        <v>29</v>
      </c>
      <c r="B112" s="35" t="s">
        <v>120</v>
      </c>
      <c r="C112" s="35"/>
      <c r="D112" s="46">
        <v>0.01</v>
      </c>
      <c r="E112" s="46">
        <v>5430287.2403797498</v>
      </c>
      <c r="F112" s="46">
        <v>1.8415232118182909E-9</v>
      </c>
      <c r="H112" t="s">
        <v>12</v>
      </c>
      <c r="I112" s="6">
        <v>2.0683188209185277E-9</v>
      </c>
      <c r="J112" t="s">
        <v>12</v>
      </c>
    </row>
    <row r="113" spans="1:11" x14ac:dyDescent="0.25">
      <c r="A113" s="36" t="s">
        <v>114</v>
      </c>
      <c r="B113" s="36" t="s">
        <v>120</v>
      </c>
      <c r="C113" s="36"/>
      <c r="D113" s="47">
        <v>0.01</v>
      </c>
      <c r="E113" s="47">
        <v>4176417.6764493501</v>
      </c>
      <c r="F113" s="47">
        <v>2.3943965318386603E-9</v>
      </c>
      <c r="G113" s="22">
        <v>1.6303885546006633E-9</v>
      </c>
      <c r="H113" s="5">
        <v>1</v>
      </c>
      <c r="I113" s="17">
        <v>0</v>
      </c>
      <c r="J113" s="8">
        <v>0</v>
      </c>
      <c r="K113" s="11">
        <v>8.6492712794729778E-9</v>
      </c>
    </row>
    <row r="114" spans="1:11" x14ac:dyDescent="0.25">
      <c r="A114" s="35" t="s">
        <v>115</v>
      </c>
      <c r="B114" s="35" t="s">
        <v>120</v>
      </c>
      <c r="C114" s="35"/>
      <c r="D114" s="46">
        <v>0.01</v>
      </c>
      <c r="E114" s="46">
        <v>4061761.5836967099</v>
      </c>
      <c r="F114" s="46">
        <v>2.4619859619871516E-9</v>
      </c>
      <c r="G114" s="22">
        <v>1.9683357053431195E-9</v>
      </c>
      <c r="H114" s="5">
        <v>2</v>
      </c>
      <c r="I114" s="21">
        <v>0</v>
      </c>
      <c r="J114" s="14">
        <v>0</v>
      </c>
      <c r="K114" s="15">
        <v>1.0219102809143441E-8</v>
      </c>
    </row>
    <row r="115" spans="1:11" x14ac:dyDescent="0.25">
      <c r="A115" s="36" t="s">
        <v>116</v>
      </c>
      <c r="B115" s="36" t="s">
        <v>120</v>
      </c>
      <c r="C115" s="36"/>
      <c r="D115" s="47">
        <v>263278.93559266598</v>
      </c>
      <c r="E115" s="47">
        <v>4641508.9577100901</v>
      </c>
      <c r="F115" s="72">
        <v>5.6722703325893367E-2</v>
      </c>
      <c r="G115" s="23">
        <v>0.28361350628787274</v>
      </c>
      <c r="H115" s="5" t="s">
        <v>13</v>
      </c>
      <c r="I115" s="20">
        <v>0</v>
      </c>
      <c r="J115" s="10">
        <v>0</v>
      </c>
      <c r="K115" s="12">
        <v>9.4341870443082095E-9</v>
      </c>
    </row>
    <row r="116" spans="1:11" x14ac:dyDescent="0.25">
      <c r="A116" s="35" t="s">
        <v>117</v>
      </c>
      <c r="B116" s="35" t="s">
        <v>120</v>
      </c>
      <c r="C116" s="35"/>
      <c r="D116" s="46">
        <v>234718.78343228399</v>
      </c>
      <c r="E116" s="46">
        <v>4646267.2314004796</v>
      </c>
      <c r="F116" s="73">
        <v>5.051771061423322E-2</v>
      </c>
      <c r="G116" s="23">
        <v>0.25258854272957199</v>
      </c>
    </row>
    <row r="117" spans="1:11" x14ac:dyDescent="0.25">
      <c r="A117" s="36" t="s">
        <v>118</v>
      </c>
      <c r="B117" s="36" t="s">
        <v>120</v>
      </c>
      <c r="C117" s="36"/>
      <c r="D117" s="47">
        <v>0.01</v>
      </c>
      <c r="E117" s="47">
        <v>4319435.56219994</v>
      </c>
      <c r="F117" s="47">
        <v>2.3151173008602266E-9</v>
      </c>
      <c r="G117" s="22">
        <v>4.9359695988339786E-10</v>
      </c>
    </row>
    <row r="118" spans="1:11" x14ac:dyDescent="0.25">
      <c r="A118" s="35" t="s">
        <v>119</v>
      </c>
      <c r="B118" s="35" t="s">
        <v>120</v>
      </c>
      <c r="C118" s="35"/>
      <c r="D118" s="46">
        <v>0.01</v>
      </c>
      <c r="E118" s="46">
        <v>4440129.4372919695</v>
      </c>
      <c r="F118" s="46">
        <v>2.252186595285157E-9</v>
      </c>
      <c r="G118" s="22">
        <v>3.6773554873325855E-10</v>
      </c>
    </row>
    <row r="119" spans="1:11" x14ac:dyDescent="0.25">
      <c r="A119" s="36"/>
      <c r="B119" s="36"/>
      <c r="C119" s="36"/>
      <c r="D119" s="47"/>
      <c r="E119" s="47"/>
      <c r="F119" s="47"/>
    </row>
    <row r="120" spans="1:11" x14ac:dyDescent="0.25">
      <c r="A120" s="35" t="s">
        <v>28</v>
      </c>
      <c r="B120" s="35" t="s">
        <v>127</v>
      </c>
      <c r="C120" s="35"/>
      <c r="D120" s="46">
        <v>0.01</v>
      </c>
      <c r="E120" s="46">
        <v>4357081.2283717999</v>
      </c>
      <c r="F120" s="46">
        <v>2.2951144300187642E-9</v>
      </c>
      <c r="I120" s="3" t="s">
        <v>11</v>
      </c>
    </row>
    <row r="121" spans="1:11" x14ac:dyDescent="0.25">
      <c r="A121" s="36" t="s">
        <v>29</v>
      </c>
      <c r="B121" s="36" t="s">
        <v>127</v>
      </c>
      <c r="C121" s="36"/>
      <c r="D121" s="47">
        <v>0.01</v>
      </c>
      <c r="E121" s="47">
        <v>5430287.2403797498</v>
      </c>
      <c r="F121" s="47">
        <v>1.8415232118182909E-9</v>
      </c>
      <c r="H121" t="s">
        <v>12</v>
      </c>
      <c r="I121" s="6">
        <v>2.0683188209185277E-9</v>
      </c>
      <c r="J121" t="s">
        <v>12</v>
      </c>
    </row>
    <row r="122" spans="1:11" x14ac:dyDescent="0.25">
      <c r="A122" s="35" t="s">
        <v>121</v>
      </c>
      <c r="B122" s="35" t="s">
        <v>127</v>
      </c>
      <c r="C122" s="35"/>
      <c r="D122" s="46">
        <v>0.01</v>
      </c>
      <c r="E122" s="46">
        <v>4660553.2687773602</v>
      </c>
      <c r="F122" s="46">
        <v>2.1456679976159524E-9</v>
      </c>
      <c r="G122" s="22">
        <v>3.8674588348712378E-10</v>
      </c>
      <c r="H122" s="5">
        <v>1</v>
      </c>
      <c r="I122" s="17">
        <v>0</v>
      </c>
      <c r="J122" s="8">
        <v>0</v>
      </c>
      <c r="K122" s="11">
        <v>8.6492712794729778E-9</v>
      </c>
    </row>
    <row r="123" spans="1:11" x14ac:dyDescent="0.25">
      <c r="A123" s="36" t="s">
        <v>122</v>
      </c>
      <c r="B123" s="36" t="s">
        <v>127</v>
      </c>
      <c r="C123" s="36"/>
      <c r="D123" s="47">
        <v>0.01</v>
      </c>
      <c r="E123" s="47">
        <v>4658775.8626310397</v>
      </c>
      <c r="F123" s="47">
        <v>2.1464866082551801E-9</v>
      </c>
      <c r="G123" s="22">
        <v>3.9083893668326186E-10</v>
      </c>
      <c r="H123" s="5">
        <v>2</v>
      </c>
      <c r="I123" s="21">
        <v>0</v>
      </c>
      <c r="J123" s="14">
        <v>0</v>
      </c>
      <c r="K123" s="15">
        <v>1.0219102809143441E-8</v>
      </c>
    </row>
    <row r="124" spans="1:11" x14ac:dyDescent="0.25">
      <c r="A124" s="35" t="s">
        <v>123</v>
      </c>
      <c r="B124" s="35" t="s">
        <v>127</v>
      </c>
      <c r="C124" s="35"/>
      <c r="D124" s="46">
        <v>312313.61265171901</v>
      </c>
      <c r="E124" s="46">
        <v>4918196.1023442196</v>
      </c>
      <c r="F124" s="46">
        <v>6.3501659175984701E-2</v>
      </c>
      <c r="G124" s="23">
        <v>0.31750828553832938</v>
      </c>
      <c r="H124" s="5" t="s">
        <v>13</v>
      </c>
      <c r="I124" s="20">
        <v>0</v>
      </c>
      <c r="J124" s="10">
        <v>0</v>
      </c>
      <c r="K124" s="12">
        <v>9.4341870443082095E-9</v>
      </c>
    </row>
    <row r="125" spans="1:11" x14ac:dyDescent="0.25">
      <c r="A125" s="36" t="s">
        <v>124</v>
      </c>
      <c r="B125" s="36" t="s">
        <v>127</v>
      </c>
      <c r="C125" s="36"/>
      <c r="D125" s="47">
        <v>304388.50727563398</v>
      </c>
      <c r="E125" s="47">
        <v>5002535.4777759099</v>
      </c>
      <c r="F125" s="47">
        <v>6.0846846289826381E-2</v>
      </c>
      <c r="G125" s="23">
        <v>0.30423422110753778</v>
      </c>
    </row>
    <row r="126" spans="1:11" x14ac:dyDescent="0.25">
      <c r="A126" s="35" t="s">
        <v>125</v>
      </c>
      <c r="B126" s="35" t="s">
        <v>127</v>
      </c>
      <c r="C126" s="35"/>
      <c r="D126" s="46">
        <v>0.01</v>
      </c>
      <c r="E126" s="46">
        <v>4899385.0296541201</v>
      </c>
      <c r="F126" s="46">
        <v>2.0410724896030402E-9</v>
      </c>
      <c r="G126" s="22">
        <v>-5.449266263097506E-11</v>
      </c>
    </row>
    <row r="127" spans="1:11" x14ac:dyDescent="0.25">
      <c r="A127" s="36" t="s">
        <v>126</v>
      </c>
      <c r="B127" s="36" t="s">
        <v>127</v>
      </c>
      <c r="C127" s="36"/>
      <c r="D127" s="47">
        <v>0.01</v>
      </c>
      <c r="E127" s="47">
        <v>4834250.7783256201</v>
      </c>
      <c r="F127" s="47">
        <v>2.0685728685890757E-9</v>
      </c>
      <c r="G127" s="22">
        <v>5.080953410961188E-13</v>
      </c>
    </row>
    <row r="128" spans="1:11" x14ac:dyDescent="0.25">
      <c r="A128" s="35"/>
      <c r="B128" s="35"/>
      <c r="C128" s="35"/>
      <c r="D128" s="46"/>
      <c r="E128" s="46"/>
      <c r="F128" s="46"/>
    </row>
    <row r="129" spans="1:11" x14ac:dyDescent="0.25">
      <c r="A129" s="36" t="s">
        <v>28</v>
      </c>
      <c r="B129" s="36" t="s">
        <v>134</v>
      </c>
      <c r="C129" s="36"/>
      <c r="D129" s="47">
        <v>0.01</v>
      </c>
      <c r="E129" s="47">
        <v>4357081.2283717999</v>
      </c>
      <c r="F129" s="47">
        <v>2.2951144300187642E-9</v>
      </c>
      <c r="I129" s="3" t="s">
        <v>11</v>
      </c>
    </row>
    <row r="130" spans="1:11" x14ac:dyDescent="0.25">
      <c r="A130" s="35" t="s">
        <v>29</v>
      </c>
      <c r="B130" s="35" t="s">
        <v>134</v>
      </c>
      <c r="C130" s="35"/>
      <c r="D130" s="46">
        <v>0.01</v>
      </c>
      <c r="E130" s="46">
        <v>5430287.2403797498</v>
      </c>
      <c r="F130" s="46">
        <v>1.8415232118182909E-9</v>
      </c>
      <c r="H130" t="s">
        <v>12</v>
      </c>
      <c r="I130" s="6">
        <v>2.0683188209185277E-9</v>
      </c>
      <c r="J130" t="s">
        <v>12</v>
      </c>
    </row>
    <row r="131" spans="1:11" x14ac:dyDescent="0.25">
      <c r="A131" s="36" t="s">
        <v>128</v>
      </c>
      <c r="B131" s="36" t="s">
        <v>134</v>
      </c>
      <c r="C131" s="36"/>
      <c r="D131" s="47">
        <v>0.01</v>
      </c>
      <c r="E131" s="47">
        <v>6792923.1542082699</v>
      </c>
      <c r="F131" s="47">
        <v>1.4721202894522546E-9</v>
      </c>
      <c r="G131" s="22">
        <v>-2.9809926573313655E-9</v>
      </c>
      <c r="H131" s="5">
        <v>1</v>
      </c>
      <c r="I131" s="17">
        <v>0</v>
      </c>
      <c r="J131" s="8">
        <v>0</v>
      </c>
      <c r="K131" s="11">
        <v>8.6492712794729778E-9</v>
      </c>
    </row>
    <row r="132" spans="1:11" x14ac:dyDescent="0.25">
      <c r="A132" s="35" t="s">
        <v>129</v>
      </c>
      <c r="B132" s="35" t="s">
        <v>134</v>
      </c>
      <c r="C132" s="35"/>
      <c r="D132" s="46">
        <v>0.01</v>
      </c>
      <c r="E132" s="46">
        <v>4877547.0997123802</v>
      </c>
      <c r="F132" s="46">
        <v>2.0502108530309593E-9</v>
      </c>
      <c r="G132" s="22">
        <v>-9.0539839437841945E-11</v>
      </c>
      <c r="H132" s="5">
        <v>2</v>
      </c>
      <c r="I132" s="21">
        <v>0</v>
      </c>
      <c r="J132" s="14">
        <v>0</v>
      </c>
      <c r="K132" s="15">
        <v>1.0219102809143441E-8</v>
      </c>
    </row>
    <row r="133" spans="1:11" x14ac:dyDescent="0.25">
      <c r="A133" s="36" t="s">
        <v>130</v>
      </c>
      <c r="B133" s="36" t="s">
        <v>134</v>
      </c>
      <c r="C133" s="36"/>
      <c r="D133" s="47">
        <v>338176.28963729599</v>
      </c>
      <c r="E133" s="47">
        <v>4836587.6822683103</v>
      </c>
      <c r="F133" s="47">
        <v>6.9920429826404965E-2</v>
      </c>
      <c r="G133" s="23">
        <v>0.34960213879043073</v>
      </c>
      <c r="H133" s="5" t="s">
        <v>13</v>
      </c>
      <c r="I133" s="20">
        <v>0</v>
      </c>
      <c r="J133" s="10">
        <v>0</v>
      </c>
      <c r="K133" s="12">
        <v>9.4341870443082095E-9</v>
      </c>
    </row>
    <row r="134" spans="1:11" ht="12.75" customHeight="1" x14ac:dyDescent="0.25">
      <c r="A134" s="35" t="s">
        <v>131</v>
      </c>
      <c r="B134" s="35" t="s">
        <v>134</v>
      </c>
      <c r="C134" s="35"/>
      <c r="D134" s="46">
        <v>293260.09070958401</v>
      </c>
      <c r="E134" s="46">
        <v>4799078.2027042201</v>
      </c>
      <c r="F134" s="46">
        <v>6.1107587399666805E-2</v>
      </c>
      <c r="G134" s="23">
        <v>0.3055379266567399</v>
      </c>
    </row>
    <row r="135" spans="1:11" x14ac:dyDescent="0.25">
      <c r="A135" s="36" t="s">
        <v>132</v>
      </c>
      <c r="B135" s="36" t="s">
        <v>134</v>
      </c>
      <c r="C135" s="36"/>
      <c r="D135" s="47">
        <v>0.01</v>
      </c>
      <c r="E135" s="47">
        <v>4334736.1435050303</v>
      </c>
      <c r="F135" s="47">
        <v>2.3069454907846099E-9</v>
      </c>
      <c r="G135" s="22">
        <v>4.7725333973216447E-10</v>
      </c>
    </row>
    <row r="136" spans="1:11" x14ac:dyDescent="0.25">
      <c r="A136" s="35" t="s">
        <v>133</v>
      </c>
      <c r="B136" s="35" t="s">
        <v>134</v>
      </c>
      <c r="C136" s="35"/>
      <c r="D136" s="46">
        <v>0.01</v>
      </c>
      <c r="E136" s="46">
        <v>4334736.1435050303</v>
      </c>
      <c r="F136" s="46">
        <v>2.3069454907846099E-9</v>
      </c>
      <c r="G136" s="22">
        <v>4.7725333973216447E-10</v>
      </c>
    </row>
    <row r="137" spans="1:11" x14ac:dyDescent="0.25">
      <c r="A137" s="36"/>
      <c r="B137" s="36"/>
      <c r="C137" s="36"/>
      <c r="D137" s="47"/>
      <c r="E137" s="47"/>
      <c r="F137" s="47"/>
    </row>
    <row r="138" spans="1:11" x14ac:dyDescent="0.25">
      <c r="A138" s="35" t="s">
        <v>28</v>
      </c>
      <c r="B138" s="35" t="s">
        <v>141</v>
      </c>
      <c r="C138" s="35"/>
      <c r="D138" s="46">
        <v>44376.841035971098</v>
      </c>
      <c r="E138" s="46">
        <v>4357081.2283717999</v>
      </c>
      <c r="F138" s="46">
        <v>1.0184992822030611E-2</v>
      </c>
      <c r="I138" s="3" t="s">
        <v>11</v>
      </c>
    </row>
    <row r="139" spans="1:11" x14ac:dyDescent="0.25">
      <c r="A139" s="36" t="s">
        <v>29</v>
      </c>
      <c r="B139" s="36" t="s">
        <v>141</v>
      </c>
      <c r="C139" s="36"/>
      <c r="D139" s="47">
        <v>41917.760511529603</v>
      </c>
      <c r="E139" s="47">
        <v>5430287.2403797498</v>
      </c>
      <c r="F139" s="47">
        <v>7.7192528969421918E-3</v>
      </c>
      <c r="H139" t="s">
        <v>12</v>
      </c>
      <c r="I139" s="6">
        <v>8.952122859486402E-3</v>
      </c>
      <c r="J139" t="s">
        <v>12</v>
      </c>
    </row>
    <row r="140" spans="1:11" x14ac:dyDescent="0.25">
      <c r="A140" s="35" t="s">
        <v>135</v>
      </c>
      <c r="B140" s="35" t="s">
        <v>141</v>
      </c>
      <c r="C140" s="35"/>
      <c r="D140" s="46">
        <v>75916.691093074405</v>
      </c>
      <c r="E140" s="46">
        <v>4066834.3365802201</v>
      </c>
      <c r="F140" s="46">
        <v>1.866726913614887E-2</v>
      </c>
      <c r="G140" s="2">
        <v>4.8575731383312337E-2</v>
      </c>
      <c r="H140" s="5">
        <v>1</v>
      </c>
      <c r="I140" s="7">
        <v>0.2812237613263191</v>
      </c>
      <c r="J140" s="19">
        <v>0.7187762386736809</v>
      </c>
      <c r="K140" s="11">
        <v>0.22417557682790043</v>
      </c>
    </row>
    <row r="141" spans="1:11" x14ac:dyDescent="0.25">
      <c r="A141" s="36" t="s">
        <v>136</v>
      </c>
      <c r="B141" s="36" t="s">
        <v>141</v>
      </c>
      <c r="C141" s="36"/>
      <c r="D141" s="47">
        <v>94433.356983556994</v>
      </c>
      <c r="E141" s="47">
        <v>3966662.65661202</v>
      </c>
      <c r="F141" s="47">
        <v>2.3806752718471349E-2</v>
      </c>
      <c r="G141" s="2">
        <v>7.4273149294924734E-2</v>
      </c>
      <c r="H141" s="5">
        <v>2</v>
      </c>
      <c r="I141" s="13">
        <v>0.17826643240096304</v>
      </c>
      <c r="J141" s="14">
        <v>0.82173356759903693</v>
      </c>
      <c r="K141" s="15">
        <v>0.34490207307545651</v>
      </c>
    </row>
    <row r="142" spans="1:11" x14ac:dyDescent="0.25">
      <c r="A142" s="35" t="s">
        <v>137</v>
      </c>
      <c r="B142" s="35" t="s">
        <v>141</v>
      </c>
      <c r="C142" s="35"/>
      <c r="D142" s="46">
        <v>322431.146254864</v>
      </c>
      <c r="E142" s="46">
        <v>4441092.12064749</v>
      </c>
      <c r="F142" s="46">
        <v>7.2601769451216672E-2</v>
      </c>
      <c r="G142" s="27">
        <v>0.31824823295865134</v>
      </c>
      <c r="H142" s="5" t="s">
        <v>13</v>
      </c>
      <c r="I142" s="9">
        <v>0.22974509686364109</v>
      </c>
      <c r="J142" s="10">
        <v>0.77025490313635891</v>
      </c>
      <c r="K142" s="12">
        <v>0.28453882495167848</v>
      </c>
    </row>
    <row r="143" spans="1:11" x14ac:dyDescent="0.25">
      <c r="A143" s="36" t="s">
        <v>138</v>
      </c>
      <c r="B143" s="36" t="s">
        <v>141</v>
      </c>
      <c r="C143" s="36"/>
      <c r="D143" s="47">
        <v>291971.81109863101</v>
      </c>
      <c r="E143" s="47">
        <v>4504518.2534579299</v>
      </c>
      <c r="F143" s="47">
        <v>6.4817544223402024E-2</v>
      </c>
      <c r="G143" s="27">
        <v>0.27932710681957806</v>
      </c>
    </row>
    <row r="144" spans="1:11" x14ac:dyDescent="0.25">
      <c r="A144" s="35" t="s">
        <v>139</v>
      </c>
      <c r="B144" s="35" t="s">
        <v>141</v>
      </c>
      <c r="C144" s="35"/>
      <c r="D144" s="46">
        <v>66280.121578835504</v>
      </c>
      <c r="E144" s="46">
        <v>4199609.7438402995</v>
      </c>
      <c r="F144" s="46">
        <v>1.578244780388241E-2</v>
      </c>
      <c r="G144" s="2">
        <v>1.3660649888792016E-2</v>
      </c>
    </row>
    <row r="145" spans="1:11" x14ac:dyDescent="0.25">
      <c r="A145" s="36" t="s">
        <v>140</v>
      </c>
      <c r="B145" s="36" t="s">
        <v>141</v>
      </c>
      <c r="C145" s="36"/>
      <c r="D145" s="47">
        <v>64093.870897847497</v>
      </c>
      <c r="E145" s="47">
        <v>4115882.5332976901</v>
      </c>
      <c r="F145" s="47">
        <v>1.557232753348157E-2</v>
      </c>
      <c r="G145" s="2">
        <v>1.3240409347990336E-2</v>
      </c>
    </row>
    <row r="146" spans="1:11" x14ac:dyDescent="0.25">
      <c r="A146" s="35"/>
      <c r="B146" s="35"/>
      <c r="C146" s="35"/>
      <c r="D146" s="46"/>
      <c r="E146" s="46"/>
      <c r="F146" s="46"/>
    </row>
    <row r="147" spans="1:11" x14ac:dyDescent="0.25">
      <c r="A147" s="36" t="s">
        <v>28</v>
      </c>
      <c r="B147" s="36" t="s">
        <v>148</v>
      </c>
      <c r="C147" s="36"/>
      <c r="D147" s="47">
        <v>44376.841035971098</v>
      </c>
      <c r="E147" s="47">
        <v>4357081.2283717999</v>
      </c>
      <c r="F147" s="47">
        <v>1.0184992822030611E-2</v>
      </c>
      <c r="I147" s="3" t="s">
        <v>11</v>
      </c>
    </row>
    <row r="148" spans="1:11" x14ac:dyDescent="0.25">
      <c r="A148" s="35" t="s">
        <v>29</v>
      </c>
      <c r="B148" s="35" t="s">
        <v>148</v>
      </c>
      <c r="C148" s="35"/>
      <c r="D148" s="46">
        <v>41917.760511529603</v>
      </c>
      <c r="E148" s="46">
        <v>5430287.2403797498</v>
      </c>
      <c r="F148" s="46">
        <v>7.7192528969421918E-3</v>
      </c>
      <c r="H148" t="s">
        <v>12</v>
      </c>
      <c r="I148" s="6">
        <v>8.952122859486402E-3</v>
      </c>
      <c r="J148" t="s">
        <v>12</v>
      </c>
    </row>
    <row r="149" spans="1:11" x14ac:dyDescent="0.25">
      <c r="A149" s="36" t="s">
        <v>142</v>
      </c>
      <c r="B149" s="36" t="s">
        <v>148</v>
      </c>
      <c r="C149" s="36"/>
      <c r="D149" s="47">
        <v>154637.87933081199</v>
      </c>
      <c r="E149" s="47">
        <v>4658933.1725508496</v>
      </c>
      <c r="F149" s="47">
        <v>3.3191692948483523E-2</v>
      </c>
      <c r="G149" s="2">
        <v>0.1211978504449856</v>
      </c>
      <c r="H149" s="5">
        <v>1</v>
      </c>
      <c r="I149" s="7">
        <v>3.606799764005738E-2</v>
      </c>
      <c r="J149" s="8">
        <v>0.96393200235994259</v>
      </c>
      <c r="K149" s="11">
        <v>0.61075176101663753</v>
      </c>
    </row>
    <row r="150" spans="1:11" x14ac:dyDescent="0.25">
      <c r="A150" s="35" t="s">
        <v>143</v>
      </c>
      <c r="B150" s="35" t="s">
        <v>148</v>
      </c>
      <c r="C150" s="35"/>
      <c r="D150" s="46">
        <v>160093.52268319501</v>
      </c>
      <c r="E150" s="46">
        <v>4686710.69761704</v>
      </c>
      <c r="F150" s="46">
        <v>3.4159036691681147E-2</v>
      </c>
      <c r="G150" s="2">
        <v>0.12603456916097372</v>
      </c>
      <c r="H150" s="5">
        <v>2</v>
      </c>
      <c r="I150" s="13">
        <v>1.6566153998653244E-2</v>
      </c>
      <c r="J150" s="14">
        <v>0.98343384600134676</v>
      </c>
      <c r="K150" s="15">
        <v>0.59444262028889783</v>
      </c>
    </row>
    <row r="151" spans="1:11" x14ac:dyDescent="0.25">
      <c r="A151" s="36" t="s">
        <v>144</v>
      </c>
      <c r="B151" s="36" t="s">
        <v>148</v>
      </c>
      <c r="C151" s="36"/>
      <c r="D151" s="47">
        <v>249620.30987027599</v>
      </c>
      <c r="E151" s="47">
        <v>4892022.4111346602</v>
      </c>
      <c r="F151" s="47">
        <v>5.1025994750579819E-2</v>
      </c>
      <c r="G151" s="27">
        <v>0.21036935945546709</v>
      </c>
      <c r="H151" s="5" t="s">
        <v>13</v>
      </c>
      <c r="I151" s="9">
        <v>2.6317075819355312E-2</v>
      </c>
      <c r="J151" s="10">
        <v>0.97368292418064462</v>
      </c>
      <c r="K151" s="12">
        <v>0.60259719065276762</v>
      </c>
    </row>
    <row r="152" spans="1:11" x14ac:dyDescent="0.25">
      <c r="A152" s="35" t="s">
        <v>145</v>
      </c>
      <c r="B152" s="35" t="s">
        <v>148</v>
      </c>
      <c r="C152" s="35"/>
      <c r="D152" s="46">
        <v>254887.1466863</v>
      </c>
      <c r="E152" s="46">
        <v>4852479.19926323</v>
      </c>
      <c r="F152" s="46">
        <v>5.2527200266000204E-2</v>
      </c>
      <c r="G152" s="27">
        <v>0.21787538703256898</v>
      </c>
    </row>
    <row r="153" spans="1:11" x14ac:dyDescent="0.25">
      <c r="A153" s="36" t="s">
        <v>146</v>
      </c>
      <c r="B153" s="36" t="s">
        <v>148</v>
      </c>
      <c r="C153" s="36"/>
      <c r="D153" s="47">
        <v>56062.773965622197</v>
      </c>
      <c r="E153" s="47">
        <v>5033556.9007500103</v>
      </c>
      <c r="F153" s="47">
        <v>1.1137804751401286E-2</v>
      </c>
      <c r="G153" s="2">
        <v>4.3713637838297681E-3</v>
      </c>
    </row>
    <row r="154" spans="1:11" x14ac:dyDescent="0.25">
      <c r="A154" s="35" t="s">
        <v>147</v>
      </c>
      <c r="B154" s="35" t="s">
        <v>148</v>
      </c>
      <c r="C154" s="35"/>
      <c r="D154" s="46">
        <v>48908.127922516098</v>
      </c>
      <c r="E154" s="46">
        <v>4892732.2598371599</v>
      </c>
      <c r="F154" s="46">
        <v>9.9960769004237039E-3</v>
      </c>
      <c r="G154" s="2">
        <v>2.0879080818746037E-3</v>
      </c>
    </row>
    <row r="155" spans="1:11" x14ac:dyDescent="0.25">
      <c r="A155" s="36"/>
      <c r="B155" s="36"/>
      <c r="C155" s="36"/>
      <c r="D155" s="47"/>
      <c r="E155" s="47"/>
      <c r="F155" s="47"/>
    </row>
    <row r="156" spans="1:11" x14ac:dyDescent="0.25">
      <c r="A156" s="35" t="s">
        <v>28</v>
      </c>
      <c r="B156" s="35" t="s">
        <v>155</v>
      </c>
      <c r="C156" s="35"/>
      <c r="D156" s="46">
        <v>44376.841035971098</v>
      </c>
      <c r="E156" s="46">
        <v>4357081.2283717999</v>
      </c>
      <c r="F156" s="46">
        <v>1.0184992822030611E-2</v>
      </c>
      <c r="I156" s="3" t="s">
        <v>11</v>
      </c>
    </row>
    <row r="157" spans="1:11" x14ac:dyDescent="0.25">
      <c r="A157" s="36" t="s">
        <v>29</v>
      </c>
      <c r="B157" s="36" t="s">
        <v>155</v>
      </c>
      <c r="C157" s="36"/>
      <c r="D157" s="47">
        <v>41917.760511529603</v>
      </c>
      <c r="E157" s="47">
        <v>5430287.2403797498</v>
      </c>
      <c r="F157" s="47">
        <v>7.7192528969421918E-3</v>
      </c>
      <c r="H157" t="s">
        <v>12</v>
      </c>
      <c r="I157" s="6">
        <v>8.952122859486402E-3</v>
      </c>
      <c r="J157" t="s">
        <v>12</v>
      </c>
    </row>
    <row r="158" spans="1:11" x14ac:dyDescent="0.25">
      <c r="A158" s="35" t="s">
        <v>149</v>
      </c>
      <c r="B158" s="35" t="s">
        <v>155</v>
      </c>
      <c r="C158" s="35"/>
      <c r="D158" s="46">
        <v>235447.29143833101</v>
      </c>
      <c r="E158" s="46">
        <v>4736320.9125567302</v>
      </c>
      <c r="F158" s="46">
        <v>4.971100898465796E-2</v>
      </c>
      <c r="G158" s="2">
        <v>0.20379443062585781</v>
      </c>
      <c r="H158" s="5">
        <v>1</v>
      </c>
      <c r="I158" s="7">
        <v>1.2531709063611167E-2</v>
      </c>
      <c r="J158" s="8">
        <v>0.98746829093638888</v>
      </c>
      <c r="K158" s="11">
        <v>1.1817883407835528</v>
      </c>
    </row>
    <row r="159" spans="1:11" x14ac:dyDescent="0.25">
      <c r="A159" s="36" t="s">
        <v>150</v>
      </c>
      <c r="B159" s="36" t="s">
        <v>155</v>
      </c>
      <c r="C159" s="36"/>
      <c r="D159" s="47">
        <v>240300.815434555</v>
      </c>
      <c r="E159" s="47">
        <v>4786939.8228755603</v>
      </c>
      <c r="F159" s="47">
        <v>5.0199255542386162E-2</v>
      </c>
      <c r="G159" s="2">
        <v>0.20623566341449878</v>
      </c>
      <c r="H159" s="5">
        <v>2</v>
      </c>
      <c r="I159" s="13">
        <v>1.0044860508294512E-2</v>
      </c>
      <c r="J159" s="14">
        <v>0.98995513949170544</v>
      </c>
      <c r="K159" s="15">
        <v>1.2524676155104657</v>
      </c>
    </row>
    <row r="160" spans="1:11" x14ac:dyDescent="0.25">
      <c r="A160" s="35" t="s">
        <v>151</v>
      </c>
      <c r="B160" s="35" t="s">
        <v>155</v>
      </c>
      <c r="C160" s="35"/>
      <c r="D160" s="46">
        <v>178581.07948070901</v>
      </c>
      <c r="E160" s="46">
        <v>4043806.45030163</v>
      </c>
      <c r="F160" s="46">
        <v>4.4161628820634714E-2</v>
      </c>
      <c r="G160" s="27">
        <v>0.17604752980574156</v>
      </c>
      <c r="H160" s="5" t="s">
        <v>13</v>
      </c>
      <c r="I160" s="9">
        <v>1.128828478595284E-2</v>
      </c>
      <c r="J160" s="10">
        <v>0.98871171521404722</v>
      </c>
      <c r="K160" s="12">
        <v>1.2171279781470092</v>
      </c>
    </row>
    <row r="161" spans="1:11" x14ac:dyDescent="0.25">
      <c r="A161" s="36" t="s">
        <v>152</v>
      </c>
      <c r="B161" s="36" t="s">
        <v>155</v>
      </c>
      <c r="C161" s="36"/>
      <c r="D161" s="47">
        <v>207121.36439996501</v>
      </c>
      <c r="E161" s="47">
        <v>4880775.6714804899</v>
      </c>
      <c r="F161" s="47">
        <v>4.243615735306653E-2</v>
      </c>
      <c r="G161" s="27">
        <v>0.16742017246790064</v>
      </c>
    </row>
    <row r="162" spans="1:11" x14ac:dyDescent="0.25">
      <c r="A162" s="35" t="s">
        <v>153</v>
      </c>
      <c r="B162" s="35" t="s">
        <v>155</v>
      </c>
      <c r="C162" s="35"/>
      <c r="D162" s="46">
        <v>48466.080624530499</v>
      </c>
      <c r="E162" s="46">
        <v>4738073.4330817703</v>
      </c>
      <c r="F162" s="46">
        <v>1.0229069116180172E-2</v>
      </c>
      <c r="G162" s="2">
        <v>2.5538925133875394E-3</v>
      </c>
    </row>
    <row r="163" spans="1:11" x14ac:dyDescent="0.25">
      <c r="A163" s="36" t="s">
        <v>154</v>
      </c>
      <c r="B163" s="36" t="s">
        <v>155</v>
      </c>
      <c r="C163" s="36"/>
      <c r="D163" s="47">
        <v>46923.605678545697</v>
      </c>
      <c r="E163" s="47">
        <v>4698032.4578549601</v>
      </c>
      <c r="F163" s="47">
        <v>9.987927094903511E-3</v>
      </c>
      <c r="G163" s="2">
        <v>2.0716084708342179E-3</v>
      </c>
    </row>
    <row r="164" spans="1:11" x14ac:dyDescent="0.25">
      <c r="A164" s="35"/>
      <c r="B164" s="35"/>
      <c r="C164" s="35"/>
      <c r="D164" s="46"/>
      <c r="E164" s="46"/>
      <c r="F164" s="46"/>
    </row>
    <row r="165" spans="1:11" x14ac:dyDescent="0.25">
      <c r="A165" s="36" t="s">
        <v>28</v>
      </c>
      <c r="B165" s="36" t="s">
        <v>162</v>
      </c>
      <c r="C165" s="36"/>
      <c r="D165" s="47">
        <v>0.01</v>
      </c>
      <c r="E165" s="47">
        <v>4357081.2283717999</v>
      </c>
      <c r="F165" s="47">
        <v>2.2951144300187642E-9</v>
      </c>
      <c r="I165" s="3" t="s">
        <v>11</v>
      </c>
    </row>
    <row r="166" spans="1:11" x14ac:dyDescent="0.25">
      <c r="A166" s="35" t="s">
        <v>29</v>
      </c>
      <c r="B166" s="35" t="s">
        <v>162</v>
      </c>
      <c r="C166" s="35"/>
      <c r="D166" s="46">
        <v>0.01</v>
      </c>
      <c r="E166" s="46">
        <v>5174003.8728417596</v>
      </c>
      <c r="F166" s="46">
        <v>1.9327391795143012E-9</v>
      </c>
      <c r="H166" t="s">
        <v>12</v>
      </c>
      <c r="I166" s="16">
        <v>2.1139268047665329E-9</v>
      </c>
      <c r="J166" t="s">
        <v>12</v>
      </c>
    </row>
    <row r="167" spans="1:11" x14ac:dyDescent="0.25">
      <c r="A167" s="36" t="s">
        <v>156</v>
      </c>
      <c r="B167" s="36" t="s">
        <v>162</v>
      </c>
      <c r="C167" s="36"/>
      <c r="D167" s="47">
        <v>210607.00595479499</v>
      </c>
      <c r="E167" s="47">
        <v>4126219.2573886202</v>
      </c>
      <c r="F167" s="47">
        <v>5.1041157247684127E-2</v>
      </c>
      <c r="G167" s="2">
        <v>0.25520577566878661</v>
      </c>
      <c r="H167" s="5">
        <v>1</v>
      </c>
      <c r="I167" s="7">
        <v>0.85847188894333193</v>
      </c>
      <c r="J167" s="19">
        <v>0.14152811105666807</v>
      </c>
      <c r="K167" s="11">
        <v>0.95850031598561725</v>
      </c>
    </row>
    <row r="168" spans="1:11" x14ac:dyDescent="0.25">
      <c r="A168" s="35" t="s">
        <v>157</v>
      </c>
      <c r="B168" s="35" t="s">
        <v>162</v>
      </c>
      <c r="C168" s="35"/>
      <c r="D168" s="46">
        <v>237012.79032085999</v>
      </c>
      <c r="E168" s="46">
        <v>4158208.7872666498</v>
      </c>
      <c r="F168" s="46">
        <v>5.6998770972406507E-2</v>
      </c>
      <c r="G168" s="2">
        <v>0.28499384429239849</v>
      </c>
      <c r="H168" s="5">
        <v>2</v>
      </c>
      <c r="I168" s="13">
        <v>0.92523461245945249</v>
      </c>
      <c r="J168" s="14">
        <v>7.4765387540547512E-2</v>
      </c>
      <c r="K168" s="15">
        <v>1.3831816352083235</v>
      </c>
    </row>
    <row r="169" spans="1:11" x14ac:dyDescent="0.25">
      <c r="A169" s="36" t="s">
        <v>158</v>
      </c>
      <c r="B169" s="36" t="s">
        <v>162</v>
      </c>
      <c r="C169" s="36"/>
      <c r="D169" s="47">
        <v>623737.44213553297</v>
      </c>
      <c r="E169" s="47">
        <v>4818665.29606805</v>
      </c>
      <c r="F169" s="47">
        <v>0.12944195203690373</v>
      </c>
      <c r="G169" s="27">
        <v>0.64720974961488453</v>
      </c>
      <c r="H169" s="5" t="s">
        <v>13</v>
      </c>
      <c r="I169" s="9">
        <v>0.89185325070139221</v>
      </c>
      <c r="J169" s="10">
        <v>0.10814674929860779</v>
      </c>
      <c r="K169" s="12">
        <v>1.1708409755969704</v>
      </c>
    </row>
    <row r="170" spans="1:11" x14ac:dyDescent="0.25">
      <c r="A170" s="35" t="s">
        <v>159</v>
      </c>
      <c r="B170" s="35" t="s">
        <v>162</v>
      </c>
      <c r="C170" s="35"/>
      <c r="D170" s="46">
        <v>495572.56398380699</v>
      </c>
      <c r="E170" s="46">
        <v>4730810.8376374701</v>
      </c>
      <c r="F170" s="46">
        <v>0.10475425481845985</v>
      </c>
      <c r="G170" s="27">
        <v>0.52377126352266523</v>
      </c>
    </row>
    <row r="171" spans="1:11" x14ac:dyDescent="0.25">
      <c r="A171" s="36" t="s">
        <v>160</v>
      </c>
      <c r="B171" s="36" t="s">
        <v>162</v>
      </c>
      <c r="C171" s="36"/>
      <c r="D171" s="47">
        <v>451298.31013274402</v>
      </c>
      <c r="E171" s="47">
        <v>4119809.3337217802</v>
      </c>
      <c r="F171" s="47">
        <v>0.10954349426774254</v>
      </c>
      <c r="G171" s="2">
        <v>0.21908698430763146</v>
      </c>
    </row>
    <row r="172" spans="1:11" x14ac:dyDescent="0.25">
      <c r="A172" s="35" t="s">
        <v>161</v>
      </c>
      <c r="B172" s="35" t="s">
        <v>162</v>
      </c>
      <c r="C172" s="35"/>
      <c r="D172" s="46">
        <v>547321.56265390804</v>
      </c>
      <c r="E172" s="46">
        <v>4151310.2927904199</v>
      </c>
      <c r="F172" s="46">
        <v>0.13184308665253025</v>
      </c>
      <c r="G172" s="2">
        <v>0.26368616907720688</v>
      </c>
    </row>
    <row r="173" spans="1:11" x14ac:dyDescent="0.25">
      <c r="A173" s="36"/>
      <c r="B173" s="36"/>
      <c r="C173" s="36"/>
      <c r="D173" s="47"/>
      <c r="E173" s="47"/>
      <c r="F173" s="47"/>
    </row>
    <row r="174" spans="1:11" x14ac:dyDescent="0.25">
      <c r="A174" s="35" t="s">
        <v>28</v>
      </c>
      <c r="B174" s="35" t="s">
        <v>169</v>
      </c>
      <c r="C174" s="35"/>
      <c r="D174" s="46">
        <v>0.01</v>
      </c>
      <c r="E174" s="46">
        <v>4357081.2283717999</v>
      </c>
      <c r="F174" s="46">
        <v>2.2951144300187642E-9</v>
      </c>
      <c r="I174" s="3" t="s">
        <v>11</v>
      </c>
    </row>
    <row r="175" spans="1:11" x14ac:dyDescent="0.25">
      <c r="A175" s="36" t="s">
        <v>29</v>
      </c>
      <c r="B175" s="36" t="s">
        <v>169</v>
      </c>
      <c r="C175" s="36"/>
      <c r="D175" s="47">
        <v>0.01</v>
      </c>
      <c r="E175" s="47">
        <v>5174003.8728417596</v>
      </c>
      <c r="F175" s="47">
        <v>1.9327391795143012E-9</v>
      </c>
      <c r="H175" t="s">
        <v>12</v>
      </c>
      <c r="I175" s="6">
        <v>2.1139268047665329E-9</v>
      </c>
      <c r="J175" t="s">
        <v>12</v>
      </c>
    </row>
    <row r="176" spans="1:11" x14ac:dyDescent="0.25">
      <c r="A176" s="35" t="s">
        <v>163</v>
      </c>
      <c r="B176" s="35" t="s">
        <v>169</v>
      </c>
      <c r="C176" s="35"/>
      <c r="D176" s="46">
        <v>255171.517454277</v>
      </c>
      <c r="E176" s="46">
        <v>4940642.7310918802</v>
      </c>
      <c r="F176" s="46">
        <v>5.1647433611918786E-2</v>
      </c>
      <c r="G176" s="23">
        <v>0.2582371574899599</v>
      </c>
      <c r="H176" s="5">
        <v>1</v>
      </c>
      <c r="I176" s="7">
        <v>0.8619835702985883</v>
      </c>
      <c r="J176" s="8">
        <v>0.1380164297014117</v>
      </c>
      <c r="K176" s="28">
        <v>1.5242982770277365</v>
      </c>
    </row>
    <row r="177" spans="1:11" x14ac:dyDescent="0.25">
      <c r="A177" s="36" t="s">
        <v>164</v>
      </c>
      <c r="B177" s="36" t="s">
        <v>169</v>
      </c>
      <c r="C177" s="36"/>
      <c r="D177" s="47">
        <v>269779.36525088898</v>
      </c>
      <c r="E177" s="47">
        <v>4973261.1571440101</v>
      </c>
      <c r="F177" s="47">
        <v>5.4245967932601981E-2</v>
      </c>
      <c r="G177" s="23">
        <v>0.2712298290933759</v>
      </c>
      <c r="H177" s="5">
        <v>2</v>
      </c>
      <c r="I177" s="13">
        <v>0.7605963027467596</v>
      </c>
      <c r="J177" s="14">
        <v>0.2394036972532404</v>
      </c>
      <c r="K177" s="30">
        <v>1.4016262036448752</v>
      </c>
    </row>
    <row r="178" spans="1:11" x14ac:dyDescent="0.25">
      <c r="A178" s="35" t="s">
        <v>165</v>
      </c>
      <c r="B178" s="35" t="s">
        <v>169</v>
      </c>
      <c r="C178" s="35"/>
      <c r="D178" s="46">
        <v>422299.81399393402</v>
      </c>
      <c r="E178" s="46">
        <v>5115061.5945372302</v>
      </c>
      <c r="F178" s="46">
        <v>8.2560064270768632E-2</v>
      </c>
      <c r="G178" s="27">
        <v>0.41280031078420909</v>
      </c>
      <c r="H178" s="5" t="s">
        <v>13</v>
      </c>
      <c r="I178" s="9">
        <v>0.811289936522674</v>
      </c>
      <c r="J178" s="10">
        <v>0.18871006347732605</v>
      </c>
      <c r="K178" s="29">
        <v>1.4629622403363058</v>
      </c>
    </row>
    <row r="179" spans="1:11" x14ac:dyDescent="0.25">
      <c r="A179" s="36" t="s">
        <v>166</v>
      </c>
      <c r="B179" s="36" t="s">
        <v>169</v>
      </c>
      <c r="C179" s="36"/>
      <c r="D179" s="47">
        <v>462875.945989953</v>
      </c>
      <c r="E179" s="47">
        <v>5274136.0461728098</v>
      </c>
      <c r="F179" s="47">
        <v>8.7763368623348298E-2</v>
      </c>
      <c r="G179" s="27">
        <v>0.43881683254710746</v>
      </c>
    </row>
    <row r="180" spans="1:11" x14ac:dyDescent="0.25">
      <c r="A180" s="35" t="s">
        <v>167</v>
      </c>
      <c r="B180" s="35" t="s">
        <v>169</v>
      </c>
      <c r="C180" s="35"/>
      <c r="D180" s="46">
        <v>586826.035657336</v>
      </c>
      <c r="E180" s="46">
        <v>5272561.3356490796</v>
      </c>
      <c r="F180" s="46">
        <v>0.11129809561240404</v>
      </c>
      <c r="G180" s="23">
        <v>0.22259618699695446</v>
      </c>
    </row>
    <row r="181" spans="1:11" x14ac:dyDescent="0.25">
      <c r="A181" s="36" t="s">
        <v>168</v>
      </c>
      <c r="B181" s="36" t="s">
        <v>169</v>
      </c>
      <c r="C181" s="36"/>
      <c r="D181" s="47">
        <v>513822.13664858602</v>
      </c>
      <c r="E181" s="47">
        <v>4981396.7976080198</v>
      </c>
      <c r="F181" s="47">
        <v>0.10314820471545541</v>
      </c>
      <c r="G181" s="23">
        <v>0.2062964052030572</v>
      </c>
    </row>
    <row r="182" spans="1:11" x14ac:dyDescent="0.25">
      <c r="A182" s="35"/>
      <c r="B182" s="35"/>
      <c r="C182" s="35"/>
      <c r="D182" s="46"/>
      <c r="E182" s="46"/>
      <c r="F182" s="46"/>
    </row>
    <row r="183" spans="1:11" x14ac:dyDescent="0.25">
      <c r="A183" s="36" t="s">
        <v>28</v>
      </c>
      <c r="B183" s="36" t="s">
        <v>176</v>
      </c>
      <c r="C183" s="36"/>
      <c r="D183" s="47">
        <v>0.01</v>
      </c>
      <c r="E183" s="47">
        <v>4357081.2283717999</v>
      </c>
      <c r="F183" s="47">
        <v>2.2951144300187642E-9</v>
      </c>
      <c r="I183" s="3" t="s">
        <v>11</v>
      </c>
    </row>
    <row r="184" spans="1:11" x14ac:dyDescent="0.25">
      <c r="A184" s="35" t="s">
        <v>29</v>
      </c>
      <c r="B184" s="35" t="s">
        <v>176</v>
      </c>
      <c r="C184" s="35"/>
      <c r="D184" s="46">
        <v>0.01</v>
      </c>
      <c r="E184" s="46">
        <v>5174003.8728417596</v>
      </c>
      <c r="F184" s="46">
        <v>1.9327391795143012E-9</v>
      </c>
      <c r="H184" t="s">
        <v>12</v>
      </c>
      <c r="I184" s="6">
        <v>2.1139268047665329E-9</v>
      </c>
      <c r="J184" t="s">
        <v>12</v>
      </c>
    </row>
    <row r="185" spans="1:11" x14ac:dyDescent="0.25">
      <c r="A185" s="36" t="s">
        <v>170</v>
      </c>
      <c r="B185" s="36" t="s">
        <v>176</v>
      </c>
      <c r="C185" s="36"/>
      <c r="D185" s="47">
        <v>377588.26997351402</v>
      </c>
      <c r="E185" s="47">
        <v>3867812</v>
      </c>
      <c r="F185" s="47">
        <v>9.7623222114599686E-2</v>
      </c>
      <c r="G185" s="2">
        <v>0.48811610000336436</v>
      </c>
      <c r="H185" s="5">
        <v>1</v>
      </c>
      <c r="I185" s="7">
        <v>0.96752389381075443</v>
      </c>
      <c r="J185" s="8">
        <v>3.2476106189245568E-2</v>
      </c>
      <c r="K185" s="11">
        <v>2.8559924088432274</v>
      </c>
    </row>
    <row r="186" spans="1:11" x14ac:dyDescent="0.25">
      <c r="A186" s="35" t="s">
        <v>171</v>
      </c>
      <c r="B186" s="35" t="s">
        <v>176</v>
      </c>
      <c r="C186" s="35"/>
      <c r="D186" s="46">
        <v>381869.86248906399</v>
      </c>
      <c r="E186" s="46">
        <v>4141333</v>
      </c>
      <c r="F186" s="46">
        <v>9.2209407572166738E-2</v>
      </c>
      <c r="G186" s="2">
        <v>0.46104702729119962</v>
      </c>
      <c r="H186" s="5">
        <v>2</v>
      </c>
      <c r="I186" s="13">
        <v>0.80810013225965127</v>
      </c>
      <c r="J186" s="14">
        <v>0.19189986774034873</v>
      </c>
      <c r="K186" s="15">
        <v>2.5332498984210328</v>
      </c>
    </row>
    <row r="187" spans="1:11" x14ac:dyDescent="0.25">
      <c r="A187" s="36" t="s">
        <v>172</v>
      </c>
      <c r="B187" s="36" t="s">
        <v>176</v>
      </c>
      <c r="C187" s="36"/>
      <c r="D187" s="47">
        <v>498693.80800989602</v>
      </c>
      <c r="E187" s="47">
        <v>5584380.0498390403</v>
      </c>
      <c r="F187" s="47">
        <v>8.9301552465840858E-2</v>
      </c>
      <c r="G187" s="27">
        <v>0.44650775175957025</v>
      </c>
      <c r="H187" s="5" t="s">
        <v>13</v>
      </c>
      <c r="I187" s="9">
        <v>0.88781201303520285</v>
      </c>
      <c r="J187" s="10">
        <v>0.11218798696479715</v>
      </c>
      <c r="K187" s="12">
        <v>2.6946211536321298</v>
      </c>
    </row>
    <row r="188" spans="1:11" x14ac:dyDescent="0.25">
      <c r="A188" s="35" t="s">
        <v>173</v>
      </c>
      <c r="B188" s="35" t="s">
        <v>176</v>
      </c>
      <c r="C188" s="35"/>
      <c r="D188" s="46">
        <v>462855.78455854999</v>
      </c>
      <c r="E188" s="46">
        <v>5418339.4347741604</v>
      </c>
      <c r="F188" s="46">
        <v>8.5423918182018083E-2</v>
      </c>
      <c r="G188" s="27">
        <v>0.42711958034045638</v>
      </c>
    </row>
    <row r="189" spans="1:11" x14ac:dyDescent="0.25">
      <c r="A189" s="36" t="s">
        <v>174</v>
      </c>
      <c r="B189" s="36" t="s">
        <v>176</v>
      </c>
      <c r="C189" s="36"/>
      <c r="D189" s="47">
        <v>686276.56221831695</v>
      </c>
      <c r="E189" s="47">
        <v>2906326</v>
      </c>
      <c r="F189" s="47">
        <v>0.23613199696741416</v>
      </c>
      <c r="G189" s="2">
        <v>0.4722639897069747</v>
      </c>
      <c r="H189" s="49"/>
    </row>
    <row r="190" spans="1:11" x14ac:dyDescent="0.25">
      <c r="A190" s="35" t="s">
        <v>175</v>
      </c>
      <c r="B190" s="35" t="s">
        <v>176</v>
      </c>
      <c r="C190" s="35"/>
      <c r="D190" s="46">
        <v>723296.89027650398</v>
      </c>
      <c r="E190" s="46">
        <v>3882721</v>
      </c>
      <c r="F190" s="46">
        <v>0.18628608397989554</v>
      </c>
      <c r="G190" s="2">
        <v>0.37257216373193747</v>
      </c>
    </row>
    <row r="191" spans="1:11" x14ac:dyDescent="0.25">
      <c r="A191" s="36"/>
      <c r="B191" s="36"/>
      <c r="C191" s="36"/>
      <c r="D191" s="47"/>
      <c r="E191" s="47"/>
      <c r="F191" s="47"/>
    </row>
    <row r="192" spans="1:11" x14ac:dyDescent="0.25">
      <c r="A192" s="35" t="s">
        <v>28</v>
      </c>
      <c r="B192" s="35" t="s">
        <v>183</v>
      </c>
      <c r="C192" s="35"/>
      <c r="D192" s="46">
        <v>0.01</v>
      </c>
      <c r="E192" s="46">
        <v>4357081.2283717999</v>
      </c>
      <c r="F192" s="46">
        <v>2.2951144300187642E-9</v>
      </c>
      <c r="I192" s="3" t="s">
        <v>11</v>
      </c>
    </row>
    <row r="193" spans="1:11" x14ac:dyDescent="0.25">
      <c r="A193" s="36" t="s">
        <v>29</v>
      </c>
      <c r="B193" s="36" t="s">
        <v>183</v>
      </c>
      <c r="C193" s="36"/>
      <c r="D193" s="47">
        <v>0.01</v>
      </c>
      <c r="E193" s="47">
        <v>5430287.2403797498</v>
      </c>
      <c r="F193" s="47">
        <v>1.8415232118182909E-9</v>
      </c>
      <c r="H193" t="s">
        <v>12</v>
      </c>
      <c r="I193" s="16">
        <v>2.0683188209185277E-9</v>
      </c>
      <c r="J193" t="s">
        <v>12</v>
      </c>
    </row>
    <row r="194" spans="1:11" x14ac:dyDescent="0.25">
      <c r="A194" s="35" t="s">
        <v>177</v>
      </c>
      <c r="B194" s="35" t="s">
        <v>183</v>
      </c>
      <c r="C194" s="35"/>
      <c r="D194" s="46">
        <v>127846.705687982</v>
      </c>
      <c r="E194" s="46">
        <v>3767765.0854707598</v>
      </c>
      <c r="F194" s="46">
        <v>3.3931708264133539E-2</v>
      </c>
      <c r="G194" s="2">
        <v>0.16965853097907357</v>
      </c>
      <c r="H194" s="5">
        <v>1</v>
      </c>
      <c r="I194" s="7">
        <v>5.2518571902773394E-9</v>
      </c>
      <c r="J194" s="8">
        <v>0.99999999474814283</v>
      </c>
      <c r="K194" s="11">
        <v>0.27629856031611438</v>
      </c>
    </row>
    <row r="195" spans="1:11" x14ac:dyDescent="0.25">
      <c r="A195" s="36" t="s">
        <v>178</v>
      </c>
      <c r="B195" s="36" t="s">
        <v>183</v>
      </c>
      <c r="C195" s="36"/>
      <c r="D195" s="47">
        <v>112606.650024178</v>
      </c>
      <c r="E195" s="47">
        <v>3313112.69238587</v>
      </c>
      <c r="F195" s="47">
        <v>3.398817380494433E-2</v>
      </c>
      <c r="G195" s="2">
        <v>0.16994085868312753</v>
      </c>
      <c r="H195" s="5">
        <v>2</v>
      </c>
      <c r="I195" s="21">
        <v>1.0623452943591775E-8</v>
      </c>
      <c r="J195" s="24">
        <v>0.9999999893765471</v>
      </c>
      <c r="K195" s="15">
        <v>0.29894003530241209</v>
      </c>
    </row>
    <row r="196" spans="1:11" x14ac:dyDescent="0.25">
      <c r="A196" s="35" t="s">
        <v>179</v>
      </c>
      <c r="B196" s="35" t="s">
        <v>183</v>
      </c>
      <c r="C196" s="35"/>
      <c r="D196" s="46">
        <v>454229.292363154</v>
      </c>
      <c r="E196" s="46">
        <v>3698691</v>
      </c>
      <c r="F196" s="46">
        <v>0.12280812113343721</v>
      </c>
      <c r="G196" s="27">
        <v>0.61404059532559196</v>
      </c>
      <c r="H196" s="5" t="s">
        <v>13</v>
      </c>
      <c r="I196" s="9">
        <v>7.9376550669345574E-9</v>
      </c>
      <c r="J196" s="18">
        <v>0.99999999206234502</v>
      </c>
      <c r="K196" s="12">
        <v>0.28761929780926321</v>
      </c>
    </row>
    <row r="197" spans="1:11" x14ac:dyDescent="0.25">
      <c r="A197" s="36" t="s">
        <v>180</v>
      </c>
      <c r="B197" s="36" t="s">
        <v>183</v>
      </c>
      <c r="C197" s="36"/>
      <c r="D197" s="47">
        <v>450798.36206543603</v>
      </c>
      <c r="E197" s="47">
        <v>3964958</v>
      </c>
      <c r="F197" s="47">
        <v>0.113695621004166</v>
      </c>
      <c r="G197" s="27">
        <v>0.56847809467923582</v>
      </c>
    </row>
    <row r="198" spans="1:11" x14ac:dyDescent="0.25">
      <c r="A198" s="35" t="s">
        <v>181</v>
      </c>
      <c r="B198" s="35" t="s">
        <v>183</v>
      </c>
      <c r="C198" s="35"/>
      <c r="D198" s="46">
        <v>0.01</v>
      </c>
      <c r="E198" s="46">
        <v>3977993.7246716898</v>
      </c>
      <c r="F198" s="46">
        <v>2.5138300088256968E-9</v>
      </c>
      <c r="G198" s="2">
        <v>8.9102237581433824E-10</v>
      </c>
    </row>
    <row r="199" spans="1:11" x14ac:dyDescent="0.25">
      <c r="A199" s="36" t="s">
        <v>182</v>
      </c>
      <c r="B199" s="36" t="s">
        <v>183</v>
      </c>
      <c r="C199" s="36"/>
      <c r="D199" s="47">
        <v>0.01</v>
      </c>
      <c r="E199" s="47">
        <v>3365872.1408663602</v>
      </c>
      <c r="F199" s="47">
        <v>2.9709981786254201E-9</v>
      </c>
      <c r="G199" s="2">
        <v>1.8053587154137849E-9</v>
      </c>
    </row>
    <row r="200" spans="1:11" x14ac:dyDescent="0.25">
      <c r="A200" s="35"/>
      <c r="B200" s="35"/>
      <c r="C200" s="35"/>
      <c r="D200" s="46"/>
      <c r="E200" s="46"/>
      <c r="F200" s="46"/>
    </row>
    <row r="201" spans="1:11" x14ac:dyDescent="0.25">
      <c r="A201" s="36" t="s">
        <v>28</v>
      </c>
      <c r="B201" s="36" t="s">
        <v>190</v>
      </c>
      <c r="C201" s="36"/>
      <c r="D201" s="47">
        <v>0.01</v>
      </c>
      <c r="E201" s="47">
        <v>4357081.2283717999</v>
      </c>
      <c r="F201" s="47">
        <v>2.2951144300187642E-9</v>
      </c>
      <c r="I201" s="3" t="s">
        <v>11</v>
      </c>
    </row>
    <row r="202" spans="1:11" x14ac:dyDescent="0.25">
      <c r="A202" s="35" t="s">
        <v>29</v>
      </c>
      <c r="B202" s="35" t="s">
        <v>190</v>
      </c>
      <c r="C202" s="35"/>
      <c r="D202" s="46">
        <v>0.01</v>
      </c>
      <c r="E202" s="46">
        <v>5430287.2403797498</v>
      </c>
      <c r="F202" s="46">
        <v>1.8415232118182909E-9</v>
      </c>
      <c r="H202" t="s">
        <v>12</v>
      </c>
      <c r="I202" s="16">
        <v>2.0683188209185277E-9</v>
      </c>
      <c r="J202" t="s">
        <v>12</v>
      </c>
    </row>
    <row r="203" spans="1:11" x14ac:dyDescent="0.25">
      <c r="A203" s="36" t="s">
        <v>184</v>
      </c>
      <c r="B203" s="36" t="s">
        <v>190</v>
      </c>
      <c r="C203" s="36"/>
      <c r="D203" s="47">
        <v>336180.03132706898</v>
      </c>
      <c r="E203" s="47">
        <v>4836345.8535447102</v>
      </c>
      <c r="F203" s="47">
        <v>6.9511164318546828E-2</v>
      </c>
      <c r="G203" s="2">
        <v>0.34755581125114005</v>
      </c>
      <c r="H203" s="5">
        <v>1</v>
      </c>
      <c r="I203" s="7">
        <v>5.7086316738576707E-3</v>
      </c>
      <c r="J203" s="8">
        <v>0.99429136832614229</v>
      </c>
      <c r="K203" s="11">
        <v>0.6410951716025074</v>
      </c>
    </row>
    <row r="204" spans="1:11" x14ac:dyDescent="0.25">
      <c r="A204" s="35" t="s">
        <v>185</v>
      </c>
      <c r="B204" s="35" t="s">
        <v>190</v>
      </c>
      <c r="C204" s="35"/>
      <c r="D204" s="46">
        <v>260919.87184628099</v>
      </c>
      <c r="E204" s="46">
        <v>4773308.5012184102</v>
      </c>
      <c r="F204" s="46">
        <v>5.4662268692601775E-2</v>
      </c>
      <c r="G204" s="2">
        <v>0.27331133312141476</v>
      </c>
      <c r="H204" s="5">
        <v>2</v>
      </c>
      <c r="I204" s="13">
        <v>9.4411709027607468E-3</v>
      </c>
      <c r="J204" s="14">
        <v>0.99055882909723925</v>
      </c>
      <c r="K204" s="15">
        <v>0.53823317943408922</v>
      </c>
    </row>
    <row r="205" spans="1:11" x14ac:dyDescent="0.25">
      <c r="A205" s="36" t="s">
        <v>186</v>
      </c>
      <c r="B205" s="36" t="s">
        <v>190</v>
      </c>
      <c r="C205" s="36"/>
      <c r="D205" s="47">
        <v>517769.00504842401</v>
      </c>
      <c r="E205" s="47">
        <v>4730330.4907556204</v>
      </c>
      <c r="F205" s="47">
        <v>0.10945725802040437</v>
      </c>
      <c r="G205" s="27">
        <v>0.54728627976042776</v>
      </c>
      <c r="H205" s="5" t="s">
        <v>13</v>
      </c>
      <c r="I205" s="9">
        <v>7.5749012883092083E-3</v>
      </c>
      <c r="J205" s="10">
        <v>0.99242509871169071</v>
      </c>
      <c r="K205" s="12">
        <v>0.58966417551829831</v>
      </c>
    </row>
    <row r="206" spans="1:11" x14ac:dyDescent="0.25">
      <c r="A206" s="35" t="s">
        <v>187</v>
      </c>
      <c r="B206" s="35" t="s">
        <v>190</v>
      </c>
      <c r="C206" s="35"/>
      <c r="D206" s="46">
        <v>489314.77122106502</v>
      </c>
      <c r="E206" s="46">
        <v>4743409.3838485703</v>
      </c>
      <c r="F206" s="46">
        <v>0.10315676586701419</v>
      </c>
      <c r="G206" s="27">
        <v>0.51578381899347692</v>
      </c>
    </row>
    <row r="207" spans="1:11" x14ac:dyDescent="0.25">
      <c r="A207" s="36" t="s">
        <v>188</v>
      </c>
      <c r="B207" s="36" t="s">
        <v>190</v>
      </c>
      <c r="C207" s="36"/>
      <c r="D207" s="47">
        <v>6975.9981820115599</v>
      </c>
      <c r="E207" s="47">
        <v>7032000.1551329596</v>
      </c>
      <c r="F207" s="47">
        <v>9.9203612458959901E-4</v>
      </c>
      <c r="G207" s="2">
        <v>1.9840681125415562E-3</v>
      </c>
    </row>
    <row r="208" spans="1:11" x14ac:dyDescent="0.25">
      <c r="A208" s="35" t="s">
        <v>189</v>
      </c>
      <c r="B208" s="35" t="s">
        <v>190</v>
      </c>
      <c r="C208" s="35"/>
      <c r="D208" s="46">
        <v>6362.0614730957404</v>
      </c>
      <c r="E208" s="46">
        <v>4931098.30769487</v>
      </c>
      <c r="F208" s="46">
        <v>1.2901915711491462E-3</v>
      </c>
      <c r="G208" s="2">
        <v>2.5803790056606506E-3</v>
      </c>
    </row>
    <row r="209" spans="1:11" x14ac:dyDescent="0.25">
      <c r="A209" s="36"/>
      <c r="B209" s="36"/>
      <c r="C209" s="36"/>
      <c r="D209" s="47"/>
      <c r="E209" s="47"/>
      <c r="F209" s="47"/>
    </row>
    <row r="210" spans="1:11" x14ac:dyDescent="0.25">
      <c r="A210" s="35" t="s">
        <v>28</v>
      </c>
      <c r="B210" s="35" t="s">
        <v>197</v>
      </c>
      <c r="C210" s="35"/>
      <c r="D210" s="46">
        <v>0.01</v>
      </c>
      <c r="E210" s="46">
        <v>4357081.2283717999</v>
      </c>
      <c r="F210" s="46">
        <v>2.2951144300187642E-9</v>
      </c>
      <c r="I210" s="3" t="s">
        <v>11</v>
      </c>
    </row>
    <row r="211" spans="1:11" x14ac:dyDescent="0.25">
      <c r="A211" s="36" t="s">
        <v>29</v>
      </c>
      <c r="B211" s="36" t="s">
        <v>197</v>
      </c>
      <c r="C211" s="36"/>
      <c r="D211" s="47">
        <v>0.01</v>
      </c>
      <c r="E211" s="47">
        <v>5430287.2403797498</v>
      </c>
      <c r="F211" s="47">
        <v>1.8415232118182909E-9</v>
      </c>
      <c r="H211" t="s">
        <v>12</v>
      </c>
      <c r="I211" s="16">
        <v>2.0683188209185277E-9</v>
      </c>
      <c r="J211" t="s">
        <v>12</v>
      </c>
    </row>
    <row r="212" spans="1:11" x14ac:dyDescent="0.25">
      <c r="A212" s="35" t="s">
        <v>191</v>
      </c>
      <c r="B212" s="35" t="s">
        <v>197</v>
      </c>
      <c r="C212" s="35"/>
      <c r="D212" s="46">
        <v>187603.441917002</v>
      </c>
      <c r="E212" s="46">
        <v>4367518.2630624902</v>
      </c>
      <c r="F212" s="46">
        <v>4.2954243260669288E-2</v>
      </c>
      <c r="G212" s="2">
        <v>0.21477120596175234</v>
      </c>
      <c r="H212" s="5">
        <v>1</v>
      </c>
      <c r="I212" s="7">
        <v>2.4133378793946215E-2</v>
      </c>
      <c r="J212" s="8">
        <v>0.97586662120605383</v>
      </c>
      <c r="K212" s="11">
        <v>0.45428917230110283</v>
      </c>
    </row>
    <row r="213" spans="1:11" x14ac:dyDescent="0.25">
      <c r="A213" s="36" t="s">
        <v>192</v>
      </c>
      <c r="B213" s="36" t="s">
        <v>197</v>
      </c>
      <c r="C213" s="36"/>
      <c r="D213" s="47">
        <v>169066.64277128701</v>
      </c>
      <c r="E213" s="47">
        <v>4050883.22318079</v>
      </c>
      <c r="F213" s="47">
        <v>4.1735748343427768E-2</v>
      </c>
      <c r="G213" s="2">
        <v>0.20867873137554474</v>
      </c>
      <c r="H213" s="5">
        <v>2</v>
      </c>
      <c r="I213" s="13">
        <v>2.2095427730616742E-2</v>
      </c>
      <c r="J213" s="14">
        <v>0.97790457226938321</v>
      </c>
      <c r="K213" s="15">
        <v>0.44344446135964544</v>
      </c>
    </row>
    <row r="214" spans="1:11" x14ac:dyDescent="0.25">
      <c r="A214" s="35" t="s">
        <v>193</v>
      </c>
      <c r="B214" s="35" t="s">
        <v>197</v>
      </c>
      <c r="C214" s="35"/>
      <c r="D214" s="46">
        <v>463342.22508365702</v>
      </c>
      <c r="E214" s="46">
        <v>4710880.0496104397</v>
      </c>
      <c r="F214" s="46">
        <v>9.8355767967807317E-2</v>
      </c>
      <c r="G214" s="27">
        <v>0.49177882949744245</v>
      </c>
      <c r="H214" s="5" t="s">
        <v>13</v>
      </c>
      <c r="I214" s="9">
        <v>2.311440326228148E-2</v>
      </c>
      <c r="J214" s="10">
        <v>0.97688559673771858</v>
      </c>
      <c r="K214" s="12">
        <v>0.4488668168303741</v>
      </c>
    </row>
    <row r="215" spans="1:11" x14ac:dyDescent="0.25">
      <c r="A215" s="36" t="s">
        <v>194</v>
      </c>
      <c r="B215" s="36" t="s">
        <v>197</v>
      </c>
      <c r="C215" s="36"/>
      <c r="D215" s="47">
        <v>498020.56743589498</v>
      </c>
      <c r="E215" s="47">
        <v>5103552.2095734598</v>
      </c>
      <c r="F215" s="47">
        <v>9.7583123868447322E-2</v>
      </c>
      <c r="G215" s="27">
        <v>0.48791560900064251</v>
      </c>
    </row>
    <row r="216" spans="1:11" x14ac:dyDescent="0.25">
      <c r="A216" s="35" t="s">
        <v>195</v>
      </c>
      <c r="B216" s="35" t="s">
        <v>197</v>
      </c>
      <c r="C216" s="35"/>
      <c r="D216" s="46">
        <v>12566.150649895901</v>
      </c>
      <c r="E216" s="46">
        <v>4848838.5711671496</v>
      </c>
      <c r="F216" s="46">
        <v>2.5915795020726253E-3</v>
      </c>
      <c r="G216" s="2">
        <v>5.1831548675076089E-3</v>
      </c>
    </row>
    <row r="217" spans="1:11" x14ac:dyDescent="0.25">
      <c r="A217" s="36" t="s">
        <v>196</v>
      </c>
      <c r="B217" s="36" t="s">
        <v>197</v>
      </c>
      <c r="C217" s="36"/>
      <c r="D217" s="47">
        <v>9112.5424115494807</v>
      </c>
      <c r="E217" s="47">
        <v>3952651.8890822101</v>
      </c>
      <c r="F217" s="47">
        <v>2.3054249823313876E-3</v>
      </c>
      <c r="G217" s="2">
        <v>4.6108458280251334E-3</v>
      </c>
    </row>
    <row r="218" spans="1:11" x14ac:dyDescent="0.25">
      <c r="A218" s="35"/>
      <c r="B218" s="35"/>
      <c r="C218" s="35"/>
      <c r="D218" s="46"/>
      <c r="E218" s="46"/>
      <c r="F218" s="46"/>
    </row>
    <row r="219" spans="1:11" x14ac:dyDescent="0.25">
      <c r="A219" s="36" t="s">
        <v>28</v>
      </c>
      <c r="B219" s="36" t="s">
        <v>204</v>
      </c>
      <c r="C219" s="36"/>
      <c r="D219" s="47">
        <v>0.01</v>
      </c>
      <c r="E219" s="47">
        <v>4357081.2283717999</v>
      </c>
      <c r="F219" s="47">
        <v>2.2951144300187642E-9</v>
      </c>
      <c r="I219" s="3" t="s">
        <v>11</v>
      </c>
    </row>
    <row r="220" spans="1:11" x14ac:dyDescent="0.25">
      <c r="A220" s="35" t="s">
        <v>29</v>
      </c>
      <c r="B220" s="35" t="s">
        <v>204</v>
      </c>
      <c r="C220" s="35"/>
      <c r="D220" s="46">
        <v>0.01</v>
      </c>
      <c r="E220" s="46">
        <v>5430287.2403797498</v>
      </c>
      <c r="F220" s="46">
        <v>1.8415232118182909E-9</v>
      </c>
      <c r="H220" t="s">
        <v>12</v>
      </c>
      <c r="I220" s="16">
        <v>2.0683188209185277E-9</v>
      </c>
      <c r="J220" t="s">
        <v>12</v>
      </c>
    </row>
    <row r="221" spans="1:11" x14ac:dyDescent="0.25">
      <c r="A221" s="36" t="s">
        <v>198</v>
      </c>
      <c r="B221" s="36" t="s">
        <v>204</v>
      </c>
      <c r="C221" s="36"/>
      <c r="D221" s="47">
        <v>0.01</v>
      </c>
      <c r="E221" s="47">
        <v>3768025.31831897</v>
      </c>
      <c r="F221" s="47">
        <v>2.653909980748564E-9</v>
      </c>
      <c r="G221" s="2">
        <v>2.9279557991501817E-9</v>
      </c>
      <c r="H221">
        <v>1</v>
      </c>
      <c r="I221" s="7">
        <v>0</v>
      </c>
      <c r="J221" s="8">
        <v>1</v>
      </c>
      <c r="K221" s="11">
        <v>2.0301673204263647E-8</v>
      </c>
    </row>
    <row r="222" spans="1:11" x14ac:dyDescent="0.25">
      <c r="A222" s="35" t="s">
        <v>199</v>
      </c>
      <c r="B222" s="35" t="s">
        <v>204</v>
      </c>
      <c r="C222" s="35"/>
      <c r="D222" s="46">
        <v>20291</v>
      </c>
      <c r="E222" s="46">
        <v>3858637.62781442</v>
      </c>
      <c r="F222" s="46">
        <v>5.2585917510717568E-3</v>
      </c>
      <c r="G222" s="2">
        <v>2.6292948413764679E-2</v>
      </c>
      <c r="H222" s="5">
        <v>2</v>
      </c>
      <c r="I222" s="13">
        <v>3.9249742236109992E-8</v>
      </c>
      <c r="J222" s="14">
        <v>0.99999996075025777</v>
      </c>
      <c r="K222" s="15">
        <v>0.19489559878769441</v>
      </c>
    </row>
    <row r="223" spans="1:11" x14ac:dyDescent="0.25">
      <c r="A223" s="36" t="s">
        <v>200</v>
      </c>
      <c r="B223" s="36" t="s">
        <v>204</v>
      </c>
      <c r="C223" s="36"/>
      <c r="D223" s="47">
        <v>127474.243157705</v>
      </c>
      <c r="E223" s="47">
        <v>4419363.5739466297</v>
      </c>
      <c r="F223" s="47">
        <v>2.8844479759303109E-2</v>
      </c>
      <c r="G223" s="27">
        <v>0.14422238845492144</v>
      </c>
      <c r="H223" s="5" t="s">
        <v>13</v>
      </c>
      <c r="I223" s="9">
        <v>1.9624871118054996E-8</v>
      </c>
      <c r="J223" s="10">
        <v>0.99999998037512894</v>
      </c>
      <c r="K223" s="12">
        <v>9.7447809544683808E-2</v>
      </c>
    </row>
    <row r="224" spans="1:11" x14ac:dyDescent="0.25">
      <c r="A224" s="35" t="s">
        <v>201</v>
      </c>
      <c r="B224" s="35" t="s">
        <v>204</v>
      </c>
      <c r="C224" s="35"/>
      <c r="D224" s="46">
        <v>119211</v>
      </c>
      <c r="E224" s="46">
        <v>4418237.0802577697</v>
      </c>
      <c r="F224" s="46">
        <v>2.6981576098004448E-2</v>
      </c>
      <c r="G224" s="27">
        <v>0.13490787014842814</v>
      </c>
    </row>
    <row r="225" spans="1:11" x14ac:dyDescent="0.25">
      <c r="A225" s="36" t="s">
        <v>202</v>
      </c>
      <c r="B225" s="36" t="s">
        <v>204</v>
      </c>
      <c r="C225" s="36"/>
      <c r="D225" s="47">
        <v>0.01</v>
      </c>
      <c r="E225" s="47">
        <v>4246355.0760571295</v>
      </c>
      <c r="F225" s="47">
        <v>2.3549608595815558E-9</v>
      </c>
      <c r="G225" s="23">
        <v>0</v>
      </c>
    </row>
    <row r="226" spans="1:11" x14ac:dyDescent="0.25">
      <c r="A226" s="35" t="s">
        <v>203</v>
      </c>
      <c r="B226" s="35" t="s">
        <v>204</v>
      </c>
      <c r="C226" s="35"/>
      <c r="D226" s="46">
        <v>0.01</v>
      </c>
      <c r="E226" s="46">
        <v>3869498.01444213</v>
      </c>
      <c r="F226" s="46">
        <v>2.584314544852328E-9</v>
      </c>
      <c r="G226" s="23">
        <v>1.0319914478676007E-9</v>
      </c>
    </row>
    <row r="227" spans="1:11" x14ac:dyDescent="0.25">
      <c r="A227" s="36"/>
      <c r="B227" s="36"/>
      <c r="C227" s="36"/>
      <c r="D227" s="47"/>
      <c r="E227" s="47"/>
      <c r="F227" s="47"/>
    </row>
    <row r="228" spans="1:11" x14ac:dyDescent="0.25">
      <c r="A228" s="35" t="s">
        <v>28</v>
      </c>
      <c r="B228" s="35" t="s">
        <v>211</v>
      </c>
      <c r="C228" s="35"/>
      <c r="D228" s="46">
        <v>1E-3</v>
      </c>
      <c r="E228" s="46">
        <v>4357081.2283717999</v>
      </c>
      <c r="F228" s="46">
        <v>2.2951144300187641E-10</v>
      </c>
      <c r="I228" s="3" t="s">
        <v>11</v>
      </c>
    </row>
    <row r="229" spans="1:11" x14ac:dyDescent="0.25">
      <c r="A229" s="36" t="s">
        <v>29</v>
      </c>
      <c r="B229" s="36" t="s">
        <v>211</v>
      </c>
      <c r="C229" s="36"/>
      <c r="D229" s="47">
        <v>0.01</v>
      </c>
      <c r="E229" s="47">
        <v>5430287.2403797498</v>
      </c>
      <c r="F229" s="47">
        <v>1.8415232118182909E-9</v>
      </c>
      <c r="H229" t="s">
        <v>12</v>
      </c>
      <c r="I229" s="16">
        <v>1.0355173274100837E-9</v>
      </c>
      <c r="J229" t="s">
        <v>12</v>
      </c>
    </row>
    <row r="230" spans="1:11" x14ac:dyDescent="0.25">
      <c r="A230" s="35" t="s">
        <v>205</v>
      </c>
      <c r="B230" s="35" t="s">
        <v>211</v>
      </c>
      <c r="C230" s="35"/>
      <c r="D230" s="46">
        <v>163105.71806672201</v>
      </c>
      <c r="E230" s="46">
        <v>4913409.3187666703</v>
      </c>
      <c r="F230" s="46">
        <v>3.319603710680951E-2</v>
      </c>
      <c r="G230" s="2">
        <v>0.16598018035646092</v>
      </c>
      <c r="H230" s="5">
        <v>1</v>
      </c>
      <c r="I230" s="31">
        <v>1.4476241562704487E-8</v>
      </c>
      <c r="J230" s="8">
        <v>0.99999998552375846</v>
      </c>
      <c r="K230" s="11">
        <v>1.0475892746126385</v>
      </c>
    </row>
    <row r="231" spans="1:11" x14ac:dyDescent="0.25">
      <c r="A231" s="36" t="s">
        <v>206</v>
      </c>
      <c r="B231" s="36" t="s">
        <v>211</v>
      </c>
      <c r="C231" s="36"/>
      <c r="D231" s="47">
        <v>93010.972045334303</v>
      </c>
      <c r="E231" s="47">
        <v>4060997.5927716498</v>
      </c>
      <c r="F231" s="47">
        <v>2.2903478743963961E-2</v>
      </c>
      <c r="G231" s="2">
        <v>0.11451738854223317</v>
      </c>
      <c r="H231" s="5">
        <v>2</v>
      </c>
      <c r="I231" s="33">
        <v>1.7440538196044395E-8</v>
      </c>
      <c r="J231" s="14">
        <v>0.99999998255946176</v>
      </c>
      <c r="K231" s="15">
        <v>0.7197306207667078</v>
      </c>
    </row>
    <row r="232" spans="1:11" x14ac:dyDescent="0.25">
      <c r="A232" s="35" t="s">
        <v>207</v>
      </c>
      <c r="B232" s="35" t="s">
        <v>211</v>
      </c>
      <c r="C232" s="35"/>
      <c r="D232" s="46">
        <v>164856.88017988799</v>
      </c>
      <c r="E232" s="46">
        <v>5202497.3506234698</v>
      </c>
      <c r="F232" s="46">
        <v>3.1688027704642935E-2</v>
      </c>
      <c r="G232" s="2">
        <v>0.15844013334562806</v>
      </c>
      <c r="H232" s="5" t="s">
        <v>13</v>
      </c>
      <c r="I232" s="32">
        <v>1.595838987937444E-8</v>
      </c>
      <c r="J232" s="10">
        <v>0.99999998404161006</v>
      </c>
      <c r="K232" s="12">
        <v>0.88365994768967315</v>
      </c>
    </row>
    <row r="233" spans="1:11" x14ac:dyDescent="0.25">
      <c r="A233" s="36" t="s">
        <v>208</v>
      </c>
      <c r="B233" s="36" t="s">
        <v>211</v>
      </c>
      <c r="C233" s="36"/>
      <c r="D233" s="47">
        <v>156849.886688664</v>
      </c>
      <c r="E233" s="47">
        <v>4928930.9158957703</v>
      </c>
      <c r="F233" s="47">
        <v>3.1822293589635051E-2</v>
      </c>
      <c r="G233" s="2">
        <v>0.15911146277058863</v>
      </c>
    </row>
    <row r="234" spans="1:11" x14ac:dyDescent="0.25">
      <c r="A234" s="35" t="s">
        <v>209</v>
      </c>
      <c r="B234" s="35" t="s">
        <v>211</v>
      </c>
      <c r="C234" s="35"/>
      <c r="D234" s="46">
        <v>0.01</v>
      </c>
      <c r="E234" s="46">
        <v>4470468.6915243296</v>
      </c>
      <c r="F234" s="46">
        <v>2.2369019201407769E-9</v>
      </c>
      <c r="G234" s="22">
        <v>2.4027691854613864E-9</v>
      </c>
    </row>
    <row r="235" spans="1:11" x14ac:dyDescent="0.25">
      <c r="A235" s="36" t="s">
        <v>210</v>
      </c>
      <c r="B235" s="36" t="s">
        <v>211</v>
      </c>
      <c r="C235" s="36"/>
      <c r="D235" s="47">
        <v>0.01</v>
      </c>
      <c r="E235" s="47">
        <v>4916083.02346595</v>
      </c>
      <c r="F235" s="47">
        <v>2.034139771901121E-9</v>
      </c>
      <c r="G235" s="22">
        <v>1.9972448889820745E-9</v>
      </c>
    </row>
    <row r="236" spans="1:11" x14ac:dyDescent="0.25">
      <c r="A236" s="35"/>
      <c r="B236" s="35"/>
      <c r="C236" s="35"/>
      <c r="D236" s="46"/>
      <c r="E236" s="46"/>
      <c r="F236" s="46"/>
    </row>
    <row r="237" spans="1:11" x14ac:dyDescent="0.25">
      <c r="A237" s="36" t="s">
        <v>28</v>
      </c>
      <c r="B237" s="36" t="s">
        <v>218</v>
      </c>
      <c r="C237" s="36"/>
      <c r="D237" s="47">
        <v>0.01</v>
      </c>
      <c r="E237" s="47">
        <v>4357081.2283717999</v>
      </c>
      <c r="F237" s="47">
        <v>2.2951144300187642E-9</v>
      </c>
      <c r="I237" s="3" t="s">
        <v>11</v>
      </c>
    </row>
    <row r="238" spans="1:11" x14ac:dyDescent="0.25">
      <c r="A238" s="35" t="s">
        <v>29</v>
      </c>
      <c r="B238" s="35" t="s">
        <v>218</v>
      </c>
      <c r="C238" s="35"/>
      <c r="D238" s="46">
        <v>0.01</v>
      </c>
      <c r="E238" s="46">
        <v>5430287.2403797498</v>
      </c>
      <c r="F238" s="46">
        <v>1.8415232118182909E-9</v>
      </c>
      <c r="H238" t="s">
        <v>12</v>
      </c>
      <c r="I238" s="16">
        <v>2.0683188209185277E-9</v>
      </c>
      <c r="J238" t="s">
        <v>12</v>
      </c>
    </row>
    <row r="239" spans="1:11" x14ac:dyDescent="0.25">
      <c r="A239" s="36" t="s">
        <v>212</v>
      </c>
      <c r="B239" s="36" t="s">
        <v>218</v>
      </c>
      <c r="C239" s="36"/>
      <c r="D239" s="47">
        <v>107507.59849803</v>
      </c>
      <c r="E239" s="47">
        <v>4128135.3411598699</v>
      </c>
      <c r="F239" s="47">
        <v>2.604265355016774E-2</v>
      </c>
      <c r="G239" s="27">
        <v>0.13021325740924458</v>
      </c>
      <c r="H239" s="5">
        <v>1</v>
      </c>
      <c r="I239" s="31">
        <v>8.9778952362097333E-2</v>
      </c>
      <c r="J239" s="8">
        <v>0.91022104763790268</v>
      </c>
      <c r="K239" s="11">
        <v>1.0438261833175022</v>
      </c>
    </row>
    <row r="240" spans="1:11" x14ac:dyDescent="0.25">
      <c r="A240" s="35" t="s">
        <v>213</v>
      </c>
      <c r="B240" s="35" t="s">
        <v>218</v>
      </c>
      <c r="C240" s="35"/>
      <c r="D240" s="46">
        <v>141414.75014250801</v>
      </c>
      <c r="E240" s="46">
        <v>4841665.2608413799</v>
      </c>
      <c r="F240" s="46">
        <v>2.9207874258934848E-2</v>
      </c>
      <c r="G240" s="2">
        <v>0.14603936095308012</v>
      </c>
      <c r="H240" s="5">
        <v>2</v>
      </c>
      <c r="I240" s="34">
        <v>6.7542306888117576E-2</v>
      </c>
      <c r="J240" s="14">
        <v>0.93245769311188242</v>
      </c>
      <c r="K240" s="15">
        <v>1.0848913793375858</v>
      </c>
    </row>
    <row r="241" spans="1:11" x14ac:dyDescent="0.25">
      <c r="A241" s="36" t="s">
        <v>214</v>
      </c>
      <c r="B241" s="36" t="s">
        <v>218</v>
      </c>
      <c r="C241" s="36"/>
      <c r="D241" s="47">
        <v>139556.958619893</v>
      </c>
      <c r="E241" s="47">
        <v>4865592.8484891504</v>
      </c>
      <c r="F241" s="47">
        <v>2.8682416093082638E-2</v>
      </c>
      <c r="G241" s="27">
        <v>0.14341207012381907</v>
      </c>
      <c r="H241" s="5" t="s">
        <v>13</v>
      </c>
      <c r="I241" s="32">
        <v>7.8660629625107448E-2</v>
      </c>
      <c r="J241" s="10">
        <v>0.92133937037489255</v>
      </c>
      <c r="K241" s="12">
        <v>1.0643587813275439</v>
      </c>
    </row>
    <row r="242" spans="1:11" x14ac:dyDescent="0.25">
      <c r="A242" s="35" t="s">
        <v>215</v>
      </c>
      <c r="B242" s="35" t="s">
        <v>218</v>
      </c>
      <c r="C242" s="35"/>
      <c r="D242" s="46">
        <v>147630.903923556</v>
      </c>
      <c r="E242" s="46">
        <v>4928741.5189656103</v>
      </c>
      <c r="F242" s="46">
        <v>2.9953062735279968E-2</v>
      </c>
      <c r="G242" s="27">
        <v>0.14976530333480573</v>
      </c>
    </row>
    <row r="243" spans="1:11" x14ac:dyDescent="0.25">
      <c r="A243" s="36" t="s">
        <v>216</v>
      </c>
      <c r="B243" s="36" t="s">
        <v>218</v>
      </c>
      <c r="C243" s="36"/>
      <c r="D243" s="47">
        <v>24443.074559021199</v>
      </c>
      <c r="E243" s="47">
        <v>4181729.5128659499</v>
      </c>
      <c r="F243" s="47">
        <v>5.8452069852478646E-3</v>
      </c>
      <c r="G243" s="23">
        <v>1.1690409833858087E-2</v>
      </c>
    </row>
    <row r="244" spans="1:11" x14ac:dyDescent="0.25">
      <c r="A244" s="35" t="s">
        <v>217</v>
      </c>
      <c r="B244" s="35" t="s">
        <v>218</v>
      </c>
      <c r="C244" s="35"/>
      <c r="D244" s="46">
        <v>24067.713333902899</v>
      </c>
      <c r="E244" s="46">
        <v>4879988.8527236003</v>
      </c>
      <c r="F244" s="46">
        <v>4.9319197359375773E-3</v>
      </c>
      <c r="G244" s="23">
        <v>9.8638353352375127E-3</v>
      </c>
    </row>
    <row r="245" spans="1:11" x14ac:dyDescent="0.25">
      <c r="A245" s="36"/>
      <c r="B245" s="36"/>
      <c r="C245" s="36"/>
      <c r="D245" s="47"/>
      <c r="E245" s="47"/>
      <c r="F245" s="47"/>
    </row>
    <row r="246" spans="1:11" s="55" customFormat="1" x14ac:dyDescent="0.25">
      <c r="A246" s="53" t="s">
        <v>28</v>
      </c>
      <c r="B246" s="53" t="s">
        <v>220</v>
      </c>
      <c r="C246" s="53"/>
      <c r="D246" s="53">
        <v>131536.68518603401</v>
      </c>
      <c r="E246" s="53">
        <v>4357081.2283717999</v>
      </c>
      <c r="F246" s="53">
        <v>3.0189174424730205E-2</v>
      </c>
      <c r="G246" s="54"/>
      <c r="I246" s="56" t="s">
        <v>11</v>
      </c>
    </row>
    <row r="247" spans="1:11" s="55" customFormat="1" x14ac:dyDescent="0.25">
      <c r="A247" s="57" t="s">
        <v>29</v>
      </c>
      <c r="B247" s="57" t="s">
        <v>220</v>
      </c>
      <c r="C247" s="57"/>
      <c r="D247" s="57">
        <v>168196.78087003299</v>
      </c>
      <c r="E247" s="57">
        <v>5430287.2403797498</v>
      </c>
      <c r="F247" s="57">
        <v>3.0973827612528041E-2</v>
      </c>
      <c r="G247" s="54"/>
      <c r="H247" s="55" t="s">
        <v>12</v>
      </c>
      <c r="I247" s="58">
        <v>3.0581501018629123E-2</v>
      </c>
      <c r="J247" s="55" t="s">
        <v>12</v>
      </c>
    </row>
    <row r="248" spans="1:11" s="55" customFormat="1" x14ac:dyDescent="0.25">
      <c r="A248" s="53" t="s">
        <v>221</v>
      </c>
      <c r="B248" s="53" t="s">
        <v>220</v>
      </c>
      <c r="C248" s="53"/>
      <c r="D248" s="53">
        <v>197223.406922756</v>
      </c>
      <c r="E248" s="53">
        <v>4045044.4860459301</v>
      </c>
      <c r="F248" s="53">
        <v>4.8756795531696061E-2</v>
      </c>
      <c r="G248" s="59">
        <v>9.0876472565334682E-2</v>
      </c>
      <c r="H248" s="60">
        <v>1</v>
      </c>
      <c r="I248" s="61">
        <v>-0.2091830448595966</v>
      </c>
      <c r="J248" s="62">
        <v>1.2091830448595966</v>
      </c>
      <c r="K248" s="63">
        <v>7.4340810445069072E-2</v>
      </c>
    </row>
    <row r="249" spans="1:11" s="55" customFormat="1" x14ac:dyDescent="0.25">
      <c r="A249" s="57" t="s">
        <v>222</v>
      </c>
      <c r="B249" s="57" t="s">
        <v>220</v>
      </c>
      <c r="C249" s="57"/>
      <c r="D249" s="57">
        <v>264341.14748797502</v>
      </c>
      <c r="E249" s="57">
        <v>4095867.1625673398</v>
      </c>
      <c r="F249" s="57">
        <v>6.4538506010112573E-2</v>
      </c>
      <c r="G249" s="59">
        <v>0.16978502495741726</v>
      </c>
      <c r="H249" s="60">
        <v>2</v>
      </c>
      <c r="I249" s="64">
        <v>-8.5374082688055741E-2</v>
      </c>
      <c r="J249" s="65">
        <v>1.0853740826880558</v>
      </c>
      <c r="K249" s="66">
        <v>0.17917089935959638</v>
      </c>
    </row>
    <row r="250" spans="1:11" s="55" customFormat="1" x14ac:dyDescent="0.25">
      <c r="A250" s="53" t="s">
        <v>223</v>
      </c>
      <c r="B250" s="53" t="s">
        <v>220</v>
      </c>
      <c r="C250" s="53"/>
      <c r="D250" s="53">
        <v>849529.77662251599</v>
      </c>
      <c r="E250" s="53">
        <v>4475205.1517267404</v>
      </c>
      <c r="F250" s="53">
        <v>0.18983035365311202</v>
      </c>
      <c r="G250" s="59">
        <v>0.79624426317241448</v>
      </c>
      <c r="H250" s="60" t="s">
        <v>13</v>
      </c>
      <c r="I250" s="67">
        <v>-0.14727856377382617</v>
      </c>
      <c r="J250" s="68">
        <v>1.1472785637738263</v>
      </c>
      <c r="K250" s="69">
        <v>0.12675585490233271</v>
      </c>
    </row>
    <row r="251" spans="1:11" s="55" customFormat="1" x14ac:dyDescent="0.25">
      <c r="A251" s="57" t="s">
        <v>224</v>
      </c>
      <c r="B251" s="57" t="s">
        <v>220</v>
      </c>
      <c r="C251" s="57"/>
      <c r="D251" s="57">
        <v>864626.43083726196</v>
      </c>
      <c r="E251" s="57">
        <v>4476746.3166866899</v>
      </c>
      <c r="F251" s="57">
        <v>0.19313724068179622</v>
      </c>
      <c r="G251" s="59">
        <v>0.8127786983158356</v>
      </c>
    </row>
    <row r="252" spans="1:11" s="55" customFormat="1" x14ac:dyDescent="0.25">
      <c r="A252" s="53" t="s">
        <v>225</v>
      </c>
      <c r="B252" s="53" t="s">
        <v>220</v>
      </c>
      <c r="C252" s="53"/>
      <c r="D252" s="53">
        <v>88764.774769766896</v>
      </c>
      <c r="E252" s="53">
        <v>4211533.4910537601</v>
      </c>
      <c r="F252" s="53">
        <v>2.1076592399970971E-2</v>
      </c>
      <c r="G252" s="54">
        <v>-1.9009817237316304E-2</v>
      </c>
    </row>
    <row r="253" spans="1:11" s="55" customFormat="1" x14ac:dyDescent="0.25">
      <c r="A253" s="57" t="s">
        <v>226</v>
      </c>
      <c r="B253" s="57" t="s">
        <v>220</v>
      </c>
      <c r="C253" s="57"/>
      <c r="D253" s="57">
        <v>96489.306905538499</v>
      </c>
      <c r="E253" s="57">
        <v>4135159.0161822899</v>
      </c>
      <c r="F253" s="57">
        <v>2.3333880638675048E-2</v>
      </c>
      <c r="G253" s="54">
        <v>-1.449524075990815E-2</v>
      </c>
    </row>
    <row r="254" spans="1:11" s="55" customFormat="1" x14ac:dyDescent="0.25">
      <c r="A254" s="53"/>
      <c r="B254" s="53"/>
      <c r="C254" s="53"/>
      <c r="D254" s="70"/>
      <c r="E254" s="70"/>
      <c r="F254" s="70"/>
      <c r="G254" s="54"/>
    </row>
    <row r="255" spans="1:11" s="55" customFormat="1" x14ac:dyDescent="0.25">
      <c r="A255" s="57" t="s">
        <v>28</v>
      </c>
      <c r="B255" s="57" t="s">
        <v>227</v>
      </c>
      <c r="C255" s="57"/>
      <c r="D255" s="57">
        <v>131536.68518603401</v>
      </c>
      <c r="E255" s="57">
        <v>4357081.2283717999</v>
      </c>
      <c r="F255" s="57">
        <v>3.0189174424730205E-2</v>
      </c>
      <c r="G255" s="54"/>
      <c r="I255" s="56" t="s">
        <v>11</v>
      </c>
    </row>
    <row r="256" spans="1:11" s="55" customFormat="1" x14ac:dyDescent="0.25">
      <c r="A256" s="53" t="s">
        <v>29</v>
      </c>
      <c r="B256" s="53" t="s">
        <v>227</v>
      </c>
      <c r="C256" s="53"/>
      <c r="D256" s="53">
        <v>168196.78087003299</v>
      </c>
      <c r="E256" s="53">
        <v>5430287.2403797498</v>
      </c>
      <c r="F256" s="53">
        <v>3.0973827612528041E-2</v>
      </c>
      <c r="G256" s="54"/>
      <c r="H256" s="55" t="s">
        <v>12</v>
      </c>
      <c r="I256" s="58">
        <v>3.0581501018629123E-2</v>
      </c>
      <c r="J256" s="55" t="s">
        <v>12</v>
      </c>
    </row>
    <row r="257" spans="1:11" s="55" customFormat="1" x14ac:dyDescent="0.25">
      <c r="A257" s="57" t="s">
        <v>228</v>
      </c>
      <c r="B257" s="57" t="s">
        <v>227</v>
      </c>
      <c r="C257" s="57"/>
      <c r="D257" s="57">
        <v>649488.11578943999</v>
      </c>
      <c r="E257" s="57">
        <v>4666660.3129270598</v>
      </c>
      <c r="F257" s="57">
        <v>0.13917621430261395</v>
      </c>
      <c r="G257" s="59">
        <v>0.54297356641992411</v>
      </c>
      <c r="H257" s="60">
        <v>1</v>
      </c>
      <c r="I257" s="61">
        <v>-1.3540753795946952E-2</v>
      </c>
      <c r="J257" s="62">
        <v>1.0135407537959469</v>
      </c>
      <c r="K257" s="63">
        <v>0.75204234023854644</v>
      </c>
    </row>
    <row r="258" spans="1:11" s="55" customFormat="1" x14ac:dyDescent="0.25">
      <c r="A258" s="53" t="s">
        <v>229</v>
      </c>
      <c r="B258" s="53" t="s">
        <v>227</v>
      </c>
      <c r="C258" s="53"/>
      <c r="D258" s="53">
        <v>633307.21531114005</v>
      </c>
      <c r="E258" s="53">
        <v>4576861.9166438105</v>
      </c>
      <c r="F258" s="53">
        <v>0.13837149270510241</v>
      </c>
      <c r="G258" s="59">
        <v>0.53894995843236637</v>
      </c>
      <c r="H258" s="60">
        <v>2</v>
      </c>
      <c r="I258" s="64">
        <v>-2.7203451696830652E-2</v>
      </c>
      <c r="J258" s="65">
        <v>1.0272034516968307</v>
      </c>
      <c r="K258" s="66">
        <v>0.53969437774456697</v>
      </c>
    </row>
    <row r="259" spans="1:11" s="55" customFormat="1" x14ac:dyDescent="0.25">
      <c r="A259" s="57" t="s">
        <v>230</v>
      </c>
      <c r="B259" s="57" t="s">
        <v>227</v>
      </c>
      <c r="C259" s="57"/>
      <c r="D259" s="57">
        <v>767644.51104578795</v>
      </c>
      <c r="E259" s="57">
        <v>4470263.44433414</v>
      </c>
      <c r="F259" s="57">
        <v>0.17172243215749247</v>
      </c>
      <c r="G259" s="59">
        <v>0.70570465569431673</v>
      </c>
      <c r="H259" s="60" t="s">
        <v>13</v>
      </c>
      <c r="I259" s="67">
        <v>-2.0372102746388801E-2</v>
      </c>
      <c r="J259" s="68">
        <v>1.0203721027463888</v>
      </c>
      <c r="K259" s="69">
        <v>0.6458683589915567</v>
      </c>
    </row>
    <row r="260" spans="1:11" s="55" customFormat="1" x14ac:dyDescent="0.25">
      <c r="A260" s="53" t="s">
        <v>231</v>
      </c>
      <c r="B260" s="53" t="s">
        <v>227</v>
      </c>
      <c r="C260" s="53"/>
      <c r="D260" s="53">
        <v>1040905.89946762</v>
      </c>
      <c r="E260" s="53">
        <v>4704652.5355382301</v>
      </c>
      <c r="F260" s="53">
        <v>0.22125032435547046</v>
      </c>
      <c r="G260" s="59">
        <v>0.9533441166842066</v>
      </c>
    </row>
    <row r="261" spans="1:11" s="55" customFormat="1" x14ac:dyDescent="0.25">
      <c r="A261" s="57" t="s">
        <v>232</v>
      </c>
      <c r="B261" s="57" t="s">
        <v>227</v>
      </c>
      <c r="C261" s="57"/>
      <c r="D261" s="57">
        <v>130148.393743201</v>
      </c>
      <c r="E261" s="57">
        <v>4837265.4359078398</v>
      </c>
      <c r="F261" s="57">
        <v>2.6905365328329402E-2</v>
      </c>
      <c r="G261" s="54">
        <v>-7.3522713805994414E-3</v>
      </c>
    </row>
    <row r="262" spans="1:11" s="55" customFormat="1" x14ac:dyDescent="0.25">
      <c r="A262" s="53" t="s">
        <v>233</v>
      </c>
      <c r="B262" s="53" t="s">
        <v>227</v>
      </c>
      <c r="C262" s="53"/>
      <c r="D262" s="53">
        <v>108024.148271807</v>
      </c>
      <c r="E262" s="53">
        <v>4646029.7834589304</v>
      </c>
      <c r="F262" s="53">
        <v>2.325085143801724E-2</v>
      </c>
      <c r="G262" s="54">
        <v>-1.4661299161223766E-2</v>
      </c>
    </row>
    <row r="263" spans="1:11" s="55" customFormat="1" x14ac:dyDescent="0.25">
      <c r="A263" s="57"/>
      <c r="B263" s="57"/>
      <c r="C263" s="57"/>
      <c r="D263" s="71"/>
      <c r="E263" s="71"/>
      <c r="F263" s="71"/>
      <c r="G263" s="54"/>
    </row>
    <row r="264" spans="1:11" s="55" customFormat="1" x14ac:dyDescent="0.25">
      <c r="A264" s="53" t="s">
        <v>28</v>
      </c>
      <c r="B264" s="53" t="s">
        <v>234</v>
      </c>
      <c r="C264" s="53"/>
      <c r="D264" s="53">
        <v>131536.68518603401</v>
      </c>
      <c r="E264" s="53">
        <v>4357081.2283717999</v>
      </c>
      <c r="F264" s="53">
        <v>3.0189174424730205E-2</v>
      </c>
      <c r="G264" s="54"/>
      <c r="I264" s="56" t="s">
        <v>11</v>
      </c>
    </row>
    <row r="265" spans="1:11" s="55" customFormat="1" x14ac:dyDescent="0.25">
      <c r="A265" s="57" t="s">
        <v>29</v>
      </c>
      <c r="B265" s="57" t="s">
        <v>234</v>
      </c>
      <c r="C265" s="57"/>
      <c r="D265" s="57">
        <v>168196.78087003299</v>
      </c>
      <c r="E265" s="57">
        <v>5430287.2403797498</v>
      </c>
      <c r="F265" s="57">
        <v>3.0973827612528041E-2</v>
      </c>
      <c r="G265" s="54"/>
      <c r="H265" s="55" t="s">
        <v>12</v>
      </c>
      <c r="I265" s="58">
        <v>3.0581501018629123E-2</v>
      </c>
      <c r="J265" s="55" t="s">
        <v>12</v>
      </c>
    </row>
    <row r="266" spans="1:11" s="55" customFormat="1" x14ac:dyDescent="0.25">
      <c r="A266" s="53" t="s">
        <v>235</v>
      </c>
      <c r="B266" s="53" t="s">
        <v>234</v>
      </c>
      <c r="C266" s="53"/>
      <c r="D266" s="53">
        <v>739671.72668369499</v>
      </c>
      <c r="E266" s="53">
        <v>4648828.3617668999</v>
      </c>
      <c r="F266" s="53">
        <v>0.15910927853713336</v>
      </c>
      <c r="G266" s="59">
        <v>0.6426388875925213</v>
      </c>
      <c r="H266" s="60">
        <v>1</v>
      </c>
      <c r="I266" s="61">
        <v>-2.3191265871419387E-3</v>
      </c>
      <c r="J266" s="62">
        <v>1.0023191265871418</v>
      </c>
      <c r="K266" s="63">
        <v>0.61061471298481773</v>
      </c>
    </row>
    <row r="267" spans="1:11" s="55" customFormat="1" x14ac:dyDescent="0.25">
      <c r="A267" s="57" t="s">
        <v>236</v>
      </c>
      <c r="B267" s="57" t="s">
        <v>234</v>
      </c>
      <c r="C267" s="57"/>
      <c r="D267" s="57">
        <v>597832.834918309</v>
      </c>
      <c r="E267" s="57">
        <v>3726146.6825147099</v>
      </c>
      <c r="F267" s="57">
        <v>0.16044264648079884</v>
      </c>
      <c r="G267" s="59">
        <v>0.64930572731084846</v>
      </c>
      <c r="H267" s="60">
        <v>2</v>
      </c>
      <c r="I267" s="64">
        <v>-2.1105658586294897E-2</v>
      </c>
      <c r="J267" s="65">
        <v>1.021105658586295</v>
      </c>
      <c r="K267" s="66">
        <v>0.69785385717253778</v>
      </c>
    </row>
    <row r="268" spans="1:11" s="55" customFormat="1" x14ac:dyDescent="0.25">
      <c r="A268" s="53" t="s">
        <v>237</v>
      </c>
      <c r="B268" s="53" t="s">
        <v>234</v>
      </c>
      <c r="C268" s="53"/>
      <c r="D268" s="53">
        <v>1287306.4435153699</v>
      </c>
      <c r="E268" s="53">
        <v>5358037.6041133199</v>
      </c>
      <c r="F268" s="53">
        <v>0.24025707518870634</v>
      </c>
      <c r="G268" s="59">
        <v>1.0483778708503859</v>
      </c>
      <c r="H268" s="60" t="s">
        <v>13</v>
      </c>
      <c r="I268" s="67">
        <v>-1.1712392586718419E-2</v>
      </c>
      <c r="J268" s="68">
        <v>1.0117123925867184</v>
      </c>
      <c r="K268" s="69">
        <v>0.65423428507867776</v>
      </c>
    </row>
    <row r="269" spans="1:11" s="55" customFormat="1" x14ac:dyDescent="0.25">
      <c r="A269" s="57" t="s">
        <v>238</v>
      </c>
      <c r="B269" s="57" t="s">
        <v>234</v>
      </c>
      <c r="C269" s="57"/>
      <c r="D269" s="57">
        <v>1087078.0432804499</v>
      </c>
      <c r="E269" s="57">
        <v>5173552.7317227703</v>
      </c>
      <c r="F269" s="57">
        <v>0.21012215389529001</v>
      </c>
      <c r="G269" s="59">
        <v>0.89770326438330439</v>
      </c>
    </row>
    <row r="270" spans="1:11" s="55" customFormat="1" x14ac:dyDescent="0.25">
      <c r="A270" s="53" t="s">
        <v>239</v>
      </c>
      <c r="B270" s="53" t="s">
        <v>234</v>
      </c>
      <c r="C270" s="53"/>
      <c r="D270" s="53">
        <v>136301</v>
      </c>
      <c r="E270" s="53">
        <v>4568291.1790461103</v>
      </c>
      <c r="F270" s="53">
        <v>2.9836320553555555E-2</v>
      </c>
      <c r="G270" s="54">
        <v>-1.490360930147136E-3</v>
      </c>
    </row>
    <row r="271" spans="1:11" s="55" customFormat="1" x14ac:dyDescent="0.25">
      <c r="A271" s="57" t="s">
        <v>240</v>
      </c>
      <c r="B271" s="57" t="s">
        <v>234</v>
      </c>
      <c r="C271" s="57"/>
      <c r="D271" s="57">
        <v>113941</v>
      </c>
      <c r="E271" s="57">
        <v>4801662.7036669999</v>
      </c>
      <c r="F271" s="57">
        <v>2.3729488519254792E-2</v>
      </c>
      <c r="G271" s="54">
        <v>-1.3704024998748662E-2</v>
      </c>
    </row>
    <row r="272" spans="1:11" s="55" customFormat="1" x14ac:dyDescent="0.25">
      <c r="A272" s="53"/>
      <c r="B272" s="53"/>
      <c r="C272" s="53"/>
      <c r="D272" s="70"/>
      <c r="E272" s="70"/>
      <c r="F272" s="70"/>
      <c r="G272" s="54"/>
    </row>
  </sheetData>
  <sortState xmlns:xlrd2="http://schemas.microsoft.com/office/spreadsheetml/2017/richdata2" ref="A2:L241">
    <sortCondition ref="B2:B241"/>
    <sortCondition ref="H2:H241"/>
    <sortCondition ref="G2:G241"/>
    <sortCondition descending="1" ref="I2:I241"/>
    <sortCondition ref="K2:K2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workbookViewId="0">
      <pane ySplit="1" topLeftCell="A2" activePane="bottomLeft" state="frozenSplit"/>
      <selection pane="bottomLeft" activeCell="B60" sqref="B60"/>
    </sheetView>
  </sheetViews>
  <sheetFormatPr defaultRowHeight="15" x14ac:dyDescent="0.25"/>
  <cols>
    <col min="1" max="1" width="52.28515625" bestFit="1" customWidth="1"/>
    <col min="2" max="2" width="15.28515625" bestFit="1" customWidth="1"/>
    <col min="3" max="3" width="16.5703125" bestFit="1" customWidth="1"/>
    <col min="4" max="4" width="10.42578125" style="80" bestFit="1" customWidth="1"/>
    <col min="5" max="5" width="10.7109375" style="80" bestFit="1" customWidth="1"/>
    <col min="6" max="6" width="8.7109375" style="80" customWidth="1"/>
    <col min="7" max="7" width="15.140625" style="2" bestFit="1" customWidth="1"/>
    <col min="8" max="8" width="6.28515625" bestFit="1" customWidth="1"/>
    <col min="9" max="9" width="8.57031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1</v>
      </c>
      <c r="C1" t="s">
        <v>2</v>
      </c>
      <c r="D1" s="80" t="s">
        <v>3</v>
      </c>
      <c r="E1" s="80" t="s">
        <v>4</v>
      </c>
      <c r="F1" s="80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35" t="s">
        <v>28</v>
      </c>
      <c r="B2" s="35" t="s">
        <v>246</v>
      </c>
      <c r="C2" s="35" t="s">
        <v>252</v>
      </c>
      <c r="D2" s="81">
        <v>1.2E-2</v>
      </c>
      <c r="E2" s="81">
        <v>48579.218999999997</v>
      </c>
      <c r="F2" s="81">
        <v>2.4699999999999998E-7</v>
      </c>
      <c r="I2" s="3" t="s">
        <v>11</v>
      </c>
    </row>
    <row r="3" spans="1:11" x14ac:dyDescent="0.25">
      <c r="A3" s="36" t="s">
        <v>29</v>
      </c>
      <c r="B3" s="36" t="s">
        <v>246</v>
      </c>
      <c r="C3" s="36" t="s">
        <v>252</v>
      </c>
      <c r="D3" s="82">
        <v>0.11700000000000001</v>
      </c>
      <c r="E3" s="82">
        <v>47904.961000000003</v>
      </c>
      <c r="F3" s="82">
        <v>2.4422999999999999E-6</v>
      </c>
      <c r="H3" t="s">
        <v>12</v>
      </c>
      <c r="I3" s="16">
        <f>IFERROR(AVERAGE($F$2,$F$3),"0")</f>
        <v>1.3446499999999999E-6</v>
      </c>
      <c r="J3" t="s">
        <v>12</v>
      </c>
    </row>
    <row r="4" spans="1:11" x14ac:dyDescent="0.25">
      <c r="A4" s="35" t="s">
        <v>253</v>
      </c>
      <c r="B4" s="35" t="s">
        <v>246</v>
      </c>
      <c r="C4" s="35" t="s">
        <v>252</v>
      </c>
      <c r="D4" s="81">
        <v>12467.484</v>
      </c>
      <c r="E4" s="81">
        <v>40948.733999999997</v>
      </c>
      <c r="F4" s="81">
        <v>0.3044656765</v>
      </c>
      <c r="G4" s="27">
        <f>($F$4 - $I$3) * 5</f>
        <v>1.52232165925</v>
      </c>
      <c r="H4" s="5">
        <v>1</v>
      </c>
      <c r="I4" s="7">
        <f>IFERROR($G$8 / $G$4,"")</f>
        <v>0.654485424053458</v>
      </c>
      <c r="J4" s="8">
        <f>IFERROR(1-$I$4,"")</f>
        <v>0.345514575946542</v>
      </c>
      <c r="K4" s="25">
        <f>IFERROR((($G$4 * 3 ) + ($G$8 * 5)) / ($G$6 * 3),"")</f>
        <v>1.0096443787598337</v>
      </c>
    </row>
    <row r="5" spans="1:11" x14ac:dyDescent="0.25">
      <c r="A5" s="36" t="s">
        <v>254</v>
      </c>
      <c r="B5" s="36" t="s">
        <v>246</v>
      </c>
      <c r="C5" s="36" t="s">
        <v>252</v>
      </c>
      <c r="D5" s="82">
        <v>10841.754999999999</v>
      </c>
      <c r="E5" s="82">
        <v>40886.902000000002</v>
      </c>
      <c r="F5" s="82">
        <v>0.26516450180000001</v>
      </c>
      <c r="G5" s="27">
        <f>($F$5 - $I$3) * 5</f>
        <v>1.3258157857499999</v>
      </c>
      <c r="H5" s="5">
        <v>2</v>
      </c>
      <c r="I5" s="13">
        <f>IFERROR($G$9 / $G$5,"")</f>
        <v>0.62844079852969115</v>
      </c>
      <c r="J5" s="14">
        <f>IFERROR(1-$I$5,"")</f>
        <v>0.37155920147030885</v>
      </c>
      <c r="K5" s="83">
        <f>IFERROR((($G$5 * 3 ) + ($G$9 * 5)) / ($G$7 * 3),"")</f>
        <v>1.1260432717900413</v>
      </c>
    </row>
    <row r="6" spans="1:11" x14ac:dyDescent="0.25">
      <c r="A6" s="35" t="s">
        <v>255</v>
      </c>
      <c r="B6" s="35" t="s">
        <v>246</v>
      </c>
      <c r="C6" s="35" t="s">
        <v>252</v>
      </c>
      <c r="D6" s="81">
        <v>25249.393</v>
      </c>
      <c r="E6" s="81">
        <v>40046.785000000003</v>
      </c>
      <c r="F6" s="81">
        <v>0.63049737949999995</v>
      </c>
      <c r="G6" s="27">
        <f>($F$6 - $I$3) * 5</f>
        <v>3.1524801742499999</v>
      </c>
      <c r="H6" s="5" t="s">
        <v>13</v>
      </c>
      <c r="I6" s="9">
        <f>IFERROR(AVERAGE($I$4:$I$5),"")</f>
        <v>0.64146311129157452</v>
      </c>
      <c r="J6" s="10">
        <f>IFERROR(AVERAGE($J$4:$J$5),"")</f>
        <v>0.35853688870842543</v>
      </c>
      <c r="K6" s="84">
        <f>IFERROR(AVERAGE($K$4:$K$5),"")</f>
        <v>1.0678438252749376</v>
      </c>
    </row>
    <row r="7" spans="1:11" x14ac:dyDescent="0.25">
      <c r="A7" s="36" t="s">
        <v>256</v>
      </c>
      <c r="B7" s="36" t="s">
        <v>246</v>
      </c>
      <c r="C7" s="36" t="s">
        <v>252</v>
      </c>
      <c r="D7" s="82">
        <v>19657.646000000001</v>
      </c>
      <c r="E7" s="82">
        <v>40772.675999999999</v>
      </c>
      <c r="F7" s="82">
        <v>0.4821279329</v>
      </c>
      <c r="G7" s="27">
        <f>($F$7 - $I$3) * 5</f>
        <v>2.4106329412499998</v>
      </c>
    </row>
    <row r="8" spans="1:11" x14ac:dyDescent="0.25">
      <c r="A8" s="35" t="s">
        <v>257</v>
      </c>
      <c r="B8" s="35" t="s">
        <v>246</v>
      </c>
      <c r="C8" s="35" t="s">
        <v>252</v>
      </c>
      <c r="D8" s="81">
        <v>21922.085999999999</v>
      </c>
      <c r="E8" s="81">
        <v>44005.23</v>
      </c>
      <c r="F8" s="81">
        <v>0.49817001300000002</v>
      </c>
      <c r="G8" s="2">
        <f>($F$8 - $I$3) * 2</f>
        <v>0.99633733670000002</v>
      </c>
    </row>
    <row r="9" spans="1:11" x14ac:dyDescent="0.25">
      <c r="A9" s="36" t="s">
        <v>258</v>
      </c>
      <c r="B9" s="36" t="s">
        <v>246</v>
      </c>
      <c r="C9" s="36" t="s">
        <v>252</v>
      </c>
      <c r="D9" s="82">
        <v>19380.326000000001</v>
      </c>
      <c r="E9" s="82">
        <v>46520.258000000002</v>
      </c>
      <c r="F9" s="82">
        <v>0.41659971019999997</v>
      </c>
      <c r="G9" s="2">
        <f>($F$9 - $I$3) * 2</f>
        <v>0.83319673109999992</v>
      </c>
    </row>
    <row r="10" spans="1:11" x14ac:dyDescent="0.25">
      <c r="A10" s="35"/>
      <c r="B10" s="35"/>
      <c r="C10" s="35"/>
      <c r="D10" s="81"/>
      <c r="E10" s="81"/>
      <c r="F10" s="81"/>
    </row>
    <row r="11" spans="1:11" x14ac:dyDescent="0.25">
      <c r="A11" s="36" t="s">
        <v>28</v>
      </c>
      <c r="B11" s="36" t="s">
        <v>247</v>
      </c>
      <c r="C11" s="36" t="s">
        <v>252</v>
      </c>
      <c r="D11" s="82">
        <v>1.2E-2</v>
      </c>
      <c r="E11" s="82">
        <v>48579.218999999997</v>
      </c>
      <c r="F11" s="82">
        <v>2.4699999999999998E-7</v>
      </c>
      <c r="I11" s="3" t="s">
        <v>11</v>
      </c>
    </row>
    <row r="12" spans="1:11" x14ac:dyDescent="0.25">
      <c r="A12" s="35" t="s">
        <v>29</v>
      </c>
      <c r="B12" s="35" t="s">
        <v>247</v>
      </c>
      <c r="C12" s="35" t="s">
        <v>252</v>
      </c>
      <c r="D12" s="81">
        <v>0.11700000000000001</v>
      </c>
      <c r="E12" s="81">
        <v>47904.961000000003</v>
      </c>
      <c r="F12" s="81">
        <v>2.4422999999999999E-6</v>
      </c>
      <c r="H12" t="s">
        <v>12</v>
      </c>
      <c r="I12" s="16">
        <f>IFERROR(AVERAGE($F$11,$F$12),"0")</f>
        <v>1.3446499999999999E-6</v>
      </c>
      <c r="J12" t="s">
        <v>12</v>
      </c>
    </row>
    <row r="13" spans="1:11" x14ac:dyDescent="0.25">
      <c r="A13" s="36" t="s">
        <v>259</v>
      </c>
      <c r="B13" s="36" t="s">
        <v>247</v>
      </c>
      <c r="C13" s="36" t="s">
        <v>252</v>
      </c>
      <c r="D13" s="82">
        <v>34822.953000000001</v>
      </c>
      <c r="E13" s="82">
        <v>52729.754000000001</v>
      </c>
      <c r="F13" s="82">
        <v>0.66040423780000002</v>
      </c>
      <c r="G13" s="27">
        <f>($F$13 - $I$12) * 5</f>
        <v>3.3020144657500001</v>
      </c>
      <c r="H13" s="5">
        <v>1</v>
      </c>
      <c r="I13" s="7">
        <f>IFERROR($G$17 / $G$13,"")</f>
        <v>0.22036608968480861</v>
      </c>
      <c r="J13" s="8">
        <f>IFERROR(1-$I$13,"")</f>
        <v>0.77963391031519136</v>
      </c>
      <c r="K13" s="25">
        <f>IFERROR((($G$13 * 3 ) + ($G$17 * 5)) / ($G$15 * 3),"")</f>
        <v>1.5097890457573282</v>
      </c>
    </row>
    <row r="14" spans="1:11" x14ac:dyDescent="0.25">
      <c r="A14" s="35" t="s">
        <v>260</v>
      </c>
      <c r="B14" s="35" t="s">
        <v>247</v>
      </c>
      <c r="C14" s="35" t="s">
        <v>252</v>
      </c>
      <c r="D14" s="81">
        <v>32549.401999999998</v>
      </c>
      <c r="E14" s="81">
        <v>51729.445</v>
      </c>
      <c r="F14" s="81">
        <v>0.62922387820000003</v>
      </c>
      <c r="G14" s="27">
        <f>($F$14 - $I$12) * 5</f>
        <v>3.1461126677500002</v>
      </c>
      <c r="H14" s="5">
        <v>2</v>
      </c>
      <c r="I14" s="13">
        <f>IFERROR($G$18 / $G$14,"")</f>
        <v>0.18214796996123883</v>
      </c>
      <c r="J14" s="14">
        <f>IFERROR(1-$I$14,"")</f>
        <v>0.81785203003876117</v>
      </c>
      <c r="K14" s="83">
        <f>IFERROR((($G$14 * 3 ) + ($G$18 * 5)) / ($G$16 * 3),"")</f>
        <v>1.807970187167439</v>
      </c>
    </row>
    <row r="15" spans="1:11" x14ac:dyDescent="0.25">
      <c r="A15" s="36" t="s">
        <v>261</v>
      </c>
      <c r="B15" s="36" t="s">
        <v>247</v>
      </c>
      <c r="C15" s="36" t="s">
        <v>252</v>
      </c>
      <c r="D15" s="82">
        <v>29293.155999999999</v>
      </c>
      <c r="E15" s="82">
        <v>48979.690999999999</v>
      </c>
      <c r="F15" s="82">
        <v>0.59806739080000004</v>
      </c>
      <c r="G15" s="27">
        <f>($F$15 - $I$12) * 5</f>
        <v>2.9903302307500002</v>
      </c>
      <c r="H15" s="5" t="s">
        <v>13</v>
      </c>
      <c r="I15" s="9">
        <f>IFERROR(AVERAGE($I$13:$I$14),"")</f>
        <v>0.20125702982302374</v>
      </c>
      <c r="J15" s="10">
        <f>IFERROR(AVERAGE($J$13:$J$14),"")</f>
        <v>0.79874297017697626</v>
      </c>
      <c r="K15" s="84">
        <f>IFERROR(AVERAGE($K$13:$K$14),"")</f>
        <v>1.6588796164623836</v>
      </c>
    </row>
    <row r="16" spans="1:11" x14ac:dyDescent="0.25">
      <c r="A16" s="35" t="s">
        <v>262</v>
      </c>
      <c r="B16" s="35" t="s">
        <v>247</v>
      </c>
      <c r="C16" s="35" t="s">
        <v>252</v>
      </c>
      <c r="D16" s="81">
        <v>21818.221000000001</v>
      </c>
      <c r="E16" s="81">
        <v>48091.394999999997</v>
      </c>
      <c r="F16" s="81">
        <v>0.45368243110000001</v>
      </c>
      <c r="G16" s="27">
        <f>($F$16 - $I$12) * 5</f>
        <v>2.2684054322499998</v>
      </c>
    </row>
    <row r="17" spans="1:11" x14ac:dyDescent="0.25">
      <c r="A17" s="36" t="s">
        <v>263</v>
      </c>
      <c r="B17" s="36" t="s">
        <v>247</v>
      </c>
      <c r="C17" s="36" t="s">
        <v>252</v>
      </c>
      <c r="D17" s="82">
        <v>22544.400000000001</v>
      </c>
      <c r="E17" s="82">
        <v>61964.555</v>
      </c>
      <c r="F17" s="82">
        <v>0.36382735259999999</v>
      </c>
      <c r="G17" s="2">
        <f>($F$17 - $I$12) * 2</f>
        <v>0.72765201589999995</v>
      </c>
    </row>
    <row r="18" spans="1:11" x14ac:dyDescent="0.25">
      <c r="A18" s="35" t="s">
        <v>264</v>
      </c>
      <c r="B18" s="35" t="s">
        <v>247</v>
      </c>
      <c r="C18" s="35" t="s">
        <v>252</v>
      </c>
      <c r="D18" s="81">
        <v>18556.914000000001</v>
      </c>
      <c r="E18" s="81">
        <v>64764.214999999997</v>
      </c>
      <c r="F18" s="81">
        <v>0.28653036250000002</v>
      </c>
      <c r="G18" s="2">
        <f>($F$18 - $I$12) * 2</f>
        <v>0.57305803570000002</v>
      </c>
    </row>
    <row r="19" spans="1:11" x14ac:dyDescent="0.25">
      <c r="A19" s="36"/>
      <c r="B19" s="36"/>
      <c r="C19" s="36"/>
      <c r="D19" s="82"/>
      <c r="E19" s="82"/>
      <c r="F19" s="82"/>
    </row>
    <row r="20" spans="1:11" x14ac:dyDescent="0.25">
      <c r="A20" s="35" t="s">
        <v>28</v>
      </c>
      <c r="B20" s="35" t="s">
        <v>248</v>
      </c>
      <c r="C20" s="35" t="s">
        <v>252</v>
      </c>
      <c r="D20" s="81">
        <v>1.2E-2</v>
      </c>
      <c r="E20" s="81">
        <v>48579.218999999997</v>
      </c>
      <c r="F20" s="81">
        <v>2.4699999999999998E-7</v>
      </c>
      <c r="I20" s="3" t="s">
        <v>11</v>
      </c>
    </row>
    <row r="21" spans="1:11" x14ac:dyDescent="0.25">
      <c r="A21" s="36" t="s">
        <v>29</v>
      </c>
      <c r="B21" s="36" t="s">
        <v>248</v>
      </c>
      <c r="C21" s="36" t="s">
        <v>252</v>
      </c>
      <c r="D21" s="82">
        <v>0.11700000000000001</v>
      </c>
      <c r="E21" s="82">
        <v>47904.961000000003</v>
      </c>
      <c r="F21" s="82">
        <v>2.4422999999999999E-6</v>
      </c>
      <c r="H21" t="s">
        <v>12</v>
      </c>
      <c r="I21" s="16">
        <f>IFERROR(AVERAGE($F$20,$F$21),"0")</f>
        <v>1.3446499999999999E-6</v>
      </c>
      <c r="J21" t="s">
        <v>12</v>
      </c>
    </row>
    <row r="22" spans="1:11" x14ac:dyDescent="0.25">
      <c r="A22" s="35" t="s">
        <v>265</v>
      </c>
      <c r="B22" s="35" t="s">
        <v>248</v>
      </c>
      <c r="C22" s="35" t="s">
        <v>252</v>
      </c>
      <c r="D22" s="81">
        <v>16232.195</v>
      </c>
      <c r="E22" s="81">
        <v>43733.891000000003</v>
      </c>
      <c r="F22" s="81">
        <v>0.37115826260000001</v>
      </c>
      <c r="G22" s="27">
        <f>($F$22 - $I$21) * 5</f>
        <v>1.85578458975</v>
      </c>
      <c r="H22" s="5">
        <v>1</v>
      </c>
      <c r="I22" s="7">
        <f>IFERROR($G$26 / $G$22,"")</f>
        <v>0.44341451073847615</v>
      </c>
      <c r="J22" s="8">
        <f>IFERROR(1-$I$22,"")</f>
        <v>0.55658548926152385</v>
      </c>
      <c r="K22" s="25">
        <f>IFERROR((($G$22 * 3 ) + ($G$26 * 5)) / ($G$24 * 3),"")</f>
        <v>1.9873211403616515</v>
      </c>
    </row>
    <row r="23" spans="1:11" x14ac:dyDescent="0.25">
      <c r="A23" s="36" t="s">
        <v>266</v>
      </c>
      <c r="B23" s="36" t="s">
        <v>248</v>
      </c>
      <c r="C23" s="36" t="s">
        <v>252</v>
      </c>
      <c r="D23" s="82">
        <v>16680.633000000002</v>
      </c>
      <c r="E23" s="82">
        <v>42629.940999999999</v>
      </c>
      <c r="F23" s="82">
        <v>0.39128914110000002</v>
      </c>
      <c r="G23" s="27">
        <f>($F$23 - $I$21) * 5</f>
        <v>1.9564389822499999</v>
      </c>
      <c r="H23" s="5">
        <v>2</v>
      </c>
      <c r="I23" s="13">
        <f>IFERROR($G$27 / $G$23,"")</f>
        <v>0.4250504863400526</v>
      </c>
      <c r="J23" s="14">
        <f>IFERROR(1-$I$23,"")</f>
        <v>0.5749495136599474</v>
      </c>
      <c r="K23" s="83">
        <f>IFERROR((($G$23 * 3 ) + ($G$27 * 5)) / ($G$25 * 3),"")</f>
        <v>2.0600557517182048</v>
      </c>
    </row>
    <row r="24" spans="1:11" x14ac:dyDescent="0.25">
      <c r="A24" s="35" t="s">
        <v>267</v>
      </c>
      <c r="B24" s="35" t="s">
        <v>248</v>
      </c>
      <c r="C24" s="35" t="s">
        <v>252</v>
      </c>
      <c r="D24" s="81">
        <v>14438.75</v>
      </c>
      <c r="E24" s="81">
        <v>44456.233999999997</v>
      </c>
      <c r="F24" s="81">
        <v>0.3247857207</v>
      </c>
      <c r="G24" s="27">
        <f>($F$24 - $I$21) * 5</f>
        <v>1.6239218802499999</v>
      </c>
      <c r="H24" s="5" t="s">
        <v>13</v>
      </c>
      <c r="I24" s="9">
        <f>IFERROR(AVERAGE($I$22:$I$23),"")</f>
        <v>0.43423249853926438</v>
      </c>
      <c r="J24" s="10">
        <f>IFERROR(AVERAGE($J$22:$J$23),"")</f>
        <v>0.56576750146073562</v>
      </c>
      <c r="K24" s="84">
        <f>IFERROR(AVERAGE($K$22:$K$23),"")</f>
        <v>2.023688446039928</v>
      </c>
    </row>
    <row r="25" spans="1:11" x14ac:dyDescent="0.25">
      <c r="A25" s="36" t="s">
        <v>268</v>
      </c>
      <c r="B25" s="36" t="s">
        <v>248</v>
      </c>
      <c r="C25" s="36" t="s">
        <v>252</v>
      </c>
      <c r="D25" s="82">
        <v>14354.918</v>
      </c>
      <c r="E25" s="82">
        <v>44237.195</v>
      </c>
      <c r="F25" s="82">
        <v>0.32449882949999997</v>
      </c>
      <c r="G25" s="27">
        <f>($F$25 - $I$21) * 5</f>
        <v>1.6224874242499998</v>
      </c>
    </row>
    <row r="26" spans="1:11" x14ac:dyDescent="0.25">
      <c r="A26" s="35" t="s">
        <v>269</v>
      </c>
      <c r="B26" s="35" t="s">
        <v>248</v>
      </c>
      <c r="C26" s="35" t="s">
        <v>252</v>
      </c>
      <c r="D26" s="81">
        <v>20578.469000000001</v>
      </c>
      <c r="E26" s="81">
        <v>50015.449000000001</v>
      </c>
      <c r="F26" s="81">
        <v>0.4114422526</v>
      </c>
      <c r="G26" s="2">
        <f>($F$26 - $I$21) * 2</f>
        <v>0.82288181589999998</v>
      </c>
    </row>
    <row r="27" spans="1:11" x14ac:dyDescent="0.25">
      <c r="A27" s="36" t="s">
        <v>270</v>
      </c>
      <c r="B27" s="36" t="s">
        <v>248</v>
      </c>
      <c r="C27" s="36" t="s">
        <v>252</v>
      </c>
      <c r="D27" s="82">
        <v>20579.936000000002</v>
      </c>
      <c r="E27" s="82">
        <v>49495.508000000002</v>
      </c>
      <c r="F27" s="82">
        <v>0.41579401510000003</v>
      </c>
      <c r="G27" s="2">
        <f>($F$27 - $I$21) * 2</f>
        <v>0.83158534090000003</v>
      </c>
    </row>
    <row r="28" spans="1:11" x14ac:dyDescent="0.25">
      <c r="A28" s="35"/>
      <c r="B28" s="35"/>
      <c r="C28" s="35"/>
      <c r="D28" s="81"/>
      <c r="E28" s="81"/>
      <c r="F28" s="81"/>
    </row>
    <row r="29" spans="1:11" x14ac:dyDescent="0.25">
      <c r="A29" s="36" t="s">
        <v>28</v>
      </c>
      <c r="B29" s="36" t="s">
        <v>249</v>
      </c>
      <c r="C29" s="36" t="s">
        <v>271</v>
      </c>
      <c r="D29" s="82">
        <v>5.1999999999999998E-2</v>
      </c>
      <c r="E29" s="82">
        <v>48579.218999999997</v>
      </c>
      <c r="F29" s="82">
        <v>1.0703999999999999E-6</v>
      </c>
      <c r="I29" s="3" t="s">
        <v>11</v>
      </c>
    </row>
    <row r="30" spans="1:11" x14ac:dyDescent="0.25">
      <c r="A30" s="35" t="s">
        <v>29</v>
      </c>
      <c r="B30" s="35" t="s">
        <v>249</v>
      </c>
      <c r="C30" s="35" t="s">
        <v>271</v>
      </c>
      <c r="D30" s="81">
        <v>5.6000000000000001E-2</v>
      </c>
      <c r="E30" s="81">
        <v>47904.961000000003</v>
      </c>
      <c r="F30" s="81">
        <v>1.1689999999999999E-6</v>
      </c>
      <c r="H30" t="s">
        <v>12</v>
      </c>
      <c r="I30" s="16">
        <f>IFERROR(AVERAGE($F$29,$F$30),"0")</f>
        <v>1.1197000000000001E-6</v>
      </c>
      <c r="J30" t="s">
        <v>12</v>
      </c>
    </row>
    <row r="31" spans="1:11" x14ac:dyDescent="0.25">
      <c r="A31" s="36" t="s">
        <v>272</v>
      </c>
      <c r="B31" s="36" t="s">
        <v>249</v>
      </c>
      <c r="C31" s="36" t="s">
        <v>271</v>
      </c>
      <c r="D31" s="82">
        <v>6522.165</v>
      </c>
      <c r="E31" s="82">
        <v>40939.383000000002</v>
      </c>
      <c r="F31" s="82">
        <v>0.1593127332</v>
      </c>
      <c r="G31" s="2">
        <f>($F$31 - $I$30) * 5</f>
        <v>0.79655806750000002</v>
      </c>
      <c r="H31" s="5">
        <v>1</v>
      </c>
      <c r="I31" s="7">
        <f>IFERROR($G$35 / $G$31,"")</f>
        <v>0.27677695524689416</v>
      </c>
      <c r="J31" s="8">
        <f>IFERROR(1-$I$31,"")</f>
        <v>0.72322304475310584</v>
      </c>
      <c r="K31" s="11">
        <f>IFERROR((($G$31 * 3 ) + ($G$35 * 5)) / ($G$33 * 3),"")</f>
        <v>0.92062637570461925</v>
      </c>
    </row>
    <row r="32" spans="1:11" x14ac:dyDescent="0.25">
      <c r="A32" s="35" t="s">
        <v>273</v>
      </c>
      <c r="B32" s="35" t="s">
        <v>249</v>
      </c>
      <c r="C32" s="35" t="s">
        <v>271</v>
      </c>
      <c r="D32" s="81">
        <v>6333.3819999999996</v>
      </c>
      <c r="E32" s="81">
        <v>38002.237999999998</v>
      </c>
      <c r="F32" s="81">
        <v>0.16665813209999999</v>
      </c>
      <c r="G32" s="2">
        <f>($F$32 - $I$30) * 5</f>
        <v>0.83328506199999997</v>
      </c>
      <c r="H32" s="5">
        <v>2</v>
      </c>
      <c r="I32" s="13">
        <f>IFERROR($G$36 / $G$32,"")</f>
        <v>0.22467275454411062</v>
      </c>
      <c r="J32" s="14">
        <f>IFERROR(1-$I$32,"")</f>
        <v>0.77532724545588938</v>
      </c>
      <c r="K32" s="83">
        <f>IFERROR((($G$32 * 3 ) + ($G$36 * 5)) / ($G$34 * 3),"")</f>
        <v>1.0172541467847294</v>
      </c>
    </row>
    <row r="33" spans="1:11" x14ac:dyDescent="0.25">
      <c r="A33" s="36" t="s">
        <v>274</v>
      </c>
      <c r="B33" s="36" t="s">
        <v>249</v>
      </c>
      <c r="C33" s="36" t="s">
        <v>271</v>
      </c>
      <c r="D33" s="82">
        <v>11009.228999999999</v>
      </c>
      <c r="E33" s="82">
        <v>43536.457000000002</v>
      </c>
      <c r="F33" s="82">
        <v>0.25287379259999998</v>
      </c>
      <c r="G33" s="27">
        <f>($F$33 - $I$30) * 5</f>
        <v>1.2643633644999999</v>
      </c>
      <c r="H33" s="5" t="s">
        <v>13</v>
      </c>
      <c r="I33" s="9">
        <f>IFERROR(AVERAGE($I$31:$I$32),"")</f>
        <v>0.25072485489550239</v>
      </c>
      <c r="J33" s="10">
        <f>IFERROR(AVERAGE($J$31:$J$32),"")</f>
        <v>0.74927514510449766</v>
      </c>
      <c r="K33" s="12">
        <f>IFERROR(AVERAGE($K$31:$K$32),"")</f>
        <v>0.96894026124467425</v>
      </c>
    </row>
    <row r="34" spans="1:11" x14ac:dyDescent="0.25">
      <c r="A34" s="35" t="s">
        <v>275</v>
      </c>
      <c r="B34" s="35" t="s">
        <v>249</v>
      </c>
      <c r="C34" s="35" t="s">
        <v>271</v>
      </c>
      <c r="D34" s="81">
        <v>9427.2729999999992</v>
      </c>
      <c r="E34" s="81">
        <v>41865.800999999999</v>
      </c>
      <c r="F34" s="81">
        <v>0.22517837409999999</v>
      </c>
      <c r="G34" s="27">
        <f>($F$34 - $I$30) * 5</f>
        <v>1.125886272</v>
      </c>
    </row>
    <row r="35" spans="1:11" x14ac:dyDescent="0.25">
      <c r="A35" s="36" t="s">
        <v>276</v>
      </c>
      <c r="B35" s="36" t="s">
        <v>249</v>
      </c>
      <c r="C35" s="36" t="s">
        <v>271</v>
      </c>
      <c r="D35" s="82">
        <v>5279.4260000000004</v>
      </c>
      <c r="E35" s="82">
        <v>47892.214999999997</v>
      </c>
      <c r="F35" s="82">
        <v>0.110235578</v>
      </c>
      <c r="G35" s="2">
        <f>($F$35 - $I$30) * 2</f>
        <v>0.22046891660000001</v>
      </c>
    </row>
    <row r="36" spans="1:11" x14ac:dyDescent="0.25">
      <c r="A36" s="35" t="s">
        <v>277</v>
      </c>
      <c r="B36" s="35" t="s">
        <v>249</v>
      </c>
      <c r="C36" s="35" t="s">
        <v>271</v>
      </c>
      <c r="D36" s="81">
        <v>4018.2020000000002</v>
      </c>
      <c r="E36" s="81">
        <v>42925.222999999998</v>
      </c>
      <c r="F36" s="81">
        <v>9.3609344799999994E-2</v>
      </c>
      <c r="G36" s="2">
        <f>($F$36 - $I$30) * 2</f>
        <v>0.1872164502</v>
      </c>
    </row>
    <row r="37" spans="1:11" x14ac:dyDescent="0.25">
      <c r="A37" s="36"/>
      <c r="B37" s="36"/>
      <c r="C37" s="36"/>
      <c r="D37" s="82"/>
      <c r="E37" s="82"/>
      <c r="F37" s="82"/>
    </row>
    <row r="38" spans="1:11" x14ac:dyDescent="0.25">
      <c r="A38" s="35" t="s">
        <v>28</v>
      </c>
      <c r="B38" s="35" t="s">
        <v>250</v>
      </c>
      <c r="C38" s="35" t="s">
        <v>271</v>
      </c>
      <c r="D38" s="81">
        <v>5.1999999999999998E-2</v>
      </c>
      <c r="E38" s="81">
        <v>48579.218999999997</v>
      </c>
      <c r="F38" s="81">
        <v>1.0703999999999999E-6</v>
      </c>
      <c r="I38" s="3" t="s">
        <v>11</v>
      </c>
    </row>
    <row r="39" spans="1:11" x14ac:dyDescent="0.25">
      <c r="A39" s="36" t="s">
        <v>29</v>
      </c>
      <c r="B39" s="36" t="s">
        <v>250</v>
      </c>
      <c r="C39" s="36" t="s">
        <v>271</v>
      </c>
      <c r="D39" s="82">
        <v>5.6000000000000001E-2</v>
      </c>
      <c r="E39" s="82">
        <v>47904.961000000003</v>
      </c>
      <c r="F39" s="82">
        <v>1.1689999999999999E-6</v>
      </c>
      <c r="H39" t="s">
        <v>12</v>
      </c>
      <c r="I39" s="16">
        <f>IFERROR(AVERAGE($F$38,$F$39),"0")</f>
        <v>1.1197000000000001E-6</v>
      </c>
      <c r="J39" t="s">
        <v>12</v>
      </c>
    </row>
    <row r="40" spans="1:11" x14ac:dyDescent="0.25">
      <c r="A40" s="35" t="s">
        <v>278</v>
      </c>
      <c r="B40" s="35" t="s">
        <v>250</v>
      </c>
      <c r="C40" s="35" t="s">
        <v>271</v>
      </c>
      <c r="D40" s="81">
        <v>20519.201000000001</v>
      </c>
      <c r="E40" s="81">
        <v>50080</v>
      </c>
      <c r="F40" s="81">
        <v>0.40972845450000001</v>
      </c>
      <c r="G40" s="27">
        <f>($F$40 - $I$39) * 5</f>
        <v>2.0486366739999999</v>
      </c>
      <c r="H40" s="5">
        <v>1</v>
      </c>
      <c r="I40" s="31">
        <f>IFERROR($G$44 / $G$40,"")</f>
        <v>2.7713763948755712E-2</v>
      </c>
      <c r="J40" s="8">
        <f>IFERROR(1-$I$40,"")</f>
        <v>0.97228623605124431</v>
      </c>
      <c r="K40" s="25">
        <f>IFERROR((($G$40 * 3 ) + ($G$44 * 5)) / ($G$42 * 3),"")</f>
        <v>2.1084512066332572</v>
      </c>
    </row>
    <row r="41" spans="1:11" x14ac:dyDescent="0.25">
      <c r="A41" s="36" t="s">
        <v>279</v>
      </c>
      <c r="B41" s="36" t="s">
        <v>250</v>
      </c>
      <c r="C41" s="36" t="s">
        <v>271</v>
      </c>
      <c r="D41" s="82">
        <v>19011.210999999999</v>
      </c>
      <c r="E41" s="82">
        <v>50415.315999999999</v>
      </c>
      <c r="F41" s="82">
        <v>0.3770919734</v>
      </c>
      <c r="G41" s="27">
        <f>($F$41 - $I$39) * 5</f>
        <v>1.8854542685</v>
      </c>
      <c r="H41" s="5">
        <v>2</v>
      </c>
      <c r="I41" s="34">
        <f>IFERROR($G$45 / $G$41,"")</f>
        <v>3.427218547783091E-2</v>
      </c>
      <c r="J41" s="14">
        <f>IFERROR(1-$I$41,"")</f>
        <v>0.96572781452216905</v>
      </c>
      <c r="K41" s="83">
        <f>IFERROR((($G$41 * 3 ) + ($G$45 * 5)) / ($G$43 * 3),"")</f>
        <v>1.9491783180045135</v>
      </c>
    </row>
    <row r="42" spans="1:11" x14ac:dyDescent="0.25">
      <c r="A42" s="35" t="s">
        <v>280</v>
      </c>
      <c r="B42" s="35" t="s">
        <v>250</v>
      </c>
      <c r="C42" s="35" t="s">
        <v>271</v>
      </c>
      <c r="D42" s="81">
        <v>10226.674999999999</v>
      </c>
      <c r="E42" s="81">
        <v>50302.582000000002</v>
      </c>
      <c r="F42" s="81">
        <v>0.2033031823</v>
      </c>
      <c r="G42" s="27">
        <f>($F$42 - $I$39) * 5</f>
        <v>1.0165103129999999</v>
      </c>
      <c r="H42" s="5" t="s">
        <v>13</v>
      </c>
      <c r="I42" s="32">
        <f>IFERROR(AVERAGE($I$40:$I$41),"")</f>
        <v>3.0992974713293313E-2</v>
      </c>
      <c r="J42" s="10">
        <f>IFERROR(AVERAGE($J$40:$J$41),"")</f>
        <v>0.96900702528670668</v>
      </c>
      <c r="K42" s="84">
        <f>IFERROR(AVERAGE($K$40:$K$41),"")</f>
        <v>2.0288147623188855</v>
      </c>
    </row>
    <row r="43" spans="1:11" x14ac:dyDescent="0.25">
      <c r="A43" s="36" t="s">
        <v>281</v>
      </c>
      <c r="B43" s="36" t="s">
        <v>250</v>
      </c>
      <c r="C43" s="36" t="s">
        <v>271</v>
      </c>
      <c r="D43" s="82">
        <v>10456.777</v>
      </c>
      <c r="E43" s="82">
        <v>51130.097999999998</v>
      </c>
      <c r="F43" s="82">
        <v>0.20451314209999999</v>
      </c>
      <c r="G43" s="27">
        <f>($F$43 - $I$39) * 5</f>
        <v>1.0225601119999999</v>
      </c>
    </row>
    <row r="44" spans="1:11" x14ac:dyDescent="0.25">
      <c r="A44" s="35" t="s">
        <v>282</v>
      </c>
      <c r="B44" s="35" t="s">
        <v>250</v>
      </c>
      <c r="C44" s="35" t="s">
        <v>271</v>
      </c>
      <c r="D44" s="81">
        <v>1798.998</v>
      </c>
      <c r="E44" s="81">
        <v>63369.91</v>
      </c>
      <c r="F44" s="81">
        <v>2.8388836300000001E-2</v>
      </c>
      <c r="G44" s="23">
        <f>($F$44 - $I$39) * 2</f>
        <v>5.6775433200000003E-2</v>
      </c>
    </row>
    <row r="45" spans="1:11" x14ac:dyDescent="0.25">
      <c r="A45" s="36" t="s">
        <v>283</v>
      </c>
      <c r="B45" s="36" t="s">
        <v>250</v>
      </c>
      <c r="C45" s="36" t="s">
        <v>271</v>
      </c>
      <c r="D45" s="82">
        <v>1706.559</v>
      </c>
      <c r="E45" s="82">
        <v>52817.574000000001</v>
      </c>
      <c r="F45" s="82">
        <v>3.2310438900000002E-2</v>
      </c>
      <c r="G45" s="23">
        <f>($F$45 - $I$39) * 2</f>
        <v>6.4618638399999997E-2</v>
      </c>
    </row>
    <row r="46" spans="1:11" x14ac:dyDescent="0.25">
      <c r="A46" s="35"/>
      <c r="B46" s="35"/>
      <c r="C46" s="35"/>
      <c r="D46" s="81"/>
      <c r="E46" s="81"/>
      <c r="F46" s="81"/>
    </row>
    <row r="47" spans="1:11" x14ac:dyDescent="0.25">
      <c r="A47" s="36" t="s">
        <v>28</v>
      </c>
      <c r="B47" s="36" t="s">
        <v>251</v>
      </c>
      <c r="C47" s="36" t="s">
        <v>271</v>
      </c>
      <c r="D47" s="82">
        <v>5.1999999999999998E-2</v>
      </c>
      <c r="E47" s="82">
        <v>48579.218999999997</v>
      </c>
      <c r="F47" s="82">
        <v>1.0703999999999999E-6</v>
      </c>
      <c r="I47" s="3" t="s">
        <v>11</v>
      </c>
    </row>
    <row r="48" spans="1:11" x14ac:dyDescent="0.25">
      <c r="A48" s="35" t="s">
        <v>29</v>
      </c>
      <c r="B48" s="35" t="s">
        <v>251</v>
      </c>
      <c r="C48" s="35" t="s">
        <v>271</v>
      </c>
      <c r="D48" s="81">
        <v>5.6000000000000001E-2</v>
      </c>
      <c r="E48" s="81">
        <v>47904.961000000003</v>
      </c>
      <c r="F48" s="81">
        <v>1.1689999999999999E-6</v>
      </c>
      <c r="H48" t="s">
        <v>12</v>
      </c>
      <c r="I48" s="16">
        <f>IFERROR(AVERAGE($F$47,$F$48),"0")</f>
        <v>1.1197000000000001E-6</v>
      </c>
      <c r="J48" t="s">
        <v>12</v>
      </c>
    </row>
    <row r="49" spans="1:11" x14ac:dyDescent="0.25">
      <c r="A49" s="36" t="s">
        <v>284</v>
      </c>
      <c r="B49" s="36" t="s">
        <v>251</v>
      </c>
      <c r="C49" s="36" t="s">
        <v>271</v>
      </c>
      <c r="D49" s="82">
        <v>11881.337</v>
      </c>
      <c r="E49" s="82">
        <v>45098.195</v>
      </c>
      <c r="F49" s="82">
        <v>0.26345482339999998</v>
      </c>
      <c r="G49" s="27">
        <f>($F$49 - $I$48) * 5</f>
        <v>1.3172685184999999</v>
      </c>
      <c r="H49" s="5">
        <v>1</v>
      </c>
      <c r="I49" s="7">
        <f>IFERROR($G$53 / $G$49,"")</f>
        <v>0.10941036559813602</v>
      </c>
      <c r="J49" s="8">
        <f>IFERROR(1-$I$49,"")</f>
        <v>0.89058963440186401</v>
      </c>
      <c r="K49" s="25">
        <f>IFERROR((($G$49 * 3 ) + ($G$53 * 5)) / ($G$51 * 3),"")</f>
        <v>1.3335591550859816</v>
      </c>
    </row>
    <row r="50" spans="1:11" x14ac:dyDescent="0.25">
      <c r="A50" s="35" t="s">
        <v>285</v>
      </c>
      <c r="B50" s="35" t="s">
        <v>251</v>
      </c>
      <c r="C50" s="35" t="s">
        <v>271</v>
      </c>
      <c r="D50" s="81">
        <v>11968.146000000001</v>
      </c>
      <c r="E50" s="81">
        <v>41788.038999999997</v>
      </c>
      <c r="F50" s="81">
        <v>0.28640123550000002</v>
      </c>
      <c r="G50" s="27">
        <f>($F$50 - $I$48) * 5</f>
        <v>1.4320005790000001</v>
      </c>
      <c r="H50" s="5">
        <v>2</v>
      </c>
      <c r="I50" s="34">
        <f>IFERROR($G$54 / $G$50,"")</f>
        <v>8.3417064875362726E-2</v>
      </c>
      <c r="J50" s="14">
        <f>IFERROR(1-$I$50,"")</f>
        <v>0.91658293512463729</v>
      </c>
      <c r="K50" s="83">
        <f>IFERROR((($G$50 * 3 ) + ($G$54 * 5)) / ($G$52 * 3),"")</f>
        <v>1.4365032724128379</v>
      </c>
    </row>
    <row r="51" spans="1:11" x14ac:dyDescent="0.25">
      <c r="A51" s="36" t="s">
        <v>286</v>
      </c>
      <c r="B51" s="36" t="s">
        <v>251</v>
      </c>
      <c r="C51" s="36" t="s">
        <v>271</v>
      </c>
      <c r="D51" s="82">
        <v>9850.5300000000007</v>
      </c>
      <c r="E51" s="82">
        <v>42171.516000000003</v>
      </c>
      <c r="F51" s="82">
        <v>0.23358254419999999</v>
      </c>
      <c r="G51" s="27">
        <f>($F$51 - $I$48) * 5</f>
        <v>1.1679071225</v>
      </c>
      <c r="H51" s="5" t="s">
        <v>13</v>
      </c>
      <c r="I51" s="32">
        <f>IFERROR(AVERAGE($I$49:$I$50),"")</f>
        <v>9.6413715236749381E-2</v>
      </c>
      <c r="J51" s="10">
        <f>IFERROR(AVERAGE($J$49:$J$50),"")</f>
        <v>0.90358628476325065</v>
      </c>
      <c r="K51" s="84">
        <f>IFERROR(AVERAGE($K$49:$K$50),"")</f>
        <v>1.3850312137494099</v>
      </c>
    </row>
    <row r="52" spans="1:11" x14ac:dyDescent="0.25">
      <c r="A52" s="35" t="s">
        <v>287</v>
      </c>
      <c r="B52" s="35" t="s">
        <v>251</v>
      </c>
      <c r="C52" s="35" t="s">
        <v>271</v>
      </c>
      <c r="D52" s="81">
        <v>9495.6139999999996</v>
      </c>
      <c r="E52" s="81">
        <v>41813.813000000002</v>
      </c>
      <c r="F52" s="81">
        <v>0.2270927552</v>
      </c>
      <c r="G52" s="27">
        <f>($F$52 - $I$48) * 5</f>
        <v>1.1354581774999999</v>
      </c>
    </row>
    <row r="53" spans="1:11" x14ac:dyDescent="0.25">
      <c r="A53" s="36" t="s">
        <v>288</v>
      </c>
      <c r="B53" s="36" t="s">
        <v>251</v>
      </c>
      <c r="C53" s="36" t="s">
        <v>271</v>
      </c>
      <c r="D53" s="82">
        <v>3381.6869999999999</v>
      </c>
      <c r="E53" s="82">
        <v>46927.116999999998</v>
      </c>
      <c r="F53" s="82">
        <v>7.2062534799999994E-2</v>
      </c>
      <c r="G53" s="2">
        <f>($F$53 - $I$48) * 2</f>
        <v>0.1441228302</v>
      </c>
    </row>
    <row r="54" spans="1:11" x14ac:dyDescent="0.25">
      <c r="A54" s="35" t="s">
        <v>289</v>
      </c>
      <c r="B54" s="35" t="s">
        <v>251</v>
      </c>
      <c r="C54" s="35" t="s">
        <v>271</v>
      </c>
      <c r="D54" s="81">
        <v>2942.9250000000002</v>
      </c>
      <c r="E54" s="81">
        <v>49272.313000000002</v>
      </c>
      <c r="F54" s="81">
        <v>5.9727762300000001E-2</v>
      </c>
      <c r="G54" s="2">
        <f>($F$54 - $I$48) * 2</f>
        <v>0.1194532852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Data</vt:lpstr>
      <vt:lpstr>Control data</vt:lpstr>
      <vt:lpstr>Individual1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Pola</dc:creator>
  <dc:description>Created with Version Number:  on 08/24/2020 12:20:33</dc:description>
  <cp:lastModifiedBy>Sfeir, Mark A.</cp:lastModifiedBy>
  <dcterms:created xsi:type="dcterms:W3CDTF">2020-08-24T16:20:30Z</dcterms:created>
  <dcterms:modified xsi:type="dcterms:W3CDTF">2021-01-11T22:10:54Z</dcterms:modified>
</cp:coreProperties>
</file>