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October 2020\"/>
    </mc:Choice>
  </mc:AlternateContent>
  <bookViews>
    <workbookView xWindow="0" yWindow="0" windowWidth="28800" windowHeight="13590"/>
  </bookViews>
  <sheets>
    <sheet name="Summary" sheetId="3" r:id="rId1"/>
    <sheet name="Data 100%" sheetId="1" r:id="rId2"/>
    <sheet name="Data 30%" sheetId="5" r:id="rId3"/>
    <sheet name="Data 10%" sheetId="8" r:id="rId4"/>
    <sheet name="Control Data" sheetId="9" r:id="rId5"/>
  </sheets>
  <definedNames>
    <definedName name="Individual1">Summary!$A$59:$G$133</definedName>
    <definedName name="Summary1">Summary!$A$4:$G$41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8" i="9" l="1"/>
  <c r="G54" i="9" s="1"/>
  <c r="I39" i="9"/>
  <c r="G45" i="9" s="1"/>
  <c r="I30" i="9"/>
  <c r="G36" i="9" s="1"/>
  <c r="I21" i="9"/>
  <c r="G27" i="9" s="1"/>
  <c r="I12" i="9"/>
  <c r="G18" i="9" s="1"/>
  <c r="I3" i="9"/>
  <c r="G9" i="9" s="1"/>
  <c r="I14" i="9" l="1"/>
  <c r="J14" i="9" s="1"/>
  <c r="I50" i="9"/>
  <c r="J50" i="9" s="1"/>
  <c r="G6" i="9"/>
  <c r="G51" i="9"/>
  <c r="G4" i="9"/>
  <c r="G24" i="9"/>
  <c r="G49" i="9"/>
  <c r="G31" i="9"/>
  <c r="G22" i="9"/>
  <c r="G42" i="9"/>
  <c r="G5" i="9"/>
  <c r="G7" i="9"/>
  <c r="G14" i="9"/>
  <c r="G16" i="9"/>
  <c r="G23" i="9"/>
  <c r="K23" i="9" s="1"/>
  <c r="G25" i="9"/>
  <c r="G32" i="9"/>
  <c r="G34" i="9"/>
  <c r="G41" i="9"/>
  <c r="I41" i="9" s="1"/>
  <c r="J41" i="9" s="1"/>
  <c r="G43" i="9"/>
  <c r="G50" i="9"/>
  <c r="G52" i="9"/>
  <c r="G15" i="9"/>
  <c r="G40" i="9"/>
  <c r="G8" i="9"/>
  <c r="I4" i="9" s="1"/>
  <c r="G17" i="9"/>
  <c r="I13" i="9" s="1"/>
  <c r="G26" i="9"/>
  <c r="I22" i="9" s="1"/>
  <c r="G35" i="9"/>
  <c r="I31" i="9" s="1"/>
  <c r="G44" i="9"/>
  <c r="G53" i="9"/>
  <c r="I49" i="9" s="1"/>
  <c r="G13" i="9"/>
  <c r="G33" i="9"/>
  <c r="J13" i="9" l="1"/>
  <c r="J15" i="9" s="1"/>
  <c r="I15" i="9"/>
  <c r="K5" i="9"/>
  <c r="J4" i="9"/>
  <c r="I6" i="9"/>
  <c r="K32" i="9"/>
  <c r="K22" i="9"/>
  <c r="K24" i="9" s="1"/>
  <c r="K41" i="9"/>
  <c r="K40" i="9"/>
  <c r="K42" i="9" s="1"/>
  <c r="K31" i="9"/>
  <c r="K33" i="9" s="1"/>
  <c r="I32" i="9"/>
  <c r="J32" i="9" s="1"/>
  <c r="J31" i="9"/>
  <c r="J33" i="9" s="1"/>
  <c r="I33" i="9"/>
  <c r="J22" i="9"/>
  <c r="K13" i="9"/>
  <c r="K15" i="9" s="1"/>
  <c r="K49" i="9"/>
  <c r="K51" i="9" s="1"/>
  <c r="J49" i="9"/>
  <c r="J51" i="9" s="1"/>
  <c r="I51" i="9"/>
  <c r="I23" i="9"/>
  <c r="J23" i="9" s="1"/>
  <c r="I40" i="9"/>
  <c r="K50" i="9"/>
  <c r="K14" i="9"/>
  <c r="K4" i="9"/>
  <c r="K6" i="9" s="1"/>
  <c r="I5" i="9"/>
  <c r="J5" i="9" s="1"/>
  <c r="I24" i="9" l="1"/>
  <c r="J24" i="9"/>
  <c r="J40" i="9"/>
  <c r="J42" i="9" s="1"/>
  <c r="I42" i="9"/>
  <c r="J6" i="9"/>
</calcChain>
</file>

<file path=xl/sharedStrings.xml><?xml version="1.0" encoding="utf-8"?>
<sst xmlns="http://schemas.openxmlformats.org/spreadsheetml/2006/main" count="1618" uniqueCount="386">
  <si>
    <t>SampleName</t>
  </si>
  <si>
    <t>CompoundName</t>
  </si>
  <si>
    <t>Transition</t>
  </si>
  <si>
    <t>Area</t>
  </si>
  <si>
    <t>ISTD Area</t>
  </si>
  <si>
    <t>ISTDResponseRatio</t>
  </si>
  <si>
    <t>Dilution Factor</t>
  </si>
  <si>
    <t>Value</t>
  </si>
  <si>
    <t>% Free</t>
  </si>
  <si>
    <t>% Bound</t>
  </si>
  <si>
    <t>% Recover</t>
  </si>
  <si>
    <t>Average Blanks</t>
  </si>
  <si>
    <t>Human</t>
  </si>
  <si>
    <t>Average</t>
  </si>
  <si>
    <t>Test Article</t>
  </si>
  <si>
    <t>Test Species</t>
  </si>
  <si>
    <t>Test Conc (µM)</t>
  </si>
  <si>
    <t>Mean Plasma Fraction Unbound</t>
  </si>
  <si>
    <t>Mean Plasma Fraction Bound</t>
  </si>
  <si>
    <t>Post-Assay Recovery</t>
  </si>
  <si>
    <t>Comment</t>
  </si>
  <si>
    <t>Fraction</t>
  </si>
  <si>
    <r>
      <t>1</t>
    </r>
    <r>
      <rPr>
        <b/>
        <vertAlign val="superscript"/>
        <sz val="11"/>
        <color theme="1"/>
        <rFont val="Times New Roman"/>
        <family val="1"/>
      </rPr>
      <t>st</t>
    </r>
  </si>
  <si>
    <r>
      <t>2</t>
    </r>
    <r>
      <rPr>
        <b/>
        <vertAlign val="superscript"/>
        <sz val="11"/>
        <color theme="1"/>
        <rFont val="Times New Roman"/>
        <family val="1"/>
      </rPr>
      <t>nd</t>
    </r>
  </si>
  <si>
    <t>Mean</t>
  </si>
  <si>
    <t>Free</t>
  </si>
  <si>
    <t>Bound</t>
  </si>
  <si>
    <t>CYP2178-R6</t>
  </si>
  <si>
    <t>Blank__P100__1_01</t>
  </si>
  <si>
    <t>Blank__P100__2_02</t>
  </si>
  <si>
    <t>DTXSID6041424__P100__1_189</t>
  </si>
  <si>
    <t>DTXSID6041424__P100__2_190</t>
  </si>
  <si>
    <t>DTXSID6041424__P100_T0_1_191</t>
  </si>
  <si>
    <t>DTXSID6041424__P100_T0_2_192</t>
  </si>
  <si>
    <t>DTXSID6041424__PBS100__1_187</t>
  </si>
  <si>
    <t>DTXSID6041424__PBS100__2_188</t>
  </si>
  <si>
    <t>DTXSID6041424-100</t>
  </si>
  <si>
    <t>DTXSID7029110__P100__1_165</t>
  </si>
  <si>
    <t>DTXSID7029110__P100__2_166</t>
  </si>
  <si>
    <t>DTXSID7029110__P100_T0_1_167</t>
  </si>
  <si>
    <t>DTXSID7029110__P100_T0_2_168</t>
  </si>
  <si>
    <t>DTXSID7029110__PBS100__1_163</t>
  </si>
  <si>
    <t>DTXSID7029110__PBS100__2_164</t>
  </si>
  <si>
    <t>DTXSID7029110-100</t>
  </si>
  <si>
    <t>DTXSID6041636__P100__1_149</t>
  </si>
  <si>
    <t>DTXSID6041636__P100__2_150</t>
  </si>
  <si>
    <t>DTXSID6041636__P100_T0_1_151</t>
  </si>
  <si>
    <t>DTXSID6041636__P100_T0_2_152</t>
  </si>
  <si>
    <t>DTXSID6041636__PBS100__1_147</t>
  </si>
  <si>
    <t>DTXSID6041636__PBS100__2_148</t>
  </si>
  <si>
    <t>DTXSID6041636-100</t>
  </si>
  <si>
    <t>DTXSID6025014__P100__1_101</t>
  </si>
  <si>
    <t>DTXSID6025014__P100__2_102</t>
  </si>
  <si>
    <t>DTXSID6025014__P100_T0_1_103</t>
  </si>
  <si>
    <t>DTXSID6025014__P100_T0_2_104</t>
  </si>
  <si>
    <t>DTXSID6025014__PBS100__1_99</t>
  </si>
  <si>
    <t>DTXSID6025014__PBS100__2_100</t>
  </si>
  <si>
    <t>DTXSID6025014-100</t>
  </si>
  <si>
    <t>DTXSID3041877__P100__1_93</t>
  </si>
  <si>
    <t>DTXSID3041877__P100__2_94</t>
  </si>
  <si>
    <t>DTXSID3041877__P100_T0_1_95</t>
  </si>
  <si>
    <t>DTXSID3041877__P100_T0_2_96</t>
  </si>
  <si>
    <t>DTXSID3041877__PBS100__1_91</t>
  </si>
  <si>
    <t>DTXSID3041877__PBS100__2_92</t>
  </si>
  <si>
    <t>DTXSID3041877-100</t>
  </si>
  <si>
    <t>DTXSID4041991__P100__1_29</t>
  </si>
  <si>
    <t>DTXSID4041991__P100__2_30</t>
  </si>
  <si>
    <t>DTXSID4041991__P100_T0_1_31</t>
  </si>
  <si>
    <t>DTXSID4041991__P100_T0_2_32</t>
  </si>
  <si>
    <t>DTXSID4041991__PBS100__1_27</t>
  </si>
  <si>
    <t>DTXSID4041991__PBS100__2_28</t>
  </si>
  <si>
    <t>DTXSID4041991-100</t>
  </si>
  <si>
    <t>DTXSID7025506__P100__1_37</t>
  </si>
  <si>
    <t>DTXSID7025506__P100__2_38</t>
  </si>
  <si>
    <t>DTXSID7025506__P100_T0_1_39</t>
  </si>
  <si>
    <t>DTXSID7025506__P100_T0_2_40</t>
  </si>
  <si>
    <t>DTXSID7025506__PBS100__1_35</t>
  </si>
  <si>
    <t>DTXSID7025506__PBS100__2_36</t>
  </si>
  <si>
    <t>DTXSID7025506-100</t>
  </si>
  <si>
    <t>DTXSID9026500__P100__1_61</t>
  </si>
  <si>
    <t>DTXSID9026500__P100__2_62</t>
  </si>
  <si>
    <t>DTXSID9026500__P100_T0_1_63</t>
  </si>
  <si>
    <t>DTXSID9026500__P100_T0_2_64</t>
  </si>
  <si>
    <t>DTXSID9026500__PBS100__1_59</t>
  </si>
  <si>
    <t>DTXSID9026500__PBS100__2_60</t>
  </si>
  <si>
    <t>DTXSID9026500-100</t>
  </si>
  <si>
    <t>DTXSID9026926__P100__1_69</t>
  </si>
  <si>
    <t>DTXSID9026926__P100__2_70</t>
  </si>
  <si>
    <t>DTXSID9026926__P100_T0_1_71</t>
  </si>
  <si>
    <t>DTXSID9026926__P100_T0_2_72</t>
  </si>
  <si>
    <t>DTXSID9026926__PBS100__1_67</t>
  </si>
  <si>
    <t>DTXSID9026926__PBS100__2_68</t>
  </si>
  <si>
    <t>DTXSID9026926-100</t>
  </si>
  <si>
    <t>DTXSID4022109__P100__1_141</t>
  </si>
  <si>
    <t>DTXSID4022109__P100__2_142</t>
  </si>
  <si>
    <t>DTXSID4022109__P100_T0_1_143</t>
  </si>
  <si>
    <t>DTXSID4022109__P100_T0_2_144</t>
  </si>
  <si>
    <t>DTXSID4022109__PBS100__1_139</t>
  </si>
  <si>
    <t>DTXSID4022109__PBS100__2_140</t>
  </si>
  <si>
    <t>DTXSID4022109-100</t>
  </si>
  <si>
    <t>DTXSID1041265__P100__1_53</t>
  </si>
  <si>
    <t>DTXSID1041265__P100__2_54</t>
  </si>
  <si>
    <t>DTXSID1041265__P100_T0_1_55</t>
  </si>
  <si>
    <t>DTXSID1041265__P100_T0_2_56</t>
  </si>
  <si>
    <t>DTXSID1041265__PBS100__1_51</t>
  </si>
  <si>
    <t>DTXSID1041265__PBS100__2_52</t>
  </si>
  <si>
    <t>DTXSID1041265-100</t>
  </si>
  <si>
    <t>DTXSID0027270__P100__1_13</t>
  </si>
  <si>
    <t>DTXSID0027270__P100__2_14</t>
  </si>
  <si>
    <t>DTXSID0027270__P100_T0_1_15</t>
  </si>
  <si>
    <t>DTXSID0027270__P100_T0_2_16</t>
  </si>
  <si>
    <t>DTXSID0027270__PBS100__1_11</t>
  </si>
  <si>
    <t>DTXSID0027270__PBS100__2_12</t>
  </si>
  <si>
    <t>DTXSID0027270-100</t>
  </si>
  <si>
    <t>DTXSID8027373__P100__1_21</t>
  </si>
  <si>
    <t>DTXSID8027373__P100__2_22</t>
  </si>
  <si>
    <t>DTXSID8027373__P100_T0_1_23</t>
  </si>
  <si>
    <t>DTXSID8027373__P100_T0_2_24</t>
  </si>
  <si>
    <t>DTXSID8027373__PBS100__1_19</t>
  </si>
  <si>
    <t>DTXSID8027373__PBS100__2_20</t>
  </si>
  <si>
    <t>DTXSID8027373-100</t>
  </si>
  <si>
    <t>DTXSID0047741__P100__1_77</t>
  </si>
  <si>
    <t>DTXSID0047741__P100__2_78</t>
  </si>
  <si>
    <t>DTXSID0047741__P100_T0_1_79</t>
  </si>
  <si>
    <t>DTXSID0047741__P100_T0_2_80</t>
  </si>
  <si>
    <t>DTXSID0047741__PBS100__1_75</t>
  </si>
  <si>
    <t>DTXSID0047741__PBS100__2_76</t>
  </si>
  <si>
    <t>DTXSID0047741-100</t>
  </si>
  <si>
    <t>compound not stable</t>
  </si>
  <si>
    <t>Blank__P30__1_01</t>
  </si>
  <si>
    <t>Blank__P30__2_02</t>
  </si>
  <si>
    <t>DTXSID6041424-30</t>
  </si>
  <si>
    <t>DTXSID6041424__P30__1_189</t>
  </si>
  <si>
    <t>DTXSID6041424__P30__2_190</t>
  </si>
  <si>
    <t>DTXSID6041424__P30_T0_1_191</t>
  </si>
  <si>
    <t>DTXSID6041424__P30_T0_2_192</t>
  </si>
  <si>
    <t>DTXSID6041424__PBS30__1_187</t>
  </si>
  <si>
    <t>DTXSID6041424__PBS30__2_188</t>
  </si>
  <si>
    <t>DTXSID7029110-30</t>
  </si>
  <si>
    <t>DTXSID7029110__P30__1_165</t>
  </si>
  <si>
    <t>DTXSID7029110__P30__2_166</t>
  </si>
  <si>
    <t>DTXSID7029110__P30_T0_1_167</t>
  </si>
  <si>
    <t>DTXSID7029110__P30_T0_2_168</t>
  </si>
  <si>
    <t>DTXSID7029110__PBS30__1_163</t>
  </si>
  <si>
    <t>DTXSID7029110__PBS30__2_164</t>
  </si>
  <si>
    <t>DTXSID6041636-30</t>
  </si>
  <si>
    <t>DTXSID6041636__P30__1_149</t>
  </si>
  <si>
    <t>DTXSID6041636__P30__2_150</t>
  </si>
  <si>
    <t>DTXSID6041636__P30_T0_1_151</t>
  </si>
  <si>
    <t>DTXSID6041636__P30_T0_2_152</t>
  </si>
  <si>
    <t>DTXSID6041636__PBS30__1_147</t>
  </si>
  <si>
    <t>DTXSID6041636__PBS30__2_148</t>
  </si>
  <si>
    <t>DTXSID6025014-30</t>
  </si>
  <si>
    <t>Compound not stable</t>
  </si>
  <si>
    <t>DTXSID6025014__P30__1_101</t>
  </si>
  <si>
    <t>DTXSID6025014__P30__2_102</t>
  </si>
  <si>
    <t>DTXSID6025014__P30_T0_1_103</t>
  </si>
  <si>
    <t>DTXSID6025014__P30_T0_2_104</t>
  </si>
  <si>
    <t>DTXSID6025014__PBS30__1_99</t>
  </si>
  <si>
    <t>DTXSID6025014__PBS30__2_100</t>
  </si>
  <si>
    <t>DTXSID3041877-30</t>
  </si>
  <si>
    <t>DTXSID3041877__P30__1_93</t>
  </si>
  <si>
    <t>DTXSID3041877__P30__2_94</t>
  </si>
  <si>
    <t>DTXSID3041877__P30_T0_1_95</t>
  </si>
  <si>
    <t>DTXSID3041877__P30_T0_2_96</t>
  </si>
  <si>
    <t>DTXSID3041877__PBS30__1_91</t>
  </si>
  <si>
    <t>DTXSID3041877__PBS30__2_92</t>
  </si>
  <si>
    <t>DTXSID4041991-30</t>
  </si>
  <si>
    <t>DTXSID4041991__P30__1_29</t>
  </si>
  <si>
    <t>DTXSID4041991__P30__2_30</t>
  </si>
  <si>
    <t>DTXSID4041991__P30_T0_1_31</t>
  </si>
  <si>
    <t>DTXSID4041991__P30_T0_2_32</t>
  </si>
  <si>
    <t>DTXSID4041991__PBS30__1_27</t>
  </si>
  <si>
    <t>DTXSID4041991__PBS30__2_28</t>
  </si>
  <si>
    <t>DTXSID7025506-30</t>
  </si>
  <si>
    <t>DTXSID7025506__P30__1_37</t>
  </si>
  <si>
    <t>DTXSID7025506__P30__2_38</t>
  </si>
  <si>
    <t>DTXSID7025506__P30_T0_1_39</t>
  </si>
  <si>
    <t>DTXSID7025506__P30_T0_2_40</t>
  </si>
  <si>
    <t>DTXSID7025506__PBS30__1_35</t>
  </si>
  <si>
    <t>DTXSID7025506__PBS30__2_36</t>
  </si>
  <si>
    <t>DTXSID9026500-30</t>
  </si>
  <si>
    <t>DTXSID9026500__P30__1_61</t>
  </si>
  <si>
    <t>DTXSID9026500__P30__2_62</t>
  </si>
  <si>
    <t>DTXSID9026500__P30_T0_1_63</t>
  </si>
  <si>
    <t>DTXSID9026500__P30_T0_2_64</t>
  </si>
  <si>
    <t>DTXSID9026500__PBS30__1_59</t>
  </si>
  <si>
    <t>DTXSID9026500__PBS30__2_60</t>
  </si>
  <si>
    <t>DTXSID9026926-30</t>
  </si>
  <si>
    <t>DTXSID9026926__P30__1_69</t>
  </si>
  <si>
    <t>DTXSID9026926__P30__2_70</t>
  </si>
  <si>
    <t>DTXSID9026926__P30_T0_1_71</t>
  </si>
  <si>
    <t>DTXSID9026926__P30_T0_2_72</t>
  </si>
  <si>
    <t>DTXSID9026926__PBS30__1_67</t>
  </si>
  <si>
    <t>DTXSID9026926__PBS30__2_68</t>
  </si>
  <si>
    <t>DTXSID4022109-30</t>
  </si>
  <si>
    <t>DTXSID4022109__P30__1_141</t>
  </si>
  <si>
    <t>DTXSID4022109__P30__2_142</t>
  </si>
  <si>
    <t>DTXSID4022109__P30_T0_1_143</t>
  </si>
  <si>
    <t>DTXSID4022109__P30_T0_2_144</t>
  </si>
  <si>
    <t>DTXSID4022109__PBS30__1_139</t>
  </si>
  <si>
    <t>DTXSID4022109__PBS30__2_140</t>
  </si>
  <si>
    <t>DTXSID1041265-30</t>
  </si>
  <si>
    <t>DTXSID1041265__P30__1_53</t>
  </si>
  <si>
    <t>DTXSID1041265__P30__2_54</t>
  </si>
  <si>
    <t>DTXSID1041265__P30_T0_1_55</t>
  </si>
  <si>
    <t>DTXSID1041265__P30_T0_2_56</t>
  </si>
  <si>
    <t>DTXSID1041265__PBS30__1_51</t>
  </si>
  <si>
    <t>DTXSID1041265__PBS30__2_52</t>
  </si>
  <si>
    <t>DTXSID0027270-30</t>
  </si>
  <si>
    <t>DTXSID0027270__P30__1_13</t>
  </si>
  <si>
    <t>DTXSID0027270__P30__2_14</t>
  </si>
  <si>
    <t>DTXSID0027270__P30_T0_1_15</t>
  </si>
  <si>
    <t>DTXSID0027270__P30_T0_2_16</t>
  </si>
  <si>
    <t>DTXSID0027270__PBS30__1_11</t>
  </si>
  <si>
    <t>DTXSID0027270__PBS30__2_12</t>
  </si>
  <si>
    <t>DTXSID8027373-30</t>
  </si>
  <si>
    <t>DTXSID8027373__P30__1_21</t>
  </si>
  <si>
    <t>DTXSID8027373__P30__2_22</t>
  </si>
  <si>
    <t>DTXSID8027373__P30_T0_1_23</t>
  </si>
  <si>
    <t>DTXSID8027373__P30_T0_2_24</t>
  </si>
  <si>
    <t>DTXSID8027373__PBS30__1_19</t>
  </si>
  <si>
    <t>DTXSID8027373__PBS30__2_20</t>
  </si>
  <si>
    <t>DTXSID0047741-30</t>
  </si>
  <si>
    <t>DTXSID0047741__P30__1_77</t>
  </si>
  <si>
    <t>DTXSID0047741__P30__2_78</t>
  </si>
  <si>
    <t>DTXSID0047741__P30_T0_1_79</t>
  </si>
  <si>
    <t>DTXSID0047741__P30_T0_2_80</t>
  </si>
  <si>
    <t>DTXSID0047741__PBS30__1_75</t>
  </si>
  <si>
    <t>DTXSID0047741__PBS30__2_76</t>
  </si>
  <si>
    <t>0</t>
  </si>
  <si>
    <t>DTXSID6041424-10</t>
  </si>
  <si>
    <t>DTXSID7029110-10</t>
  </si>
  <si>
    <t>DTXSID6041636-10</t>
  </si>
  <si>
    <t>DTXSID6025014-10</t>
  </si>
  <si>
    <t>DTXSID3041877-10</t>
  </si>
  <si>
    <t>DTXSID4041991-10</t>
  </si>
  <si>
    <t/>
  </si>
  <si>
    <t>DTXSID7025506-10</t>
  </si>
  <si>
    <t>DTXSID9026500-10</t>
  </si>
  <si>
    <t>DTXSID9026926-10</t>
  </si>
  <si>
    <t>DTXSID4022109-10</t>
  </si>
  <si>
    <t>DTXSID1041265-10</t>
  </si>
  <si>
    <t>DTXSID0027270-10</t>
  </si>
  <si>
    <t>DTXSID8027373-10</t>
  </si>
  <si>
    <t>DTXSID0047741-10</t>
  </si>
  <si>
    <t>Blank__P10__1_01</t>
  </si>
  <si>
    <t>Blank__P10__2_02</t>
  </si>
  <si>
    <t>DTXSID6041424__P10__1_189</t>
  </si>
  <si>
    <t>DTXSID6041424__P10__2_190</t>
  </si>
  <si>
    <t>DTXSID6041424__P10_T0_1_191</t>
  </si>
  <si>
    <t>DTXSID6041424__P10_T0_2_192</t>
  </si>
  <si>
    <t>DTXSID6041424__PBS10__1_187</t>
  </si>
  <si>
    <t>DTXSID6041424__PBS10__2_188</t>
  </si>
  <si>
    <t>DTXSID7029110__P10__1_165</t>
  </si>
  <si>
    <t>DTXSID7029110__P10__2_166</t>
  </si>
  <si>
    <t>DTXSID7029110__P10_T0_1_167</t>
  </si>
  <si>
    <t>DTXSID7029110__P10_T0_2_168</t>
  </si>
  <si>
    <t>NF</t>
  </si>
  <si>
    <t>DTXSID7029110__PBS10__1_163</t>
  </si>
  <si>
    <t>DTXSID7029110__PBS10__2_164</t>
  </si>
  <si>
    <t>DTXSID6041636__P10__1_149</t>
  </si>
  <si>
    <t>DTXSID6041636__P10__2_150</t>
  </si>
  <si>
    <t>DTXSID6041636__P10_T0_1_151</t>
  </si>
  <si>
    <t>DTXSID6041636__P10_T0_2_152</t>
  </si>
  <si>
    <t>DTXSID6041636__PBS10__1_147</t>
  </si>
  <si>
    <t>DTXSID6041636__PBS10__2_148</t>
  </si>
  <si>
    <t>DTXSID6025014__P10__1_101</t>
  </si>
  <si>
    <t>DTXSID6025014__P10__2_102</t>
  </si>
  <si>
    <t>DTXSID6025014__P10_T0_1_103</t>
  </si>
  <si>
    <t>DTXSID6025014__P10_T0_2_104</t>
  </si>
  <si>
    <t>DTXSID6025014__PBS10__1_99</t>
  </si>
  <si>
    <t>DTXSID6025014__PBS10__2_100</t>
  </si>
  <si>
    <t>DTXSID3041877__P10__1_93</t>
  </si>
  <si>
    <t>DTXSID3041877__P10__2_94</t>
  </si>
  <si>
    <t>DTXSID3041877__P10_T0_1_95</t>
  </si>
  <si>
    <t>DTXSID3041877__P10_T0_2_96</t>
  </si>
  <si>
    <t>DTXSID3041877__PBS10__1_91</t>
  </si>
  <si>
    <t>DTXSID3041877__PBS10__2_92</t>
  </si>
  <si>
    <t>DTXSID4041991__P10__1_29</t>
  </si>
  <si>
    <t>DTXSID4041991__P10__2_30</t>
  </si>
  <si>
    <t>DTXSID4041991__P10_T0_1_31</t>
  </si>
  <si>
    <t>DTXSID4041991__P10_T0_2_32</t>
  </si>
  <si>
    <t>DTXSID4041991__PBS10__1_27</t>
  </si>
  <si>
    <t>DTXSID4041991__PBS10__2_28</t>
  </si>
  <si>
    <t>DTXSID7025506__P10__1_37</t>
  </si>
  <si>
    <t>DTXSID7025506__P10__2_38</t>
  </si>
  <si>
    <t>DTXSID7025506__P10_T0_1_39</t>
  </si>
  <si>
    <t>DTXSID7025506__P10_T0_2_40</t>
  </si>
  <si>
    <t>DTXSID7025506__PBS10__1_35</t>
  </si>
  <si>
    <t>DTXSID7025506__PBS10__2_36</t>
  </si>
  <si>
    <t>DTXSID9026500__P10__1_61</t>
  </si>
  <si>
    <t>DTXSID9026500__P10__2_62</t>
  </si>
  <si>
    <t>DTXSID9026500__P10_T0_1_63</t>
  </si>
  <si>
    <t>DTXSID9026500__P10_T0_2_64</t>
  </si>
  <si>
    <t>DTXSID9026500__PBS10__1_59</t>
  </si>
  <si>
    <t>DTXSID9026500__PBS10__2_60</t>
  </si>
  <si>
    <t>DTXSID9026926__P10__1_69</t>
  </si>
  <si>
    <t>DTXSID9026926__P10__2_70</t>
  </si>
  <si>
    <t>DTXSID9026926__P10_T0_1_71</t>
  </si>
  <si>
    <t>DTXSID9026926__P10_T0_2_72</t>
  </si>
  <si>
    <t>DTXSID9026926__PBS10__1_67</t>
  </si>
  <si>
    <t>DTXSID9026926__PBS10__2_68</t>
  </si>
  <si>
    <t>DTXSID4022109__P10__1_141</t>
  </si>
  <si>
    <t>DTXSID4022109__P10__2_142</t>
  </si>
  <si>
    <t>DTXSID4022109__P10_T0_1_143</t>
  </si>
  <si>
    <t>DTXSID4022109__P10_T0_2_144</t>
  </si>
  <si>
    <t>DTXSID4022109__PBS10__1_139</t>
  </si>
  <si>
    <t>DTXSID4022109__PBS10__2_140</t>
  </si>
  <si>
    <t>DTXSID1041265__P10__1_53</t>
  </si>
  <si>
    <t>DTXSID1041265__P10__2_54</t>
  </si>
  <si>
    <t>DTXSID1041265__P10_T0_1_55</t>
  </si>
  <si>
    <t>DTXSID1041265__P10_T0_2_56</t>
  </si>
  <si>
    <t>DTXSID1041265__PBS10__1_51</t>
  </si>
  <si>
    <t>DTXSID1041265__PBS10__2_52</t>
  </si>
  <si>
    <t>DTXSID0027270__P10__1_13</t>
  </si>
  <si>
    <t>DTXSID0027270__P10__2_14</t>
  </si>
  <si>
    <t>DTXSID0027270__P10_T0_1_15</t>
  </si>
  <si>
    <t>DTXSID0027270__P10_T0_2_16</t>
  </si>
  <si>
    <t>DTXSID0027270__PBS10__1_11</t>
  </si>
  <si>
    <t>DTXSID0027270__PBS10__2_12</t>
  </si>
  <si>
    <t>DTXSID8027373__P10__1_21</t>
  </si>
  <si>
    <t>DTXSID8027373__P10__2_22</t>
  </si>
  <si>
    <t>DTXSID8027373__P10_T0_1_23</t>
  </si>
  <si>
    <t>DTXSID8027373__P10_T0_2_24</t>
  </si>
  <si>
    <t>DTXSID8027373__PBS10__1_19</t>
  </si>
  <si>
    <t>DTXSID8027373__PBS10__2_20</t>
  </si>
  <si>
    <t>DTXSID0047741__P10__1_77</t>
  </si>
  <si>
    <t>DTXSID0047741__P10__2_78</t>
  </si>
  <si>
    <t>DTXSID0047741__P10_T0_1_79</t>
  </si>
  <si>
    <t>DTXSID0047741__P10_T0_2_80</t>
  </si>
  <si>
    <t>DTXSID0047741__PBS10__1_75</t>
  </si>
  <si>
    <t>DTXSID0047741__PBS10__2_76</t>
  </si>
  <si>
    <t>&gt;99.9%</t>
  </si>
  <si>
    <t>&lt;0.1%</t>
  </si>
  <si>
    <t>&gt;88.7%</t>
  </si>
  <si>
    <t>&lt;11.3%</t>
  </si>
  <si>
    <t>Peak only found in T0 samples but not peak in plasma and PBS.</t>
  </si>
  <si>
    <t>Propranolol-10</t>
  </si>
  <si>
    <t>Propranolol-100</t>
  </si>
  <si>
    <t>Propranolol-30</t>
  </si>
  <si>
    <t>Warfarin-10</t>
  </si>
  <si>
    <t>Warfarin-100</t>
  </si>
  <si>
    <t>Warfarin-30</t>
  </si>
  <si>
    <t xml:space="preserve"> </t>
  </si>
  <si>
    <t xml:space="preserve">  </t>
  </si>
  <si>
    <t xml:space="preserve">Blank_Human_Plasma__1_____GP3_Inj 3  </t>
  </si>
  <si>
    <t>260.1 &gt; 115.976</t>
  </si>
  <si>
    <t xml:space="preserve">Blank_Human_Plasma__2_____GP3_Inj 4  </t>
  </si>
  <si>
    <t xml:space="preserve">Propranolol-10_Human_Plasma__1_____GP3_Inj 49  </t>
  </si>
  <si>
    <t xml:space="preserve">Propranolol-10_Human_Plasma__2_____GP3_Inj 50  </t>
  </si>
  <si>
    <t xml:space="preserve">Propranolol-10_Human_Plasma_T0_1_____GP3_Inj 51  </t>
  </si>
  <si>
    <t xml:space="preserve">Propranolol-10_Human_Plasma_T0_2_____GP3_Inj 52  </t>
  </si>
  <si>
    <t xml:space="preserve">Propranolol-10_Human_PBS__1_____GP3_Inj 47  </t>
  </si>
  <si>
    <t xml:space="preserve">Propranolol-10_Human_PBS__2_____GP3_Inj 48  </t>
  </si>
  <si>
    <t xml:space="preserve">Propranolol-100_Human_Plasma__1_____GP3_Inj 9  </t>
  </si>
  <si>
    <t xml:space="preserve">Propranolol-100_Human_Plasma__2_____GP3_Inj 10  </t>
  </si>
  <si>
    <t xml:space="preserve">Propranolol-100_Human_Plasma_T0_1_____GP3_Inj 11  </t>
  </si>
  <si>
    <t xml:space="preserve">Propranolol-100_Human_Plasma_T0_2_____GP3_Inj 12  </t>
  </si>
  <si>
    <t xml:space="preserve">Propranolol-100_Human_PBS__1_____GP3_Inj 7  </t>
  </si>
  <si>
    <t xml:space="preserve">Propranolol-100_Human_PBS__2_____GP3_Inj 8  </t>
  </si>
  <si>
    <t xml:space="preserve">Propranolol-30_Human_Plasma__1_____GP3_Inj 29  </t>
  </si>
  <si>
    <t xml:space="preserve">Propranolol-30_Human_Plasma__2_____GP3_Inj 30  </t>
  </si>
  <si>
    <t xml:space="preserve">Propranolol-30_Human_Plasma_T0_1_____GP3_Inj 31  </t>
  </si>
  <si>
    <t xml:space="preserve">Propranolol-30_Human_Plasma_T0_2_____GP3_Inj 32  </t>
  </si>
  <si>
    <t xml:space="preserve">Propranolol-30_Human_PBS__1_____GP3_Inj 27  </t>
  </si>
  <si>
    <t xml:space="preserve">Propranolol-30_Human_PBS__2_____GP3_Inj 28  </t>
  </si>
  <si>
    <t>309.225 &gt; 251.114</t>
  </si>
  <si>
    <t xml:space="preserve">Warfarin-10_Human_Plasma__1_____GP3_Inj 59  </t>
  </si>
  <si>
    <t xml:space="preserve">Warfarin-10_Human_Plasma__2_____GP3_Inj 60  </t>
  </si>
  <si>
    <t xml:space="preserve">Warfarin-10_Human_Plasma_T0_1_____GP3_Inj 61  </t>
  </si>
  <si>
    <t xml:space="preserve">Warfarin-10_Human_Plasma_T0_2_____GP3_Inj 62  </t>
  </si>
  <si>
    <t xml:space="preserve">Warfarin-10_Human_PBS__1_____GP3_Inj 57  </t>
  </si>
  <si>
    <t xml:space="preserve">Warfarin-10_Human_PBS__2_____GP3_Inj 58  </t>
  </si>
  <si>
    <t xml:space="preserve">Warfarin-100_Human_Plasma__1_____GP3_Inj 19  </t>
  </si>
  <si>
    <t xml:space="preserve">Warfarin-100_Human_Plasma__2_____GP3_Inj 20  </t>
  </si>
  <si>
    <t xml:space="preserve">Warfarin-100_Human_Plasma_T0_1_____GP3_Inj 21  </t>
  </si>
  <si>
    <t xml:space="preserve">Warfarin-100_Human_Plasma_T0_2_____GP3_Inj 22  </t>
  </si>
  <si>
    <t xml:space="preserve">Warfarin-100_Human_PBS__1_____GP3_Inj 17  </t>
  </si>
  <si>
    <t xml:space="preserve">Warfarin-100_Human_PBS__2_____GP3_Inj 18  </t>
  </si>
  <si>
    <t xml:space="preserve">Warfarin-30_Human_Plasma__1_____GP3_Inj 39  </t>
  </si>
  <si>
    <t xml:space="preserve">Warfarin-30_Human_Plasma__2_____GP3_Inj 40  </t>
  </si>
  <si>
    <t xml:space="preserve">Warfarin-30_Human_Plasma_T0_1_____GP3_Inj 41  </t>
  </si>
  <si>
    <t xml:space="preserve">Warfarin-30_Human_Plasma_T0_2_____GP3_Inj 42  </t>
  </si>
  <si>
    <t xml:space="preserve">Warfarin-30_Human_PBS__1_____GP3_Inj 37  </t>
  </si>
  <si>
    <t xml:space="preserve">Warfarin-30_Human_PBS__2_____GP3_Inj 38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</si>
</sst>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%"/>
    <numFmt numFmtId="168" formatCode="0.00000"/>
    <numFmt numFmtId="169" formatCode="0.000000"/>
    <numFmt numFmtId="170" formatCode="0.0000%"/>
    <numFmt numFmtId="171" formatCode="dd\ mmm\ yyyy"/>
  </numFmts>
  <fonts count="9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5">
    <xf numFmtId="0" fontId="0" fillId="0" borderId="0"/>
    <xf numFmtId="0" fontId="2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/>
    <xf numFmtId="165" fontId="0" fillId="0" borderId="0" xfId="0" applyNumberFormat="1"/>
    <xf numFmtId="166" fontId="0" fillId="0" borderId="2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9" xfId="0" applyNumberFormat="1" applyBorder="1"/>
    <xf numFmtId="166" fontId="0" fillId="0" borderId="1" xfId="0" applyNumberFormat="1" applyBorder="1"/>
    <xf numFmtId="166" fontId="0" fillId="0" borderId="3" xfId="0" applyNumberFormat="1" applyBorder="1"/>
    <xf numFmtId="166" fontId="0" fillId="0" borderId="8" xfId="0" applyNumberFormat="1" applyBorder="1"/>
    <xf numFmtId="168" fontId="0" fillId="0" borderId="0" xfId="0" applyNumberFormat="1"/>
    <xf numFmtId="2" fontId="0" fillId="0" borderId="0" xfId="0" applyNumberFormat="1"/>
    <xf numFmtId="10" fontId="0" fillId="0" borderId="1" xfId="0" applyNumberFormat="1" applyBorder="1"/>
    <xf numFmtId="9" fontId="0" fillId="0" borderId="2" xfId="0" applyNumberFormat="1" applyBorder="1"/>
    <xf numFmtId="10" fontId="0" fillId="0" borderId="3" xfId="0" applyNumberFormat="1" applyBorder="1"/>
    <xf numFmtId="9" fontId="0" fillId="0" borderId="5" xfId="0" applyNumberFormat="1" applyBorder="1"/>
    <xf numFmtId="10" fontId="0" fillId="0" borderId="7" xfId="0" applyNumberFormat="1" applyBorder="1"/>
    <xf numFmtId="169" fontId="0" fillId="0" borderId="0" xfId="0" applyNumberFormat="1"/>
    <xf numFmtId="167" fontId="0" fillId="0" borderId="1" xfId="0" applyNumberFormat="1" applyBorder="1"/>
    <xf numFmtId="167" fontId="0" fillId="0" borderId="3" xfId="0" applyNumberFormat="1" applyBorder="1"/>
    <xf numFmtId="9" fontId="0" fillId="0" borderId="4" xfId="0" applyNumberFormat="1" applyBorder="1"/>
    <xf numFmtId="9" fontId="0" fillId="0" borderId="6" xfId="0" applyNumberFormat="1" applyBorder="1"/>
    <xf numFmtId="170" fontId="0" fillId="0" borderId="7" xfId="0" applyNumberFormat="1" applyBorder="1"/>
    <xf numFmtId="9" fontId="0" fillId="0" borderId="8" xfId="0" applyNumberFormat="1" applyBorder="1"/>
    <xf numFmtId="9" fontId="0" fillId="0" borderId="9" xfId="0" applyNumberFormat="1" applyBorder="1"/>
    <xf numFmtId="170" fontId="0" fillId="0" borderId="1" xfId="0" applyNumberFormat="1" applyBorder="1"/>
    <xf numFmtId="170" fontId="0" fillId="0" borderId="3" xfId="0" applyNumberFormat="1" applyBorder="1"/>
    <xf numFmtId="167" fontId="0" fillId="0" borderId="7" xfId="0" applyNumberFormat="1" applyBorder="1"/>
    <xf numFmtId="0" fontId="0" fillId="2" borderId="0" xfId="0" applyFont="1" applyFill="1"/>
    <xf numFmtId="0" fontId="0" fillId="3" borderId="0" xfId="0" applyFont="1" applyFill="1"/>
    <xf numFmtId="0" fontId="4" fillId="0" borderId="0" xfId="0" applyFont="1" applyAlignment="1">
      <alignment horizontal="center"/>
    </xf>
    <xf numFmtId="17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10" xfId="0" applyFont="1" applyBorder="1" applyAlignment="1">
      <alignment horizontal="center" wrapText="1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/>
    <xf numFmtId="43" fontId="0" fillId="0" borderId="0" xfId="2" applyFont="1"/>
    <xf numFmtId="43" fontId="0" fillId="2" borderId="0" xfId="2" applyFont="1" applyFill="1"/>
    <xf numFmtId="43" fontId="0" fillId="3" borderId="0" xfId="2" applyFont="1" applyFill="1"/>
    <xf numFmtId="0" fontId="0" fillId="0" borderId="0" xfId="0" applyAlignment="1">
      <alignment horizontal="center"/>
    </xf>
    <xf numFmtId="166" fontId="0" fillId="0" borderId="0" xfId="3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166" fontId="0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3" applyNumberFormat="1" applyFont="1" applyBorder="1" applyAlignment="1">
      <alignment horizontal="center"/>
    </xf>
    <xf numFmtId="43" fontId="0" fillId="0" borderId="0" xfId="2" applyFont="1" applyFill="1" applyBorder="1"/>
    <xf numFmtId="16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4" borderId="0" xfId="0" applyFont="1" applyFill="1" applyBorder="1"/>
    <xf numFmtId="43" fontId="0" fillId="4" borderId="0" xfId="2" applyFont="1" applyFill="1" applyBorder="1"/>
    <xf numFmtId="164" fontId="0" fillId="0" borderId="0" xfId="0" applyNumberFormat="1" applyFont="1" applyFill="1" applyBorder="1"/>
    <xf numFmtId="0" fontId="8" fillId="0" borderId="0" xfId="0" applyFont="1" applyFill="1" applyBorder="1"/>
    <xf numFmtId="0" fontId="0" fillId="5" borderId="0" xfId="0" applyFont="1" applyFill="1" applyBorder="1"/>
    <xf numFmtId="43" fontId="0" fillId="5" borderId="0" xfId="2" applyFont="1" applyFill="1" applyBorder="1"/>
    <xf numFmtId="11" fontId="0" fillId="0" borderId="0" xfId="0" applyNumberFormat="1" applyFont="1" applyFill="1" applyBorder="1"/>
    <xf numFmtId="0" fontId="0" fillId="6" borderId="0" xfId="0" applyFont="1" applyFill="1" applyBorder="1"/>
    <xf numFmtId="165" fontId="0" fillId="0" borderId="0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166" fontId="0" fillId="0" borderId="9" xfId="0" applyNumberFormat="1" applyFont="1" applyFill="1" applyBorder="1"/>
    <xf numFmtId="166" fontId="0" fillId="0" borderId="6" xfId="0" applyNumberFormat="1" applyFont="1" applyFill="1" applyBorder="1"/>
    <xf numFmtId="166" fontId="0" fillId="0" borderId="1" xfId="0" applyNumberFormat="1" applyFont="1" applyFill="1" applyBorder="1"/>
    <xf numFmtId="166" fontId="0" fillId="0" borderId="2" xfId="0" applyNumberFormat="1" applyFont="1" applyFill="1" applyBorder="1"/>
    <xf numFmtId="166" fontId="0" fillId="0" borderId="8" xfId="0" applyNumberFormat="1" applyFont="1" applyFill="1" applyBorder="1"/>
    <xf numFmtId="166" fontId="0" fillId="0" borderId="3" xfId="0" applyNumberFormat="1" applyFont="1" applyFill="1" applyBorder="1"/>
    <xf numFmtId="168" fontId="0" fillId="0" borderId="0" xfId="0" applyNumberFormat="1" applyFont="1" applyFill="1" applyBorder="1"/>
    <xf numFmtId="166" fontId="0" fillId="0" borderId="4" xfId="0" applyNumberFormat="1" applyFont="1" applyFill="1" applyBorder="1"/>
    <xf numFmtId="2" fontId="0" fillId="0" borderId="0" xfId="0" applyNumberFormat="1" applyFont="1" applyFill="1" applyBorder="1"/>
    <xf numFmtId="10" fontId="0" fillId="0" borderId="1" xfId="0" applyNumberFormat="1" applyFont="1" applyFill="1" applyBorder="1"/>
    <xf numFmtId="9" fontId="0" fillId="0" borderId="5" xfId="0" applyNumberFormat="1" applyFont="1" applyFill="1" applyBorder="1"/>
    <xf numFmtId="10" fontId="0" fillId="0" borderId="7" xfId="0" applyNumberFormat="1" applyFont="1" applyFill="1" applyBorder="1"/>
    <xf numFmtId="10" fontId="0" fillId="0" borderId="3" xfId="0" applyNumberFormat="1" applyFont="1" applyFill="1" applyBorder="1"/>
    <xf numFmtId="43" fontId="0" fillId="6" borderId="0" xfId="2" applyFont="1" applyFill="1" applyBorder="1"/>
    <xf numFmtId="167" fontId="0" fillId="0" borderId="1" xfId="0" applyNumberFormat="1" applyFont="1" applyFill="1" applyBorder="1"/>
    <xf numFmtId="9" fontId="0" fillId="0" borderId="8" xfId="0" applyNumberFormat="1" applyFont="1" applyFill="1" applyBorder="1"/>
    <xf numFmtId="9" fontId="0" fillId="0" borderId="9" xfId="0" applyNumberFormat="1" applyFont="1" applyFill="1" applyBorder="1"/>
    <xf numFmtId="167" fontId="0" fillId="0" borderId="3" xfId="0" applyNumberFormat="1" applyFont="1" applyFill="1" applyBorder="1"/>
    <xf numFmtId="9" fontId="0" fillId="0" borderId="6" xfId="0" applyNumberFormat="1" applyFont="1" applyFill="1" applyBorder="1"/>
    <xf numFmtId="167" fontId="0" fillId="0" borderId="7" xfId="0" applyNumberFormat="1" applyFont="1" applyFill="1" applyBorder="1"/>
    <xf numFmtId="9" fontId="0" fillId="0" borderId="2" xfId="0" applyNumberFormat="1" applyFont="1" applyFill="1" applyBorder="1"/>
    <xf numFmtId="9" fontId="0" fillId="0" borderId="4" xfId="0" applyNumberFormat="1" applyFont="1" applyFill="1" applyBorder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0" xfId="3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6" fontId="0" fillId="0" borderId="4" xfId="3" applyNumberFormat="1" applyFont="1" applyFill="1" applyBorder="1" applyAlignment="1">
      <alignment horizontal="center"/>
    </xf>
    <xf numFmtId="166" fontId="0" fillId="0" borderId="4" xfId="3" applyNumberFormat="1" applyFont="1" applyBorder="1" applyAlignment="1">
      <alignment horizontal="center"/>
    </xf>
    <xf numFmtId="43" fontId="0" fillId="0" borderId="0" xfId="4" applyFont="1"/>
    <xf numFmtId="43" fontId="0" fillId="2" borderId="0" xfId="4" applyFont="1" applyFill="1"/>
    <xf numFmtId="43" fontId="0" fillId="3" borderId="0" xfId="4" applyFont="1" applyFill="1"/>
    <xf numFmtId="0" fontId="0" fillId="7" borderId="0" xfId="0" applyFont="1" applyFill="1"/>
    <xf numFmtId="43" fontId="0" fillId="7" borderId="0" xfId="4" applyFont="1" applyFill="1"/>
  </cellXfs>
  <cellStyles count="5">
    <cellStyle name="Comma" xfId="2" builtinId="3"/>
    <cellStyle name="Comma 2" xfId="4"/>
    <cellStyle name="Normal" xfId="0" builtinId="0" customBuiltin="1"/>
    <cellStyle name="Normal 2" xfId="1"/>
    <cellStyle name="Percent" xfId="3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56"/>
  <sheetViews>
    <sheetView tabSelected="1" workbookViewId="0">
      <selection activeCell="A16" sqref="A16:XFD16"/>
    </sheetView>
  </sheetViews>
  <sheetFormatPr defaultColWidth="8.85546875" defaultRowHeight="15" x14ac:dyDescent="0.25"/>
  <cols>
    <col min="1" max="1" width="19.7109375" style="38" bestFit="1" customWidth="1"/>
    <col min="2" max="2" width="15" style="38" bestFit="1" customWidth="1"/>
    <col min="3" max="3" width="16.28515625" style="38" bestFit="1" customWidth="1"/>
    <col min="4" max="4" width="31.42578125" style="38" bestFit="1" customWidth="1"/>
    <col min="5" max="5" width="29.140625" style="38" bestFit="1" customWidth="1"/>
    <col min="6" max="6" width="21.42578125" style="38" bestFit="1" customWidth="1"/>
    <col min="7" max="7" width="18.42578125" style="38" bestFit="1" customWidth="1"/>
  </cols>
  <sheetData>
    <row r="1" spans="1:7" ht="15.75" x14ac:dyDescent="0.25">
      <c r="A1" s="93"/>
      <c r="B1" s="36" t="s">
        <v>27</v>
      </c>
    </row>
    <row r="2" spans="1:7" x14ac:dyDescent="0.25">
      <c r="A2" s="93"/>
      <c r="B2" s="37">
        <v>44132</v>
      </c>
    </row>
    <row r="3" spans="1:7" ht="15.75" thickBot="1" x14ac:dyDescent="0.3"/>
    <row r="4" spans="1:7" s="39" customFormat="1" ht="30" customHeight="1" thickTop="1" thickBot="1" x14ac:dyDescent="0.3">
      <c r="A4" s="40" t="s">
        <v>14</v>
      </c>
      <c r="B4" s="40" t="s">
        <v>15</v>
      </c>
      <c r="C4" s="40" t="s">
        <v>16</v>
      </c>
      <c r="D4" s="40" t="s">
        <v>17</v>
      </c>
      <c r="E4" s="40" t="s">
        <v>18</v>
      </c>
      <c r="F4" s="40" t="s">
        <v>19</v>
      </c>
      <c r="G4" s="40" t="s">
        <v>20</v>
      </c>
    </row>
    <row r="5" spans="1:7" ht="15.75" thickTop="1" x14ac:dyDescent="0.25">
      <c r="A5" s="38" t="s">
        <v>36</v>
      </c>
      <c r="B5" s="38" t="s">
        <v>12</v>
      </c>
      <c r="C5" s="38">
        <v>5</v>
      </c>
      <c r="D5" s="43">
        <v>0.41109939201081669</v>
      </c>
      <c r="E5" s="43">
        <v>0.58890060798918331</v>
      </c>
      <c r="F5" s="43">
        <v>0.30505878227268496</v>
      </c>
    </row>
    <row r="6" spans="1:7" x14ac:dyDescent="0.25">
      <c r="A6" s="50" t="s">
        <v>131</v>
      </c>
      <c r="B6" s="50" t="s">
        <v>12</v>
      </c>
      <c r="C6" s="50">
        <v>5</v>
      </c>
      <c r="D6" s="42">
        <v>0.71121926551526038</v>
      </c>
      <c r="E6" s="43">
        <v>0.28878073448473962</v>
      </c>
      <c r="F6" s="43">
        <v>0.32382061393802331</v>
      </c>
      <c r="G6" s="50"/>
    </row>
    <row r="7" spans="1:7" x14ac:dyDescent="0.25">
      <c r="A7" s="52" t="s">
        <v>231</v>
      </c>
      <c r="B7" s="52" t="s">
        <v>12</v>
      </c>
      <c r="C7" s="52">
        <v>5</v>
      </c>
      <c r="D7" s="54">
        <v>0.6153361874256309</v>
      </c>
      <c r="E7" s="54">
        <v>0.38466381257436905</v>
      </c>
      <c r="F7" s="54">
        <v>0.37417584023442035</v>
      </c>
      <c r="G7" s="50"/>
    </row>
    <row r="8" spans="1:7" x14ac:dyDescent="0.25">
      <c r="A8" s="38" t="s">
        <v>43</v>
      </c>
      <c r="B8" s="38" t="s">
        <v>12</v>
      </c>
      <c r="C8" s="38">
        <v>5</v>
      </c>
      <c r="D8" s="43">
        <v>7.5857297214782404E-2</v>
      </c>
      <c r="E8" s="43">
        <v>0.9241427027852176</v>
      </c>
      <c r="F8" s="43">
        <v>0.47394447826343011</v>
      </c>
    </row>
    <row r="9" spans="1:7" x14ac:dyDescent="0.25">
      <c r="A9" s="50" t="s">
        <v>138</v>
      </c>
      <c r="B9" s="50" t="s">
        <v>12</v>
      </c>
      <c r="C9" s="50">
        <v>5</v>
      </c>
      <c r="D9" s="43">
        <v>0.3701355477264906</v>
      </c>
      <c r="E9" s="43">
        <v>0.62986445227350929</v>
      </c>
      <c r="F9" s="43">
        <v>0.21208994296777151</v>
      </c>
      <c r="G9" s="50"/>
    </row>
    <row r="10" spans="1:7" x14ac:dyDescent="0.25">
      <c r="A10" s="52" t="s">
        <v>232</v>
      </c>
      <c r="B10" s="52" t="s">
        <v>12</v>
      </c>
      <c r="C10" s="52">
        <v>5</v>
      </c>
      <c r="D10" s="54">
        <v>0.59037769692256348</v>
      </c>
      <c r="E10" s="54">
        <v>0.40962230307743652</v>
      </c>
      <c r="F10" s="54">
        <v>0.44832548796357324</v>
      </c>
      <c r="G10" s="50"/>
    </row>
    <row r="11" spans="1:7" x14ac:dyDescent="0.25">
      <c r="A11" s="38" t="s">
        <v>50</v>
      </c>
      <c r="B11" s="38" t="s">
        <v>12</v>
      </c>
      <c r="C11" s="38">
        <v>5</v>
      </c>
      <c r="D11" s="43">
        <v>0.23881002868717788</v>
      </c>
      <c r="E11" s="43">
        <v>0.76118997131282207</v>
      </c>
      <c r="F11" s="43">
        <v>0.22564968784972078</v>
      </c>
    </row>
    <row r="12" spans="1:7" x14ac:dyDescent="0.25">
      <c r="A12" s="50" t="s">
        <v>145</v>
      </c>
      <c r="B12" s="50" t="s">
        <v>12</v>
      </c>
      <c r="C12" s="50">
        <v>5</v>
      </c>
      <c r="D12" s="43">
        <v>0.882083961282222</v>
      </c>
      <c r="E12" s="43">
        <v>0.11791603871777795</v>
      </c>
      <c r="F12" s="43">
        <v>0.29432414283667918</v>
      </c>
      <c r="G12" s="50"/>
    </row>
    <row r="13" spans="1:7" x14ac:dyDescent="0.25">
      <c r="A13" s="52" t="s">
        <v>233</v>
      </c>
      <c r="B13" s="52" t="s">
        <v>12</v>
      </c>
      <c r="C13" s="52">
        <v>5</v>
      </c>
      <c r="D13" s="54" t="s">
        <v>333</v>
      </c>
      <c r="E13" s="54" t="s">
        <v>334</v>
      </c>
      <c r="F13" s="54">
        <v>0.25912430166147304</v>
      </c>
      <c r="G13" s="50"/>
    </row>
    <row r="14" spans="1:7" x14ac:dyDescent="0.25">
      <c r="A14" s="38" t="s">
        <v>57</v>
      </c>
      <c r="B14" s="38" t="s">
        <v>12</v>
      </c>
      <c r="C14" s="38">
        <v>5</v>
      </c>
      <c r="D14" s="43" t="s">
        <v>334</v>
      </c>
      <c r="E14" s="43" t="s">
        <v>333</v>
      </c>
      <c r="F14" s="43">
        <v>5.4736874493984976E-2</v>
      </c>
      <c r="G14" s="50" t="s">
        <v>128</v>
      </c>
    </row>
    <row r="15" spans="1:7" x14ac:dyDescent="0.25">
      <c r="A15" s="50" t="s">
        <v>152</v>
      </c>
      <c r="B15" s="50" t="s">
        <v>12</v>
      </c>
      <c r="C15" s="50">
        <v>5</v>
      </c>
      <c r="D15" s="94" t="s">
        <v>337</v>
      </c>
      <c r="E15" s="94"/>
      <c r="F15" s="94"/>
      <c r="G15" s="50"/>
    </row>
    <row r="16" spans="1:7" x14ac:dyDescent="0.25">
      <c r="A16" s="52" t="s">
        <v>234</v>
      </c>
      <c r="B16" s="52" t="s">
        <v>12</v>
      </c>
      <c r="C16" s="52">
        <v>5</v>
      </c>
      <c r="D16" s="54">
        <v>0.37732418905563569</v>
      </c>
      <c r="E16" s="54">
        <v>0.62267581094436442</v>
      </c>
      <c r="F16" s="54">
        <v>8.7431960720096208E-2</v>
      </c>
      <c r="G16" s="50"/>
    </row>
    <row r="17" spans="1:7" x14ac:dyDescent="0.25">
      <c r="A17" s="38" t="s">
        <v>64</v>
      </c>
      <c r="B17" s="38" t="s">
        <v>12</v>
      </c>
      <c r="C17" s="38">
        <v>5</v>
      </c>
      <c r="D17" s="43" t="s">
        <v>334</v>
      </c>
      <c r="E17" s="43" t="s">
        <v>333</v>
      </c>
      <c r="F17" s="43">
        <v>0.13012051347968479</v>
      </c>
    </row>
    <row r="18" spans="1:7" x14ac:dyDescent="0.25">
      <c r="A18" s="50" t="s">
        <v>160</v>
      </c>
      <c r="B18" s="50" t="s">
        <v>12</v>
      </c>
      <c r="C18" s="50">
        <v>5</v>
      </c>
      <c r="D18" s="43">
        <v>0.25786470236343095</v>
      </c>
      <c r="E18" s="43">
        <v>0.74213529763656905</v>
      </c>
      <c r="F18" s="43">
        <v>0.10731939321462773</v>
      </c>
      <c r="G18" s="50"/>
    </row>
    <row r="19" spans="1:7" x14ac:dyDescent="0.25">
      <c r="A19" s="52" t="s">
        <v>235</v>
      </c>
      <c r="B19" s="52" t="s">
        <v>12</v>
      </c>
      <c r="C19" s="52">
        <v>5</v>
      </c>
      <c r="D19" s="54">
        <v>0.53305050896149109</v>
      </c>
      <c r="E19" s="54">
        <v>0.46694949103850886</v>
      </c>
      <c r="F19" s="54">
        <v>0.17375675398237422</v>
      </c>
      <c r="G19" s="50"/>
    </row>
    <row r="20" spans="1:7" x14ac:dyDescent="0.25">
      <c r="A20" s="38" t="s">
        <v>71</v>
      </c>
      <c r="B20" s="38" t="s">
        <v>12</v>
      </c>
      <c r="C20" s="38">
        <v>5</v>
      </c>
      <c r="D20" s="43">
        <v>0.19650621666862389</v>
      </c>
      <c r="E20" s="43">
        <v>0.80349378333137611</v>
      </c>
      <c r="F20" s="43">
        <v>2.1023724640662445</v>
      </c>
    </row>
    <row r="21" spans="1:7" x14ac:dyDescent="0.25">
      <c r="A21" s="50" t="s">
        <v>167</v>
      </c>
      <c r="B21" s="50" t="s">
        <v>12</v>
      </c>
      <c r="C21" s="50">
        <v>5</v>
      </c>
      <c r="D21" s="43">
        <v>0.26226023463358428</v>
      </c>
      <c r="E21" s="43">
        <v>0.73773976536641572</v>
      </c>
      <c r="F21" s="43">
        <v>1.6621062993784852</v>
      </c>
      <c r="G21" s="50"/>
    </row>
    <row r="22" spans="1:7" x14ac:dyDescent="0.25">
      <c r="A22" s="52" t="s">
        <v>236</v>
      </c>
      <c r="B22" s="52" t="s">
        <v>12</v>
      </c>
      <c r="C22" s="52">
        <v>5</v>
      </c>
      <c r="D22" s="54">
        <v>0.20444853813528216</v>
      </c>
      <c r="E22" s="54">
        <v>0.79555146186471792</v>
      </c>
      <c r="F22" s="54">
        <v>1.3586876818633147</v>
      </c>
      <c r="G22" s="50"/>
    </row>
    <row r="23" spans="1:7" x14ac:dyDescent="0.25">
      <c r="A23" s="38" t="s">
        <v>78</v>
      </c>
      <c r="B23" s="38" t="s">
        <v>12</v>
      </c>
      <c r="C23" s="38">
        <v>5</v>
      </c>
      <c r="D23" s="43">
        <v>0.21360688586033072</v>
      </c>
      <c r="E23" s="43">
        <v>0.78639311413966928</v>
      </c>
      <c r="F23" s="43">
        <v>1.9896998353577202</v>
      </c>
    </row>
    <row r="24" spans="1:7" x14ac:dyDescent="0.25">
      <c r="A24" s="50" t="s">
        <v>174</v>
      </c>
      <c r="B24" s="50" t="s">
        <v>12</v>
      </c>
      <c r="C24" s="50">
        <v>5</v>
      </c>
      <c r="D24" s="43">
        <v>0.2403516324776879</v>
      </c>
      <c r="E24" s="43">
        <v>0.75964836752231213</v>
      </c>
      <c r="F24" s="43">
        <v>1.5114928937089323</v>
      </c>
      <c r="G24" s="50"/>
    </row>
    <row r="25" spans="1:7" x14ac:dyDescent="0.25">
      <c r="A25" s="52" t="s">
        <v>238</v>
      </c>
      <c r="B25" s="52" t="s">
        <v>12</v>
      </c>
      <c r="C25" s="52">
        <v>5</v>
      </c>
      <c r="D25" s="54">
        <v>0.21539289468730177</v>
      </c>
      <c r="E25" s="54">
        <v>0.78460710531269817</v>
      </c>
      <c r="F25" s="54">
        <v>1.5870216215818158</v>
      </c>
      <c r="G25" s="50"/>
    </row>
    <row r="26" spans="1:7" x14ac:dyDescent="0.25">
      <c r="A26" s="38" t="s">
        <v>85</v>
      </c>
      <c r="B26" s="38" t="s">
        <v>12</v>
      </c>
      <c r="C26" s="38">
        <v>5</v>
      </c>
      <c r="D26" s="43" t="s">
        <v>334</v>
      </c>
      <c r="E26" s="43" t="s">
        <v>333</v>
      </c>
      <c r="F26" s="43">
        <v>0.24237047586844926</v>
      </c>
    </row>
    <row r="27" spans="1:7" x14ac:dyDescent="0.25">
      <c r="A27" s="50" t="s">
        <v>181</v>
      </c>
      <c r="B27" s="50" t="s">
        <v>12</v>
      </c>
      <c r="C27" s="50">
        <v>5</v>
      </c>
      <c r="D27" s="43" t="s">
        <v>334</v>
      </c>
      <c r="E27" s="43" t="s">
        <v>333</v>
      </c>
      <c r="F27" s="43">
        <v>9.0585351070361003E-2</v>
      </c>
      <c r="G27" s="50"/>
    </row>
    <row r="28" spans="1:7" x14ac:dyDescent="0.25">
      <c r="A28" s="52" t="s">
        <v>239</v>
      </c>
      <c r="B28" s="52" t="s">
        <v>12</v>
      </c>
      <c r="C28" s="52">
        <v>5</v>
      </c>
      <c r="D28" s="54">
        <v>6.2837287255147894E-2</v>
      </c>
      <c r="E28" s="54">
        <v>0.93716271274485208</v>
      </c>
      <c r="F28" s="54">
        <v>0.24745931834565738</v>
      </c>
      <c r="G28" s="50"/>
    </row>
    <row r="29" spans="1:7" x14ac:dyDescent="0.25">
      <c r="A29" s="38" t="s">
        <v>92</v>
      </c>
      <c r="B29" s="38" t="s">
        <v>12</v>
      </c>
      <c r="C29" s="38">
        <v>5</v>
      </c>
      <c r="D29" s="43" t="s">
        <v>334</v>
      </c>
      <c r="E29" s="43" t="s">
        <v>333</v>
      </c>
      <c r="F29" s="43">
        <v>0.18438153747536329</v>
      </c>
    </row>
    <row r="30" spans="1:7" x14ac:dyDescent="0.25">
      <c r="A30" s="50" t="s">
        <v>188</v>
      </c>
      <c r="B30" s="50" t="s">
        <v>12</v>
      </c>
      <c r="C30" s="50">
        <v>5</v>
      </c>
      <c r="D30" s="43" t="s">
        <v>334</v>
      </c>
      <c r="E30" s="43" t="s">
        <v>333</v>
      </c>
      <c r="F30" s="43">
        <v>0.14205892691457303</v>
      </c>
      <c r="G30" s="50"/>
    </row>
    <row r="31" spans="1:7" x14ac:dyDescent="0.25">
      <c r="A31" s="52" t="s">
        <v>240</v>
      </c>
      <c r="B31" s="52" t="s">
        <v>12</v>
      </c>
      <c r="C31" s="52">
        <v>5</v>
      </c>
      <c r="D31" s="54" t="s">
        <v>334</v>
      </c>
      <c r="E31" s="54" t="s">
        <v>333</v>
      </c>
      <c r="F31" s="54">
        <v>0.21383714371544341</v>
      </c>
      <c r="G31" s="50"/>
    </row>
    <row r="32" spans="1:7" x14ac:dyDescent="0.25">
      <c r="A32" s="38" t="s">
        <v>99</v>
      </c>
      <c r="B32" s="38" t="s">
        <v>12</v>
      </c>
      <c r="C32" s="38">
        <v>5</v>
      </c>
      <c r="D32" s="43">
        <v>0.13880722307258062</v>
      </c>
      <c r="E32" s="43">
        <v>0.86119277692741947</v>
      </c>
      <c r="F32" s="43">
        <v>0.54699596560844099</v>
      </c>
    </row>
    <row r="33" spans="1:7" x14ac:dyDescent="0.25">
      <c r="A33" s="50" t="s">
        <v>195</v>
      </c>
      <c r="B33" s="50" t="s">
        <v>12</v>
      </c>
      <c r="C33" s="50">
        <v>5</v>
      </c>
      <c r="D33" s="43">
        <v>0.98129790065390698</v>
      </c>
      <c r="E33" s="43">
        <v>1.8702099346093015E-2</v>
      </c>
      <c r="F33" s="43">
        <v>0.37051356151801251</v>
      </c>
      <c r="G33" s="50"/>
    </row>
    <row r="34" spans="1:7" x14ac:dyDescent="0.25">
      <c r="A34" s="52" t="s">
        <v>241</v>
      </c>
      <c r="B34" s="52" t="s">
        <v>12</v>
      </c>
      <c r="C34" s="52">
        <v>5</v>
      </c>
      <c r="D34" s="54">
        <v>0.90099958226711652</v>
      </c>
      <c r="E34" s="54">
        <v>9.9000417732883483E-2</v>
      </c>
      <c r="F34" s="54">
        <v>1.2966404659204294</v>
      </c>
      <c r="G34" s="50"/>
    </row>
    <row r="35" spans="1:7" x14ac:dyDescent="0.25">
      <c r="A35" s="38" t="s">
        <v>106</v>
      </c>
      <c r="B35" s="38" t="s">
        <v>12</v>
      </c>
      <c r="C35" s="38">
        <v>5</v>
      </c>
      <c r="D35" s="43" t="s">
        <v>334</v>
      </c>
      <c r="E35" s="43" t="s">
        <v>333</v>
      </c>
      <c r="F35" s="43">
        <v>1.514070857380188</v>
      </c>
    </row>
    <row r="36" spans="1:7" x14ac:dyDescent="0.25">
      <c r="A36" s="50" t="s">
        <v>202</v>
      </c>
      <c r="B36" s="50" t="s">
        <v>12</v>
      </c>
      <c r="C36" s="50">
        <v>5</v>
      </c>
      <c r="D36" s="43" t="s">
        <v>334</v>
      </c>
      <c r="E36" s="43" t="s">
        <v>333</v>
      </c>
      <c r="F36" s="43">
        <v>0.18389904280704439</v>
      </c>
      <c r="G36" s="50"/>
    </row>
    <row r="37" spans="1:7" x14ac:dyDescent="0.25">
      <c r="A37" s="52" t="s">
        <v>242</v>
      </c>
      <c r="B37" s="52" t="s">
        <v>12</v>
      </c>
      <c r="C37" s="52">
        <v>5</v>
      </c>
      <c r="D37" s="54" t="s">
        <v>334</v>
      </c>
      <c r="E37" s="54" t="s">
        <v>333</v>
      </c>
      <c r="F37" s="54">
        <v>0.21958335870366072</v>
      </c>
      <c r="G37" s="50"/>
    </row>
    <row r="38" spans="1:7" x14ac:dyDescent="0.25">
      <c r="A38" s="38" t="s">
        <v>113</v>
      </c>
      <c r="B38" s="38" t="s">
        <v>12</v>
      </c>
      <c r="C38" s="38">
        <v>5</v>
      </c>
      <c r="D38" s="43" t="s">
        <v>334</v>
      </c>
      <c r="E38" s="43" t="s">
        <v>333</v>
      </c>
      <c r="F38" s="43">
        <v>0.55050126618702155</v>
      </c>
    </row>
    <row r="39" spans="1:7" x14ac:dyDescent="0.25">
      <c r="A39" s="50" t="s">
        <v>209</v>
      </c>
      <c r="B39" s="50" t="s">
        <v>12</v>
      </c>
      <c r="C39" s="50">
        <v>5</v>
      </c>
      <c r="D39" s="43" t="s">
        <v>334</v>
      </c>
      <c r="E39" s="43" t="s">
        <v>333</v>
      </c>
      <c r="F39" s="43">
        <v>0.43843903709070114</v>
      </c>
      <c r="G39" s="50"/>
    </row>
    <row r="40" spans="1:7" x14ac:dyDescent="0.25">
      <c r="A40" s="52" t="s">
        <v>243</v>
      </c>
      <c r="B40" s="52" t="s">
        <v>12</v>
      </c>
      <c r="C40" s="52">
        <v>5</v>
      </c>
      <c r="D40" s="54" t="s">
        <v>334</v>
      </c>
      <c r="E40" s="54" t="s">
        <v>333</v>
      </c>
      <c r="F40" s="54">
        <v>0.13700870646218491</v>
      </c>
      <c r="G40" s="50"/>
    </row>
    <row r="41" spans="1:7" x14ac:dyDescent="0.25">
      <c r="A41" s="48" t="s">
        <v>120</v>
      </c>
      <c r="B41" s="48" t="s">
        <v>12</v>
      </c>
      <c r="C41" s="48">
        <v>5</v>
      </c>
      <c r="D41" s="49" t="s">
        <v>334</v>
      </c>
      <c r="E41" s="43" t="s">
        <v>333</v>
      </c>
      <c r="F41" s="43">
        <v>0.81074432825165887</v>
      </c>
      <c r="G41" s="43"/>
    </row>
    <row r="42" spans="1:7" x14ac:dyDescent="0.25">
      <c r="A42" s="50" t="s">
        <v>216</v>
      </c>
      <c r="B42" s="50" t="s">
        <v>12</v>
      </c>
      <c r="C42" s="50">
        <v>5</v>
      </c>
      <c r="D42" s="43" t="s">
        <v>334</v>
      </c>
      <c r="E42" s="43" t="s">
        <v>333</v>
      </c>
      <c r="F42" s="43">
        <v>0.58893749340791202</v>
      </c>
      <c r="G42" s="43"/>
    </row>
    <row r="43" spans="1:7" x14ac:dyDescent="0.25">
      <c r="A43" s="52" t="s">
        <v>244</v>
      </c>
      <c r="B43" s="52" t="s">
        <v>12</v>
      </c>
      <c r="C43" s="52">
        <v>5</v>
      </c>
      <c r="D43" s="54" t="s">
        <v>334</v>
      </c>
      <c r="E43" s="54" t="s">
        <v>333</v>
      </c>
      <c r="F43" s="54">
        <v>0.50460419047348559</v>
      </c>
      <c r="G43" s="43"/>
    </row>
    <row r="44" spans="1:7" x14ac:dyDescent="0.25">
      <c r="A44" s="55" t="s">
        <v>127</v>
      </c>
      <c r="B44" s="55" t="s">
        <v>12</v>
      </c>
      <c r="C44" s="55">
        <v>5</v>
      </c>
      <c r="D44" s="56" t="s">
        <v>334</v>
      </c>
      <c r="E44" s="56" t="s">
        <v>333</v>
      </c>
      <c r="F44" s="56">
        <v>7.179691998790115E-2</v>
      </c>
      <c r="G44" s="56"/>
    </row>
    <row r="45" spans="1:7" x14ac:dyDescent="0.25">
      <c r="A45" s="55" t="s">
        <v>223</v>
      </c>
      <c r="B45" s="55" t="s">
        <v>12</v>
      </c>
      <c r="C45" s="55">
        <v>5</v>
      </c>
      <c r="D45" s="56" t="s">
        <v>334</v>
      </c>
      <c r="E45" s="56" t="s">
        <v>333</v>
      </c>
      <c r="F45" s="56">
        <v>9.5235809297140289E-2</v>
      </c>
      <c r="G45" s="56"/>
    </row>
    <row r="46" spans="1:7" x14ac:dyDescent="0.25">
      <c r="A46" s="100" t="s">
        <v>245</v>
      </c>
      <c r="B46" s="100" t="s">
        <v>12</v>
      </c>
      <c r="C46" s="100">
        <v>5</v>
      </c>
      <c r="D46" s="101" t="s">
        <v>334</v>
      </c>
      <c r="E46" s="101" t="s">
        <v>333</v>
      </c>
      <c r="F46" s="101">
        <v>0.31999830396163609</v>
      </c>
      <c r="G46" s="102"/>
    </row>
    <row r="47" spans="1:7" x14ac:dyDescent="0.25">
      <c r="A47" s="51" t="s">
        <v>338</v>
      </c>
      <c r="B47" s="51" t="s">
        <v>12</v>
      </c>
      <c r="C47" s="51">
        <v>2</v>
      </c>
      <c r="D47" s="43">
        <v>0.46796092089395214</v>
      </c>
      <c r="E47" s="43">
        <v>0.53203907910604786</v>
      </c>
      <c r="F47" s="41">
        <v>1.6117395193323136</v>
      </c>
      <c r="G47" s="51"/>
    </row>
    <row r="48" spans="1:7" x14ac:dyDescent="0.25">
      <c r="A48" s="51" t="s">
        <v>339</v>
      </c>
      <c r="B48" s="51" t="s">
        <v>12</v>
      </c>
      <c r="C48" s="51">
        <v>2</v>
      </c>
      <c r="D48" s="43">
        <v>0.20365686315437709</v>
      </c>
      <c r="E48" s="43">
        <v>0.79634313684562286</v>
      </c>
      <c r="F48" s="43">
        <v>0.95281125206592931</v>
      </c>
      <c r="G48" s="51"/>
    </row>
    <row r="49" spans="1:9" x14ac:dyDescent="0.25">
      <c r="A49" s="51" t="s">
        <v>340</v>
      </c>
      <c r="B49" s="51" t="s">
        <v>12</v>
      </c>
      <c r="C49" s="51">
        <v>2</v>
      </c>
      <c r="D49" s="43">
        <v>0.15234748567634188</v>
      </c>
      <c r="E49" s="43">
        <v>0.84765251432365818</v>
      </c>
      <c r="F49" s="43">
        <v>0.32923198254075531</v>
      </c>
      <c r="G49" s="51"/>
    </row>
    <row r="50" spans="1:9" x14ac:dyDescent="0.25">
      <c r="A50" s="51" t="s">
        <v>341</v>
      </c>
      <c r="B50" s="51" t="s">
        <v>12</v>
      </c>
      <c r="C50" s="51">
        <v>2</v>
      </c>
      <c r="D50" s="42">
        <v>9.3675660732059449E-2</v>
      </c>
      <c r="E50" s="43">
        <v>0.90632433926794054</v>
      </c>
      <c r="F50" s="43">
        <v>0.95037851429425957</v>
      </c>
      <c r="G50" s="51"/>
    </row>
    <row r="51" spans="1:9" x14ac:dyDescent="0.25">
      <c r="A51" s="51" t="s">
        <v>342</v>
      </c>
      <c r="B51" s="51" t="s">
        <v>12</v>
      </c>
      <c r="C51" s="51">
        <v>2</v>
      </c>
      <c r="D51" s="42">
        <v>2.5249978727045597E-2</v>
      </c>
      <c r="E51" s="43">
        <v>0.9747500212729544</v>
      </c>
      <c r="F51" s="43">
        <v>0.99425904659877007</v>
      </c>
      <c r="G51" s="51"/>
      <c r="I51" t="s">
        <v>345</v>
      </c>
    </row>
    <row r="52" spans="1:9" ht="15.75" thickBot="1" x14ac:dyDescent="0.3">
      <c r="A52" s="97" t="s">
        <v>343</v>
      </c>
      <c r="B52" s="97" t="s">
        <v>12</v>
      </c>
      <c r="C52" s="97">
        <v>2</v>
      </c>
      <c r="D52" s="98">
        <v>2.6153268843623539E-2</v>
      </c>
      <c r="E52" s="99">
        <v>0.97384673115637643</v>
      </c>
      <c r="F52" s="99">
        <v>0.62087328985996648</v>
      </c>
      <c r="G52" s="97"/>
    </row>
    <row r="53" spans="1:9" ht="15.75" thickTop="1" x14ac:dyDescent="0.25">
      <c r="A53" s="52"/>
      <c r="B53" s="52"/>
      <c r="C53" s="52"/>
      <c r="D53" s="96"/>
      <c r="E53" s="96"/>
      <c r="F53" s="96"/>
      <c r="G53" s="56"/>
    </row>
    <row r="54" spans="1:9" x14ac:dyDescent="0.25">
      <c r="A54" s="52"/>
      <c r="B54" s="52"/>
      <c r="C54" s="52"/>
      <c r="D54" s="96"/>
      <c r="E54" s="96"/>
      <c r="F54" s="96"/>
      <c r="G54" s="56"/>
    </row>
    <row r="55" spans="1:9" x14ac:dyDescent="0.25">
      <c r="A55" s="52"/>
      <c r="B55" s="52"/>
      <c r="C55" s="52"/>
      <c r="D55" s="96"/>
      <c r="E55" s="96"/>
      <c r="F55" s="96"/>
      <c r="G55" s="56"/>
    </row>
    <row r="56" spans="1:9" x14ac:dyDescent="0.25">
      <c r="A56" s="52"/>
      <c r="B56" s="52"/>
      <c r="C56" s="52"/>
      <c r="D56" s="96"/>
      <c r="E56" s="96"/>
      <c r="F56" s="96"/>
      <c r="G56" s="56"/>
    </row>
    <row r="57" spans="1:9" x14ac:dyDescent="0.25">
      <c r="F57" s="48"/>
    </row>
    <row r="58" spans="1:9" ht="15.75" thickBot="1" x14ac:dyDescent="0.3"/>
    <row r="59" spans="1:9" s="39" customFormat="1" ht="30" customHeight="1" thickTop="1" thickBot="1" x14ac:dyDescent="0.3">
      <c r="A59" s="40" t="s">
        <v>14</v>
      </c>
      <c r="B59" s="40" t="s">
        <v>15</v>
      </c>
      <c r="C59" s="40" t="s">
        <v>16</v>
      </c>
      <c r="D59" s="40" t="s">
        <v>21</v>
      </c>
      <c r="E59" s="40" t="s">
        <v>22</v>
      </c>
      <c r="F59" s="40" t="s">
        <v>23</v>
      </c>
      <c r="G59" s="40" t="s">
        <v>24</v>
      </c>
    </row>
    <row r="60" spans="1:9" ht="15.75" thickTop="1" x14ac:dyDescent="0.25">
      <c r="A60" s="38" t="s">
        <v>36</v>
      </c>
      <c r="B60" s="38" t="s">
        <v>12</v>
      </c>
      <c r="C60" s="38">
        <v>5</v>
      </c>
      <c r="D60" s="38" t="s">
        <v>25</v>
      </c>
      <c r="E60" s="43">
        <v>0.52818381119666435</v>
      </c>
      <c r="F60" s="43">
        <v>0.29401497282496908</v>
      </c>
      <c r="G60" s="43">
        <v>0.41109939201081669</v>
      </c>
    </row>
    <row r="61" spans="1:9" x14ac:dyDescent="0.25">
      <c r="A61" s="38" t="s">
        <v>36</v>
      </c>
      <c r="B61" s="38" t="s">
        <v>12</v>
      </c>
      <c r="C61" s="38">
        <v>5</v>
      </c>
      <c r="D61" s="38" t="s">
        <v>26</v>
      </c>
      <c r="E61" s="43">
        <v>0.47181618880333565</v>
      </c>
      <c r="F61" s="43">
        <v>0.70598502717503098</v>
      </c>
      <c r="G61" s="43">
        <v>0.58890060798918331</v>
      </c>
    </row>
    <row r="62" spans="1:9" x14ac:dyDescent="0.25">
      <c r="A62" s="50" t="s">
        <v>131</v>
      </c>
      <c r="B62" s="50" t="s">
        <v>12</v>
      </c>
      <c r="C62" s="50">
        <v>5</v>
      </c>
      <c r="D62" s="50" t="s">
        <v>25</v>
      </c>
      <c r="E62" s="42">
        <v>0.76886610821924917</v>
      </c>
      <c r="F62" s="42">
        <v>0.65357242281127159</v>
      </c>
      <c r="G62" s="42">
        <v>0.71121926551526038</v>
      </c>
    </row>
    <row r="63" spans="1:9" x14ac:dyDescent="0.25">
      <c r="A63" s="50" t="s">
        <v>131</v>
      </c>
      <c r="B63" s="50" t="s">
        <v>12</v>
      </c>
      <c r="C63" s="50">
        <v>5</v>
      </c>
      <c r="D63" s="50" t="s">
        <v>26</v>
      </c>
      <c r="E63" s="43">
        <v>0.23113389178075083</v>
      </c>
      <c r="F63" s="43">
        <v>0.34642757718872841</v>
      </c>
      <c r="G63" s="43">
        <v>0.28878073448473962</v>
      </c>
    </row>
    <row r="64" spans="1:9" x14ac:dyDescent="0.25">
      <c r="A64" s="52" t="s">
        <v>231</v>
      </c>
      <c r="B64" s="52" t="s">
        <v>12</v>
      </c>
      <c r="C64" s="52">
        <v>5</v>
      </c>
      <c r="D64" s="52" t="s">
        <v>25</v>
      </c>
      <c r="E64" s="54">
        <v>0.62389481930001145</v>
      </c>
      <c r="F64" s="54">
        <v>0.60677755555125046</v>
      </c>
      <c r="G64" s="54">
        <v>0.6153361874256309</v>
      </c>
    </row>
    <row r="65" spans="1:7" x14ac:dyDescent="0.25">
      <c r="A65" s="52" t="s">
        <v>231</v>
      </c>
      <c r="B65" s="52" t="s">
        <v>12</v>
      </c>
      <c r="C65" s="52">
        <v>5</v>
      </c>
      <c r="D65" s="52" t="s">
        <v>26</v>
      </c>
      <c r="E65" s="54">
        <v>0.37610518069998855</v>
      </c>
      <c r="F65" s="54">
        <v>0.39322244444874954</v>
      </c>
      <c r="G65" s="54">
        <v>0.38466381257436905</v>
      </c>
    </row>
    <row r="66" spans="1:7" x14ac:dyDescent="0.25">
      <c r="A66" s="38" t="s">
        <v>43</v>
      </c>
      <c r="B66" s="38" t="s">
        <v>12</v>
      </c>
      <c r="C66" s="38">
        <v>5</v>
      </c>
      <c r="D66" s="38" t="s">
        <v>25</v>
      </c>
      <c r="E66" s="43">
        <v>7.760752493474532E-2</v>
      </c>
      <c r="F66" s="43">
        <v>7.4107069494819502E-2</v>
      </c>
      <c r="G66" s="43">
        <v>7.5857297214782404E-2</v>
      </c>
    </row>
    <row r="67" spans="1:7" x14ac:dyDescent="0.25">
      <c r="A67" s="38" t="s">
        <v>43</v>
      </c>
      <c r="B67" s="38" t="s">
        <v>12</v>
      </c>
      <c r="C67" s="38">
        <v>5</v>
      </c>
      <c r="D67" s="38" t="s">
        <v>26</v>
      </c>
      <c r="E67" s="43">
        <v>0.92239247506525468</v>
      </c>
      <c r="F67" s="43">
        <v>0.92589293050518051</v>
      </c>
      <c r="G67" s="43">
        <v>0.9241427027852176</v>
      </c>
    </row>
    <row r="68" spans="1:7" x14ac:dyDescent="0.25">
      <c r="A68" s="50" t="s">
        <v>138</v>
      </c>
      <c r="B68" s="50" t="s">
        <v>12</v>
      </c>
      <c r="C68" s="50">
        <v>5</v>
      </c>
      <c r="D68" s="50" t="s">
        <v>25</v>
      </c>
      <c r="E68" s="43">
        <v>0.39688793989299509</v>
      </c>
      <c r="F68" s="43">
        <v>0.34338315555998616</v>
      </c>
      <c r="G68" s="43">
        <v>0.3701355477264906</v>
      </c>
    </row>
    <row r="69" spans="1:7" x14ac:dyDescent="0.25">
      <c r="A69" s="50" t="s">
        <v>138</v>
      </c>
      <c r="B69" s="50" t="s">
        <v>12</v>
      </c>
      <c r="C69" s="50">
        <v>5</v>
      </c>
      <c r="D69" s="50" t="s">
        <v>26</v>
      </c>
      <c r="E69" s="43">
        <v>0.60311206010700491</v>
      </c>
      <c r="F69" s="41">
        <v>0.65661684444001378</v>
      </c>
      <c r="G69" s="43">
        <v>0.62986445227350929</v>
      </c>
    </row>
    <row r="70" spans="1:7" x14ac:dyDescent="0.25">
      <c r="A70" s="52" t="s">
        <v>232</v>
      </c>
      <c r="B70" s="52" t="s">
        <v>12</v>
      </c>
      <c r="C70" s="52">
        <v>5</v>
      </c>
      <c r="D70" s="52" t="s">
        <v>25</v>
      </c>
      <c r="E70" s="54">
        <v>0.52368105092220507</v>
      </c>
      <c r="F70" s="54">
        <v>0.65707434292292188</v>
      </c>
      <c r="G70" s="54">
        <v>0.59037769692256348</v>
      </c>
    </row>
    <row r="71" spans="1:7" x14ac:dyDescent="0.25">
      <c r="A71" s="52" t="s">
        <v>232</v>
      </c>
      <c r="B71" s="52" t="s">
        <v>12</v>
      </c>
      <c r="C71" s="52">
        <v>5</v>
      </c>
      <c r="D71" s="52" t="s">
        <v>26</v>
      </c>
      <c r="E71" s="54">
        <v>0.47631894907779493</v>
      </c>
      <c r="F71" s="54">
        <v>0.34292565707707812</v>
      </c>
      <c r="G71" s="54">
        <v>0.40962230307743652</v>
      </c>
    </row>
    <row r="72" spans="1:7" x14ac:dyDescent="0.25">
      <c r="A72" s="38" t="s">
        <v>50</v>
      </c>
      <c r="B72" s="38" t="s">
        <v>12</v>
      </c>
      <c r="C72" s="38">
        <v>5</v>
      </c>
      <c r="D72" s="38" t="s">
        <v>25</v>
      </c>
      <c r="E72" s="43">
        <v>0.26136938931550419</v>
      </c>
      <c r="F72" s="43">
        <v>0.21625066805885157</v>
      </c>
      <c r="G72" s="43">
        <v>0.23881002868717788</v>
      </c>
    </row>
    <row r="73" spans="1:7" x14ac:dyDescent="0.25">
      <c r="A73" s="38" t="s">
        <v>50</v>
      </c>
      <c r="B73" s="38" t="s">
        <v>12</v>
      </c>
      <c r="C73" s="38">
        <v>5</v>
      </c>
      <c r="D73" s="38" t="s">
        <v>26</v>
      </c>
      <c r="E73" s="43">
        <v>0.73863061068449576</v>
      </c>
      <c r="F73" s="43">
        <v>0.78374933194114837</v>
      </c>
      <c r="G73" s="43">
        <v>0.76118997131282207</v>
      </c>
    </row>
    <row r="74" spans="1:7" x14ac:dyDescent="0.25">
      <c r="A74" s="50" t="s">
        <v>145</v>
      </c>
      <c r="B74" s="50" t="s">
        <v>12</v>
      </c>
      <c r="C74" s="50">
        <v>5</v>
      </c>
      <c r="D74" s="50" t="s">
        <v>25</v>
      </c>
      <c r="E74" s="43">
        <v>0.90328701791813792</v>
      </c>
      <c r="F74" s="43">
        <v>0.86088090464630618</v>
      </c>
      <c r="G74" s="43">
        <v>0.882083961282222</v>
      </c>
    </row>
    <row r="75" spans="1:7" x14ac:dyDescent="0.25">
      <c r="A75" s="50" t="s">
        <v>145</v>
      </c>
      <c r="B75" s="50" t="s">
        <v>12</v>
      </c>
      <c r="C75" s="50">
        <v>5</v>
      </c>
      <c r="D75" s="50" t="s">
        <v>26</v>
      </c>
      <c r="E75" s="43">
        <v>9.6712982081862076E-2</v>
      </c>
      <c r="F75" s="43">
        <v>0.13911909535369382</v>
      </c>
      <c r="G75" s="43">
        <v>0.11791603871777795</v>
      </c>
    </row>
    <row r="76" spans="1:7" x14ac:dyDescent="0.25">
      <c r="A76" s="52" t="s">
        <v>233</v>
      </c>
      <c r="B76" s="52" t="s">
        <v>12</v>
      </c>
      <c r="C76" s="52">
        <v>5</v>
      </c>
      <c r="D76" s="52" t="s">
        <v>25</v>
      </c>
      <c r="E76" s="54" t="s">
        <v>333</v>
      </c>
      <c r="F76" s="54" t="s">
        <v>333</v>
      </c>
      <c r="G76" s="54" t="s">
        <v>333</v>
      </c>
    </row>
    <row r="77" spans="1:7" x14ac:dyDescent="0.25">
      <c r="A77" s="52" t="s">
        <v>233</v>
      </c>
      <c r="B77" s="52" t="s">
        <v>12</v>
      </c>
      <c r="C77" s="52">
        <v>5</v>
      </c>
      <c r="D77" s="52" t="s">
        <v>26</v>
      </c>
      <c r="E77" s="54" t="s">
        <v>334</v>
      </c>
      <c r="F77" s="54" t="s">
        <v>334</v>
      </c>
      <c r="G77" s="54" t="s">
        <v>334</v>
      </c>
    </row>
    <row r="78" spans="1:7" x14ac:dyDescent="0.25">
      <c r="A78" s="38" t="s">
        <v>57</v>
      </c>
      <c r="B78" s="38" t="s">
        <v>12</v>
      </c>
      <c r="C78" s="38">
        <v>5</v>
      </c>
      <c r="D78" s="38" t="s">
        <v>25</v>
      </c>
      <c r="E78" s="43" t="s">
        <v>334</v>
      </c>
      <c r="F78" s="43" t="s">
        <v>334</v>
      </c>
      <c r="G78" s="43" t="s">
        <v>334</v>
      </c>
    </row>
    <row r="79" spans="1:7" x14ac:dyDescent="0.25">
      <c r="A79" s="38" t="s">
        <v>57</v>
      </c>
      <c r="B79" s="38" t="s">
        <v>12</v>
      </c>
      <c r="C79" s="38">
        <v>5</v>
      </c>
      <c r="D79" s="38" t="s">
        <v>26</v>
      </c>
      <c r="E79" s="43" t="s">
        <v>333</v>
      </c>
      <c r="F79" s="43" t="s">
        <v>333</v>
      </c>
      <c r="G79" s="43" t="s">
        <v>333</v>
      </c>
    </row>
    <row r="80" spans="1:7" x14ac:dyDescent="0.25">
      <c r="A80" s="50" t="s">
        <v>152</v>
      </c>
      <c r="B80" s="50" t="s">
        <v>12</v>
      </c>
      <c r="C80" s="50">
        <v>5</v>
      </c>
      <c r="D80" s="50" t="s">
        <v>25</v>
      </c>
      <c r="E80" s="95" t="s">
        <v>337</v>
      </c>
      <c r="F80" s="95"/>
      <c r="G80" s="95"/>
    </row>
    <row r="81" spans="1:7" x14ac:dyDescent="0.25">
      <c r="A81" s="50" t="s">
        <v>152</v>
      </c>
      <c r="B81" s="50" t="s">
        <v>12</v>
      </c>
      <c r="C81" s="50">
        <v>5</v>
      </c>
      <c r="D81" s="50" t="s">
        <v>26</v>
      </c>
      <c r="E81" s="95"/>
      <c r="F81" s="95"/>
      <c r="G81" s="95"/>
    </row>
    <row r="82" spans="1:7" x14ac:dyDescent="0.25">
      <c r="A82" s="52" t="s">
        <v>234</v>
      </c>
      <c r="B82" s="52" t="s">
        <v>12</v>
      </c>
      <c r="C82" s="52">
        <v>5</v>
      </c>
      <c r="D82" s="52" t="s">
        <v>25</v>
      </c>
      <c r="E82" s="54">
        <v>0.40433792237427829</v>
      </c>
      <c r="F82" s="54">
        <v>0.35031045573699304</v>
      </c>
      <c r="G82" s="54">
        <v>0.37732418905563569</v>
      </c>
    </row>
    <row r="83" spans="1:7" x14ac:dyDescent="0.25">
      <c r="A83" s="52" t="s">
        <v>234</v>
      </c>
      <c r="B83" s="52" t="s">
        <v>12</v>
      </c>
      <c r="C83" s="52">
        <v>5</v>
      </c>
      <c r="D83" s="52" t="s">
        <v>26</v>
      </c>
      <c r="E83" s="54">
        <v>0.59566207762572176</v>
      </c>
      <c r="F83" s="54">
        <v>0.64968954426300696</v>
      </c>
      <c r="G83" s="54">
        <v>0.62267581094436442</v>
      </c>
    </row>
    <row r="84" spans="1:7" x14ac:dyDescent="0.25">
      <c r="A84" s="38" t="s">
        <v>64</v>
      </c>
      <c r="B84" s="38" t="s">
        <v>12</v>
      </c>
      <c r="C84" s="38">
        <v>5</v>
      </c>
      <c r="D84" s="38" t="s">
        <v>25</v>
      </c>
      <c r="E84" s="43" t="s">
        <v>334</v>
      </c>
      <c r="F84" s="43" t="s">
        <v>334</v>
      </c>
      <c r="G84" s="43">
        <v>5.6741751089077098E-8</v>
      </c>
    </row>
    <row r="85" spans="1:7" x14ac:dyDescent="0.25">
      <c r="A85" s="38" t="s">
        <v>64</v>
      </c>
      <c r="B85" s="38" t="s">
        <v>12</v>
      </c>
      <c r="C85" s="38">
        <v>5</v>
      </c>
      <c r="D85" s="38" t="s">
        <v>26</v>
      </c>
      <c r="E85" s="43" t="s">
        <v>333</v>
      </c>
      <c r="F85" s="43" t="s">
        <v>333</v>
      </c>
      <c r="G85" s="43" t="s">
        <v>333</v>
      </c>
    </row>
    <row r="86" spans="1:7" x14ac:dyDescent="0.25">
      <c r="A86" s="50" t="s">
        <v>160</v>
      </c>
      <c r="B86" s="50" t="s">
        <v>12</v>
      </c>
      <c r="C86" s="50">
        <v>5</v>
      </c>
      <c r="D86" s="50" t="s">
        <v>25</v>
      </c>
      <c r="E86" s="43">
        <v>0.2508361523491196</v>
      </c>
      <c r="F86" s="43">
        <v>0.26489325237774225</v>
      </c>
      <c r="G86" s="43">
        <v>0.25786470236343095</v>
      </c>
    </row>
    <row r="87" spans="1:7" x14ac:dyDescent="0.25">
      <c r="A87" s="50" t="s">
        <v>160</v>
      </c>
      <c r="B87" s="50" t="s">
        <v>12</v>
      </c>
      <c r="C87" s="50">
        <v>5</v>
      </c>
      <c r="D87" s="50" t="s">
        <v>26</v>
      </c>
      <c r="E87" s="43">
        <v>0.7491638476508804</v>
      </c>
      <c r="F87" s="43">
        <v>0.73510674762225769</v>
      </c>
      <c r="G87" s="43">
        <v>0.74213529763656905</v>
      </c>
    </row>
    <row r="88" spans="1:7" x14ac:dyDescent="0.25">
      <c r="A88" s="52" t="s">
        <v>235</v>
      </c>
      <c r="B88" s="52" t="s">
        <v>12</v>
      </c>
      <c r="C88" s="52">
        <v>5</v>
      </c>
      <c r="D88" s="52" t="s">
        <v>25</v>
      </c>
      <c r="E88" s="54">
        <v>0.34369322254945395</v>
      </c>
      <c r="F88" s="54">
        <v>0.72240779537352828</v>
      </c>
      <c r="G88" s="54">
        <v>0.53305050896149109</v>
      </c>
    </row>
    <row r="89" spans="1:7" x14ac:dyDescent="0.25">
      <c r="A89" s="52" t="s">
        <v>235</v>
      </c>
      <c r="B89" s="52" t="s">
        <v>12</v>
      </c>
      <c r="C89" s="52">
        <v>5</v>
      </c>
      <c r="D89" s="52" t="s">
        <v>26</v>
      </c>
      <c r="E89" s="54">
        <v>0.656306777450546</v>
      </c>
      <c r="F89" s="54">
        <v>0.27759220462647172</v>
      </c>
      <c r="G89" s="54">
        <v>0.46694949103850886</v>
      </c>
    </row>
    <row r="90" spans="1:7" x14ac:dyDescent="0.25">
      <c r="A90" s="38" t="s">
        <v>71</v>
      </c>
      <c r="B90" s="38" t="s">
        <v>12</v>
      </c>
      <c r="C90" s="38">
        <v>5</v>
      </c>
      <c r="D90" s="38" t="s">
        <v>25</v>
      </c>
      <c r="E90" s="42">
        <v>0.20127453597757936</v>
      </c>
      <c r="F90" s="42">
        <v>0.1917378973596684</v>
      </c>
      <c r="G90" s="42">
        <v>0.19650621666862389</v>
      </c>
    </row>
    <row r="91" spans="1:7" x14ac:dyDescent="0.25">
      <c r="A91" s="38" t="s">
        <v>71</v>
      </c>
      <c r="B91" s="38" t="s">
        <v>12</v>
      </c>
      <c r="C91" s="38">
        <v>5</v>
      </c>
      <c r="D91" s="38" t="s">
        <v>26</v>
      </c>
      <c r="E91" s="43">
        <v>0.79872546402242062</v>
      </c>
      <c r="F91" s="43">
        <v>0.8082621026403316</v>
      </c>
      <c r="G91" s="43">
        <v>0.80349378333137611</v>
      </c>
    </row>
    <row r="92" spans="1:7" x14ac:dyDescent="0.25">
      <c r="A92" s="50" t="s">
        <v>167</v>
      </c>
      <c r="B92" s="50" t="s">
        <v>12</v>
      </c>
      <c r="C92" s="50">
        <v>5</v>
      </c>
      <c r="D92" s="50" t="s">
        <v>25</v>
      </c>
      <c r="E92" s="43">
        <v>0.28167417430868047</v>
      </c>
      <c r="F92" s="43">
        <v>0.24284629495848806</v>
      </c>
      <c r="G92" s="43">
        <v>0.26226023463358428</v>
      </c>
    </row>
    <row r="93" spans="1:7" x14ac:dyDescent="0.25">
      <c r="A93" s="50" t="s">
        <v>167</v>
      </c>
      <c r="B93" s="50" t="s">
        <v>12</v>
      </c>
      <c r="C93" s="50">
        <v>5</v>
      </c>
      <c r="D93" s="50" t="s">
        <v>26</v>
      </c>
      <c r="E93" s="43">
        <v>0.71832582569131953</v>
      </c>
      <c r="F93" s="43">
        <v>0.75715370504151192</v>
      </c>
      <c r="G93" s="43">
        <v>0.73773976536641572</v>
      </c>
    </row>
    <row r="94" spans="1:7" x14ac:dyDescent="0.25">
      <c r="A94" s="52" t="s">
        <v>236</v>
      </c>
      <c r="B94" s="52" t="s">
        <v>12</v>
      </c>
      <c r="C94" s="52">
        <v>5</v>
      </c>
      <c r="D94" s="52" t="s">
        <v>25</v>
      </c>
      <c r="E94" s="54">
        <v>0.21955460105494309</v>
      </c>
      <c r="F94" s="54">
        <v>0.18934247521562123</v>
      </c>
      <c r="G94" s="54">
        <v>0.20444853813528216</v>
      </c>
    </row>
    <row r="95" spans="1:7" x14ac:dyDescent="0.25">
      <c r="A95" s="52" t="s">
        <v>236</v>
      </c>
      <c r="B95" s="52" t="s">
        <v>12</v>
      </c>
      <c r="C95" s="52">
        <v>5</v>
      </c>
      <c r="D95" s="52" t="s">
        <v>26</v>
      </c>
      <c r="E95" s="54">
        <v>0.78044539894505693</v>
      </c>
      <c r="F95" s="54">
        <v>0.8106575247843788</v>
      </c>
      <c r="G95" s="54">
        <v>0.79555146186471792</v>
      </c>
    </row>
    <row r="96" spans="1:7" x14ac:dyDescent="0.25">
      <c r="A96" s="38" t="s">
        <v>78</v>
      </c>
      <c r="B96" s="38" t="s">
        <v>12</v>
      </c>
      <c r="C96" s="38">
        <v>5</v>
      </c>
      <c r="D96" s="38" t="s">
        <v>25</v>
      </c>
      <c r="E96" s="43">
        <v>0.2557575900701467</v>
      </c>
      <c r="F96" s="43">
        <v>0.17145618165051474</v>
      </c>
      <c r="G96" s="43">
        <v>0.21360688586033072</v>
      </c>
    </row>
    <row r="97" spans="1:7" x14ac:dyDescent="0.25">
      <c r="A97" s="38" t="s">
        <v>78</v>
      </c>
      <c r="B97" s="38" t="s">
        <v>12</v>
      </c>
      <c r="C97" s="38">
        <v>5</v>
      </c>
      <c r="D97" s="38" t="s">
        <v>26</v>
      </c>
      <c r="E97" s="43">
        <v>0.74424240992985324</v>
      </c>
      <c r="F97" s="43">
        <v>0.82854381834948532</v>
      </c>
      <c r="G97" s="43">
        <v>0.78639311413966928</v>
      </c>
    </row>
    <row r="98" spans="1:7" x14ac:dyDescent="0.25">
      <c r="A98" s="50" t="s">
        <v>174</v>
      </c>
      <c r="B98" s="50" t="s">
        <v>12</v>
      </c>
      <c r="C98" s="50">
        <v>5</v>
      </c>
      <c r="D98" s="50" t="s">
        <v>25</v>
      </c>
      <c r="E98" s="43">
        <v>0.25585588873686366</v>
      </c>
      <c r="F98" s="43">
        <v>0.22484737621851214</v>
      </c>
      <c r="G98" s="43">
        <v>0.2403516324776879</v>
      </c>
    </row>
    <row r="99" spans="1:7" x14ac:dyDescent="0.25">
      <c r="A99" s="50" t="s">
        <v>174</v>
      </c>
      <c r="B99" s="50" t="s">
        <v>12</v>
      </c>
      <c r="C99" s="50">
        <v>5</v>
      </c>
      <c r="D99" s="50" t="s">
        <v>26</v>
      </c>
      <c r="E99" s="43">
        <v>0.7441441112631364</v>
      </c>
      <c r="F99" s="43">
        <v>0.77515262378148786</v>
      </c>
      <c r="G99" s="43">
        <v>0.75964836752231213</v>
      </c>
    </row>
    <row r="100" spans="1:7" x14ac:dyDescent="0.25">
      <c r="A100" s="52" t="s">
        <v>238</v>
      </c>
      <c r="B100" s="52" t="s">
        <v>12</v>
      </c>
      <c r="C100" s="52">
        <v>5</v>
      </c>
      <c r="D100" s="52" t="s">
        <v>25</v>
      </c>
      <c r="E100" s="54">
        <v>0.2066053842166474</v>
      </c>
      <c r="F100" s="54">
        <v>0.22418040515795618</v>
      </c>
      <c r="G100" s="54">
        <v>0.21539289468730177</v>
      </c>
    </row>
    <row r="101" spans="1:7" x14ac:dyDescent="0.25">
      <c r="A101" s="52" t="s">
        <v>238</v>
      </c>
      <c r="B101" s="52" t="s">
        <v>12</v>
      </c>
      <c r="C101" s="52">
        <v>5</v>
      </c>
      <c r="D101" s="52" t="s">
        <v>26</v>
      </c>
      <c r="E101" s="54">
        <v>0.79339461578335257</v>
      </c>
      <c r="F101" s="54">
        <v>0.77581959484204388</v>
      </c>
      <c r="G101" s="54">
        <v>0.78460710531269817</v>
      </c>
    </row>
    <row r="102" spans="1:7" x14ac:dyDescent="0.25">
      <c r="A102" s="38" t="s">
        <v>85</v>
      </c>
      <c r="B102" s="38" t="s">
        <v>12</v>
      </c>
      <c r="C102" s="38">
        <v>5</v>
      </c>
      <c r="D102" s="38" t="s">
        <v>25</v>
      </c>
      <c r="E102" s="43" t="s">
        <v>334</v>
      </c>
      <c r="F102" s="43" t="s">
        <v>334</v>
      </c>
      <c r="G102" s="43">
        <v>7.9465151092216208E-8</v>
      </c>
    </row>
    <row r="103" spans="1:7" x14ac:dyDescent="0.25">
      <c r="A103" s="38" t="s">
        <v>85</v>
      </c>
      <c r="B103" s="38" t="s">
        <v>12</v>
      </c>
      <c r="C103" s="38">
        <v>5</v>
      </c>
      <c r="D103" s="38" t="s">
        <v>26</v>
      </c>
      <c r="E103" s="43" t="s">
        <v>333</v>
      </c>
      <c r="F103" s="43" t="s">
        <v>333</v>
      </c>
      <c r="G103" s="43" t="s">
        <v>333</v>
      </c>
    </row>
    <row r="104" spans="1:7" x14ac:dyDescent="0.25">
      <c r="A104" s="50" t="s">
        <v>181</v>
      </c>
      <c r="B104" s="50" t="s">
        <v>12</v>
      </c>
      <c r="C104" s="50">
        <v>5</v>
      </c>
      <c r="D104" s="50" t="s">
        <v>25</v>
      </c>
      <c r="E104" s="43" t="s">
        <v>334</v>
      </c>
      <c r="F104" s="43" t="s">
        <v>334</v>
      </c>
      <c r="G104" s="43">
        <v>7.0706535576405133E-8</v>
      </c>
    </row>
    <row r="105" spans="1:7" x14ac:dyDescent="0.25">
      <c r="A105" s="50" t="s">
        <v>181</v>
      </c>
      <c r="B105" s="50" t="s">
        <v>12</v>
      </c>
      <c r="C105" s="50">
        <v>5</v>
      </c>
      <c r="D105" s="50" t="s">
        <v>26</v>
      </c>
      <c r="E105" s="43" t="s">
        <v>333</v>
      </c>
      <c r="F105" s="43" t="s">
        <v>333</v>
      </c>
      <c r="G105" s="43" t="s">
        <v>333</v>
      </c>
    </row>
    <row r="106" spans="1:7" x14ac:dyDescent="0.25">
      <c r="A106" s="52" t="s">
        <v>239</v>
      </c>
      <c r="B106" s="52" t="s">
        <v>12</v>
      </c>
      <c r="C106" s="52">
        <v>5</v>
      </c>
      <c r="D106" s="52" t="s">
        <v>25</v>
      </c>
      <c r="E106" s="54">
        <v>5.657505115953692E-2</v>
      </c>
      <c r="F106" s="54">
        <v>6.9099523350758876E-2</v>
      </c>
      <c r="G106" s="54">
        <v>6.2837287255147894E-2</v>
      </c>
    </row>
    <row r="107" spans="1:7" x14ac:dyDescent="0.25">
      <c r="A107" s="52" t="s">
        <v>239</v>
      </c>
      <c r="B107" s="52" t="s">
        <v>12</v>
      </c>
      <c r="C107" s="52">
        <v>5</v>
      </c>
      <c r="D107" s="52" t="s">
        <v>26</v>
      </c>
      <c r="E107" s="54">
        <v>0.94342494884046313</v>
      </c>
      <c r="F107" s="54">
        <v>0.93090047664924114</v>
      </c>
      <c r="G107" s="54">
        <v>0.93716271274485208</v>
      </c>
    </row>
    <row r="108" spans="1:7" x14ac:dyDescent="0.25">
      <c r="A108" s="38" t="s">
        <v>92</v>
      </c>
      <c r="B108" s="38" t="s">
        <v>12</v>
      </c>
      <c r="C108" s="38">
        <v>5</v>
      </c>
      <c r="D108" s="38" t="s">
        <v>25</v>
      </c>
      <c r="E108" s="43" t="s">
        <v>334</v>
      </c>
      <c r="F108" s="43" t="s">
        <v>334</v>
      </c>
      <c r="G108" s="43">
        <v>7.3980433533320174E-8</v>
      </c>
    </row>
    <row r="109" spans="1:7" x14ac:dyDescent="0.25">
      <c r="A109" s="38" t="s">
        <v>92</v>
      </c>
      <c r="B109" s="38" t="s">
        <v>12</v>
      </c>
      <c r="C109" s="38">
        <v>5</v>
      </c>
      <c r="D109" s="38" t="s">
        <v>26</v>
      </c>
      <c r="E109" s="43" t="s">
        <v>333</v>
      </c>
      <c r="F109" s="43" t="s">
        <v>333</v>
      </c>
      <c r="G109" s="43" t="s">
        <v>333</v>
      </c>
    </row>
    <row r="110" spans="1:7" x14ac:dyDescent="0.25">
      <c r="A110" s="50" t="s">
        <v>188</v>
      </c>
      <c r="B110" s="50" t="s">
        <v>12</v>
      </c>
      <c r="C110" s="50">
        <v>5</v>
      </c>
      <c r="D110" s="50" t="s">
        <v>25</v>
      </c>
      <c r="E110" s="43" t="s">
        <v>334</v>
      </c>
      <c r="F110" s="43" t="s">
        <v>334</v>
      </c>
      <c r="G110" s="43">
        <v>8.3607252229419327E-8</v>
      </c>
    </row>
    <row r="111" spans="1:7" x14ac:dyDescent="0.25">
      <c r="A111" s="50" t="s">
        <v>188</v>
      </c>
      <c r="B111" s="50" t="s">
        <v>12</v>
      </c>
      <c r="C111" s="50">
        <v>5</v>
      </c>
      <c r="D111" s="50" t="s">
        <v>26</v>
      </c>
      <c r="E111" s="43" t="s">
        <v>333</v>
      </c>
      <c r="F111" s="43" t="s">
        <v>333</v>
      </c>
      <c r="G111" s="43" t="s">
        <v>333</v>
      </c>
    </row>
    <row r="112" spans="1:7" x14ac:dyDescent="0.25">
      <c r="A112" s="52" t="s">
        <v>240</v>
      </c>
      <c r="B112" s="52" t="s">
        <v>12</v>
      </c>
      <c r="C112" s="52">
        <v>5</v>
      </c>
      <c r="D112" s="52" t="s">
        <v>25</v>
      </c>
      <c r="E112" s="43" t="s">
        <v>334</v>
      </c>
      <c r="F112" s="43" t="s">
        <v>334</v>
      </c>
      <c r="G112" s="54">
        <v>7.3388891875516016E-8</v>
      </c>
    </row>
    <row r="113" spans="1:7" x14ac:dyDescent="0.25">
      <c r="A113" s="52" t="s">
        <v>240</v>
      </c>
      <c r="B113" s="52" t="s">
        <v>12</v>
      </c>
      <c r="C113" s="52">
        <v>5</v>
      </c>
      <c r="D113" s="52" t="s">
        <v>26</v>
      </c>
      <c r="E113" s="43" t="s">
        <v>333</v>
      </c>
      <c r="F113" s="43" t="s">
        <v>333</v>
      </c>
      <c r="G113" s="43" t="s">
        <v>333</v>
      </c>
    </row>
    <row r="114" spans="1:7" x14ac:dyDescent="0.25">
      <c r="A114" s="38" t="s">
        <v>99</v>
      </c>
      <c r="B114" s="38" t="s">
        <v>12</v>
      </c>
      <c r="C114" s="38">
        <v>5</v>
      </c>
      <c r="D114" s="38" t="s">
        <v>25</v>
      </c>
      <c r="E114" s="43">
        <v>0.17060874923642327</v>
      </c>
      <c r="F114" s="43">
        <v>0.10700569690873794</v>
      </c>
      <c r="G114" s="43">
        <v>0.13880722307258062</v>
      </c>
    </row>
    <row r="115" spans="1:7" x14ac:dyDescent="0.25">
      <c r="A115" s="38" t="s">
        <v>99</v>
      </c>
      <c r="B115" s="38" t="s">
        <v>12</v>
      </c>
      <c r="C115" s="38">
        <v>5</v>
      </c>
      <c r="D115" s="38" t="s">
        <v>26</v>
      </c>
      <c r="E115" s="43">
        <v>0.82939125076357678</v>
      </c>
      <c r="F115" s="43">
        <v>0.89299430309126204</v>
      </c>
      <c r="G115" s="43">
        <v>0.86119277692741947</v>
      </c>
    </row>
    <row r="116" spans="1:7" x14ac:dyDescent="0.25">
      <c r="A116" s="50" t="s">
        <v>195</v>
      </c>
      <c r="B116" s="50" t="s">
        <v>12</v>
      </c>
      <c r="C116" s="50">
        <v>5</v>
      </c>
      <c r="D116" s="50" t="s">
        <v>25</v>
      </c>
      <c r="E116" s="43">
        <v>0.88739045530660121</v>
      </c>
      <c r="F116" s="43" t="s">
        <v>333</v>
      </c>
      <c r="G116" s="43" t="s">
        <v>335</v>
      </c>
    </row>
    <row r="117" spans="1:7" x14ac:dyDescent="0.25">
      <c r="A117" s="50" t="s">
        <v>195</v>
      </c>
      <c r="B117" s="50" t="s">
        <v>12</v>
      </c>
      <c r="C117" s="50">
        <v>5</v>
      </c>
      <c r="D117" s="50" t="s">
        <v>26</v>
      </c>
      <c r="E117" s="43">
        <v>0.11260954469339879</v>
      </c>
      <c r="F117" s="43" t="s">
        <v>334</v>
      </c>
      <c r="G117" s="43" t="s">
        <v>336</v>
      </c>
    </row>
    <row r="118" spans="1:7" x14ac:dyDescent="0.25">
      <c r="A118" s="52" t="s">
        <v>241</v>
      </c>
      <c r="B118" s="52" t="s">
        <v>12</v>
      </c>
      <c r="C118" s="52">
        <v>5</v>
      </c>
      <c r="D118" s="52" t="s">
        <v>25</v>
      </c>
      <c r="E118" s="54">
        <v>0.95707986438562664</v>
      </c>
      <c r="F118" s="54">
        <v>0.84491930014860639</v>
      </c>
      <c r="G118" s="54">
        <v>0.90099958226711652</v>
      </c>
    </row>
    <row r="119" spans="1:7" x14ac:dyDescent="0.25">
      <c r="A119" s="52" t="s">
        <v>241</v>
      </c>
      <c r="B119" s="52" t="s">
        <v>12</v>
      </c>
      <c r="C119" s="52">
        <v>5</v>
      </c>
      <c r="D119" s="52" t="s">
        <v>26</v>
      </c>
      <c r="E119" s="54">
        <v>4.2920135614373356E-2</v>
      </c>
      <c r="F119" s="54">
        <v>0.15508069985139361</v>
      </c>
      <c r="G119" s="54">
        <v>9.9000417732883483E-2</v>
      </c>
    </row>
    <row r="120" spans="1:7" x14ac:dyDescent="0.25">
      <c r="A120" s="38" t="s">
        <v>106</v>
      </c>
      <c r="B120" s="38" t="s">
        <v>12</v>
      </c>
      <c r="C120" s="38">
        <v>5</v>
      </c>
      <c r="D120" s="38" t="s">
        <v>25</v>
      </c>
      <c r="E120" s="43" t="s">
        <v>334</v>
      </c>
      <c r="F120" s="43" t="s">
        <v>334</v>
      </c>
      <c r="G120" s="43" t="s">
        <v>334</v>
      </c>
    </row>
    <row r="121" spans="1:7" x14ac:dyDescent="0.25">
      <c r="A121" s="38" t="s">
        <v>106</v>
      </c>
      <c r="B121" s="38" t="s">
        <v>12</v>
      </c>
      <c r="C121" s="38">
        <v>5</v>
      </c>
      <c r="D121" s="38" t="s">
        <v>26</v>
      </c>
      <c r="E121" s="43" t="s">
        <v>333</v>
      </c>
      <c r="F121" s="43" t="s">
        <v>333</v>
      </c>
      <c r="G121" s="43" t="s">
        <v>333</v>
      </c>
    </row>
    <row r="122" spans="1:7" x14ac:dyDescent="0.25">
      <c r="A122" s="50" t="s">
        <v>202</v>
      </c>
      <c r="B122" s="50" t="s">
        <v>12</v>
      </c>
      <c r="C122" s="50">
        <v>5</v>
      </c>
      <c r="D122" s="50" t="s">
        <v>25</v>
      </c>
      <c r="E122" s="43" t="s">
        <v>334</v>
      </c>
      <c r="F122" s="43" t="s">
        <v>334</v>
      </c>
      <c r="G122" s="43" t="s">
        <v>334</v>
      </c>
    </row>
    <row r="123" spans="1:7" x14ac:dyDescent="0.25">
      <c r="A123" s="50" t="s">
        <v>202</v>
      </c>
      <c r="B123" s="50" t="s">
        <v>12</v>
      </c>
      <c r="C123" s="50">
        <v>5</v>
      </c>
      <c r="D123" s="50" t="s">
        <v>26</v>
      </c>
      <c r="E123" s="43" t="s">
        <v>333</v>
      </c>
      <c r="F123" s="43" t="s">
        <v>333</v>
      </c>
      <c r="G123" s="43" t="s">
        <v>333</v>
      </c>
    </row>
    <row r="124" spans="1:7" x14ac:dyDescent="0.25">
      <c r="A124" s="52" t="s">
        <v>242</v>
      </c>
      <c r="B124" s="52" t="s">
        <v>12</v>
      </c>
      <c r="C124" s="52">
        <v>5</v>
      </c>
      <c r="D124" s="52" t="s">
        <v>25</v>
      </c>
      <c r="E124" s="43" t="s">
        <v>334</v>
      </c>
      <c r="F124" s="43" t="s">
        <v>334</v>
      </c>
      <c r="G124" s="43" t="s">
        <v>334</v>
      </c>
    </row>
    <row r="125" spans="1:7" x14ac:dyDescent="0.25">
      <c r="A125" s="52" t="s">
        <v>242</v>
      </c>
      <c r="B125" s="52" t="s">
        <v>12</v>
      </c>
      <c r="C125" s="52">
        <v>5</v>
      </c>
      <c r="D125" s="52" t="s">
        <v>26</v>
      </c>
      <c r="E125" s="43" t="s">
        <v>333</v>
      </c>
      <c r="F125" s="43" t="s">
        <v>333</v>
      </c>
      <c r="G125" s="43" t="s">
        <v>333</v>
      </c>
    </row>
    <row r="126" spans="1:7" x14ac:dyDescent="0.25">
      <c r="A126" s="38" t="s">
        <v>113</v>
      </c>
      <c r="B126" s="38" t="s">
        <v>12</v>
      </c>
      <c r="C126" s="38">
        <v>5</v>
      </c>
      <c r="D126" s="38" t="s">
        <v>25</v>
      </c>
      <c r="E126" s="43" t="s">
        <v>334</v>
      </c>
      <c r="F126" s="43" t="s">
        <v>334</v>
      </c>
      <c r="G126" s="43" t="s">
        <v>334</v>
      </c>
    </row>
    <row r="127" spans="1:7" x14ac:dyDescent="0.25">
      <c r="A127" s="38" t="s">
        <v>113</v>
      </c>
      <c r="B127" s="38" t="s">
        <v>12</v>
      </c>
      <c r="C127" s="38">
        <v>5</v>
      </c>
      <c r="D127" s="38" t="s">
        <v>26</v>
      </c>
      <c r="E127" s="43" t="s">
        <v>333</v>
      </c>
      <c r="F127" s="43" t="s">
        <v>333</v>
      </c>
      <c r="G127" s="43" t="s">
        <v>333</v>
      </c>
    </row>
    <row r="128" spans="1:7" x14ac:dyDescent="0.25">
      <c r="A128" s="50" t="s">
        <v>209</v>
      </c>
      <c r="B128" s="50" t="s">
        <v>12</v>
      </c>
      <c r="C128" s="50">
        <v>5</v>
      </c>
      <c r="D128" s="50" t="s">
        <v>25</v>
      </c>
      <c r="E128" s="43" t="s">
        <v>334</v>
      </c>
      <c r="F128" s="43" t="s">
        <v>334</v>
      </c>
      <c r="G128" s="43" t="s">
        <v>334</v>
      </c>
    </row>
    <row r="129" spans="1:7" x14ac:dyDescent="0.25">
      <c r="A129" s="50" t="s">
        <v>209</v>
      </c>
      <c r="B129" s="50" t="s">
        <v>12</v>
      </c>
      <c r="C129" s="50">
        <v>5</v>
      </c>
      <c r="D129" s="50" t="s">
        <v>26</v>
      </c>
      <c r="E129" s="43" t="s">
        <v>333</v>
      </c>
      <c r="F129" s="43" t="s">
        <v>333</v>
      </c>
      <c r="G129" s="43" t="s">
        <v>333</v>
      </c>
    </row>
    <row r="130" spans="1:7" x14ac:dyDescent="0.25">
      <c r="A130" s="52" t="s">
        <v>243</v>
      </c>
      <c r="B130" s="52" t="s">
        <v>12</v>
      </c>
      <c r="C130" s="52">
        <v>5</v>
      </c>
      <c r="D130" s="52" t="s">
        <v>25</v>
      </c>
      <c r="E130" s="43" t="s">
        <v>334</v>
      </c>
      <c r="F130" s="43" t="s">
        <v>334</v>
      </c>
      <c r="G130" s="43" t="s">
        <v>334</v>
      </c>
    </row>
    <row r="131" spans="1:7" x14ac:dyDescent="0.25">
      <c r="A131" s="52" t="s">
        <v>243</v>
      </c>
      <c r="B131" s="52" t="s">
        <v>12</v>
      </c>
      <c r="C131" s="52">
        <v>5</v>
      </c>
      <c r="D131" s="52" t="s">
        <v>26</v>
      </c>
      <c r="E131" s="43" t="s">
        <v>333</v>
      </c>
      <c r="F131" s="43" t="s">
        <v>333</v>
      </c>
      <c r="G131" s="43" t="s">
        <v>333</v>
      </c>
    </row>
    <row r="132" spans="1:7" x14ac:dyDescent="0.25">
      <c r="A132" s="38" t="s">
        <v>120</v>
      </c>
      <c r="B132" s="38" t="s">
        <v>12</v>
      </c>
      <c r="C132" s="38">
        <v>5</v>
      </c>
      <c r="D132" s="38" t="s">
        <v>25</v>
      </c>
      <c r="E132" s="43" t="s">
        <v>334</v>
      </c>
      <c r="F132" s="43" t="s">
        <v>334</v>
      </c>
      <c r="G132" s="43" t="s">
        <v>334</v>
      </c>
    </row>
    <row r="133" spans="1:7" x14ac:dyDescent="0.25">
      <c r="A133" s="48" t="s">
        <v>120</v>
      </c>
      <c r="B133" s="48" t="s">
        <v>12</v>
      </c>
      <c r="C133" s="48">
        <v>5</v>
      </c>
      <c r="D133" s="43" t="s">
        <v>26</v>
      </c>
      <c r="E133" s="43" t="s">
        <v>333</v>
      </c>
      <c r="F133" s="43" t="s">
        <v>333</v>
      </c>
      <c r="G133" s="43" t="s">
        <v>333</v>
      </c>
    </row>
    <row r="134" spans="1:7" x14ac:dyDescent="0.25">
      <c r="A134" s="50" t="s">
        <v>216</v>
      </c>
      <c r="B134" s="50" t="s">
        <v>12</v>
      </c>
      <c r="C134" s="50">
        <v>5</v>
      </c>
      <c r="D134" s="50" t="s">
        <v>25</v>
      </c>
      <c r="E134" s="43" t="s">
        <v>334</v>
      </c>
      <c r="F134" s="43" t="s">
        <v>334</v>
      </c>
      <c r="G134" s="43" t="s">
        <v>334</v>
      </c>
    </row>
    <row r="135" spans="1:7" x14ac:dyDescent="0.25">
      <c r="A135" s="50" t="s">
        <v>216</v>
      </c>
      <c r="B135" s="50" t="s">
        <v>12</v>
      </c>
      <c r="C135" s="50">
        <v>5</v>
      </c>
      <c r="D135" s="50" t="s">
        <v>26</v>
      </c>
      <c r="E135" s="43" t="s">
        <v>333</v>
      </c>
      <c r="F135" s="43" t="s">
        <v>333</v>
      </c>
      <c r="G135" s="43" t="s">
        <v>333</v>
      </c>
    </row>
    <row r="136" spans="1:7" x14ac:dyDescent="0.25">
      <c r="A136" s="52" t="s">
        <v>244</v>
      </c>
      <c r="B136" s="52" t="s">
        <v>12</v>
      </c>
      <c r="C136" s="52">
        <v>5</v>
      </c>
      <c r="D136" s="52" t="s">
        <v>25</v>
      </c>
      <c r="E136" s="43" t="s">
        <v>334</v>
      </c>
      <c r="F136" s="43" t="s">
        <v>334</v>
      </c>
      <c r="G136" s="43" t="s">
        <v>334</v>
      </c>
    </row>
    <row r="137" spans="1:7" x14ac:dyDescent="0.25">
      <c r="A137" s="52" t="s">
        <v>244</v>
      </c>
      <c r="B137" s="52" t="s">
        <v>12</v>
      </c>
      <c r="C137" s="52">
        <v>5</v>
      </c>
      <c r="D137" s="52" t="s">
        <v>26</v>
      </c>
      <c r="E137" s="43" t="s">
        <v>333</v>
      </c>
      <c r="F137" s="43" t="s">
        <v>333</v>
      </c>
      <c r="G137" s="43" t="s">
        <v>333</v>
      </c>
    </row>
    <row r="138" spans="1:7" x14ac:dyDescent="0.25">
      <c r="A138" s="48" t="s">
        <v>127</v>
      </c>
      <c r="B138" s="48" t="s">
        <v>12</v>
      </c>
      <c r="C138" s="48">
        <v>5</v>
      </c>
      <c r="D138" s="49" t="s">
        <v>25</v>
      </c>
      <c r="E138" s="43" t="s">
        <v>334</v>
      </c>
      <c r="F138" s="43" t="s">
        <v>334</v>
      </c>
      <c r="G138" s="43" t="s">
        <v>334</v>
      </c>
    </row>
    <row r="139" spans="1:7" x14ac:dyDescent="0.25">
      <c r="A139" s="55" t="s">
        <v>127</v>
      </c>
      <c r="B139" s="55" t="s">
        <v>12</v>
      </c>
      <c r="C139" s="55">
        <v>5</v>
      </c>
      <c r="D139" s="56" t="s">
        <v>26</v>
      </c>
      <c r="E139" s="43" t="s">
        <v>333</v>
      </c>
      <c r="F139" s="43" t="s">
        <v>333</v>
      </c>
      <c r="G139" s="43" t="s">
        <v>333</v>
      </c>
    </row>
    <row r="140" spans="1:7" x14ac:dyDescent="0.25">
      <c r="A140" s="50" t="s">
        <v>223</v>
      </c>
      <c r="B140" s="50" t="s">
        <v>12</v>
      </c>
      <c r="C140" s="50">
        <v>5</v>
      </c>
      <c r="D140" s="50" t="s">
        <v>25</v>
      </c>
      <c r="E140" s="43" t="s">
        <v>334</v>
      </c>
      <c r="F140" s="43" t="s">
        <v>334</v>
      </c>
      <c r="G140" s="43" t="s">
        <v>334</v>
      </c>
    </row>
    <row r="141" spans="1:7" x14ac:dyDescent="0.25">
      <c r="A141" s="55" t="s">
        <v>223</v>
      </c>
      <c r="B141" s="55" t="s">
        <v>12</v>
      </c>
      <c r="C141" s="55">
        <v>5</v>
      </c>
      <c r="D141" s="56" t="s">
        <v>26</v>
      </c>
      <c r="E141" s="43" t="s">
        <v>333</v>
      </c>
      <c r="F141" s="43" t="s">
        <v>333</v>
      </c>
      <c r="G141" s="43" t="s">
        <v>333</v>
      </c>
    </row>
    <row r="142" spans="1:7" x14ac:dyDescent="0.25">
      <c r="A142" s="52" t="s">
        <v>245</v>
      </c>
      <c r="B142" s="52" t="s">
        <v>12</v>
      </c>
      <c r="C142" s="52">
        <v>5</v>
      </c>
      <c r="D142" s="52" t="s">
        <v>25</v>
      </c>
      <c r="E142" s="43" t="s">
        <v>334</v>
      </c>
      <c r="F142" s="43" t="s">
        <v>334</v>
      </c>
      <c r="G142" s="43" t="s">
        <v>334</v>
      </c>
    </row>
    <row r="143" spans="1:7" x14ac:dyDescent="0.25">
      <c r="A143" s="100" t="s">
        <v>245</v>
      </c>
      <c r="B143" s="100" t="s">
        <v>12</v>
      </c>
      <c r="C143" s="100">
        <v>5</v>
      </c>
      <c r="D143" s="101" t="s">
        <v>26</v>
      </c>
      <c r="E143" s="101" t="s">
        <v>333</v>
      </c>
      <c r="F143" s="101" t="s">
        <v>333</v>
      </c>
      <c r="G143" s="101" t="s">
        <v>333</v>
      </c>
    </row>
    <row r="144" spans="1:7" x14ac:dyDescent="0.25">
      <c r="A144" s="51" t="s">
        <v>338</v>
      </c>
      <c r="B144" s="51" t="s">
        <v>12</v>
      </c>
      <c r="C144" s="51">
        <v>2</v>
      </c>
      <c r="D144" s="51" t="s">
        <v>25</v>
      </c>
      <c r="E144" s="43">
        <v>0.4175713607823614</v>
      </c>
      <c r="F144" s="43">
        <v>0.51835048100554282</v>
      </c>
      <c r="G144" s="43">
        <v>0.46796092089395214</v>
      </c>
    </row>
    <row r="145" spans="1:12" x14ac:dyDescent="0.25">
      <c r="A145" s="51" t="s">
        <v>338</v>
      </c>
      <c r="B145" s="51" t="s">
        <v>12</v>
      </c>
      <c r="C145" s="51">
        <v>2</v>
      </c>
      <c r="D145" s="51" t="s">
        <v>26</v>
      </c>
      <c r="E145" s="43">
        <v>0.58242863921763854</v>
      </c>
      <c r="F145" s="43">
        <v>0.48164951899445718</v>
      </c>
      <c r="G145" s="43">
        <v>0.53203907910604786</v>
      </c>
    </row>
    <row r="146" spans="1:12" x14ac:dyDescent="0.25">
      <c r="A146" s="51" t="s">
        <v>339</v>
      </c>
      <c r="B146" s="51" t="s">
        <v>12</v>
      </c>
      <c r="C146" s="51">
        <v>2</v>
      </c>
      <c r="D146" s="51" t="s">
        <v>25</v>
      </c>
      <c r="E146" s="43">
        <v>0.20886620440002537</v>
      </c>
      <c r="F146" s="43">
        <v>0.1984475219087288</v>
      </c>
      <c r="G146" s="43">
        <v>0.20365686315437709</v>
      </c>
    </row>
    <row r="147" spans="1:12" x14ac:dyDescent="0.25">
      <c r="A147" s="51" t="s">
        <v>339</v>
      </c>
      <c r="B147" s="51" t="s">
        <v>12</v>
      </c>
      <c r="C147" s="51">
        <v>2</v>
      </c>
      <c r="D147" s="51" t="s">
        <v>26</v>
      </c>
      <c r="E147" s="43">
        <v>0.79113379559997465</v>
      </c>
      <c r="F147" s="43">
        <v>0.80155247809127117</v>
      </c>
      <c r="G147" s="43">
        <v>0.79634313684562286</v>
      </c>
    </row>
    <row r="148" spans="1:12" x14ac:dyDescent="0.25">
      <c r="A148" s="51" t="s">
        <v>340</v>
      </c>
      <c r="B148" s="51" t="s">
        <v>12</v>
      </c>
      <c r="C148" s="51">
        <v>2</v>
      </c>
      <c r="D148" s="51" t="s">
        <v>25</v>
      </c>
      <c r="E148" s="43">
        <v>0.13751235750514246</v>
      </c>
      <c r="F148" s="43">
        <v>0.16718261384754132</v>
      </c>
      <c r="G148" s="43">
        <v>0.15234748567634188</v>
      </c>
    </row>
    <row r="149" spans="1:12" x14ac:dyDescent="0.25">
      <c r="A149" s="51" t="s">
        <v>340</v>
      </c>
      <c r="B149" s="51" t="s">
        <v>12</v>
      </c>
      <c r="C149" s="51">
        <v>2</v>
      </c>
      <c r="D149" s="51" t="s">
        <v>26</v>
      </c>
      <c r="E149" s="43">
        <v>0.86248764249485754</v>
      </c>
      <c r="F149" s="43">
        <v>0.83281738615245871</v>
      </c>
      <c r="G149" s="43">
        <v>0.84765251432365818</v>
      </c>
    </row>
    <row r="150" spans="1:12" x14ac:dyDescent="0.25">
      <c r="A150" s="51" t="s">
        <v>341</v>
      </c>
      <c r="B150" s="51" t="s">
        <v>12</v>
      </c>
      <c r="C150" s="51">
        <v>2</v>
      </c>
      <c r="D150" s="51" t="s">
        <v>25</v>
      </c>
      <c r="E150" s="42">
        <v>8.3677398659647795E-2</v>
      </c>
      <c r="F150" s="43">
        <v>0.1036739228044711</v>
      </c>
      <c r="G150" s="42">
        <v>9.3675660732059449E-2</v>
      </c>
      <c r="L150" t="s">
        <v>344</v>
      </c>
    </row>
    <row r="151" spans="1:12" x14ac:dyDescent="0.25">
      <c r="A151" s="51" t="s">
        <v>341</v>
      </c>
      <c r="B151" s="51" t="s">
        <v>12</v>
      </c>
      <c r="C151" s="51">
        <v>2</v>
      </c>
      <c r="D151" s="51" t="s">
        <v>26</v>
      </c>
      <c r="E151" s="43">
        <v>0.91632260134035226</v>
      </c>
      <c r="F151" s="43">
        <v>0.89632607719552893</v>
      </c>
      <c r="G151" s="43">
        <v>0.90632433926794054</v>
      </c>
    </row>
    <row r="152" spans="1:12" x14ac:dyDescent="0.25">
      <c r="A152" s="51" t="s">
        <v>342</v>
      </c>
      <c r="B152" s="51" t="s">
        <v>12</v>
      </c>
      <c r="C152" s="51">
        <v>2</v>
      </c>
      <c r="D152" s="51" t="s">
        <v>25</v>
      </c>
      <c r="E152" s="42">
        <v>2.5049335343920079E-2</v>
      </c>
      <c r="F152" s="42">
        <v>2.5450622110171111E-2</v>
      </c>
      <c r="G152" s="42">
        <v>2.5249978727045597E-2</v>
      </c>
    </row>
    <row r="153" spans="1:12" x14ac:dyDescent="0.25">
      <c r="A153" s="51" t="s">
        <v>342</v>
      </c>
      <c r="B153" s="51" t="s">
        <v>12</v>
      </c>
      <c r="C153" s="51">
        <v>2</v>
      </c>
      <c r="D153" s="51" t="s">
        <v>26</v>
      </c>
      <c r="E153" s="43">
        <v>0.97495066465607993</v>
      </c>
      <c r="F153" s="43">
        <v>0.97454937788982887</v>
      </c>
      <c r="G153" s="43">
        <v>0.9747500212729544</v>
      </c>
    </row>
    <row r="154" spans="1:12" x14ac:dyDescent="0.25">
      <c r="A154" s="51" t="s">
        <v>343</v>
      </c>
      <c r="B154" s="51" t="s">
        <v>12</v>
      </c>
      <c r="C154" s="51">
        <v>2</v>
      </c>
      <c r="D154" s="51" t="s">
        <v>25</v>
      </c>
      <c r="E154" s="42">
        <v>2.0435988523854622E-2</v>
      </c>
      <c r="F154" s="42">
        <v>3.1870549163392457E-2</v>
      </c>
      <c r="G154" s="42">
        <v>2.6153268843623539E-2</v>
      </c>
    </row>
    <row r="155" spans="1:12" ht="15.75" thickBot="1" x14ac:dyDescent="0.3">
      <c r="A155" s="97" t="s">
        <v>343</v>
      </c>
      <c r="B155" s="97" t="s">
        <v>12</v>
      </c>
      <c r="C155" s="97">
        <v>2</v>
      </c>
      <c r="D155" s="97" t="s">
        <v>26</v>
      </c>
      <c r="E155" s="99">
        <v>0.97956401147614536</v>
      </c>
      <c r="F155" s="99">
        <v>0.96812945083660751</v>
      </c>
      <c r="G155" s="99">
        <v>0.97384673115637643</v>
      </c>
    </row>
    <row r="156" spans="1:12" ht="15.75" thickTop="1" x14ac:dyDescent="0.25"/>
  </sheetData>
  <mergeCells count="3">
    <mergeCell ref="A1:A2"/>
    <mergeCell ref="D15:F15"/>
    <mergeCell ref="E80:G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30"/>
  <sheetViews>
    <sheetView zoomScale="90" zoomScaleNormal="90" zoomScalePageLayoutView="90" workbookViewId="0">
      <pane ySplit="1" topLeftCell="A2" activePane="bottomLeft" state="frozenSplit"/>
      <selection pane="bottomLeft" activeCell="D84" sqref="D84"/>
    </sheetView>
  </sheetViews>
  <sheetFormatPr defaultColWidth="8.85546875" defaultRowHeight="15" x14ac:dyDescent="0.25"/>
  <cols>
    <col min="1" max="1" width="57.140625" bestFit="1" customWidth="1"/>
    <col min="2" max="3" width="16.42578125" bestFit="1" customWidth="1"/>
    <col min="4" max="4" width="12.85546875" style="45" bestFit="1" customWidth="1"/>
    <col min="5" max="5" width="14" style="45" bestFit="1" customWidth="1"/>
    <col min="6" max="6" width="8.7109375" style="45" customWidth="1"/>
    <col min="7" max="7" width="15.140625" style="1" bestFit="1" customWidth="1"/>
    <col min="8" max="8" width="9" bestFit="1" customWidth="1"/>
    <col min="9" max="9" width="11.140625" customWidth="1"/>
    <col min="10" max="10" width="9.85546875" customWidth="1"/>
    <col min="11" max="11" width="11.7109375" bestFit="1" customWidth="1"/>
    <col min="12" max="39" width="8.7109375" customWidth="1"/>
  </cols>
  <sheetData>
    <row r="1" spans="1:12" x14ac:dyDescent="0.25">
      <c r="A1" t="s">
        <v>0</v>
      </c>
      <c r="B1" t="s">
        <v>1</v>
      </c>
      <c r="C1" t="s">
        <v>2</v>
      </c>
      <c r="D1" s="45" t="s">
        <v>3</v>
      </c>
      <c r="E1" s="45" t="s">
        <v>4</v>
      </c>
      <c r="F1" s="45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2" x14ac:dyDescent="0.25">
      <c r="A2" s="35" t="s">
        <v>28</v>
      </c>
      <c r="B2" s="35" t="s">
        <v>36</v>
      </c>
      <c r="C2" s="35"/>
      <c r="D2" s="47">
        <v>0.01</v>
      </c>
      <c r="E2" s="47">
        <v>3271871.9969579899</v>
      </c>
      <c r="F2" s="47">
        <v>3.0563542856497628E-9</v>
      </c>
      <c r="I2" s="2" t="s">
        <v>11</v>
      </c>
      <c r="L2" s="44"/>
    </row>
    <row r="3" spans="1:12" x14ac:dyDescent="0.25">
      <c r="A3" s="34" t="s">
        <v>29</v>
      </c>
      <c r="B3" s="34" t="s">
        <v>36</v>
      </c>
      <c r="C3" s="34"/>
      <c r="D3" s="46">
        <v>0.01</v>
      </c>
      <c r="E3" s="46">
        <v>3271871.9969579899</v>
      </c>
      <c r="F3" s="46">
        <v>3.0563542856497628E-9</v>
      </c>
      <c r="H3" t="s">
        <v>12</v>
      </c>
      <c r="I3" s="5">
        <v>3.0563542856497628E-9</v>
      </c>
      <c r="J3" t="s">
        <v>12</v>
      </c>
      <c r="L3" s="44"/>
    </row>
    <row r="4" spans="1:12" x14ac:dyDescent="0.25">
      <c r="A4" s="35" t="s">
        <v>30</v>
      </c>
      <c r="B4" s="35" t="s">
        <v>36</v>
      </c>
      <c r="C4" s="35"/>
      <c r="D4" s="47">
        <v>50376.865360462602</v>
      </c>
      <c r="E4" s="47">
        <v>1479980.7562869501</v>
      </c>
      <c r="F4" s="47">
        <v>3.403886513149712E-2</v>
      </c>
      <c r="G4" s="1">
        <v>0.17019431037571417</v>
      </c>
      <c r="H4" s="4">
        <v>1</v>
      </c>
      <c r="I4" s="13">
        <v>0.52818381119666435</v>
      </c>
      <c r="J4" s="7">
        <v>0.47181618880333565</v>
      </c>
      <c r="K4" s="9">
        <v>0.2223420249909788</v>
      </c>
      <c r="L4" s="44"/>
    </row>
    <row r="5" spans="1:12" x14ac:dyDescent="0.25">
      <c r="A5" s="34" t="s">
        <v>31</v>
      </c>
      <c r="B5" s="34" t="s">
        <v>36</v>
      </c>
      <c r="C5" s="34"/>
      <c r="D5" s="46">
        <v>89470</v>
      </c>
      <c r="E5" s="46">
        <v>1256228</v>
      </c>
      <c r="F5" s="46">
        <v>7.12211477534333E-2</v>
      </c>
      <c r="G5" s="1">
        <v>0.3561057234853951</v>
      </c>
      <c r="H5" s="4">
        <v>2</v>
      </c>
      <c r="I5" s="11">
        <v>0.29401497282496908</v>
      </c>
      <c r="J5" s="15">
        <v>0.70598502717503098</v>
      </c>
      <c r="K5" s="12">
        <v>0.38777553955439109</v>
      </c>
      <c r="L5" s="44"/>
    </row>
    <row r="6" spans="1:12" x14ac:dyDescent="0.25">
      <c r="A6" s="35" t="s">
        <v>32</v>
      </c>
      <c r="B6" s="35" t="s">
        <v>36</v>
      </c>
      <c r="C6" s="35"/>
      <c r="D6" s="47">
        <v>456139.71111974202</v>
      </c>
      <c r="E6" s="47">
        <v>1584585.9066605701</v>
      </c>
      <c r="F6" s="47">
        <v>0.28786051245465893</v>
      </c>
      <c r="G6" s="17">
        <v>1.4393025469915233</v>
      </c>
      <c r="H6" s="4" t="s">
        <v>13</v>
      </c>
      <c r="I6" s="14">
        <v>0.41109939201081669</v>
      </c>
      <c r="J6" s="8">
        <v>0.58890060798918331</v>
      </c>
      <c r="K6" s="10">
        <v>0.30505878227268496</v>
      </c>
      <c r="L6" s="44"/>
    </row>
    <row r="7" spans="1:12" x14ac:dyDescent="0.25">
      <c r="A7" s="34" t="s">
        <v>33</v>
      </c>
      <c r="B7" s="34" t="s">
        <v>36</v>
      </c>
      <c r="C7" s="34"/>
      <c r="D7" s="46">
        <v>359937.45609554101</v>
      </c>
      <c r="E7" s="46">
        <v>1315239.845093</v>
      </c>
      <c r="F7" s="46">
        <v>0.27366678209942008</v>
      </c>
      <c r="G7" s="17">
        <v>1.368333895215329</v>
      </c>
      <c r="L7" s="44"/>
    </row>
    <row r="8" spans="1:12" x14ac:dyDescent="0.25">
      <c r="A8" s="35" t="s">
        <v>34</v>
      </c>
      <c r="B8" s="35" t="s">
        <v>36</v>
      </c>
      <c r="C8" s="35"/>
      <c r="D8" s="47">
        <v>66993.617968164996</v>
      </c>
      <c r="E8" s="47">
        <v>1490504.44338588</v>
      </c>
      <c r="F8" s="47">
        <v>4.4946942805470638E-2</v>
      </c>
      <c r="G8" s="1">
        <v>8.9893879498232701E-2</v>
      </c>
      <c r="L8" s="44"/>
    </row>
    <row r="9" spans="1:12" x14ac:dyDescent="0.25">
      <c r="A9" s="34" t="s">
        <v>35</v>
      </c>
      <c r="B9" s="34" t="s">
        <v>36</v>
      </c>
      <c r="C9" s="34"/>
      <c r="D9" s="46">
        <v>76269.199396280295</v>
      </c>
      <c r="E9" s="46">
        <v>1456903.39861796</v>
      </c>
      <c r="F9" s="46">
        <v>5.2350210363041487E-2</v>
      </c>
      <c r="G9" s="1">
        <v>0.1047004146133744</v>
      </c>
      <c r="L9" s="44"/>
    </row>
    <row r="10" spans="1:12" x14ac:dyDescent="0.25">
      <c r="A10" s="35"/>
      <c r="B10" s="35"/>
      <c r="C10" s="35"/>
      <c r="D10" s="47"/>
      <c r="E10" s="47"/>
      <c r="F10" s="47"/>
      <c r="L10" s="44"/>
    </row>
    <row r="11" spans="1:12" x14ac:dyDescent="0.25">
      <c r="A11" s="34"/>
      <c r="B11" s="34"/>
      <c r="C11" s="34"/>
      <c r="D11" s="46"/>
      <c r="E11" s="46"/>
      <c r="F11" s="46"/>
      <c r="L11" s="44"/>
    </row>
    <row r="12" spans="1:12" x14ac:dyDescent="0.25">
      <c r="A12" s="35" t="s">
        <v>28</v>
      </c>
      <c r="B12" s="35" t="s">
        <v>43</v>
      </c>
      <c r="C12" s="35"/>
      <c r="D12" s="47">
        <v>0.01</v>
      </c>
      <c r="E12" s="47">
        <v>3271871.9969579899</v>
      </c>
      <c r="F12" s="47">
        <v>3.0563542856497628E-9</v>
      </c>
      <c r="I12" s="2" t="s">
        <v>11</v>
      </c>
      <c r="L12" s="44"/>
    </row>
    <row r="13" spans="1:12" x14ac:dyDescent="0.25">
      <c r="A13" s="34" t="s">
        <v>29</v>
      </c>
      <c r="B13" s="34" t="s">
        <v>43</v>
      </c>
      <c r="C13" s="34"/>
      <c r="D13" s="46">
        <v>0.01</v>
      </c>
      <c r="E13" s="46">
        <v>3271871.9969579899</v>
      </c>
      <c r="F13" s="46">
        <v>3.0563542856497628E-9</v>
      </c>
      <c r="H13" t="s">
        <v>12</v>
      </c>
      <c r="I13" s="5">
        <v>3.0563542856497628E-9</v>
      </c>
      <c r="J13" t="s">
        <v>12</v>
      </c>
      <c r="L13" s="44"/>
    </row>
    <row r="14" spans="1:12" x14ac:dyDescent="0.25">
      <c r="A14" s="35" t="s">
        <v>37</v>
      </c>
      <c r="B14" s="35" t="s">
        <v>43</v>
      </c>
      <c r="C14" s="35"/>
      <c r="D14" s="47">
        <v>147880.15750328201</v>
      </c>
      <c r="E14" s="47">
        <v>1512193.86139873</v>
      </c>
      <c r="F14" s="47">
        <v>9.779179857700103E-2</v>
      </c>
      <c r="G14" s="1">
        <v>0.48895897760323376</v>
      </c>
      <c r="H14" s="4">
        <v>1</v>
      </c>
      <c r="I14" s="13">
        <v>7.760752493474532E-2</v>
      </c>
      <c r="J14" s="7">
        <v>0.92239247506525468</v>
      </c>
      <c r="K14" s="9">
        <v>0.43941594651168797</v>
      </c>
      <c r="L14" s="44"/>
    </row>
    <row r="15" spans="1:12" x14ac:dyDescent="0.25">
      <c r="A15" s="34" t="s">
        <v>38</v>
      </c>
      <c r="B15" s="34" t="s">
        <v>43</v>
      </c>
      <c r="C15" s="34"/>
      <c r="D15" s="46">
        <v>147605.22879620499</v>
      </c>
      <c r="E15" s="46">
        <v>1481284.60643146</v>
      </c>
      <c r="F15" s="46">
        <v>9.9646771562555067E-2</v>
      </c>
      <c r="G15" s="1">
        <v>0.49823384253100395</v>
      </c>
      <c r="H15" s="4">
        <v>2</v>
      </c>
      <c r="I15" s="11">
        <v>7.4107069494819502E-2</v>
      </c>
      <c r="J15" s="15">
        <v>0.92589293050518051</v>
      </c>
      <c r="K15" s="12">
        <v>0.5084730100151722</v>
      </c>
      <c r="L15" s="44"/>
    </row>
    <row r="16" spans="1:12" x14ac:dyDescent="0.25">
      <c r="A16" s="35" t="s">
        <v>39</v>
      </c>
      <c r="B16" s="35" t="s">
        <v>43</v>
      </c>
      <c r="C16" s="35"/>
      <c r="D16" s="47">
        <v>310413.86301274202</v>
      </c>
      <c r="E16" s="47">
        <v>1235058.49374429</v>
      </c>
      <c r="F16" s="47">
        <v>0.25133535341445212</v>
      </c>
      <c r="G16" s="1">
        <v>1.2566767517904891</v>
      </c>
      <c r="H16" s="4" t="s">
        <v>13</v>
      </c>
      <c r="I16" s="14">
        <v>7.5857297214782404E-2</v>
      </c>
      <c r="J16" s="8">
        <v>0.9241427027852176</v>
      </c>
      <c r="K16" s="10">
        <v>0.47394447826343011</v>
      </c>
      <c r="L16" s="44"/>
    </row>
    <row r="17" spans="1:12" x14ac:dyDescent="0.25">
      <c r="A17" s="34" t="s">
        <v>40</v>
      </c>
      <c r="B17" s="34" t="s">
        <v>43</v>
      </c>
      <c r="C17" s="34"/>
      <c r="D17" s="46">
        <v>302527.735955393</v>
      </c>
      <c r="E17" s="46">
        <v>1374017.44242338</v>
      </c>
      <c r="F17" s="46">
        <v>0.22017750766090657</v>
      </c>
      <c r="G17" s="1">
        <v>1.1008875230227615</v>
      </c>
      <c r="L17" s="44"/>
    </row>
    <row r="18" spans="1:12" x14ac:dyDescent="0.25">
      <c r="A18" s="35" t="s">
        <v>41</v>
      </c>
      <c r="B18" s="35" t="s">
        <v>43</v>
      </c>
      <c r="C18" s="35"/>
      <c r="D18" s="47">
        <v>28831.406938523702</v>
      </c>
      <c r="E18" s="47">
        <v>1519565.7773394899</v>
      </c>
      <c r="F18" s="47">
        <v>1.8973451079559556E-2</v>
      </c>
      <c r="G18" s="6">
        <v>3.7946896046410543E-2</v>
      </c>
      <c r="L18" s="44"/>
    </row>
    <row r="19" spans="1:12" x14ac:dyDescent="0.25">
      <c r="A19" s="34" t="s">
        <v>42</v>
      </c>
      <c r="B19" s="34" t="s">
        <v>43</v>
      </c>
      <c r="C19" s="34"/>
      <c r="D19" s="46">
        <v>28429.838299122301</v>
      </c>
      <c r="E19" s="46">
        <v>1539967.12574735</v>
      </c>
      <c r="F19" s="46">
        <v>1.8461328052912316E-2</v>
      </c>
      <c r="G19" s="6">
        <v>3.6922649993116063E-2</v>
      </c>
      <c r="L19" s="44"/>
    </row>
    <row r="20" spans="1:12" x14ac:dyDescent="0.25">
      <c r="A20" s="35"/>
      <c r="B20" s="35"/>
      <c r="C20" s="35"/>
      <c r="D20" s="47"/>
      <c r="E20" s="47"/>
      <c r="F20" s="47"/>
    </row>
    <row r="21" spans="1:12" x14ac:dyDescent="0.25">
      <c r="A21" s="34"/>
      <c r="B21" s="34"/>
      <c r="C21" s="34"/>
      <c r="D21" s="46"/>
      <c r="E21" s="46"/>
      <c r="F21" s="46"/>
    </row>
    <row r="22" spans="1:12" x14ac:dyDescent="0.25">
      <c r="A22" s="35" t="s">
        <v>28</v>
      </c>
      <c r="B22" s="35" t="s">
        <v>50</v>
      </c>
      <c r="C22" s="35"/>
      <c r="D22" s="47">
        <v>0.01</v>
      </c>
      <c r="E22" s="47">
        <v>6646388.4601758895</v>
      </c>
      <c r="F22" s="47">
        <v>1.5045765169939165E-9</v>
      </c>
      <c r="I22" s="2" t="s">
        <v>11</v>
      </c>
    </row>
    <row r="23" spans="1:12" x14ac:dyDescent="0.25">
      <c r="A23" s="34" t="s">
        <v>29</v>
      </c>
      <c r="B23" s="34" t="s">
        <v>50</v>
      </c>
      <c r="C23" s="34"/>
      <c r="D23" s="46">
        <v>0.01</v>
      </c>
      <c r="E23" s="46">
        <v>3271871.9969579899</v>
      </c>
      <c r="F23" s="46">
        <v>3.0563542856497628E-9</v>
      </c>
      <c r="H23" t="s">
        <v>12</v>
      </c>
      <c r="I23" s="5">
        <v>2.2804654013218394E-9</v>
      </c>
      <c r="J23" t="s">
        <v>12</v>
      </c>
    </row>
    <row r="24" spans="1:12" x14ac:dyDescent="0.25">
      <c r="A24" s="35" t="s">
        <v>44</v>
      </c>
      <c r="B24" s="35" t="s">
        <v>50</v>
      </c>
      <c r="C24" s="35"/>
      <c r="D24" s="47">
        <v>35670.214586057104</v>
      </c>
      <c r="E24" s="47">
        <v>1536549.84389185</v>
      </c>
      <c r="F24" s="47">
        <v>2.3214485835168098E-2</v>
      </c>
      <c r="G24" s="6">
        <v>0.11607241777351349</v>
      </c>
      <c r="H24" s="4">
        <v>1</v>
      </c>
      <c r="I24" s="13">
        <v>0.26136938931550419</v>
      </c>
      <c r="J24" s="7">
        <v>0.73863061068449576</v>
      </c>
      <c r="K24" s="9">
        <v>0.21174318283852545</v>
      </c>
    </row>
    <row r="25" spans="1:12" x14ac:dyDescent="0.25">
      <c r="A25" s="34" t="s">
        <v>45</v>
      </c>
      <c r="B25" s="34" t="s">
        <v>50</v>
      </c>
      <c r="C25" s="34"/>
      <c r="D25" s="46">
        <v>38214.034689329797</v>
      </c>
      <c r="E25" s="46">
        <v>1505230.94283156</v>
      </c>
      <c r="F25" s="46">
        <v>2.538748945556726E-2</v>
      </c>
      <c r="G25" s="6">
        <v>0.12693743587550929</v>
      </c>
      <c r="H25" s="4">
        <v>2</v>
      </c>
      <c r="I25" s="11">
        <v>0.21625066805885157</v>
      </c>
      <c r="J25" s="15">
        <v>0.78374933194114837</v>
      </c>
      <c r="K25" s="12">
        <v>0.23955619286091615</v>
      </c>
    </row>
    <row r="26" spans="1:12" x14ac:dyDescent="0.25">
      <c r="A26" s="35" t="s">
        <v>46</v>
      </c>
      <c r="B26" s="35" t="s">
        <v>50</v>
      </c>
      <c r="C26" s="35"/>
      <c r="D26" s="47">
        <v>190760.43905029501</v>
      </c>
      <c r="E26" s="47">
        <v>1211994.1783944699</v>
      </c>
      <c r="F26" s="47">
        <v>0.15739385753733207</v>
      </c>
      <c r="G26" s="1">
        <v>0.78696927628433333</v>
      </c>
      <c r="H26" s="4" t="s">
        <v>13</v>
      </c>
      <c r="I26" s="14">
        <v>0.23881002868717788</v>
      </c>
      <c r="J26" s="8">
        <v>0.76118997131282207</v>
      </c>
      <c r="K26" s="10">
        <v>0.22564968784972078</v>
      </c>
    </row>
    <row r="27" spans="1:12" x14ac:dyDescent="0.25">
      <c r="A27" s="34" t="s">
        <v>47</v>
      </c>
      <c r="B27" s="34" t="s">
        <v>50</v>
      </c>
      <c r="C27" s="34"/>
      <c r="D27" s="46">
        <v>185609.492292382</v>
      </c>
      <c r="E27" s="46">
        <v>1287406.0983203501</v>
      </c>
      <c r="F27" s="46">
        <v>0.14417322749561506</v>
      </c>
      <c r="G27" s="1">
        <v>0.72086612607574829</v>
      </c>
    </row>
    <row r="28" spans="1:12" x14ac:dyDescent="0.25">
      <c r="A28" s="35" t="s">
        <v>48</v>
      </c>
      <c r="B28" s="35" t="s">
        <v>50</v>
      </c>
      <c r="C28" s="35"/>
      <c r="D28" s="47">
        <v>23367.284594149001</v>
      </c>
      <c r="E28" s="47">
        <v>1540474.18304829</v>
      </c>
      <c r="F28" s="47">
        <v>1.516889075538405E-2</v>
      </c>
      <c r="G28" s="6">
        <v>3.0337776949837296E-2</v>
      </c>
    </row>
    <row r="29" spans="1:12" x14ac:dyDescent="0.25">
      <c r="A29" s="34" t="s">
        <v>49</v>
      </c>
      <c r="B29" s="34" t="s">
        <v>50</v>
      </c>
      <c r="C29" s="34"/>
      <c r="D29" s="46">
        <v>20497.097608324999</v>
      </c>
      <c r="E29" s="46">
        <v>1493396.4465160901</v>
      </c>
      <c r="F29" s="46">
        <v>1.372515493534366E-2</v>
      </c>
      <c r="G29" s="6">
        <v>2.7450305309756517E-2</v>
      </c>
    </row>
    <row r="30" spans="1:12" x14ac:dyDescent="0.25">
      <c r="A30" s="35"/>
      <c r="B30" s="35"/>
      <c r="C30" s="35"/>
      <c r="D30" s="47"/>
      <c r="E30" s="47"/>
      <c r="F30" s="47"/>
    </row>
    <row r="31" spans="1:12" x14ac:dyDescent="0.25">
      <c r="A31" s="34" t="s">
        <v>28</v>
      </c>
      <c r="B31" s="34" t="s">
        <v>57</v>
      </c>
      <c r="C31" s="34"/>
      <c r="D31" s="46">
        <v>0.01</v>
      </c>
      <c r="E31" s="46">
        <v>3271871.9969579899</v>
      </c>
      <c r="F31" s="46">
        <v>3.0563542856497628E-9</v>
      </c>
      <c r="I31" s="2" t="s">
        <v>11</v>
      </c>
    </row>
    <row r="32" spans="1:12" x14ac:dyDescent="0.25">
      <c r="A32" s="35" t="s">
        <v>29</v>
      </c>
      <c r="B32" s="35" t="s">
        <v>57</v>
      </c>
      <c r="C32" s="35"/>
      <c r="D32" s="47">
        <v>0.01</v>
      </c>
      <c r="E32" s="47">
        <v>3271871.9969579899</v>
      </c>
      <c r="F32" s="47">
        <v>3.0563542856497628E-9</v>
      </c>
      <c r="H32" t="s">
        <v>12</v>
      </c>
      <c r="I32" s="5">
        <v>3.0563542856497628E-9</v>
      </c>
      <c r="J32" t="s">
        <v>12</v>
      </c>
    </row>
    <row r="33" spans="1:11" x14ac:dyDescent="0.25">
      <c r="A33" s="34" t="s">
        <v>51</v>
      </c>
      <c r="B33" s="34" t="s">
        <v>57</v>
      </c>
      <c r="C33" s="34"/>
      <c r="D33" s="46">
        <v>5368.2872789883404</v>
      </c>
      <c r="E33" s="46">
        <v>1552132.66841857</v>
      </c>
      <c r="F33" s="46">
        <v>3.4586523357297526E-3</v>
      </c>
      <c r="G33" s="6">
        <v>1.7293246396877335E-2</v>
      </c>
      <c r="H33" s="4">
        <v>1</v>
      </c>
      <c r="I33" s="13">
        <v>3.70768447948177E-7</v>
      </c>
      <c r="J33" s="7">
        <v>0.99999962923155206</v>
      </c>
      <c r="K33" s="9">
        <v>3.9453008843186838E-2</v>
      </c>
    </row>
    <row r="34" spans="1:11" x14ac:dyDescent="0.25">
      <c r="A34" s="35" t="s">
        <v>52</v>
      </c>
      <c r="B34" s="35" t="s">
        <v>57</v>
      </c>
      <c r="C34" s="35"/>
      <c r="D34" s="47">
        <v>7552.0882565755401</v>
      </c>
      <c r="E34" s="47">
        <v>1502478.42009604</v>
      </c>
      <c r="F34" s="47">
        <v>5.0264204500806093E-3</v>
      </c>
      <c r="G34" s="6">
        <v>2.5132086968631617E-2</v>
      </c>
      <c r="H34" s="4">
        <v>2</v>
      </c>
      <c r="I34" s="11">
        <v>2.3443615383343298E-7</v>
      </c>
      <c r="J34" s="15">
        <v>0.99999976556384618</v>
      </c>
      <c r="K34" s="12">
        <v>7.0020740144783114E-2</v>
      </c>
    </row>
    <row r="35" spans="1:11" x14ac:dyDescent="0.25">
      <c r="A35" s="34" t="s">
        <v>53</v>
      </c>
      <c r="B35" s="34" t="s">
        <v>57</v>
      </c>
      <c r="C35" s="34"/>
      <c r="D35" s="46">
        <v>123914.337105082</v>
      </c>
      <c r="E35" s="46">
        <v>1413496.9611689299</v>
      </c>
      <c r="F35" s="46">
        <v>8.7665089143600036E-2</v>
      </c>
      <c r="G35" s="1">
        <v>0.43832543043622879</v>
      </c>
      <c r="H35" s="4" t="s">
        <v>13</v>
      </c>
      <c r="I35" s="14">
        <v>3.0260230089080502E-7</v>
      </c>
      <c r="J35" s="8">
        <v>0.99999969739769912</v>
      </c>
      <c r="K35" s="10">
        <v>5.4736874493984976E-2</v>
      </c>
    </row>
    <row r="36" spans="1:11" x14ac:dyDescent="0.25">
      <c r="A36" s="35" t="s">
        <v>54</v>
      </c>
      <c r="B36" s="35" t="s">
        <v>57</v>
      </c>
      <c r="C36" s="35"/>
      <c r="D36" s="47">
        <v>105435.569286702</v>
      </c>
      <c r="E36" s="47">
        <v>1468774.44147735</v>
      </c>
      <c r="F36" s="47">
        <v>7.178472494432217E-2</v>
      </c>
      <c r="G36" s="1">
        <v>0.35892360943983947</v>
      </c>
    </row>
    <row r="37" spans="1:11" x14ac:dyDescent="0.25">
      <c r="A37" s="34" t="s">
        <v>55</v>
      </c>
      <c r="B37" s="34" t="s">
        <v>57</v>
      </c>
      <c r="C37" s="34"/>
      <c r="D37" s="46">
        <v>0.01</v>
      </c>
      <c r="E37" s="46">
        <v>1596870.3005594199</v>
      </c>
      <c r="F37" s="46">
        <v>6.2622493489275696E-9</v>
      </c>
      <c r="G37" s="6">
        <v>6.4117901265556135E-9</v>
      </c>
    </row>
    <row r="38" spans="1:11" x14ac:dyDescent="0.25">
      <c r="A38" s="35" t="s">
        <v>56</v>
      </c>
      <c r="B38" s="35" t="s">
        <v>57</v>
      </c>
      <c r="C38" s="35"/>
      <c r="D38" s="47">
        <v>0.01</v>
      </c>
      <c r="E38" s="47">
        <v>1666031.02334672</v>
      </c>
      <c r="F38" s="47">
        <v>6.0022891890164321E-9</v>
      </c>
      <c r="G38" s="6">
        <v>5.8918698067333385E-9</v>
      </c>
    </row>
    <row r="39" spans="1:11" x14ac:dyDescent="0.25">
      <c r="A39" s="34"/>
      <c r="B39" s="34"/>
      <c r="C39" s="34"/>
      <c r="D39" s="46"/>
      <c r="E39" s="46"/>
      <c r="F39" s="46"/>
    </row>
    <row r="40" spans="1:11" x14ac:dyDescent="0.25">
      <c r="A40" s="35" t="s">
        <v>28</v>
      </c>
      <c r="B40" s="35" t="s">
        <v>64</v>
      </c>
      <c r="C40" s="35"/>
      <c r="D40" s="47">
        <v>0.01</v>
      </c>
      <c r="E40" s="47">
        <v>3271871.9969579899</v>
      </c>
      <c r="F40" s="47">
        <v>3.0563542856497628E-9</v>
      </c>
      <c r="I40" s="2" t="s">
        <v>11</v>
      </c>
    </row>
    <row r="41" spans="1:11" x14ac:dyDescent="0.25">
      <c r="A41" s="34" t="s">
        <v>29</v>
      </c>
      <c r="B41" s="34" t="s">
        <v>64</v>
      </c>
      <c r="C41" s="34"/>
      <c r="D41" s="46">
        <v>0.01</v>
      </c>
      <c r="E41" s="46">
        <v>3271871.9969579899</v>
      </c>
      <c r="F41" s="46">
        <v>3.0563542856497628E-9</v>
      </c>
      <c r="H41" t="s">
        <v>12</v>
      </c>
      <c r="I41" s="5">
        <v>3.0563542856497628E-9</v>
      </c>
      <c r="J41" t="s">
        <v>12</v>
      </c>
    </row>
    <row r="42" spans="1:11" x14ac:dyDescent="0.25">
      <c r="A42" s="35" t="s">
        <v>58</v>
      </c>
      <c r="B42" s="35" t="s">
        <v>64</v>
      </c>
      <c r="C42" s="35"/>
      <c r="D42" s="47">
        <v>34942.5562616651</v>
      </c>
      <c r="E42" s="47">
        <v>1749338.4015037499</v>
      </c>
      <c r="F42" s="47">
        <v>1.9974726577561042E-2</v>
      </c>
      <c r="G42" s="16">
        <v>9.987361760603379E-2</v>
      </c>
      <c r="H42" s="4">
        <v>1</v>
      </c>
      <c r="I42" s="24">
        <v>6.0421134623798557E-8</v>
      </c>
      <c r="J42" s="19">
        <v>0.99999993957886535</v>
      </c>
      <c r="K42" s="9">
        <v>0.1213851434333738</v>
      </c>
    </row>
    <row r="43" spans="1:11" x14ac:dyDescent="0.25">
      <c r="A43" s="34" t="s">
        <v>59</v>
      </c>
      <c r="B43" s="34" t="s">
        <v>64</v>
      </c>
      <c r="C43" s="34"/>
      <c r="D43" s="46">
        <v>37809.236916702597</v>
      </c>
      <c r="E43" s="46">
        <v>1612283.76874676</v>
      </c>
      <c r="F43" s="46">
        <v>2.3450733456240148E-2</v>
      </c>
      <c r="G43" s="16">
        <v>0.11725365199942932</v>
      </c>
      <c r="H43" s="4">
        <v>2</v>
      </c>
      <c r="I43" s="33">
        <v>5.3062367554355631E-8</v>
      </c>
      <c r="J43" s="29">
        <v>0.9999999469376325</v>
      </c>
      <c r="K43" s="12">
        <v>0.13885588352599576</v>
      </c>
    </row>
    <row r="44" spans="1:11" x14ac:dyDescent="0.25">
      <c r="A44" s="35" t="s">
        <v>60</v>
      </c>
      <c r="B44" s="35" t="s">
        <v>64</v>
      </c>
      <c r="C44" s="35"/>
      <c r="D44" s="47">
        <v>233213.02306484399</v>
      </c>
      <c r="E44" s="47">
        <v>1417220.7614633599</v>
      </c>
      <c r="F44" s="47">
        <v>0.16455659513768234</v>
      </c>
      <c r="G44" s="6">
        <v>0.82278296040664034</v>
      </c>
      <c r="H44" s="4" t="s">
        <v>13</v>
      </c>
      <c r="I44" s="25">
        <v>5.6741751089077098E-8</v>
      </c>
      <c r="J44" s="26">
        <v>0.99999994325824892</v>
      </c>
      <c r="K44" s="10">
        <v>0.13012051347968479</v>
      </c>
    </row>
    <row r="45" spans="1:11" x14ac:dyDescent="0.25">
      <c r="A45" s="34" t="s">
        <v>61</v>
      </c>
      <c r="B45" s="34" t="s">
        <v>64</v>
      </c>
      <c r="C45" s="34"/>
      <c r="D45" s="46">
        <v>234030.716358879</v>
      </c>
      <c r="E45" s="46">
        <v>1385736.72871144</v>
      </c>
      <c r="F45" s="46">
        <v>0.16888541056171469</v>
      </c>
      <c r="G45" s="6">
        <v>0.84442703752680204</v>
      </c>
    </row>
    <row r="46" spans="1:11" x14ac:dyDescent="0.25">
      <c r="A46" s="35" t="s">
        <v>62</v>
      </c>
      <c r="B46" s="35" t="s">
        <v>64</v>
      </c>
      <c r="C46" s="35"/>
      <c r="D46" s="47">
        <v>0.01</v>
      </c>
      <c r="E46" s="47">
        <v>1646471.8841517901</v>
      </c>
      <c r="F46" s="47">
        <v>6.0735929330197353E-9</v>
      </c>
      <c r="G46" s="5">
        <v>6.0344772947399448E-9</v>
      </c>
    </row>
    <row r="47" spans="1:11" x14ac:dyDescent="0.25">
      <c r="A47" s="34" t="s">
        <v>63</v>
      </c>
      <c r="B47" s="34" t="s">
        <v>64</v>
      </c>
      <c r="C47" s="34"/>
      <c r="D47" s="46">
        <v>0.01</v>
      </c>
      <c r="E47" s="46">
        <v>1621472.84700251</v>
      </c>
      <c r="F47" s="46">
        <v>6.1672324753918751E-9</v>
      </c>
      <c r="G47" s="5">
        <v>6.2217563794842246E-9</v>
      </c>
    </row>
    <row r="48" spans="1:11" x14ac:dyDescent="0.25">
      <c r="A48" s="35"/>
      <c r="B48" s="35"/>
      <c r="C48" s="35"/>
      <c r="D48" s="47"/>
      <c r="E48" s="47"/>
      <c r="F48" s="47"/>
    </row>
    <row r="49" spans="1:11" x14ac:dyDescent="0.25">
      <c r="A49" s="34" t="s">
        <v>28</v>
      </c>
      <c r="B49" s="34" t="s">
        <v>71</v>
      </c>
      <c r="C49" s="34"/>
      <c r="D49" s="46">
        <v>0.01</v>
      </c>
      <c r="E49" s="46">
        <v>6646388.4601758895</v>
      </c>
      <c r="F49" s="46">
        <v>1.5045765169939165E-9</v>
      </c>
      <c r="I49" s="2" t="s">
        <v>11</v>
      </c>
    </row>
    <row r="50" spans="1:11" x14ac:dyDescent="0.25">
      <c r="A50" s="35" t="s">
        <v>29</v>
      </c>
      <c r="B50" s="35" t="s">
        <v>71</v>
      </c>
      <c r="C50" s="35"/>
      <c r="D50" s="47">
        <v>0.01</v>
      </c>
      <c r="E50" s="47">
        <v>3271871.9969579899</v>
      </c>
      <c r="F50" s="47">
        <v>3.0563542856497628E-9</v>
      </c>
      <c r="H50" t="s">
        <v>12</v>
      </c>
      <c r="I50" s="5">
        <v>2.2804654013218394E-9</v>
      </c>
      <c r="J50" t="s">
        <v>12</v>
      </c>
    </row>
    <row r="51" spans="1:11" x14ac:dyDescent="0.25">
      <c r="A51" s="34" t="s">
        <v>65</v>
      </c>
      <c r="B51" s="34" t="s">
        <v>71</v>
      </c>
      <c r="C51" s="34"/>
      <c r="D51" s="46">
        <v>56807.440473998402</v>
      </c>
      <c r="E51" s="46">
        <v>1633415.9606075599</v>
      </c>
      <c r="F51" s="46">
        <v>3.4778306226950606E-2</v>
      </c>
      <c r="G51" s="16">
        <v>0.17389151973242603</v>
      </c>
      <c r="H51" s="4">
        <v>1</v>
      </c>
      <c r="I51" s="31">
        <v>0.20127453597757936</v>
      </c>
      <c r="J51" s="19">
        <v>0.79872546402242062</v>
      </c>
      <c r="K51" s="21">
        <v>2.2366537452679842</v>
      </c>
    </row>
    <row r="52" spans="1:11" x14ac:dyDescent="0.25">
      <c r="A52" s="35" t="s">
        <v>66</v>
      </c>
      <c r="B52" s="35" t="s">
        <v>71</v>
      </c>
      <c r="C52" s="35"/>
      <c r="D52" s="47">
        <v>56041.914264243998</v>
      </c>
      <c r="E52" s="47">
        <v>1682875.0116632001</v>
      </c>
      <c r="F52" s="47">
        <v>3.3301293248663356E-2</v>
      </c>
      <c r="G52" s="16">
        <v>0.16650645484098978</v>
      </c>
      <c r="H52" s="4">
        <v>2</v>
      </c>
      <c r="I52" s="28">
        <v>0.1917378973596684</v>
      </c>
      <c r="J52" s="29">
        <v>0.8082621026403316</v>
      </c>
      <c r="K52" s="30">
        <v>1.9680911828645047</v>
      </c>
    </row>
    <row r="53" spans="1:11" x14ac:dyDescent="0.25">
      <c r="A53" s="34" t="s">
        <v>67</v>
      </c>
      <c r="B53" s="34" t="s">
        <v>71</v>
      </c>
      <c r="C53" s="34"/>
      <c r="D53" s="46">
        <v>27145.322179096602</v>
      </c>
      <c r="E53" s="46">
        <v>1307239.6730324</v>
      </c>
      <c r="F53" s="46">
        <v>2.0765375117577086E-2</v>
      </c>
      <c r="G53" s="16">
        <v>0.10382686418555843</v>
      </c>
      <c r="H53" s="4" t="s">
        <v>13</v>
      </c>
      <c r="I53" s="32">
        <v>0.19650621666862389</v>
      </c>
      <c r="J53" s="26">
        <v>0.80349378333137611</v>
      </c>
      <c r="K53" s="27">
        <v>2.1023724640662445</v>
      </c>
    </row>
    <row r="54" spans="1:11" x14ac:dyDescent="0.25">
      <c r="A54" s="35" t="s">
        <v>68</v>
      </c>
      <c r="B54" s="35" t="s">
        <v>71</v>
      </c>
      <c r="C54" s="35"/>
      <c r="D54" s="47">
        <v>31845.9319635383</v>
      </c>
      <c r="E54" s="47">
        <v>1426290.14493339</v>
      </c>
      <c r="F54" s="47">
        <v>2.232780761801138E-2</v>
      </c>
      <c r="G54" s="16">
        <v>0.1116390266877299</v>
      </c>
    </row>
    <row r="55" spans="1:11" x14ac:dyDescent="0.25">
      <c r="A55" s="34" t="s">
        <v>69</v>
      </c>
      <c r="B55" s="34" t="s">
        <v>71</v>
      </c>
      <c r="C55" s="34"/>
      <c r="D55" s="46">
        <v>28852.868119094899</v>
      </c>
      <c r="E55" s="46">
        <v>1648738.1707932299</v>
      </c>
      <c r="F55" s="46">
        <v>1.7499969752755466E-2</v>
      </c>
      <c r="G55" s="5">
        <v>3.4999934944580133E-2</v>
      </c>
    </row>
    <row r="56" spans="1:11" x14ac:dyDescent="0.25">
      <c r="A56" s="35" t="s">
        <v>70</v>
      </c>
      <c r="B56" s="35" t="s">
        <v>71</v>
      </c>
      <c r="C56" s="35"/>
      <c r="D56" s="47">
        <v>26191.966390756101</v>
      </c>
      <c r="E56" s="47">
        <v>1640812.6807675499</v>
      </c>
      <c r="F56" s="47">
        <v>1.596280105447738E-2</v>
      </c>
      <c r="G56" s="5">
        <v>3.192559754802396E-2</v>
      </c>
    </row>
    <row r="57" spans="1:11" x14ac:dyDescent="0.25">
      <c r="A57" s="34"/>
      <c r="B57" s="34"/>
      <c r="C57" s="34"/>
      <c r="D57" s="46"/>
      <c r="E57" s="46"/>
      <c r="F57" s="46"/>
    </row>
    <row r="58" spans="1:11" x14ac:dyDescent="0.25">
      <c r="A58" s="35"/>
      <c r="B58" s="35"/>
      <c r="C58" s="35"/>
      <c r="D58" s="47"/>
      <c r="E58" s="47"/>
      <c r="F58" s="47"/>
    </row>
    <row r="59" spans="1:11" x14ac:dyDescent="0.25">
      <c r="A59" s="34" t="s">
        <v>28</v>
      </c>
      <c r="B59" s="34" t="s">
        <v>78</v>
      </c>
      <c r="C59" s="34"/>
      <c r="D59" s="46">
        <v>0.01</v>
      </c>
      <c r="E59" s="46">
        <v>6646388.4601758895</v>
      </c>
      <c r="F59" s="46">
        <v>1.5045765169939165E-9</v>
      </c>
      <c r="I59" s="2" t="s">
        <v>11</v>
      </c>
    </row>
    <row r="60" spans="1:11" x14ac:dyDescent="0.25">
      <c r="A60" s="35" t="s">
        <v>29</v>
      </c>
      <c r="B60" s="35" t="s">
        <v>78</v>
      </c>
      <c r="C60" s="35"/>
      <c r="D60" s="47">
        <v>0.01</v>
      </c>
      <c r="E60" s="47">
        <v>3271871.9969579899</v>
      </c>
      <c r="F60" s="47">
        <v>3.0563542856497628E-9</v>
      </c>
      <c r="H60" t="s">
        <v>12</v>
      </c>
      <c r="I60" s="5">
        <v>2.2804654013218394E-9</v>
      </c>
      <c r="J60" t="s">
        <v>12</v>
      </c>
    </row>
    <row r="61" spans="1:11" x14ac:dyDescent="0.25">
      <c r="A61" s="34" t="s">
        <v>72</v>
      </c>
      <c r="B61" s="34" t="s">
        <v>78</v>
      </c>
      <c r="C61" s="34"/>
      <c r="D61" s="46">
        <v>2579003.99373104</v>
      </c>
      <c r="E61" s="46">
        <v>1773629.2353977</v>
      </c>
      <c r="F61" s="46">
        <v>1.4540829290924218</v>
      </c>
      <c r="G61" s="17">
        <v>7.2704146340597822</v>
      </c>
      <c r="H61" s="4">
        <v>1</v>
      </c>
      <c r="I61" s="13">
        <v>0.2557575900701467</v>
      </c>
      <c r="J61" s="7">
        <v>0.74424240992985324</v>
      </c>
      <c r="K61" s="9">
        <v>2.0831756133431201</v>
      </c>
    </row>
    <row r="62" spans="1:11" x14ac:dyDescent="0.25">
      <c r="A62" s="35" t="s">
        <v>73</v>
      </c>
      <c r="B62" s="35" t="s">
        <v>78</v>
      </c>
      <c r="C62" s="35"/>
      <c r="D62" s="47">
        <v>2662550.02241203</v>
      </c>
      <c r="E62" s="47">
        <v>1737305.8700637401</v>
      </c>
      <c r="F62" s="47">
        <v>1.5325741242757349</v>
      </c>
      <c r="G62" s="17">
        <v>7.6628706099763475</v>
      </c>
      <c r="H62" s="4">
        <v>2</v>
      </c>
      <c r="I62" s="11">
        <v>0.17145618165051474</v>
      </c>
      <c r="J62" s="15">
        <v>0.82854381834948532</v>
      </c>
      <c r="K62" s="30">
        <v>1.8962240573723201</v>
      </c>
    </row>
    <row r="63" spans="1:11" x14ac:dyDescent="0.25">
      <c r="A63" s="34" t="s">
        <v>74</v>
      </c>
      <c r="B63" s="34" t="s">
        <v>78</v>
      </c>
      <c r="C63" s="34"/>
      <c r="D63" s="46">
        <v>1389826.88273741</v>
      </c>
      <c r="E63" s="46">
        <v>1396040.1381957801</v>
      </c>
      <c r="F63" s="46">
        <v>0.99554937190674186</v>
      </c>
      <c r="G63" s="17">
        <v>4.9777468481313827</v>
      </c>
      <c r="H63" s="4" t="s">
        <v>13</v>
      </c>
      <c r="I63" s="14">
        <v>0.21360688586033072</v>
      </c>
      <c r="J63" s="8">
        <v>0.78639311413966928</v>
      </c>
      <c r="K63" s="10">
        <v>1.9896998353577202</v>
      </c>
    </row>
    <row r="64" spans="1:11" x14ac:dyDescent="0.25">
      <c r="A64" s="35" t="s">
        <v>75</v>
      </c>
      <c r="B64" s="35" t="s">
        <v>78</v>
      </c>
      <c r="C64" s="35"/>
      <c r="D64" s="47">
        <v>1505454.7967743</v>
      </c>
      <c r="E64" s="47">
        <v>1448691.3597808599</v>
      </c>
      <c r="F64" s="47">
        <v>1.0391825605987093</v>
      </c>
      <c r="G64" s="17">
        <v>5.1959127915912191</v>
      </c>
    </row>
    <row r="65" spans="1:11" x14ac:dyDescent="0.25">
      <c r="A65" s="34" t="s">
        <v>76</v>
      </c>
      <c r="B65" s="34" t="s">
        <v>78</v>
      </c>
      <c r="C65" s="34"/>
      <c r="D65" s="46">
        <v>1544431.78987817</v>
      </c>
      <c r="E65" s="46">
        <v>1661158.28430778</v>
      </c>
      <c r="F65" s="46">
        <v>0.92973186508939398</v>
      </c>
      <c r="G65" s="1">
        <v>1.8594637256178572</v>
      </c>
    </row>
    <row r="66" spans="1:11" x14ac:dyDescent="0.25">
      <c r="A66" s="35" t="s">
        <v>77</v>
      </c>
      <c r="B66" s="35" t="s">
        <v>78</v>
      </c>
      <c r="C66" s="35"/>
      <c r="D66" s="47">
        <v>1131334.2206323801</v>
      </c>
      <c r="E66" s="47">
        <v>1722171.0242952099</v>
      </c>
      <c r="F66" s="47">
        <v>0.65692326991471306</v>
      </c>
      <c r="G66" s="1">
        <v>1.3138465352684954</v>
      </c>
    </row>
    <row r="67" spans="1:11" x14ac:dyDescent="0.25">
      <c r="A67" s="34"/>
      <c r="B67" s="34"/>
      <c r="C67" s="34"/>
      <c r="D67" s="46"/>
      <c r="E67" s="46"/>
      <c r="F67" s="46"/>
    </row>
    <row r="68" spans="1:11" x14ac:dyDescent="0.25">
      <c r="A68" s="35" t="s">
        <v>28</v>
      </c>
      <c r="B68" s="35" t="s">
        <v>85</v>
      </c>
      <c r="C68" s="35"/>
      <c r="D68" s="47">
        <v>0.01</v>
      </c>
      <c r="E68" s="47">
        <v>6646388.4601758895</v>
      </c>
      <c r="F68" s="47">
        <v>1.5045765169939165E-9</v>
      </c>
      <c r="I68" s="2" t="s">
        <v>11</v>
      </c>
    </row>
    <row r="69" spans="1:11" x14ac:dyDescent="0.25">
      <c r="A69" s="34" t="s">
        <v>29</v>
      </c>
      <c r="B69" s="34" t="s">
        <v>85</v>
      </c>
      <c r="C69" s="34"/>
      <c r="D69" s="46">
        <v>0.01</v>
      </c>
      <c r="E69" s="46">
        <v>3271871.9969579899</v>
      </c>
      <c r="F69" s="46">
        <v>3.0563542856497628E-9</v>
      </c>
      <c r="H69" t="s">
        <v>12</v>
      </c>
      <c r="I69" s="5">
        <v>2.2804654013218394E-9</v>
      </c>
      <c r="J69" t="s">
        <v>12</v>
      </c>
    </row>
    <row r="70" spans="1:11" x14ac:dyDescent="0.25">
      <c r="A70" s="35" t="s">
        <v>79</v>
      </c>
      <c r="B70" s="35" t="s">
        <v>85</v>
      </c>
      <c r="C70" s="35"/>
      <c r="D70" s="47">
        <v>40752.264102007197</v>
      </c>
      <c r="E70" s="47">
        <v>1644215.97744711</v>
      </c>
      <c r="F70" s="47">
        <v>2.4785225700872431E-2</v>
      </c>
      <c r="G70" s="6">
        <v>0.12392611710203516</v>
      </c>
      <c r="H70" s="4">
        <v>1</v>
      </c>
      <c r="I70" s="13">
        <v>6.3190644607724215E-8</v>
      </c>
      <c r="J70" s="7">
        <v>0.99999993680935539</v>
      </c>
      <c r="K70" s="21">
        <v>0.25166120263001218</v>
      </c>
    </row>
    <row r="71" spans="1:11" x14ac:dyDescent="0.25">
      <c r="A71" s="34" t="s">
        <v>80</v>
      </c>
      <c r="B71" s="34" t="s">
        <v>85</v>
      </c>
      <c r="C71" s="34"/>
      <c r="D71" s="46">
        <v>25537.604772525399</v>
      </c>
      <c r="E71" s="46">
        <v>1592184.9439999501</v>
      </c>
      <c r="F71" s="46">
        <v>1.6039345723474069E-2</v>
      </c>
      <c r="G71" s="6">
        <v>8.0196717215043345E-2</v>
      </c>
      <c r="H71" s="4">
        <v>2</v>
      </c>
      <c r="I71" s="11">
        <v>9.5739657576708188E-8</v>
      </c>
      <c r="J71" s="15">
        <v>0.99999990426034246</v>
      </c>
      <c r="K71" s="30">
        <v>0.23307974910688634</v>
      </c>
    </row>
    <row r="72" spans="1:11" x14ac:dyDescent="0.25">
      <c r="A72" s="35" t="s">
        <v>81</v>
      </c>
      <c r="B72" s="35" t="s">
        <v>85</v>
      </c>
      <c r="C72" s="35"/>
      <c r="D72" s="47">
        <v>134983.870039159</v>
      </c>
      <c r="E72" s="47">
        <v>1370582.7108861201</v>
      </c>
      <c r="F72" s="47">
        <v>9.8486482404179856E-2</v>
      </c>
      <c r="G72" s="6">
        <v>0.4924324006185723</v>
      </c>
      <c r="H72" s="4" t="s">
        <v>13</v>
      </c>
      <c r="I72" s="14">
        <v>7.9465151092216208E-8</v>
      </c>
      <c r="J72" s="8">
        <v>0.99999992053484887</v>
      </c>
      <c r="K72" s="27">
        <v>0.24237047586844926</v>
      </c>
    </row>
    <row r="73" spans="1:11" x14ac:dyDescent="0.25">
      <c r="A73" s="34" t="s">
        <v>82</v>
      </c>
      <c r="B73" s="34" t="s">
        <v>85</v>
      </c>
      <c r="C73" s="34"/>
      <c r="D73" s="46">
        <v>103703.844834116</v>
      </c>
      <c r="E73" s="46">
        <v>1506998.18626068</v>
      </c>
      <c r="F73" s="46">
        <v>6.8814843826346409E-2</v>
      </c>
      <c r="G73" s="6">
        <v>0.34407420772940506</v>
      </c>
    </row>
    <row r="74" spans="1:11" x14ac:dyDescent="0.25">
      <c r="A74" s="35" t="s">
        <v>83</v>
      </c>
      <c r="B74" s="35" t="s">
        <v>85</v>
      </c>
      <c r="C74" s="35"/>
      <c r="D74" s="47">
        <v>0.01</v>
      </c>
      <c r="E74" s="47">
        <v>1613957.24061977</v>
      </c>
      <c r="F74" s="47">
        <v>6.1959510130267982E-9</v>
      </c>
      <c r="G74" s="16">
        <v>7.8309712234099176E-9</v>
      </c>
    </row>
    <row r="75" spans="1:11" x14ac:dyDescent="0.25">
      <c r="A75" s="34" t="s">
        <v>84</v>
      </c>
      <c r="B75" s="34" t="s">
        <v>85</v>
      </c>
      <c r="C75" s="34"/>
      <c r="D75" s="46">
        <v>0.01</v>
      </c>
      <c r="E75" s="46">
        <v>1634128.8399666599</v>
      </c>
      <c r="F75" s="46">
        <v>6.1194685237940138E-9</v>
      </c>
      <c r="G75" s="16">
        <v>7.6780062449443487E-9</v>
      </c>
    </row>
    <row r="76" spans="1:11" x14ac:dyDescent="0.25">
      <c r="A76" s="35"/>
      <c r="B76" s="35"/>
      <c r="C76" s="35"/>
      <c r="D76" s="47"/>
      <c r="E76" s="47"/>
      <c r="F76" s="47"/>
    </row>
    <row r="77" spans="1:11" x14ac:dyDescent="0.25">
      <c r="A77" s="34" t="s">
        <v>28</v>
      </c>
      <c r="B77" s="34" t="s">
        <v>92</v>
      </c>
      <c r="C77" s="34"/>
      <c r="D77" s="46">
        <v>0.01</v>
      </c>
      <c r="E77" s="46">
        <v>3271871.9969579899</v>
      </c>
      <c r="F77" s="46">
        <v>3.0563542856497628E-9</v>
      </c>
      <c r="I77" s="2" t="s">
        <v>11</v>
      </c>
    </row>
    <row r="78" spans="1:11" x14ac:dyDescent="0.25">
      <c r="A78" s="35" t="s">
        <v>29</v>
      </c>
      <c r="B78" s="35" t="s">
        <v>92</v>
      </c>
      <c r="C78" s="35"/>
      <c r="D78" s="47">
        <v>0.01</v>
      </c>
      <c r="E78" s="47">
        <v>3271871.9969579899</v>
      </c>
      <c r="F78" s="47">
        <v>3.0563542856497628E-9</v>
      </c>
      <c r="H78" t="s">
        <v>12</v>
      </c>
      <c r="I78" s="5">
        <v>3.0563542856497628E-9</v>
      </c>
      <c r="J78" t="s">
        <v>12</v>
      </c>
    </row>
    <row r="79" spans="1:11" x14ac:dyDescent="0.25">
      <c r="A79" s="34" t="s">
        <v>86</v>
      </c>
      <c r="B79" s="34" t="s">
        <v>92</v>
      </c>
      <c r="C79" s="34"/>
      <c r="D79" s="46">
        <v>28704.6323901098</v>
      </c>
      <c r="E79" s="46">
        <v>1688188.3686602099</v>
      </c>
      <c r="F79" s="46">
        <v>1.7003216538501887E-2</v>
      </c>
      <c r="G79" s="1">
        <v>8.5016067410738014E-2</v>
      </c>
      <c r="H79" s="4">
        <v>1</v>
      </c>
      <c r="I79" s="13">
        <v>7.0180593171249751E-8</v>
      </c>
      <c r="J79" s="7">
        <v>0.99999992981940677</v>
      </c>
      <c r="K79" s="21">
        <v>0.19419721803448409</v>
      </c>
    </row>
    <row r="80" spans="1:11" x14ac:dyDescent="0.25">
      <c r="A80" s="35" t="s">
        <v>87</v>
      </c>
      <c r="B80" s="35" t="s">
        <v>92</v>
      </c>
      <c r="C80" s="35"/>
      <c r="D80" s="47">
        <v>25085.740825858698</v>
      </c>
      <c r="E80" s="47">
        <v>1642460.4894780701</v>
      </c>
      <c r="F80" s="47">
        <v>1.5273268968454927E-2</v>
      </c>
      <c r="G80" s="1">
        <v>7.636632956050321E-2</v>
      </c>
      <c r="H80" s="4">
        <v>2</v>
      </c>
      <c r="I80" s="11">
        <v>7.7780273895390584E-8</v>
      </c>
      <c r="J80" s="15">
        <v>0.99999992221972611</v>
      </c>
      <c r="K80" s="30">
        <v>0.17456585691624252</v>
      </c>
    </row>
    <row r="81" spans="1:11" x14ac:dyDescent="0.25">
      <c r="A81" s="34" t="s">
        <v>88</v>
      </c>
      <c r="B81" s="34" t="s">
        <v>92</v>
      </c>
      <c r="C81" s="34"/>
      <c r="D81" s="46">
        <v>127615.702060293</v>
      </c>
      <c r="E81" s="46">
        <v>1457525.1072269401</v>
      </c>
      <c r="F81" s="46">
        <v>8.7556434827453664E-2</v>
      </c>
      <c r="G81" s="1">
        <v>0.43778215885549693</v>
      </c>
      <c r="H81" s="4" t="s">
        <v>13</v>
      </c>
      <c r="I81" s="14">
        <v>7.3980433533320174E-8</v>
      </c>
      <c r="J81" s="8">
        <v>0.99999992601956644</v>
      </c>
      <c r="K81" s="27">
        <v>0.18438153747536329</v>
      </c>
    </row>
    <row r="82" spans="1:11" x14ac:dyDescent="0.25">
      <c r="A82" s="35" t="s">
        <v>89</v>
      </c>
      <c r="B82" s="35" t="s">
        <v>92</v>
      </c>
      <c r="C82" s="35"/>
      <c r="D82" s="47">
        <v>125295.12811670901</v>
      </c>
      <c r="E82" s="47">
        <v>1432060.9575950401</v>
      </c>
      <c r="F82" s="47">
        <v>8.7492873436844379E-2</v>
      </c>
      <c r="G82" s="1">
        <v>0.43746435190245048</v>
      </c>
    </row>
    <row r="83" spans="1:11" x14ac:dyDescent="0.25">
      <c r="A83" s="34" t="s">
        <v>90</v>
      </c>
      <c r="B83" s="34" t="s">
        <v>92</v>
      </c>
      <c r="C83" s="34"/>
      <c r="D83" s="46">
        <v>0.01</v>
      </c>
      <c r="E83" s="46">
        <v>1655740.6258908501</v>
      </c>
      <c r="F83" s="46">
        <v>6.0395933056360373E-9</v>
      </c>
      <c r="G83" s="6">
        <v>5.966478039972549E-9</v>
      </c>
    </row>
    <row r="84" spans="1:11" x14ac:dyDescent="0.25">
      <c r="A84" s="35" t="s">
        <v>91</v>
      </c>
      <c r="B84" s="35" t="s">
        <v>92</v>
      </c>
      <c r="C84" s="35"/>
      <c r="D84" s="47">
        <v>0.01</v>
      </c>
      <c r="E84" s="47">
        <v>1659406.4039865599</v>
      </c>
      <c r="F84" s="47">
        <v>6.026251300450564E-9</v>
      </c>
      <c r="G84" s="6">
        <v>5.9397940296016023E-9</v>
      </c>
    </row>
    <row r="85" spans="1:11" x14ac:dyDescent="0.25">
      <c r="A85" s="34"/>
      <c r="B85" s="34"/>
      <c r="C85" s="34"/>
      <c r="D85" s="46"/>
      <c r="E85" s="46"/>
      <c r="F85" s="46"/>
    </row>
    <row r="86" spans="1:11" x14ac:dyDescent="0.25">
      <c r="A86" s="35" t="s">
        <v>28</v>
      </c>
      <c r="B86" s="35" t="s">
        <v>99</v>
      </c>
      <c r="C86" s="35"/>
      <c r="D86" s="47">
        <v>0.01</v>
      </c>
      <c r="E86" s="47">
        <v>6646388.4601758895</v>
      </c>
      <c r="F86" s="47">
        <v>1.5045765169939165E-9</v>
      </c>
      <c r="I86" s="2" t="s">
        <v>11</v>
      </c>
    </row>
    <row r="87" spans="1:11" x14ac:dyDescent="0.25">
      <c r="A87" s="34" t="s">
        <v>29</v>
      </c>
      <c r="B87" s="34" t="s">
        <v>99</v>
      </c>
      <c r="C87" s="34"/>
      <c r="D87" s="46">
        <v>0.01</v>
      </c>
      <c r="E87" s="46">
        <v>3271871.9969579899</v>
      </c>
      <c r="F87" s="46">
        <v>3.0563542856497628E-9</v>
      </c>
      <c r="H87" t="s">
        <v>12</v>
      </c>
      <c r="I87" s="5">
        <v>2.2804654013218394E-9</v>
      </c>
      <c r="J87" t="s">
        <v>12</v>
      </c>
    </row>
    <row r="88" spans="1:11" x14ac:dyDescent="0.25">
      <c r="A88" s="35" t="s">
        <v>93</v>
      </c>
      <c r="B88" s="35" t="s">
        <v>99</v>
      </c>
      <c r="C88" s="35"/>
      <c r="D88" s="47">
        <v>166252.929487138</v>
      </c>
      <c r="E88" s="47">
        <v>1416131.61203464</v>
      </c>
      <c r="F88" s="47">
        <v>0.11739934909600146</v>
      </c>
      <c r="G88" s="16">
        <v>0.58699673407768027</v>
      </c>
      <c r="H88" s="4">
        <v>1</v>
      </c>
      <c r="I88" s="13">
        <v>0.17060874923642327</v>
      </c>
      <c r="J88" s="7">
        <v>0.82939125076357678</v>
      </c>
      <c r="K88" s="21">
        <v>0.51947970917438191</v>
      </c>
    </row>
    <row r="89" spans="1:11" x14ac:dyDescent="0.25">
      <c r="A89" s="34" t="s">
        <v>94</v>
      </c>
      <c r="B89" s="34" t="s">
        <v>99</v>
      </c>
      <c r="C89" s="34"/>
      <c r="D89" s="46">
        <v>172575.15794865799</v>
      </c>
      <c r="E89" s="46">
        <v>1420774.5626857099</v>
      </c>
      <c r="F89" s="46">
        <v>0.12146554596419348</v>
      </c>
      <c r="G89" s="16">
        <v>0.60732771841864042</v>
      </c>
      <c r="H89" s="4">
        <v>2</v>
      </c>
      <c r="I89" s="11">
        <v>0.10700569690873794</v>
      </c>
      <c r="J89" s="15">
        <v>0.89299430309126204</v>
      </c>
      <c r="K89" s="30">
        <v>0.57451222204250008</v>
      </c>
    </row>
    <row r="90" spans="1:11" x14ac:dyDescent="0.25">
      <c r="A90" s="35" t="s">
        <v>95</v>
      </c>
      <c r="B90" s="35" t="s">
        <v>99</v>
      </c>
      <c r="C90" s="35"/>
      <c r="D90" s="47">
        <v>332538.441100194</v>
      </c>
      <c r="E90" s="47">
        <v>1145676.6875960201</v>
      </c>
      <c r="F90" s="47">
        <v>0.29025504725767032</v>
      </c>
      <c r="G90" s="6">
        <v>1.4512752248860243</v>
      </c>
      <c r="H90" s="4" t="s">
        <v>13</v>
      </c>
      <c r="I90" s="14">
        <v>0.13880722307258062</v>
      </c>
      <c r="J90" s="8">
        <v>0.86119277692741947</v>
      </c>
      <c r="K90" s="27">
        <v>0.54699596560844099</v>
      </c>
    </row>
    <row r="91" spans="1:11" x14ac:dyDescent="0.25">
      <c r="A91" s="34" t="s">
        <v>96</v>
      </c>
      <c r="B91" s="34" t="s">
        <v>99</v>
      </c>
      <c r="C91" s="34"/>
      <c r="D91" s="46">
        <v>288628.497579052</v>
      </c>
      <c r="E91" s="46">
        <v>1158547.15648093</v>
      </c>
      <c r="F91" s="46">
        <v>0.24912969313718469</v>
      </c>
      <c r="G91" s="6">
        <v>1.2456484542835964</v>
      </c>
    </row>
    <row r="92" spans="1:11" x14ac:dyDescent="0.25">
      <c r="A92" s="35" t="s">
        <v>97</v>
      </c>
      <c r="B92" s="35" t="s">
        <v>99</v>
      </c>
      <c r="C92" s="35"/>
      <c r="D92" s="47">
        <v>74521.201676069802</v>
      </c>
      <c r="E92" s="47">
        <v>1488239.54836801</v>
      </c>
      <c r="F92" s="47">
        <v>5.0073391583894594E-2</v>
      </c>
      <c r="G92" s="16">
        <v>0.10014677860685839</v>
      </c>
    </row>
    <row r="93" spans="1:11" x14ac:dyDescent="0.25">
      <c r="A93" s="34" t="s">
        <v>98</v>
      </c>
      <c r="B93" s="34" t="s">
        <v>99</v>
      </c>
      <c r="C93" s="34"/>
      <c r="D93" s="46">
        <v>48265.901793830497</v>
      </c>
      <c r="E93" s="46">
        <v>1485389.6295012799</v>
      </c>
      <c r="F93" s="46">
        <v>3.249376516115559E-2</v>
      </c>
      <c r="G93" s="16">
        <v>6.498752576138038E-2</v>
      </c>
    </row>
    <row r="94" spans="1:11" x14ac:dyDescent="0.25">
      <c r="A94" s="35"/>
      <c r="B94" s="35"/>
      <c r="C94" s="35"/>
      <c r="D94" s="47"/>
      <c r="E94" s="47"/>
      <c r="F94" s="47"/>
    </row>
    <row r="95" spans="1:11" x14ac:dyDescent="0.25">
      <c r="A95" s="34" t="s">
        <v>28</v>
      </c>
      <c r="B95" s="34" t="s">
        <v>106</v>
      </c>
      <c r="C95" s="34"/>
      <c r="D95" s="46">
        <v>4.8488379999999998E-9</v>
      </c>
      <c r="E95" s="46">
        <v>6646388.4601758895</v>
      </c>
      <c r="F95" s="46">
        <v>7.2954477895077481E-16</v>
      </c>
      <c r="I95" s="2" t="s">
        <v>11</v>
      </c>
    </row>
    <row r="96" spans="1:11" x14ac:dyDescent="0.25">
      <c r="A96" s="35" t="s">
        <v>29</v>
      </c>
      <c r="B96" s="35" t="s">
        <v>106</v>
      </c>
      <c r="C96" s="35"/>
      <c r="D96" s="47">
        <v>4.8488379999999998E-9</v>
      </c>
      <c r="E96" s="47">
        <v>6646388.4601758895</v>
      </c>
      <c r="F96" s="47">
        <v>7.2954477895077481E-16</v>
      </c>
      <c r="H96" t="s">
        <v>12</v>
      </c>
      <c r="I96" s="5">
        <v>7.2954477895077481E-16</v>
      </c>
      <c r="J96" t="s">
        <v>12</v>
      </c>
    </row>
    <row r="97" spans="1:11" x14ac:dyDescent="0.25">
      <c r="A97" s="34" t="s">
        <v>100</v>
      </c>
      <c r="B97" s="34" t="s">
        <v>106</v>
      </c>
      <c r="C97" s="34"/>
      <c r="D97" s="46">
        <v>156624.03823531099</v>
      </c>
      <c r="E97" s="46">
        <v>1751897.48321343</v>
      </c>
      <c r="F97" s="46">
        <v>8.9402513409644419E-2</v>
      </c>
      <c r="G97" s="6">
        <v>0.4470125670482184</v>
      </c>
      <c r="H97" s="4">
        <v>1</v>
      </c>
      <c r="I97" s="18">
        <v>2.5650411093870302E-8</v>
      </c>
      <c r="J97" s="7">
        <v>0.99999997434958887</v>
      </c>
      <c r="K97" s="9">
        <v>0.74423176791146795</v>
      </c>
    </row>
    <row r="98" spans="1:11" x14ac:dyDescent="0.25">
      <c r="A98" s="35" t="s">
        <v>101</v>
      </c>
      <c r="B98" s="35" t="s">
        <v>106</v>
      </c>
      <c r="C98" s="35"/>
      <c r="D98" s="47">
        <v>453979</v>
      </c>
      <c r="E98" s="47">
        <v>1231481</v>
      </c>
      <c r="F98" s="47">
        <v>0.36864474563553967</v>
      </c>
      <c r="G98" s="6">
        <v>1.8432237281776946</v>
      </c>
      <c r="H98" s="4">
        <v>2</v>
      </c>
      <c r="I98" s="22">
        <v>6.1814055938342531E-9</v>
      </c>
      <c r="J98" s="15">
        <v>0.99999999381859439</v>
      </c>
      <c r="K98" s="12">
        <v>2.2839099468489081</v>
      </c>
    </row>
    <row r="99" spans="1:11" x14ac:dyDescent="0.25">
      <c r="A99" s="34" t="s">
        <v>102</v>
      </c>
      <c r="B99" s="34" t="s">
        <v>106</v>
      </c>
      <c r="C99" s="34"/>
      <c r="D99" s="46">
        <v>231665.23239997501</v>
      </c>
      <c r="E99" s="46">
        <v>1928498.5569913301</v>
      </c>
      <c r="F99" s="46">
        <v>0.12012725213618944</v>
      </c>
      <c r="G99" s="1">
        <v>0.60063626068094356</v>
      </c>
      <c r="H99" s="4" t="s">
        <v>13</v>
      </c>
      <c r="I99" s="20">
        <v>1.5915908343852276E-8</v>
      </c>
      <c r="J99" s="8">
        <v>0.99999998408409163</v>
      </c>
      <c r="K99" s="10">
        <v>1.514070857380188</v>
      </c>
    </row>
    <row r="100" spans="1:11" x14ac:dyDescent="0.25">
      <c r="A100" s="35" t="s">
        <v>103</v>
      </c>
      <c r="B100" s="35" t="s">
        <v>106</v>
      </c>
      <c r="C100" s="35"/>
      <c r="D100" s="47">
        <v>222608.18925457899</v>
      </c>
      <c r="E100" s="47">
        <v>1379151.76730422</v>
      </c>
      <c r="F100" s="47">
        <v>0.16140949425000808</v>
      </c>
      <c r="G100" s="1">
        <v>0.80704747125003684</v>
      </c>
    </row>
    <row r="101" spans="1:11" x14ac:dyDescent="0.25">
      <c r="A101" s="34" t="s">
        <v>104</v>
      </c>
      <c r="B101" s="34" t="s">
        <v>106</v>
      </c>
      <c r="C101" s="34"/>
      <c r="D101" s="46">
        <v>0.01</v>
      </c>
      <c r="E101" s="46">
        <v>1744278.70097324</v>
      </c>
      <c r="F101" s="46">
        <v>5.7330287840013112E-9</v>
      </c>
      <c r="G101" s="16">
        <v>1.1466056108913064E-8</v>
      </c>
    </row>
    <row r="102" spans="1:11" x14ac:dyDescent="0.25">
      <c r="A102" s="35" t="s">
        <v>105</v>
      </c>
      <c r="B102" s="35" t="s">
        <v>106</v>
      </c>
      <c r="C102" s="35"/>
      <c r="D102" s="47">
        <v>0.01</v>
      </c>
      <c r="E102" s="47">
        <v>1755353.7309758</v>
      </c>
      <c r="F102" s="47">
        <v>5.6968574615675937E-9</v>
      </c>
      <c r="G102" s="16">
        <v>1.1393713464045629E-8</v>
      </c>
    </row>
    <row r="103" spans="1:11" x14ac:dyDescent="0.25">
      <c r="A103" s="34"/>
      <c r="B103" s="34"/>
      <c r="C103" s="34"/>
      <c r="D103" s="46"/>
      <c r="E103" s="46"/>
      <c r="F103" s="46"/>
    </row>
    <row r="104" spans="1:11" x14ac:dyDescent="0.25">
      <c r="A104" s="35" t="s">
        <v>28</v>
      </c>
      <c r="B104" s="35" t="s">
        <v>113</v>
      </c>
      <c r="C104" s="35"/>
      <c r="D104" s="47">
        <v>0.01</v>
      </c>
      <c r="E104" s="47">
        <v>6646388.4601758895</v>
      </c>
      <c r="F104" s="47">
        <v>1.5045765169939165E-9</v>
      </c>
      <c r="I104" s="2" t="s">
        <v>11</v>
      </c>
    </row>
    <row r="105" spans="1:11" x14ac:dyDescent="0.25">
      <c r="A105" s="34" t="s">
        <v>29</v>
      </c>
      <c r="B105" s="34" t="s">
        <v>113</v>
      </c>
      <c r="C105" s="34"/>
      <c r="D105" s="46">
        <v>0.01</v>
      </c>
      <c r="E105" s="46">
        <v>6646388.4601758895</v>
      </c>
      <c r="F105" s="46">
        <v>1.5045765169939165E-9</v>
      </c>
      <c r="H105" t="s">
        <v>12</v>
      </c>
      <c r="I105" s="5">
        <v>1.5045765169939165E-9</v>
      </c>
      <c r="J105" t="s">
        <v>12</v>
      </c>
    </row>
    <row r="106" spans="1:11" x14ac:dyDescent="0.25">
      <c r="A106" s="35" t="s">
        <v>107</v>
      </c>
      <c r="B106" s="35" t="s">
        <v>113</v>
      </c>
      <c r="C106" s="35"/>
      <c r="D106" s="47">
        <v>84623.6023943787</v>
      </c>
      <c r="E106" s="47">
        <v>1663416.66339366</v>
      </c>
      <c r="F106" s="47">
        <v>5.087336459749766E-2</v>
      </c>
      <c r="G106" s="6">
        <v>0.25436681546460571</v>
      </c>
      <c r="H106" s="4">
        <v>1</v>
      </c>
      <c r="I106" s="31">
        <v>3.418391542214252E-8</v>
      </c>
      <c r="J106" s="7">
        <v>0.99999996581608452</v>
      </c>
      <c r="K106" s="9">
        <v>0.54198598954794264</v>
      </c>
    </row>
    <row r="107" spans="1:11" x14ac:dyDescent="0.25">
      <c r="A107" s="34" t="s">
        <v>108</v>
      </c>
      <c r="B107" s="34" t="s">
        <v>113</v>
      </c>
      <c r="C107" s="34"/>
      <c r="D107" s="46">
        <v>85524.717110592901</v>
      </c>
      <c r="E107" s="46">
        <v>1735036.82407387</v>
      </c>
      <c r="F107" s="46">
        <v>4.9292738876735014E-2</v>
      </c>
      <c r="G107" s="6">
        <v>0.24646368686079248</v>
      </c>
      <c r="H107" s="4">
        <v>2</v>
      </c>
      <c r="I107" s="33">
        <v>3.4990324316792792E-8</v>
      </c>
      <c r="J107" s="15">
        <v>0.9999999650096757</v>
      </c>
      <c r="K107" s="12">
        <v>0.55901654282610047</v>
      </c>
    </row>
    <row r="108" spans="1:11" x14ac:dyDescent="0.25">
      <c r="A108" s="35" t="s">
        <v>109</v>
      </c>
      <c r="B108" s="35" t="s">
        <v>113</v>
      </c>
      <c r="C108" s="35"/>
      <c r="D108" s="47">
        <v>126243.727646648</v>
      </c>
      <c r="E108" s="47">
        <v>1344953.8716915799</v>
      </c>
      <c r="F108" s="47">
        <v>9.3864726741793983E-2</v>
      </c>
      <c r="G108" s="1">
        <v>0.46932362618608731</v>
      </c>
      <c r="H108" s="4" t="s">
        <v>13</v>
      </c>
      <c r="I108" s="25">
        <v>3.4587119869467659E-8</v>
      </c>
      <c r="J108" s="8">
        <v>0.99999996541288017</v>
      </c>
      <c r="K108" s="10">
        <v>0.55050126618702155</v>
      </c>
    </row>
    <row r="109" spans="1:11" x14ac:dyDescent="0.25">
      <c r="A109" s="34" t="s">
        <v>110</v>
      </c>
      <c r="B109" s="34" t="s">
        <v>113</v>
      </c>
      <c r="C109" s="34"/>
      <c r="D109" s="46">
        <v>128304.57950013199</v>
      </c>
      <c r="E109" s="46">
        <v>1455069.8719124401</v>
      </c>
      <c r="F109" s="46">
        <v>8.8177607121709967E-2</v>
      </c>
      <c r="G109" s="1">
        <v>0.44088802808566724</v>
      </c>
    </row>
    <row r="110" spans="1:11" x14ac:dyDescent="0.25">
      <c r="A110" s="35" t="s">
        <v>111</v>
      </c>
      <c r="B110" s="35" t="s">
        <v>113</v>
      </c>
      <c r="C110" s="35"/>
      <c r="D110" s="47">
        <v>0.01</v>
      </c>
      <c r="E110" s="47">
        <v>1708758.11514641</v>
      </c>
      <c r="F110" s="47">
        <v>5.8522033700148248E-9</v>
      </c>
      <c r="G110" s="5">
        <v>8.6952537060418158E-9</v>
      </c>
    </row>
    <row r="111" spans="1:11" x14ac:dyDescent="0.25">
      <c r="A111" s="34" t="s">
        <v>112</v>
      </c>
      <c r="B111" s="34" t="s">
        <v>113</v>
      </c>
      <c r="C111" s="34"/>
      <c r="D111" s="46">
        <v>0.01</v>
      </c>
      <c r="E111" s="46">
        <v>1719247.3585814501</v>
      </c>
      <c r="F111" s="46">
        <v>5.8164986847797129E-9</v>
      </c>
      <c r="G111" s="23">
        <v>8.623844335571592E-9</v>
      </c>
    </row>
    <row r="112" spans="1:11" x14ac:dyDescent="0.25">
      <c r="A112" s="35"/>
      <c r="B112" s="35"/>
      <c r="C112" s="35"/>
      <c r="D112" s="47"/>
      <c r="E112" s="47"/>
      <c r="F112" s="47"/>
    </row>
    <row r="113" spans="1:11" x14ac:dyDescent="0.25">
      <c r="A113" s="34"/>
      <c r="B113" s="34"/>
      <c r="C113" s="34"/>
      <c r="D113" s="46"/>
      <c r="E113" s="46"/>
      <c r="F113" s="46"/>
    </row>
    <row r="114" spans="1:11" x14ac:dyDescent="0.25">
      <c r="A114" s="35" t="s">
        <v>28</v>
      </c>
      <c r="B114" s="35" t="s">
        <v>120</v>
      </c>
      <c r="C114" s="35"/>
      <c r="D114" s="47">
        <v>1.89408E-10</v>
      </c>
      <c r="E114" s="47">
        <v>6646388.4601758895</v>
      </c>
      <c r="F114" s="47">
        <v>2.8497882893078376E-17</v>
      </c>
      <c r="I114" s="2" t="s">
        <v>11</v>
      </c>
    </row>
    <row r="115" spans="1:11" x14ac:dyDescent="0.25">
      <c r="A115" s="34" t="s">
        <v>29</v>
      </c>
      <c r="B115" s="34" t="s">
        <v>120</v>
      </c>
      <c r="C115" s="34"/>
      <c r="D115" s="46">
        <v>0.01</v>
      </c>
      <c r="E115" s="46">
        <v>3271871.9969579899</v>
      </c>
      <c r="F115" s="46">
        <v>3.0563542856497628E-9</v>
      </c>
      <c r="H115" t="s">
        <v>12</v>
      </c>
      <c r="I115" s="5">
        <v>1.5281771570738229E-9</v>
      </c>
      <c r="J115" t="s">
        <v>12</v>
      </c>
    </row>
    <row r="116" spans="1:11" x14ac:dyDescent="0.25">
      <c r="A116" s="35" t="s">
        <v>114</v>
      </c>
      <c r="B116" s="35" t="s">
        <v>120</v>
      </c>
      <c r="C116" s="35"/>
      <c r="D116" s="47">
        <v>104697.98093566101</v>
      </c>
      <c r="E116" s="47">
        <v>1590689.39424134</v>
      </c>
      <c r="F116" s="47">
        <v>6.5819248757608917E-2</v>
      </c>
      <c r="G116" s="1">
        <v>0.32909623614715883</v>
      </c>
      <c r="H116" s="4">
        <v>1</v>
      </c>
      <c r="I116" s="13">
        <v>2.7659302415457958E-8</v>
      </c>
      <c r="J116" s="7">
        <v>0.9999999723406976</v>
      </c>
      <c r="K116" s="21">
        <v>0.85244691320832744</v>
      </c>
    </row>
    <row r="117" spans="1:11" x14ac:dyDescent="0.25">
      <c r="A117" s="34" t="s">
        <v>115</v>
      </c>
      <c r="B117" s="34" t="s">
        <v>120</v>
      </c>
      <c r="C117" s="34"/>
      <c r="D117" s="46">
        <v>76206.071794667398</v>
      </c>
      <c r="E117" s="46">
        <v>1608704.08555047</v>
      </c>
      <c r="F117" s="46">
        <v>4.7371093589652337E-2</v>
      </c>
      <c r="G117" s="1">
        <v>0.23685546030737592</v>
      </c>
      <c r="H117" s="4">
        <v>2</v>
      </c>
      <c r="I117" s="11">
        <v>3.8304104593153896E-8</v>
      </c>
      <c r="J117" s="15">
        <v>0.99999996169589545</v>
      </c>
      <c r="K117" s="30">
        <v>0.7690417432949902</v>
      </c>
    </row>
    <row r="118" spans="1:11" x14ac:dyDescent="0.25">
      <c r="A118" s="35" t="s">
        <v>116</v>
      </c>
      <c r="B118" s="35" t="s">
        <v>120</v>
      </c>
      <c r="C118" s="35"/>
      <c r="D118" s="47">
        <v>100785.277206727</v>
      </c>
      <c r="E118" s="47">
        <v>1305303.4850322199</v>
      </c>
      <c r="F118" s="47">
        <v>7.7212141362082723E-2</v>
      </c>
      <c r="G118" s="1">
        <v>0.38606069916952784</v>
      </c>
      <c r="H118" s="4" t="s">
        <v>13</v>
      </c>
      <c r="I118" s="14">
        <v>3.2981703504305925E-8</v>
      </c>
      <c r="J118" s="8">
        <v>0.99999996701829652</v>
      </c>
      <c r="K118" s="27">
        <v>0.81074432825165887</v>
      </c>
    </row>
    <row r="119" spans="1:11" x14ac:dyDescent="0.25">
      <c r="A119" s="34" t="s">
        <v>117</v>
      </c>
      <c r="B119" s="34" t="s">
        <v>120</v>
      </c>
      <c r="C119" s="34"/>
      <c r="D119" s="46">
        <v>91815.4533722958</v>
      </c>
      <c r="E119" s="46">
        <v>1490569.60670662</v>
      </c>
      <c r="F119" s="46">
        <v>6.1597561736925509E-2</v>
      </c>
      <c r="G119" s="1">
        <v>0.30798780104374179</v>
      </c>
    </row>
    <row r="120" spans="1:11" x14ac:dyDescent="0.25">
      <c r="A120" s="35" t="s">
        <v>118</v>
      </c>
      <c r="B120" s="35" t="s">
        <v>120</v>
      </c>
      <c r="C120" s="35"/>
      <c r="D120" s="47">
        <v>0.01</v>
      </c>
      <c r="E120" s="47">
        <v>1644882.0362848199</v>
      </c>
      <c r="F120" s="47">
        <v>6.0794633167654388E-9</v>
      </c>
      <c r="G120" s="6">
        <v>9.1025723193832321E-9</v>
      </c>
    </row>
    <row r="121" spans="1:11" x14ac:dyDescent="0.25">
      <c r="A121" s="34" t="s">
        <v>119</v>
      </c>
      <c r="B121" s="34" t="s">
        <v>120</v>
      </c>
      <c r="C121" s="34"/>
      <c r="D121" s="46">
        <v>0.01</v>
      </c>
      <c r="E121" s="46">
        <v>1648955.4234520299</v>
      </c>
      <c r="F121" s="46">
        <v>6.0644453196104921E-9</v>
      </c>
      <c r="G121" s="6">
        <v>9.0725363250733389E-9</v>
      </c>
    </row>
    <row r="122" spans="1:11" x14ac:dyDescent="0.25">
      <c r="A122" s="35"/>
      <c r="B122" s="35"/>
      <c r="C122" s="35"/>
      <c r="D122" s="47"/>
      <c r="E122" s="47"/>
      <c r="F122" s="47"/>
    </row>
    <row r="123" spans="1:11" x14ac:dyDescent="0.25">
      <c r="A123" s="35" t="s">
        <v>28</v>
      </c>
      <c r="B123" s="35" t="s">
        <v>127</v>
      </c>
      <c r="C123" s="35"/>
      <c r="D123" s="35">
        <v>0.01</v>
      </c>
      <c r="E123" s="35">
        <v>3271871.9969579899</v>
      </c>
      <c r="F123" s="35">
        <v>3.0563542856497628E-9</v>
      </c>
      <c r="I123" s="2" t="s">
        <v>11</v>
      </c>
    </row>
    <row r="124" spans="1:11" x14ac:dyDescent="0.25">
      <c r="A124" s="34" t="s">
        <v>29</v>
      </c>
      <c r="B124" s="34" t="s">
        <v>127</v>
      </c>
      <c r="C124" s="34"/>
      <c r="D124" s="34">
        <v>0.01</v>
      </c>
      <c r="E124" s="34">
        <v>3271871.9969579899</v>
      </c>
      <c r="F124" s="34">
        <v>3.0563542856497628E-9</v>
      </c>
      <c r="H124" t="s">
        <v>12</v>
      </c>
      <c r="I124" s="5">
        <v>1.5281771570738229E-9</v>
      </c>
      <c r="J124" t="s">
        <v>12</v>
      </c>
    </row>
    <row r="125" spans="1:11" x14ac:dyDescent="0.25">
      <c r="A125" s="35" t="s">
        <v>121</v>
      </c>
      <c r="B125" s="35" t="s">
        <v>127</v>
      </c>
      <c r="C125" s="35"/>
      <c r="D125" s="35">
        <v>42110.912044552897</v>
      </c>
      <c r="E125" s="35">
        <v>1546203.65387458</v>
      </c>
      <c r="F125" s="35">
        <v>2.7235035914595449E-2</v>
      </c>
      <c r="G125" s="1">
        <v>0.13617517193209144</v>
      </c>
      <c r="H125" s="4">
        <v>1</v>
      </c>
      <c r="I125" s="13">
        <v>1.7112280712699033E-7</v>
      </c>
      <c r="J125" s="7">
        <v>0.99999982887719285</v>
      </c>
      <c r="K125" s="21">
        <v>6.1364502737856041E-2</v>
      </c>
    </row>
    <row r="126" spans="1:11" x14ac:dyDescent="0.25">
      <c r="A126" s="34" t="s">
        <v>122</v>
      </c>
      <c r="B126" s="34" t="s">
        <v>127</v>
      </c>
      <c r="C126" s="34"/>
      <c r="D126" s="34">
        <v>41739.179006513499</v>
      </c>
      <c r="E126" s="34">
        <v>1572267.94962433</v>
      </c>
      <c r="F126" s="34">
        <v>2.6547115595968521E-2</v>
      </c>
      <c r="G126" s="1">
        <v>0.1327355703389568</v>
      </c>
      <c r="H126" s="4">
        <v>2</v>
      </c>
      <c r="I126" s="11">
        <v>1.7937997715253245E-7</v>
      </c>
      <c r="J126" s="15">
        <v>0.99999982062002279</v>
      </c>
      <c r="K126" s="30">
        <v>7.179691998790115E-2</v>
      </c>
    </row>
    <row r="127" spans="1:11" x14ac:dyDescent="0.25">
      <c r="A127" s="35" t="s">
        <v>123</v>
      </c>
      <c r="B127" s="35" t="s">
        <v>127</v>
      </c>
      <c r="C127" s="35"/>
      <c r="D127" s="35">
        <v>549359.75025570497</v>
      </c>
      <c r="E127" s="35">
        <v>1237787.24453475</v>
      </c>
      <c r="F127" s="35">
        <v>0.44382405189689456</v>
      </c>
      <c r="G127" s="1">
        <v>2.2191202518435871</v>
      </c>
      <c r="H127" s="4" t="s">
        <v>13</v>
      </c>
      <c r="I127" s="14">
        <v>1.7525139213976139E-7</v>
      </c>
      <c r="J127" s="8">
        <v>0.99999982474860782</v>
      </c>
      <c r="K127" s="27">
        <v>6.6580711362878603E-2</v>
      </c>
    </row>
    <row r="128" spans="1:11" x14ac:dyDescent="0.25">
      <c r="A128" s="34" t="s">
        <v>124</v>
      </c>
      <c r="B128" s="34" t="s">
        <v>127</v>
      </c>
      <c r="C128" s="34"/>
      <c r="D128" s="34">
        <v>485584.24423478998</v>
      </c>
      <c r="E128" s="34">
        <v>1313266.76318138</v>
      </c>
      <c r="F128" s="34">
        <v>0.36975293812999988</v>
      </c>
      <c r="G128" s="1">
        <v>1.8487646830091138</v>
      </c>
    </row>
    <row r="129" spans="1:7" x14ac:dyDescent="0.25">
      <c r="A129" s="35" t="s">
        <v>125</v>
      </c>
      <c r="B129" s="35" t="s">
        <v>127</v>
      </c>
      <c r="C129" s="35"/>
      <c r="D129" s="35">
        <v>0.01</v>
      </c>
      <c r="E129" s="35">
        <v>1615844.9253168299</v>
      </c>
      <c r="F129" s="35">
        <v>6.1887126934778292E-9</v>
      </c>
      <c r="G129" s="1">
        <v>2.3302677682020033E-8</v>
      </c>
    </row>
    <row r="130" spans="1:7" x14ac:dyDescent="0.25">
      <c r="A130" s="34" t="s">
        <v>126</v>
      </c>
      <c r="B130" s="34" t="s">
        <v>127</v>
      </c>
      <c r="C130" s="34"/>
      <c r="D130" s="34">
        <v>0.01</v>
      </c>
      <c r="E130" s="34">
        <v>1589775.1077882701</v>
      </c>
      <c r="F130" s="34">
        <v>6.29019787201991E-9</v>
      </c>
      <c r="G130" s="1">
        <v>2.3810103574730436E-8</v>
      </c>
    </row>
  </sheetData>
  <sortState ref="A2:L649">
    <sortCondition ref="B2:B649"/>
    <sortCondition ref="H2:H649"/>
    <sortCondition ref="G2:G649"/>
    <sortCondition descending="1" ref="I2:I649"/>
    <sortCondition ref="K2:K64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zoomScale="90" zoomScaleNormal="90" zoomScalePageLayoutView="90" workbookViewId="0">
      <pane ySplit="1" topLeftCell="A53" activePane="bottomLeft" state="frozenSplit"/>
      <selection pane="bottomLeft" activeCell="I79" sqref="I79:J81"/>
    </sheetView>
  </sheetViews>
  <sheetFormatPr defaultColWidth="8.85546875" defaultRowHeight="15" x14ac:dyDescent="0.25"/>
  <cols>
    <col min="1" max="1" width="57.140625" bestFit="1" customWidth="1"/>
    <col min="2" max="3" width="16.42578125" bestFit="1" customWidth="1"/>
    <col min="4" max="4" width="15.5703125" style="45" customWidth="1"/>
    <col min="5" max="5" width="14" style="45" bestFit="1" customWidth="1"/>
    <col min="6" max="6" width="8.7109375" style="45" customWidth="1"/>
    <col min="7" max="7" width="15.140625" style="1" bestFit="1" customWidth="1"/>
    <col min="8" max="8" width="13.7109375" customWidth="1"/>
    <col min="9" max="9" width="16.7109375" customWidth="1"/>
    <col min="10" max="10" width="15.42578125" customWidth="1"/>
    <col min="11" max="11" width="11.7109375" bestFit="1" customWidth="1"/>
    <col min="12" max="39" width="8.7109375" customWidth="1"/>
  </cols>
  <sheetData>
    <row r="1" spans="1:12" x14ac:dyDescent="0.25">
      <c r="A1" t="s">
        <v>0</v>
      </c>
      <c r="B1" t="s">
        <v>1</v>
      </c>
      <c r="C1" t="s">
        <v>2</v>
      </c>
      <c r="D1" s="45" t="s">
        <v>3</v>
      </c>
      <c r="E1" s="45" t="s">
        <v>4</v>
      </c>
      <c r="F1" s="45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2" x14ac:dyDescent="0.25">
      <c r="A2" s="34" t="s">
        <v>129</v>
      </c>
      <c r="B2" s="34" t="s">
        <v>131</v>
      </c>
      <c r="C2" s="34"/>
      <c r="D2" s="46">
        <v>0.01</v>
      </c>
      <c r="E2" s="46">
        <v>3271871.9969579899</v>
      </c>
      <c r="F2" s="46">
        <v>2.0262139508819363E-4</v>
      </c>
      <c r="I2" s="2" t="s">
        <v>11</v>
      </c>
      <c r="L2" s="44"/>
    </row>
    <row r="3" spans="1:12" x14ac:dyDescent="0.25">
      <c r="A3" s="35" t="s">
        <v>130</v>
      </c>
      <c r="B3" s="35" t="s">
        <v>131</v>
      </c>
      <c r="C3" s="35"/>
      <c r="D3" s="47">
        <v>0.01</v>
      </c>
      <c r="E3" s="47">
        <v>3271871.9969579899</v>
      </c>
      <c r="F3" s="47">
        <v>2.0262139508819363E-4</v>
      </c>
      <c r="H3" t="s">
        <v>12</v>
      </c>
      <c r="I3" s="5">
        <v>2.0262139508819363E-4</v>
      </c>
      <c r="J3" t="s">
        <v>12</v>
      </c>
      <c r="L3" s="44"/>
    </row>
    <row r="4" spans="1:12" x14ac:dyDescent="0.25">
      <c r="A4" s="34" t="s">
        <v>132</v>
      </c>
      <c r="B4" s="34" t="s">
        <v>131</v>
      </c>
      <c r="C4" s="34"/>
      <c r="D4" s="46">
        <v>70589.562982363597</v>
      </c>
      <c r="E4" s="46">
        <v>2256290.44292865</v>
      </c>
      <c r="F4" s="46">
        <v>3.1285672109987228E-2</v>
      </c>
      <c r="G4" s="1">
        <v>0.15541525357449518</v>
      </c>
      <c r="H4" s="4">
        <v>1</v>
      </c>
      <c r="I4" s="18">
        <v>0.76886610821924917</v>
      </c>
      <c r="J4" s="7">
        <v>0.23113389178075083</v>
      </c>
      <c r="K4" s="21">
        <v>0.26509531326619745</v>
      </c>
      <c r="L4" s="44"/>
    </row>
    <row r="5" spans="1:12" x14ac:dyDescent="0.25">
      <c r="A5" s="35" t="s">
        <v>133</v>
      </c>
      <c r="B5" s="35" t="s">
        <v>131</v>
      </c>
      <c r="C5" s="35"/>
      <c r="D5" s="47">
        <v>80079.190042525894</v>
      </c>
      <c r="E5" s="47">
        <v>2237652.4225904802</v>
      </c>
      <c r="F5" s="47">
        <v>3.5787144256220101E-2</v>
      </c>
      <c r="G5" s="1">
        <v>0.17792261430565953</v>
      </c>
      <c r="H5" s="4">
        <v>2</v>
      </c>
      <c r="I5" s="22">
        <v>0.65357242281127159</v>
      </c>
      <c r="J5" s="15">
        <v>0.34642757718872841</v>
      </c>
      <c r="K5" s="12">
        <v>0.38254591460984916</v>
      </c>
      <c r="L5" s="44"/>
    </row>
    <row r="6" spans="1:12" x14ac:dyDescent="0.25">
      <c r="A6" s="34" t="s">
        <v>134</v>
      </c>
      <c r="B6" s="34" t="s">
        <v>131</v>
      </c>
      <c r="C6" s="34"/>
      <c r="D6" s="46">
        <v>620101.385117169</v>
      </c>
      <c r="E6" s="46">
        <v>2316341.3592160698</v>
      </c>
      <c r="F6" s="46">
        <v>0.26770725422225022</v>
      </c>
      <c r="G6" s="1">
        <v>1.3375231641358101</v>
      </c>
      <c r="H6" s="4" t="s">
        <v>13</v>
      </c>
      <c r="I6" s="20">
        <v>0.71121926551526038</v>
      </c>
      <c r="J6" s="8">
        <v>0.28878073448473962</v>
      </c>
      <c r="K6" s="10">
        <v>0.32382061393802331</v>
      </c>
      <c r="L6" s="44"/>
    </row>
    <row r="7" spans="1:12" x14ac:dyDescent="0.25">
      <c r="A7" s="35" t="s">
        <v>135</v>
      </c>
      <c r="B7" s="35" t="s">
        <v>131</v>
      </c>
      <c r="C7" s="35"/>
      <c r="D7" s="47">
        <v>421126.40910378902</v>
      </c>
      <c r="E7" s="47">
        <v>2164632.46812254</v>
      </c>
      <c r="F7" s="47">
        <v>0.19454868912182879</v>
      </c>
      <c r="G7" s="1">
        <v>0.97173033863370295</v>
      </c>
      <c r="L7" s="44"/>
    </row>
    <row r="8" spans="1:12" x14ac:dyDescent="0.25">
      <c r="A8" s="34" t="s">
        <v>136</v>
      </c>
      <c r="B8" s="34" t="s">
        <v>131</v>
      </c>
      <c r="C8" s="34"/>
      <c r="D8" s="46">
        <v>137152.116877391</v>
      </c>
      <c r="E8" s="46">
        <v>2287798.6785364798</v>
      </c>
      <c r="F8" s="46">
        <v>5.9949381981953119E-2</v>
      </c>
      <c r="G8" s="6">
        <v>0.11949352117372986</v>
      </c>
      <c r="L8" s="44"/>
    </row>
    <row r="9" spans="1:12" x14ac:dyDescent="0.25">
      <c r="A9" s="35" t="s">
        <v>137</v>
      </c>
      <c r="B9" s="35" t="s">
        <v>131</v>
      </c>
      <c r="C9" s="35"/>
      <c r="D9" s="47">
        <v>133102.834496044</v>
      </c>
      <c r="E9" s="47">
        <v>2281295.7284280099</v>
      </c>
      <c r="F9" s="47">
        <v>5.8345278447420844E-2</v>
      </c>
      <c r="G9" s="6">
        <v>0.1162853141046653</v>
      </c>
      <c r="L9" s="44"/>
    </row>
    <row r="10" spans="1:12" x14ac:dyDescent="0.25">
      <c r="A10" s="34"/>
      <c r="B10" s="34"/>
      <c r="C10" s="34"/>
      <c r="D10" s="46"/>
      <c r="E10" s="46"/>
      <c r="F10" s="46"/>
      <c r="L10" s="44"/>
    </row>
    <row r="11" spans="1:12" x14ac:dyDescent="0.25">
      <c r="A11" s="35"/>
      <c r="B11" s="35"/>
      <c r="C11" s="35"/>
      <c r="D11" s="47"/>
      <c r="E11" s="47"/>
      <c r="F11" s="47"/>
    </row>
    <row r="12" spans="1:12" x14ac:dyDescent="0.25">
      <c r="A12" s="34" t="s">
        <v>129</v>
      </c>
      <c r="B12" s="34" t="s">
        <v>138</v>
      </c>
      <c r="C12" s="34"/>
      <c r="D12" s="46">
        <v>0.01</v>
      </c>
      <c r="E12" s="46">
        <v>3271871.9969579899</v>
      </c>
      <c r="F12" s="46">
        <v>7.1584149129343298E-5</v>
      </c>
      <c r="I12" s="2" t="s">
        <v>11</v>
      </c>
    </row>
    <row r="13" spans="1:12" x14ac:dyDescent="0.25">
      <c r="A13" s="35" t="s">
        <v>130</v>
      </c>
      <c r="B13" s="35" t="s">
        <v>138</v>
      </c>
      <c r="C13" s="35"/>
      <c r="D13" s="47">
        <v>0.01</v>
      </c>
      <c r="E13" s="47">
        <v>3271871.9969579899</v>
      </c>
      <c r="F13" s="47">
        <v>7.1584149129343298E-5</v>
      </c>
      <c r="H13" t="s">
        <v>12</v>
      </c>
      <c r="I13" s="5">
        <v>7.1584149129343298E-5</v>
      </c>
      <c r="J13" t="s">
        <v>12</v>
      </c>
    </row>
    <row r="14" spans="1:12" x14ac:dyDescent="0.25">
      <c r="A14" s="34" t="s">
        <v>139</v>
      </c>
      <c r="B14" s="34" t="s">
        <v>138</v>
      </c>
      <c r="C14" s="34"/>
      <c r="D14" s="46">
        <v>94317.7678103504</v>
      </c>
      <c r="E14" s="46">
        <v>2390319.4104768201</v>
      </c>
      <c r="F14" s="46">
        <v>3.9458227798742564E-2</v>
      </c>
      <c r="G14" s="6">
        <v>0.19693321824806612</v>
      </c>
      <c r="H14" s="4">
        <v>1</v>
      </c>
      <c r="I14" s="24">
        <v>0.39688793989299509</v>
      </c>
      <c r="J14" s="7">
        <v>0.60311206010700491</v>
      </c>
      <c r="K14" s="9">
        <v>0.23323225029895614</v>
      </c>
    </row>
    <row r="15" spans="1:12" x14ac:dyDescent="0.25">
      <c r="A15" s="35" t="s">
        <v>140</v>
      </c>
      <c r="B15" s="35" t="s">
        <v>138</v>
      </c>
      <c r="C15" s="35"/>
      <c r="D15" s="47">
        <v>83844.200435868406</v>
      </c>
      <c r="E15" s="47">
        <v>2336076.6440659701</v>
      </c>
      <c r="F15" s="47">
        <v>3.5891031507398037E-2</v>
      </c>
      <c r="G15" s="6">
        <v>0.17909723679134348</v>
      </c>
      <c r="H15" s="4">
        <v>2</v>
      </c>
      <c r="I15" s="28">
        <v>0.34338315555998616</v>
      </c>
      <c r="J15" s="29">
        <v>0.65661684444001378</v>
      </c>
      <c r="K15" s="30">
        <v>0.19094763563658687</v>
      </c>
    </row>
    <row r="16" spans="1:12" x14ac:dyDescent="0.25">
      <c r="A16" s="34" t="s">
        <v>141</v>
      </c>
      <c r="B16" s="34" t="s">
        <v>138</v>
      </c>
      <c r="C16" s="34"/>
      <c r="D16" s="46">
        <v>701442.52885157999</v>
      </c>
      <c r="E16" s="46">
        <v>2499342.89904179</v>
      </c>
      <c r="F16" s="46">
        <v>0.28065077789866383</v>
      </c>
      <c r="G16" s="6">
        <v>1.4028959687476725</v>
      </c>
      <c r="H16" s="4" t="s">
        <v>13</v>
      </c>
      <c r="I16" s="25">
        <v>0.3701355477264906</v>
      </c>
      <c r="J16" s="8">
        <v>0.62986445227350929</v>
      </c>
      <c r="K16" s="27">
        <v>0.21208994296777151</v>
      </c>
    </row>
    <row r="17" spans="1:12" x14ac:dyDescent="0.25">
      <c r="A17" s="35" t="s">
        <v>142</v>
      </c>
      <c r="B17" s="35" t="s">
        <v>138</v>
      </c>
      <c r="C17" s="35"/>
      <c r="D17" s="47">
        <v>718997.72383450996</v>
      </c>
      <c r="E17" s="47">
        <v>2437141.0271548601</v>
      </c>
      <c r="F17" s="47">
        <v>0.29501687256640796</v>
      </c>
      <c r="G17" s="6">
        <v>1.4747264420863933</v>
      </c>
    </row>
    <row r="18" spans="1:12" x14ac:dyDescent="0.25">
      <c r="A18" s="34" t="s">
        <v>143</v>
      </c>
      <c r="B18" s="34" t="s">
        <v>138</v>
      </c>
      <c r="C18" s="34"/>
      <c r="D18" s="46">
        <v>96651.698356007604</v>
      </c>
      <c r="E18" s="46">
        <v>2468640.36084694</v>
      </c>
      <c r="F18" s="46">
        <v>3.9151793792615616E-2</v>
      </c>
      <c r="G18" s="23">
        <v>7.8160419286972552E-2</v>
      </c>
    </row>
    <row r="19" spans="1:12" x14ac:dyDescent="0.25">
      <c r="A19" s="35" t="s">
        <v>144</v>
      </c>
      <c r="B19" s="35" t="s">
        <v>138</v>
      </c>
      <c r="C19" s="35"/>
      <c r="D19" s="47">
        <v>72933.732000259799</v>
      </c>
      <c r="E19" s="47">
        <v>2366359.4061021102</v>
      </c>
      <c r="F19" s="47">
        <v>3.082107130987213E-2</v>
      </c>
      <c r="G19" s="5">
        <v>6.1498974321485572E-2</v>
      </c>
    </row>
    <row r="20" spans="1:12" x14ac:dyDescent="0.25">
      <c r="A20" s="34"/>
      <c r="B20" s="34"/>
      <c r="C20" s="34"/>
      <c r="D20" s="46"/>
      <c r="E20" s="46"/>
      <c r="F20" s="46"/>
    </row>
    <row r="21" spans="1:12" x14ac:dyDescent="0.25">
      <c r="A21" s="35"/>
      <c r="B21" s="35"/>
      <c r="C21" s="35"/>
      <c r="D21" s="47"/>
      <c r="E21" s="47"/>
      <c r="F21" s="47"/>
    </row>
    <row r="22" spans="1:12" x14ac:dyDescent="0.25">
      <c r="A22" s="34" t="s">
        <v>129</v>
      </c>
      <c r="B22" s="34" t="s">
        <v>145</v>
      </c>
      <c r="C22" s="34"/>
      <c r="D22" s="46">
        <v>0.01</v>
      </c>
      <c r="E22" s="46">
        <v>6646388.4601758895</v>
      </c>
      <c r="F22" s="46">
        <v>5.3471957580316314E-5</v>
      </c>
      <c r="I22" s="2" t="s">
        <v>11</v>
      </c>
    </row>
    <row r="23" spans="1:12" x14ac:dyDescent="0.25">
      <c r="A23" s="35" t="s">
        <v>130</v>
      </c>
      <c r="B23" s="35" t="s">
        <v>145</v>
      </c>
      <c r="C23" s="35"/>
      <c r="D23" s="47">
        <v>0.01</v>
      </c>
      <c r="E23" s="47">
        <v>3271871.9969579899</v>
      </c>
      <c r="F23" s="47">
        <v>6.2706047958556281E-5</v>
      </c>
      <c r="H23" t="s">
        <v>12</v>
      </c>
      <c r="I23" s="5">
        <v>5.8089002769436297E-5</v>
      </c>
      <c r="J23" t="s">
        <v>12</v>
      </c>
    </row>
    <row r="24" spans="1:12" x14ac:dyDescent="0.25">
      <c r="A24" s="34" t="s">
        <v>146</v>
      </c>
      <c r="B24" s="34" t="s">
        <v>145</v>
      </c>
      <c r="C24" s="34"/>
      <c r="D24" s="46">
        <v>42619.236742847301</v>
      </c>
      <c r="E24" s="46">
        <v>2400938.0724355602</v>
      </c>
      <c r="F24" s="46">
        <v>1.7751077061147806E-2</v>
      </c>
      <c r="G24" s="6">
        <v>8.8464940291891864E-2</v>
      </c>
      <c r="H24" s="4">
        <v>1</v>
      </c>
      <c r="I24" s="13">
        <v>0.90328701791813792</v>
      </c>
      <c r="J24" s="7">
        <v>9.6712982081862076E-2</v>
      </c>
      <c r="K24" s="9">
        <v>0.32863420140877536</v>
      </c>
    </row>
    <row r="25" spans="1:12" x14ac:dyDescent="0.25">
      <c r="A25" s="35" t="s">
        <v>147</v>
      </c>
      <c r="B25" s="35" t="s">
        <v>145</v>
      </c>
      <c r="C25" s="35"/>
      <c r="D25" s="47">
        <v>36919.719614516798</v>
      </c>
      <c r="E25" s="47">
        <v>2362989.9813340502</v>
      </c>
      <c r="F25" s="47">
        <v>1.5624154103976943E-2</v>
      </c>
      <c r="G25" s="6">
        <v>7.7830325506037537E-2</v>
      </c>
      <c r="H25" s="4">
        <v>2</v>
      </c>
      <c r="I25" s="11">
        <v>0.86088090464630618</v>
      </c>
      <c r="J25" s="15">
        <v>0.13911909535369382</v>
      </c>
      <c r="K25" s="12">
        <v>0.260014084264583</v>
      </c>
    </row>
    <row r="26" spans="1:12" x14ac:dyDescent="0.25">
      <c r="A26" s="34" t="s">
        <v>148</v>
      </c>
      <c r="B26" s="34" t="s">
        <v>145</v>
      </c>
      <c r="C26" s="34"/>
      <c r="D26" s="46">
        <v>324155.86885932798</v>
      </c>
      <c r="E26" s="46">
        <v>2402081.9647391699</v>
      </c>
      <c r="F26" s="46">
        <v>0.13494788005476177</v>
      </c>
      <c r="G26" s="1">
        <v>0.67444895525996174</v>
      </c>
      <c r="H26" s="4" t="s">
        <v>13</v>
      </c>
      <c r="I26" s="14">
        <v>0.882083961282222</v>
      </c>
      <c r="J26" s="8">
        <v>0.11791603871777795</v>
      </c>
      <c r="K26" s="10">
        <v>0.29432414283667918</v>
      </c>
    </row>
    <row r="27" spans="1:12" x14ac:dyDescent="0.25">
      <c r="A27" s="35" t="s">
        <v>149</v>
      </c>
      <c r="B27" s="35" t="s">
        <v>145</v>
      </c>
      <c r="C27" s="35"/>
      <c r="D27" s="47">
        <v>348075.95151473</v>
      </c>
      <c r="E27" s="47">
        <v>2387016.6474542199</v>
      </c>
      <c r="F27" s="47">
        <v>0.14582049600950917</v>
      </c>
      <c r="G27" s="1">
        <v>0.72881203503369862</v>
      </c>
    </row>
    <row r="28" spans="1:12" x14ac:dyDescent="0.25">
      <c r="A28" s="34" t="s">
        <v>150</v>
      </c>
      <c r="B28" s="34" t="s">
        <v>145</v>
      </c>
      <c r="C28" s="34"/>
      <c r="D28" s="46">
        <v>101287.947056063</v>
      </c>
      <c r="E28" s="46">
        <v>2531394.6386321099</v>
      </c>
      <c r="F28" s="46">
        <v>4.0012705056053997E-2</v>
      </c>
      <c r="G28" s="6">
        <v>7.9909232106569125E-2</v>
      </c>
    </row>
    <row r="29" spans="1:12" x14ac:dyDescent="0.25">
      <c r="A29" s="35" t="s">
        <v>151</v>
      </c>
      <c r="B29" s="35" t="s">
        <v>145</v>
      </c>
      <c r="C29" s="35"/>
      <c r="D29" s="47">
        <v>79931.750002082903</v>
      </c>
      <c r="E29" s="47">
        <v>2381798.46278582</v>
      </c>
      <c r="F29" s="47">
        <v>3.3559409518046472E-2</v>
      </c>
      <c r="G29" s="6">
        <v>6.7002641030554075E-2</v>
      </c>
    </row>
    <row r="30" spans="1:12" x14ac:dyDescent="0.25">
      <c r="A30" s="34"/>
      <c r="B30" s="34"/>
      <c r="C30" s="34"/>
      <c r="D30" s="46"/>
      <c r="E30" s="46"/>
      <c r="F30" s="46"/>
    </row>
    <row r="31" spans="1:12" x14ac:dyDescent="0.25">
      <c r="A31" s="35" t="s">
        <v>129</v>
      </c>
      <c r="B31" s="35" t="s">
        <v>152</v>
      </c>
      <c r="C31" s="35"/>
      <c r="D31" s="47">
        <v>0.01</v>
      </c>
      <c r="E31" s="47">
        <v>3271871.9969579899</v>
      </c>
      <c r="F31" s="47">
        <v>1.0236282041052758E-4</v>
      </c>
      <c r="I31" s="2" t="s">
        <v>11</v>
      </c>
    </row>
    <row r="32" spans="1:12" x14ac:dyDescent="0.25">
      <c r="A32" s="34" t="s">
        <v>130</v>
      </c>
      <c r="B32" s="34" t="s">
        <v>152</v>
      </c>
      <c r="C32" s="34"/>
      <c r="D32" s="46">
        <v>0.01</v>
      </c>
      <c r="E32" s="46">
        <v>3271871.9969579899</v>
      </c>
      <c r="F32" s="46">
        <v>1.0236282041052758E-4</v>
      </c>
      <c r="H32" t="s">
        <v>12</v>
      </c>
      <c r="I32" s="5">
        <v>1.0236282041052758E-4</v>
      </c>
      <c r="J32" t="s">
        <v>12</v>
      </c>
      <c r="L32" t="s">
        <v>153</v>
      </c>
    </row>
    <row r="33" spans="1:11" x14ac:dyDescent="0.25">
      <c r="A33" s="35" t="s">
        <v>154</v>
      </c>
      <c r="B33" s="35" t="s">
        <v>152</v>
      </c>
      <c r="C33" s="35"/>
      <c r="D33" s="47">
        <v>0.01</v>
      </c>
      <c r="E33" s="47">
        <v>2452098.2606652998</v>
      </c>
      <c r="F33" s="47">
        <v>4.0781399996943081E-9</v>
      </c>
      <c r="G33" s="16">
        <v>-5.1179371135263942E-4</v>
      </c>
      <c r="H33" s="4">
        <v>1</v>
      </c>
      <c r="I33" s="24"/>
      <c r="J33" s="19"/>
      <c r="K33" s="9"/>
    </row>
    <row r="34" spans="1:11" x14ac:dyDescent="0.25">
      <c r="A34" s="34" t="s">
        <v>155</v>
      </c>
      <c r="B34" s="34" t="s">
        <v>152</v>
      </c>
      <c r="C34" s="34"/>
      <c r="D34" s="46">
        <v>0.01</v>
      </c>
      <c r="E34" s="46">
        <v>2490597.3303471701</v>
      </c>
      <c r="F34" s="46">
        <v>4.015101067584489E-9</v>
      </c>
      <c r="G34" s="16">
        <v>-5.1179402654730004E-4</v>
      </c>
      <c r="H34" s="4">
        <v>2</v>
      </c>
      <c r="I34" s="33"/>
      <c r="J34" s="29"/>
      <c r="K34" s="12"/>
    </row>
    <row r="35" spans="1:11" x14ac:dyDescent="0.25">
      <c r="A35" s="35" t="s">
        <v>156</v>
      </c>
      <c r="B35" s="35" t="s">
        <v>152</v>
      </c>
      <c r="C35" s="35"/>
      <c r="D35" s="47">
        <v>341422.81498092599</v>
      </c>
      <c r="E35" s="47">
        <v>2549186.6248449199</v>
      </c>
      <c r="F35" s="47">
        <v>0.13393402101413288</v>
      </c>
      <c r="G35" s="6">
        <v>0.66915829096861168</v>
      </c>
      <c r="H35" s="4" t="s">
        <v>13</v>
      </c>
      <c r="I35" s="25"/>
      <c r="J35" s="26"/>
      <c r="K35" s="10"/>
    </row>
    <row r="36" spans="1:11" x14ac:dyDescent="0.25">
      <c r="A36" s="34" t="s">
        <v>157</v>
      </c>
      <c r="B36" s="34" t="s">
        <v>152</v>
      </c>
      <c r="C36" s="34"/>
      <c r="D36" s="46">
        <v>353992.75252851797</v>
      </c>
      <c r="E36" s="46">
        <v>2566898.6338365101</v>
      </c>
      <c r="F36" s="46">
        <v>0.13790679065477437</v>
      </c>
      <c r="G36" s="6">
        <v>0.6890221391718192</v>
      </c>
    </row>
    <row r="37" spans="1:11" x14ac:dyDescent="0.25">
      <c r="A37" s="35" t="s">
        <v>158</v>
      </c>
      <c r="B37" s="35" t="s">
        <v>152</v>
      </c>
      <c r="C37" s="35"/>
      <c r="D37" s="47">
        <v>0.01</v>
      </c>
      <c r="E37" s="47">
        <v>2507500.2554909899</v>
      </c>
      <c r="F37" s="47">
        <v>3.9880354859792088E-9</v>
      </c>
      <c r="G37" s="5">
        <v>-2.047176647500832E-4</v>
      </c>
    </row>
    <row r="38" spans="1:11" x14ac:dyDescent="0.25">
      <c r="A38" s="34" t="s">
        <v>159</v>
      </c>
      <c r="B38" s="34" t="s">
        <v>152</v>
      </c>
      <c r="C38" s="34"/>
      <c r="D38" s="46">
        <v>0.01</v>
      </c>
      <c r="E38" s="46">
        <v>2522962.9947319399</v>
      </c>
      <c r="F38" s="46">
        <v>3.9635936083408479E-9</v>
      </c>
      <c r="G38" s="5">
        <v>-2.0471771363383848E-4</v>
      </c>
    </row>
    <row r="39" spans="1:11" x14ac:dyDescent="0.25">
      <c r="A39" s="35"/>
      <c r="B39" s="35"/>
      <c r="C39" s="35"/>
      <c r="D39" s="47"/>
      <c r="E39" s="47"/>
      <c r="F39" s="47"/>
    </row>
    <row r="40" spans="1:11" x14ac:dyDescent="0.25">
      <c r="A40" s="34" t="s">
        <v>129</v>
      </c>
      <c r="B40" s="34" t="s">
        <v>160</v>
      </c>
      <c r="C40" s="34"/>
      <c r="D40" s="46">
        <v>0.01</v>
      </c>
      <c r="E40" s="46">
        <v>3271871.9969579899</v>
      </c>
      <c r="F40" s="46">
        <v>4.1142358359343362E-4</v>
      </c>
      <c r="I40" s="2" t="s">
        <v>11</v>
      </c>
    </row>
    <row r="41" spans="1:11" x14ac:dyDescent="0.25">
      <c r="A41" s="35" t="s">
        <v>130</v>
      </c>
      <c r="B41" s="35" t="s">
        <v>160</v>
      </c>
      <c r="C41" s="35"/>
      <c r="D41" s="47">
        <v>0.01</v>
      </c>
      <c r="E41" s="47">
        <v>3271871.9969579899</v>
      </c>
      <c r="F41" s="47">
        <v>4.1142358359343362E-4</v>
      </c>
      <c r="H41" t="s">
        <v>12</v>
      </c>
      <c r="I41" s="5">
        <v>4.1142358359343362E-4</v>
      </c>
      <c r="J41" t="s">
        <v>12</v>
      </c>
    </row>
    <row r="42" spans="1:11" x14ac:dyDescent="0.25">
      <c r="A42" s="34" t="s">
        <v>161</v>
      </c>
      <c r="B42" s="34" t="s">
        <v>160</v>
      </c>
      <c r="C42" s="34"/>
      <c r="D42" s="46">
        <v>53217.553222628201</v>
      </c>
      <c r="E42" s="46">
        <v>2565282.2287718998</v>
      </c>
      <c r="F42" s="46">
        <v>2.0745301482131856E-2</v>
      </c>
      <c r="G42" s="16">
        <v>0.10166938949269211</v>
      </c>
      <c r="H42" s="4">
        <v>1</v>
      </c>
      <c r="I42" s="31">
        <v>0.2508361523491196</v>
      </c>
      <c r="J42" s="19">
        <v>0.7491638476508804</v>
      </c>
      <c r="K42" s="21">
        <v>0.11550585017189538</v>
      </c>
    </row>
    <row r="43" spans="1:11" x14ac:dyDescent="0.25">
      <c r="A43" s="35" t="s">
        <v>162</v>
      </c>
      <c r="B43" s="35" t="s">
        <v>160</v>
      </c>
      <c r="C43" s="35"/>
      <c r="D43" s="47">
        <v>47308.146552273</v>
      </c>
      <c r="E43" s="47">
        <v>2559597.67851617</v>
      </c>
      <c r="F43" s="47">
        <v>1.8482649421567732E-2</v>
      </c>
      <c r="G43" s="16">
        <v>9.0356129189871487E-2</v>
      </c>
      <c r="H43" s="4">
        <v>2</v>
      </c>
      <c r="I43" s="28">
        <v>0.26489325237774225</v>
      </c>
      <c r="J43" s="29">
        <v>0.73510674762225769</v>
      </c>
      <c r="K43" s="30">
        <v>9.9132936257360083E-2</v>
      </c>
    </row>
    <row r="44" spans="1:11" x14ac:dyDescent="0.25">
      <c r="A44" s="34" t="s">
        <v>163</v>
      </c>
      <c r="B44" s="34" t="s">
        <v>160</v>
      </c>
      <c r="C44" s="34"/>
      <c r="D44" s="46">
        <v>670871.50081110594</v>
      </c>
      <c r="E44" s="46">
        <v>2682954.2390350602</v>
      </c>
      <c r="F44" s="46">
        <v>0.25004955024964898</v>
      </c>
      <c r="G44" s="16">
        <v>1.2481906333302777</v>
      </c>
      <c r="H44" s="4" t="s">
        <v>13</v>
      </c>
      <c r="I44" s="32">
        <v>0.25786470236343095</v>
      </c>
      <c r="J44" s="26">
        <v>0.74213529763656905</v>
      </c>
      <c r="K44" s="27">
        <v>0.10731939321462773</v>
      </c>
    </row>
    <row r="45" spans="1:11" x14ac:dyDescent="0.25">
      <c r="A45" s="35" t="s">
        <v>164</v>
      </c>
      <c r="B45" s="35" t="s">
        <v>160</v>
      </c>
      <c r="C45" s="35"/>
      <c r="D45" s="47">
        <v>667815.575706559</v>
      </c>
      <c r="E45" s="47">
        <v>2537442.4400947499</v>
      </c>
      <c r="F45" s="47">
        <v>0.26318452200303794</v>
      </c>
      <c r="G45" s="16">
        <v>1.3138654920972226</v>
      </c>
    </row>
    <row r="46" spans="1:11" x14ac:dyDescent="0.25">
      <c r="A46" s="34" t="s">
        <v>165</v>
      </c>
      <c r="B46" s="34" t="s">
        <v>160</v>
      </c>
      <c r="C46" s="34"/>
      <c r="D46" s="46">
        <v>34553.934541449598</v>
      </c>
      <c r="E46" s="46">
        <v>2625159.70549329</v>
      </c>
      <c r="F46" s="46">
        <v>1.3162602819608881E-2</v>
      </c>
      <c r="G46" s="5">
        <v>2.5502358472030896E-2</v>
      </c>
    </row>
    <row r="47" spans="1:11" x14ac:dyDescent="0.25">
      <c r="A47" s="35" t="s">
        <v>166</v>
      </c>
      <c r="B47" s="35" t="s">
        <v>160</v>
      </c>
      <c r="C47" s="35"/>
      <c r="D47" s="47">
        <v>32189.2922159359</v>
      </c>
      <c r="E47" s="47">
        <v>2600358.9434762001</v>
      </c>
      <c r="F47" s="47">
        <v>1.2378788050277688E-2</v>
      </c>
      <c r="G47" s="5">
        <v>2.393472893336851E-2</v>
      </c>
    </row>
    <row r="48" spans="1:11" x14ac:dyDescent="0.25">
      <c r="A48" s="34"/>
      <c r="B48" s="34"/>
      <c r="C48" s="34"/>
      <c r="D48" s="46"/>
      <c r="E48" s="46"/>
      <c r="F48" s="46"/>
    </row>
    <row r="49" spans="1:11" x14ac:dyDescent="0.25">
      <c r="A49" s="35" t="s">
        <v>129</v>
      </c>
      <c r="B49" s="35" t="s">
        <v>167</v>
      </c>
      <c r="C49" s="35"/>
      <c r="D49" s="47">
        <v>0.01</v>
      </c>
      <c r="E49" s="47">
        <v>6646388.4601758895</v>
      </c>
      <c r="F49" s="47">
        <v>1.3080526188329002E-4</v>
      </c>
      <c r="I49" s="2" t="s">
        <v>11</v>
      </c>
    </row>
    <row r="50" spans="1:11" x14ac:dyDescent="0.25">
      <c r="A50" s="34" t="s">
        <v>130</v>
      </c>
      <c r="B50" s="34" t="s">
        <v>167</v>
      </c>
      <c r="C50" s="34"/>
      <c r="D50" s="46">
        <v>0.01</v>
      </c>
      <c r="E50" s="46">
        <v>3271871.9969579899</v>
      </c>
      <c r="F50" s="46">
        <v>1.5471664347371583E-4</v>
      </c>
      <c r="H50" t="s">
        <v>12</v>
      </c>
      <c r="I50" s="5">
        <v>1.4276095267850292E-4</v>
      </c>
      <c r="J50" t="s">
        <v>12</v>
      </c>
    </row>
    <row r="51" spans="1:11" x14ac:dyDescent="0.25">
      <c r="A51" s="35" t="s">
        <v>168</v>
      </c>
      <c r="B51" s="35" t="s">
        <v>167</v>
      </c>
      <c r="C51" s="35"/>
      <c r="D51" s="47">
        <v>62503.655280488398</v>
      </c>
      <c r="E51" s="47">
        <v>2712234.9978541899</v>
      </c>
      <c r="F51" s="47">
        <v>2.3045073649568988E-2</v>
      </c>
      <c r="G51" s="16">
        <v>0.11451156348445242</v>
      </c>
      <c r="H51" s="4">
        <v>1</v>
      </c>
      <c r="I51" s="24">
        <v>0.28167417430868047</v>
      </c>
      <c r="J51" s="19">
        <v>0.71832582569131953</v>
      </c>
      <c r="K51" s="9">
        <v>1.6993686978237437</v>
      </c>
    </row>
    <row r="52" spans="1:11" x14ac:dyDescent="0.25">
      <c r="A52" s="34" t="s">
        <v>169</v>
      </c>
      <c r="B52" s="34" t="s">
        <v>167</v>
      </c>
      <c r="C52" s="34"/>
      <c r="D52" s="46">
        <v>63316.379190505802</v>
      </c>
      <c r="E52" s="46">
        <v>2697674.4612450101</v>
      </c>
      <c r="F52" s="46">
        <v>2.347072639790811E-2</v>
      </c>
      <c r="G52" s="16">
        <v>0.11663982722614803</v>
      </c>
      <c r="H52" s="4">
        <v>2</v>
      </c>
      <c r="I52" s="33">
        <v>0.24284629495848806</v>
      </c>
      <c r="J52" s="29">
        <v>0.75715370504151192</v>
      </c>
      <c r="K52" s="12">
        <v>1.6248439009332269</v>
      </c>
    </row>
    <row r="53" spans="1:11" x14ac:dyDescent="0.25">
      <c r="A53" s="35" t="s">
        <v>170</v>
      </c>
      <c r="B53" s="35" t="s">
        <v>167</v>
      </c>
      <c r="C53" s="35"/>
      <c r="D53" s="47">
        <v>54621.923757632503</v>
      </c>
      <c r="E53" s="47">
        <v>2738412.7005685298</v>
      </c>
      <c r="F53" s="47">
        <v>1.9946563841999523E-2</v>
      </c>
      <c r="G53" s="6">
        <v>9.9019014446605089E-2</v>
      </c>
      <c r="H53" s="4" t="s">
        <v>13</v>
      </c>
      <c r="I53" s="25">
        <v>0.26226023463358428</v>
      </c>
      <c r="J53" s="26">
        <v>0.73773976536641572</v>
      </c>
      <c r="K53" s="10">
        <v>1.6621062993784852</v>
      </c>
    </row>
    <row r="54" spans="1:11" x14ac:dyDescent="0.25">
      <c r="A54" s="34" t="s">
        <v>171</v>
      </c>
      <c r="B54" s="34" t="s">
        <v>167</v>
      </c>
      <c r="C54" s="34"/>
      <c r="D54" s="46">
        <v>53943.751608463703</v>
      </c>
      <c r="E54" s="46">
        <v>2655922.7008128799</v>
      </c>
      <c r="F54" s="46">
        <v>2.0310738558751543E-2</v>
      </c>
      <c r="G54" s="16">
        <v>0.1008398880303652</v>
      </c>
    </row>
    <row r="55" spans="1:11" x14ac:dyDescent="0.25">
      <c r="A55" s="35" t="s">
        <v>172</v>
      </c>
      <c r="B55" s="35" t="s">
        <v>167</v>
      </c>
      <c r="C55" s="35"/>
      <c r="D55" s="47">
        <v>43595.323798395599</v>
      </c>
      <c r="E55" s="47">
        <v>2679452.4554052399</v>
      </c>
      <c r="F55" s="47">
        <v>1.6270235999318094E-2</v>
      </c>
      <c r="G55" s="5">
        <v>3.2254950093279181E-2</v>
      </c>
    </row>
    <row r="56" spans="1:11" x14ac:dyDescent="0.25">
      <c r="A56" s="34" t="s">
        <v>173</v>
      </c>
      <c r="B56" s="34" t="s">
        <v>167</v>
      </c>
      <c r="C56" s="34"/>
      <c r="D56" s="46">
        <v>38647.837500664798</v>
      </c>
      <c r="E56" s="46">
        <v>2701600.12053147</v>
      </c>
      <c r="F56" s="46">
        <v>1.4305535895912618E-2</v>
      </c>
      <c r="G56" s="5">
        <v>2.8325549886468231E-2</v>
      </c>
    </row>
    <row r="57" spans="1:11" x14ac:dyDescent="0.25">
      <c r="A57" s="35"/>
      <c r="B57" s="35"/>
      <c r="C57" s="35"/>
      <c r="D57" s="47"/>
      <c r="E57" s="47"/>
      <c r="F57" s="47"/>
    </row>
    <row r="58" spans="1:11" x14ac:dyDescent="0.25">
      <c r="A58" s="34"/>
      <c r="B58" s="34"/>
      <c r="C58" s="34"/>
      <c r="D58" s="46"/>
      <c r="E58" s="46"/>
      <c r="F58" s="46"/>
    </row>
    <row r="59" spans="1:11" x14ac:dyDescent="0.25">
      <c r="A59" s="35" t="s">
        <v>129</v>
      </c>
      <c r="B59" s="35" t="s">
        <v>174</v>
      </c>
      <c r="C59" s="35"/>
      <c r="D59" s="47">
        <v>0.01</v>
      </c>
      <c r="E59" s="47">
        <v>6646388.4601758895</v>
      </c>
      <c r="F59" s="47">
        <v>4.2082662597180798E-4</v>
      </c>
      <c r="I59" s="2" t="s">
        <v>11</v>
      </c>
    </row>
    <row r="60" spans="1:11" x14ac:dyDescent="0.25">
      <c r="A60" s="34" t="s">
        <v>130</v>
      </c>
      <c r="B60" s="34" t="s">
        <v>174</v>
      </c>
      <c r="C60" s="34"/>
      <c r="D60" s="46">
        <v>0.01</v>
      </c>
      <c r="E60" s="46">
        <v>3271871.9969579899</v>
      </c>
      <c r="F60" s="46">
        <v>3.8812222203895555E-4</v>
      </c>
      <c r="H60" t="s">
        <v>12</v>
      </c>
      <c r="I60" s="5">
        <v>4.0447442400538174E-4</v>
      </c>
      <c r="J60" t="s">
        <v>12</v>
      </c>
    </row>
    <row r="61" spans="1:11" x14ac:dyDescent="0.25">
      <c r="A61" s="35" t="s">
        <v>175</v>
      </c>
      <c r="B61" s="35" t="s">
        <v>174</v>
      </c>
      <c r="C61" s="35"/>
      <c r="D61" s="47">
        <v>2584924.5336955502</v>
      </c>
      <c r="E61" s="47">
        <v>2759443.9492243999</v>
      </c>
      <c r="F61" s="47">
        <v>0.93675558600206321</v>
      </c>
      <c r="G61" s="17">
        <v>4.6817555578902894</v>
      </c>
      <c r="H61" s="4">
        <v>1</v>
      </c>
      <c r="I61" s="18">
        <v>0.25585588873686366</v>
      </c>
      <c r="J61" s="7">
        <v>0.7441441112631364</v>
      </c>
      <c r="K61" s="21">
        <v>1.4159009484898193</v>
      </c>
    </row>
    <row r="62" spans="1:11" x14ac:dyDescent="0.25">
      <c r="A62" s="34" t="s">
        <v>176</v>
      </c>
      <c r="B62" s="34" t="s">
        <v>174</v>
      </c>
      <c r="C62" s="34"/>
      <c r="D62" s="46">
        <v>2651368.8812543</v>
      </c>
      <c r="E62" s="46">
        <v>2807433.61715035</v>
      </c>
      <c r="F62" s="46">
        <v>0.9444101777001368</v>
      </c>
      <c r="G62" s="17">
        <v>4.7200285163806575</v>
      </c>
      <c r="H62" s="4">
        <v>2</v>
      </c>
      <c r="I62" s="22">
        <v>0.22484737621851214</v>
      </c>
      <c r="J62" s="15">
        <v>0.77515262378148786</v>
      </c>
      <c r="K62" s="30">
        <v>1.607084838928045</v>
      </c>
    </row>
    <row r="63" spans="1:11" x14ac:dyDescent="0.25">
      <c r="A63" s="35" t="s">
        <v>177</v>
      </c>
      <c r="B63" s="35" t="s">
        <v>174</v>
      </c>
      <c r="C63" s="35"/>
      <c r="D63" s="47">
        <v>2638804.8984887698</v>
      </c>
      <c r="E63" s="47">
        <v>2796184.6911388701</v>
      </c>
      <c r="F63" s="47">
        <v>0.94371623836263818</v>
      </c>
      <c r="G63" s="17">
        <v>4.716558819693164</v>
      </c>
      <c r="H63" s="4" t="s">
        <v>13</v>
      </c>
      <c r="I63" s="20">
        <v>0.2403516324776879</v>
      </c>
      <c r="J63" s="8">
        <v>0.75964836752231213</v>
      </c>
      <c r="K63" s="27">
        <v>1.5114928937089323</v>
      </c>
    </row>
    <row r="64" spans="1:11" x14ac:dyDescent="0.25">
      <c r="A64" s="34" t="s">
        <v>178</v>
      </c>
      <c r="B64" s="34" t="s">
        <v>174</v>
      </c>
      <c r="C64" s="34"/>
      <c r="D64" s="46">
        <v>2163864.6733949101</v>
      </c>
      <c r="E64" s="46">
        <v>2678270.6447330802</v>
      </c>
      <c r="F64" s="46">
        <v>0.80793353638484267</v>
      </c>
      <c r="G64" s="17">
        <v>4.0376453098041862</v>
      </c>
    </row>
    <row r="65" spans="1:11" x14ac:dyDescent="0.25">
      <c r="A65" s="35" t="s">
        <v>179</v>
      </c>
      <c r="B65" s="35" t="s">
        <v>174</v>
      </c>
      <c r="C65" s="35"/>
      <c r="D65" s="47">
        <v>1652168.1595823199</v>
      </c>
      <c r="E65" s="47">
        <v>2756683.4466746501</v>
      </c>
      <c r="F65" s="47">
        <v>0.59933183898039077</v>
      </c>
      <c r="G65" s="1">
        <v>1.1978547291127708</v>
      </c>
    </row>
    <row r="66" spans="1:11" x14ac:dyDescent="0.25">
      <c r="A66" s="34" t="s">
        <v>180</v>
      </c>
      <c r="B66" s="34" t="s">
        <v>174</v>
      </c>
      <c r="C66" s="34"/>
      <c r="D66" s="46">
        <v>1467285.4213892701</v>
      </c>
      <c r="E66" s="46">
        <v>2763002.2812412102</v>
      </c>
      <c r="F66" s="46">
        <v>0.53104748821637904</v>
      </c>
      <c r="G66" s="1">
        <v>1.0612860275847473</v>
      </c>
    </row>
    <row r="67" spans="1:11" x14ac:dyDescent="0.25">
      <c r="A67" s="35"/>
      <c r="B67" s="35"/>
      <c r="C67" s="35"/>
      <c r="D67" s="47"/>
      <c r="E67" s="47"/>
      <c r="F67" s="47"/>
    </row>
    <row r="68" spans="1:11" x14ac:dyDescent="0.25">
      <c r="A68" s="34" t="s">
        <v>129</v>
      </c>
      <c r="B68" s="34" t="s">
        <v>181</v>
      </c>
      <c r="C68" s="34"/>
      <c r="D68" s="46">
        <v>0.01</v>
      </c>
      <c r="E68" s="46">
        <v>6646388.4601758895</v>
      </c>
      <c r="F68" s="46">
        <v>1.5045765169939165E-9</v>
      </c>
      <c r="I68" s="2" t="s">
        <v>11</v>
      </c>
    </row>
    <row r="69" spans="1:11" x14ac:dyDescent="0.25">
      <c r="A69" s="35" t="s">
        <v>130</v>
      </c>
      <c r="B69" s="35" t="s">
        <v>181</v>
      </c>
      <c r="C69" s="35"/>
      <c r="D69" s="47">
        <v>0.01</v>
      </c>
      <c r="E69" s="47">
        <v>3271871.9969579899</v>
      </c>
      <c r="F69" s="47">
        <v>3.0563542856497628E-9</v>
      </c>
      <c r="H69" t="s">
        <v>12</v>
      </c>
      <c r="I69" s="5">
        <v>2.2804654013218394E-9</v>
      </c>
      <c r="J69" t="s">
        <v>12</v>
      </c>
    </row>
    <row r="70" spans="1:11" x14ac:dyDescent="0.25">
      <c r="A70" s="34" t="s">
        <v>182</v>
      </c>
      <c r="B70" s="34" t="s">
        <v>181</v>
      </c>
      <c r="C70" s="34"/>
      <c r="D70" s="46">
        <v>15371.0005180442</v>
      </c>
      <c r="E70" s="46">
        <v>2544182.40798346</v>
      </c>
      <c r="F70" s="46">
        <v>6.0416267598624668E-3</v>
      </c>
      <c r="G70" s="1">
        <v>3.0208122396985327E-2</v>
      </c>
      <c r="H70" s="4">
        <v>1</v>
      </c>
      <c r="I70" s="13">
        <v>1.0838675840708096E-7</v>
      </c>
      <c r="J70" s="7">
        <v>0.99999989161324154</v>
      </c>
      <c r="K70" s="21">
        <v>4.5368590514192071E-2</v>
      </c>
    </row>
    <row r="71" spans="1:11" x14ac:dyDescent="0.25">
      <c r="A71" s="35" t="s">
        <v>183</v>
      </c>
      <c r="B71" s="35" t="s">
        <v>181</v>
      </c>
      <c r="C71" s="35"/>
      <c r="D71" s="47">
        <v>51272.704171454199</v>
      </c>
      <c r="E71" s="47">
        <v>2648570.4766194001</v>
      </c>
      <c r="F71" s="47">
        <v>1.9358633128350049E-2</v>
      </c>
      <c r="G71" s="1">
        <v>9.6793154239423251E-2</v>
      </c>
      <c r="H71" s="4">
        <v>2</v>
      </c>
      <c r="I71" s="11">
        <v>3.3026312745729303E-8</v>
      </c>
      <c r="J71" s="15">
        <v>0.9999999669736872</v>
      </c>
      <c r="K71" s="30">
        <v>0.13580211162652994</v>
      </c>
    </row>
    <row r="72" spans="1:11" x14ac:dyDescent="0.25">
      <c r="A72" s="34" t="s">
        <v>184</v>
      </c>
      <c r="B72" s="34" t="s">
        <v>181</v>
      </c>
      <c r="C72" s="34"/>
      <c r="D72" s="46">
        <v>350556.51727283798</v>
      </c>
      <c r="E72" s="46">
        <v>2632446.28875806</v>
      </c>
      <c r="F72" s="46">
        <v>0.13316758589525643</v>
      </c>
      <c r="G72" s="1">
        <v>0.66583791807395509</v>
      </c>
      <c r="H72" s="4" t="s">
        <v>13</v>
      </c>
      <c r="I72" s="14">
        <v>7.0706535576405133E-8</v>
      </c>
      <c r="J72" s="8">
        <v>0.99999992929346437</v>
      </c>
      <c r="K72" s="27">
        <v>9.0585351070361003E-2</v>
      </c>
    </row>
    <row r="73" spans="1:11" x14ac:dyDescent="0.25">
      <c r="A73" s="35" t="s">
        <v>185</v>
      </c>
      <c r="B73" s="35" t="s">
        <v>181</v>
      </c>
      <c r="C73" s="35"/>
      <c r="D73" s="47">
        <v>367016.76323880098</v>
      </c>
      <c r="E73" s="47">
        <v>2574647.3653525701</v>
      </c>
      <c r="F73" s="47">
        <v>0.14255030346205955</v>
      </c>
      <c r="G73" s="1">
        <v>0.71275150590797076</v>
      </c>
    </row>
    <row r="74" spans="1:11" x14ac:dyDescent="0.25">
      <c r="A74" s="34" t="s">
        <v>186</v>
      </c>
      <c r="B74" s="34" t="s">
        <v>181</v>
      </c>
      <c r="C74" s="34"/>
      <c r="D74" s="46">
        <v>0.01</v>
      </c>
      <c r="E74" s="46">
        <v>2552618.63824138</v>
      </c>
      <c r="F74" s="46">
        <v>3.9175456334086295E-9</v>
      </c>
      <c r="G74" s="6">
        <v>3.2741604641735801E-9</v>
      </c>
    </row>
    <row r="75" spans="1:11" x14ac:dyDescent="0.25">
      <c r="A75" s="35" t="s">
        <v>187</v>
      </c>
      <c r="B75" s="35" t="s">
        <v>181</v>
      </c>
      <c r="C75" s="35"/>
      <c r="D75" s="47">
        <v>0.01</v>
      </c>
      <c r="E75" s="47">
        <v>2578099.7331662299</v>
      </c>
      <c r="F75" s="47">
        <v>3.8788258931002428E-9</v>
      </c>
      <c r="G75" s="6">
        <v>3.1967209835568067E-9</v>
      </c>
    </row>
    <row r="76" spans="1:11" x14ac:dyDescent="0.25">
      <c r="A76" s="34"/>
      <c r="B76" s="34"/>
      <c r="C76" s="34"/>
      <c r="D76" s="46"/>
      <c r="E76" s="46"/>
      <c r="F76" s="46"/>
    </row>
    <row r="77" spans="1:11" x14ac:dyDescent="0.25">
      <c r="A77" s="35" t="s">
        <v>129</v>
      </c>
      <c r="B77" s="35" t="s">
        <v>188</v>
      </c>
      <c r="C77" s="35"/>
      <c r="D77" s="47">
        <v>0.01</v>
      </c>
      <c r="E77" s="47">
        <v>3271871.9969579899</v>
      </c>
      <c r="F77" s="47">
        <v>3.1750409706620569E-4</v>
      </c>
      <c r="I77" s="2" t="s">
        <v>11</v>
      </c>
    </row>
    <row r="78" spans="1:11" x14ac:dyDescent="0.25">
      <c r="A78" s="34" t="s">
        <v>130</v>
      </c>
      <c r="B78" s="34" t="s">
        <v>188</v>
      </c>
      <c r="C78" s="34"/>
      <c r="D78" s="46">
        <v>0.01</v>
      </c>
      <c r="E78" s="46">
        <v>3271871.9969579899</v>
      </c>
      <c r="F78" s="46">
        <v>3.1750409706620569E-4</v>
      </c>
      <c r="H78" t="s">
        <v>12</v>
      </c>
      <c r="I78" s="5">
        <v>3.1750409706620569E-4</v>
      </c>
      <c r="J78" t="s">
        <v>12</v>
      </c>
    </row>
    <row r="79" spans="1:11" x14ac:dyDescent="0.25">
      <c r="A79" s="35" t="s">
        <v>189</v>
      </c>
      <c r="B79" s="35" t="s">
        <v>188</v>
      </c>
      <c r="C79" s="35"/>
      <c r="D79" s="47">
        <v>39615.140793533697</v>
      </c>
      <c r="E79" s="47">
        <v>2601350.2785743899</v>
      </c>
      <c r="F79" s="47">
        <v>1.5228683780042057E-2</v>
      </c>
      <c r="G79" s="16">
        <v>7.4555898414879251E-2</v>
      </c>
      <c r="H79" s="4">
        <v>1</v>
      </c>
      <c r="I79" s="31">
        <v>2.6227451669720813E-8</v>
      </c>
      <c r="J79" s="7">
        <v>0.99999997377254835</v>
      </c>
      <c r="K79" s="21">
        <v>0.11416773297758201</v>
      </c>
    </row>
    <row r="80" spans="1:11" x14ac:dyDescent="0.25">
      <c r="A80" s="34" t="s">
        <v>190</v>
      </c>
      <c r="B80" s="34" t="s">
        <v>188</v>
      </c>
      <c r="C80" s="34"/>
      <c r="D80" s="46">
        <v>57280.316438209396</v>
      </c>
      <c r="E80" s="46">
        <v>2697613.3334550802</v>
      </c>
      <c r="F80" s="46">
        <v>2.1233701556792519E-2</v>
      </c>
      <c r="G80" s="16">
        <v>0.10458098729863156</v>
      </c>
      <c r="H80" s="4">
        <v>2</v>
      </c>
      <c r="I80" s="33">
        <v>2.6039842215150226E-8</v>
      </c>
      <c r="J80" s="15">
        <v>0.99999997396015783</v>
      </c>
      <c r="K80" s="30">
        <v>0.16239429527496466</v>
      </c>
    </row>
    <row r="81" spans="1:11" x14ac:dyDescent="0.25">
      <c r="A81" s="35" t="s">
        <v>191</v>
      </c>
      <c r="B81" s="35" t="s">
        <v>188</v>
      </c>
      <c r="C81" s="35"/>
      <c r="D81" s="47">
        <v>346734.47996155103</v>
      </c>
      <c r="E81" s="47">
        <v>2686382.3455747901</v>
      </c>
      <c r="F81" s="47">
        <v>0.12907115792088122</v>
      </c>
      <c r="G81" s="6">
        <v>0.64376826911907503</v>
      </c>
      <c r="H81" s="4" t="s">
        <v>13</v>
      </c>
      <c r="I81" s="25">
        <v>2.6133646942435519E-8</v>
      </c>
      <c r="J81" s="8">
        <v>0.99999997386635309</v>
      </c>
      <c r="K81" s="27">
        <v>0.13828101412627333</v>
      </c>
    </row>
    <row r="82" spans="1:11" x14ac:dyDescent="0.25">
      <c r="A82" s="34" t="s">
        <v>192</v>
      </c>
      <c r="B82" s="34" t="s">
        <v>188</v>
      </c>
      <c r="C82" s="34"/>
      <c r="D82" s="46">
        <v>340334.14917513001</v>
      </c>
      <c r="E82" s="46">
        <v>2662752.0245003998</v>
      </c>
      <c r="F82" s="46">
        <v>0.12781293415371089</v>
      </c>
      <c r="G82" s="6">
        <v>0.63747715028322338</v>
      </c>
    </row>
    <row r="83" spans="1:11" x14ac:dyDescent="0.25">
      <c r="A83" s="35" t="s">
        <v>193</v>
      </c>
      <c r="B83" s="35" t="s">
        <v>188</v>
      </c>
      <c r="C83" s="35"/>
      <c r="D83" s="47">
        <v>0.01</v>
      </c>
      <c r="E83" s="47">
        <v>2683072.4440727602</v>
      </c>
      <c r="F83" s="47">
        <v>3.7270704419820045E-9</v>
      </c>
      <c r="G83" s="16">
        <v>-6.350007399915274E-4</v>
      </c>
    </row>
    <row r="84" spans="1:11" x14ac:dyDescent="0.25">
      <c r="A84" s="34" t="s">
        <v>194</v>
      </c>
      <c r="B84" s="34" t="s">
        <v>188</v>
      </c>
      <c r="C84" s="34"/>
      <c r="D84" s="46">
        <v>0.01</v>
      </c>
      <c r="E84" s="46">
        <v>2717599.7173177302</v>
      </c>
      <c r="F84" s="46">
        <v>3.6797177804647388E-9</v>
      </c>
      <c r="G84" s="16">
        <v>-6.3500083469685041E-4</v>
      </c>
    </row>
    <row r="85" spans="1:11" x14ac:dyDescent="0.25">
      <c r="A85" s="35"/>
      <c r="B85" s="35"/>
      <c r="C85" s="35"/>
      <c r="D85" s="47"/>
      <c r="E85" s="47"/>
      <c r="F85" s="47"/>
    </row>
    <row r="86" spans="1:11" x14ac:dyDescent="0.25">
      <c r="A86" s="34" t="s">
        <v>129</v>
      </c>
      <c r="B86" s="34" t="s">
        <v>195</v>
      </c>
      <c r="C86" s="34"/>
      <c r="D86" s="46">
        <v>0.01</v>
      </c>
      <c r="E86" s="46">
        <v>6646388.4601758895</v>
      </c>
      <c r="F86" s="46">
        <v>3.9364510614311607E-5</v>
      </c>
      <c r="I86" s="2" t="s">
        <v>11</v>
      </c>
    </row>
    <row r="87" spans="1:11" x14ac:dyDescent="0.25">
      <c r="A87" s="35" t="s">
        <v>130</v>
      </c>
      <c r="B87" s="35" t="s">
        <v>195</v>
      </c>
      <c r="C87" s="35"/>
      <c r="D87" s="47">
        <v>0.01</v>
      </c>
      <c r="E87" s="47">
        <v>3271871.9969579899</v>
      </c>
      <c r="F87" s="47">
        <v>4.6868567433276621E-4</v>
      </c>
      <c r="H87" t="s">
        <v>12</v>
      </c>
      <c r="I87" s="5">
        <v>2.5402509247353893E-4</v>
      </c>
      <c r="J87" t="s">
        <v>12</v>
      </c>
    </row>
    <row r="88" spans="1:11" x14ac:dyDescent="0.25">
      <c r="A88" s="34" t="s">
        <v>196</v>
      </c>
      <c r="B88" s="34" t="s">
        <v>195</v>
      </c>
      <c r="C88" s="34"/>
      <c r="D88" s="46">
        <v>112448.68545854899</v>
      </c>
      <c r="E88" s="46">
        <v>2337631.5436216001</v>
      </c>
      <c r="F88" s="46">
        <v>4.8103682449603107E-2</v>
      </c>
      <c r="G88" s="6">
        <v>0.23924828678564783</v>
      </c>
      <c r="H88" s="4">
        <v>1</v>
      </c>
      <c r="I88" s="18">
        <v>0.88739045530660121</v>
      </c>
      <c r="J88" s="7">
        <v>0.11260954469339879</v>
      </c>
      <c r="K88" s="9">
        <v>0.41547456997929577</v>
      </c>
    </row>
    <row r="89" spans="1:11" x14ac:dyDescent="0.25">
      <c r="A89" s="35" t="s">
        <v>197</v>
      </c>
      <c r="B89" s="35" t="s">
        <v>195</v>
      </c>
      <c r="C89" s="35"/>
      <c r="D89" s="47">
        <v>70678.143084296797</v>
      </c>
      <c r="E89" s="47">
        <v>2193832.6287892</v>
      </c>
      <c r="F89" s="47">
        <v>3.2216743500302861E-2</v>
      </c>
      <c r="G89" s="6">
        <v>0.15981359203914661</v>
      </c>
      <c r="H89" s="4">
        <v>2</v>
      </c>
      <c r="I89" s="22">
        <v>1.0752053460012128</v>
      </c>
      <c r="J89" s="15">
        <v>-7.5205346001212758E-2</v>
      </c>
      <c r="K89" s="12">
        <v>0.3255525530567292</v>
      </c>
    </row>
    <row r="90" spans="1:11" x14ac:dyDescent="0.25">
      <c r="A90" s="34" t="s">
        <v>198</v>
      </c>
      <c r="B90" s="34" t="s">
        <v>195</v>
      </c>
      <c r="C90" s="34"/>
      <c r="D90" s="46">
        <v>658368.46753640601</v>
      </c>
      <c r="E90" s="46">
        <v>2303958.5152727002</v>
      </c>
      <c r="F90" s="46">
        <v>0.28575534809856612</v>
      </c>
      <c r="G90" s="1">
        <v>1.4275066150304629</v>
      </c>
      <c r="H90" s="4" t="s">
        <v>13</v>
      </c>
      <c r="I90" s="20">
        <v>0.98129790065390698</v>
      </c>
      <c r="J90" s="8">
        <v>1.8702099346093015E-2</v>
      </c>
      <c r="K90" s="10">
        <v>0.37051356151801251</v>
      </c>
    </row>
    <row r="91" spans="1:11" x14ac:dyDescent="0.25">
      <c r="A91" s="35" t="s">
        <v>199</v>
      </c>
      <c r="B91" s="35" t="s">
        <v>195</v>
      </c>
      <c r="C91" s="35"/>
      <c r="D91" s="47">
        <v>631021.12688595604</v>
      </c>
      <c r="E91" s="47">
        <v>2299864.3657971099</v>
      </c>
      <c r="F91" s="47">
        <v>0.27437319185875142</v>
      </c>
      <c r="G91" s="1">
        <v>1.3705958338313895</v>
      </c>
    </row>
    <row r="92" spans="1:11" x14ac:dyDescent="0.25">
      <c r="A92" s="34" t="s">
        <v>200</v>
      </c>
      <c r="B92" s="34" t="s">
        <v>195</v>
      </c>
      <c r="C92" s="34"/>
      <c r="D92" s="46">
        <v>252761.99449571199</v>
      </c>
      <c r="E92" s="46">
        <v>2375418.6046187901</v>
      </c>
      <c r="F92" s="46">
        <v>0.1064073481634937</v>
      </c>
      <c r="G92" s="16">
        <v>0.21230664614204034</v>
      </c>
    </row>
    <row r="93" spans="1:11" x14ac:dyDescent="0.25">
      <c r="A93" s="35" t="s">
        <v>201</v>
      </c>
      <c r="B93" s="35" t="s">
        <v>195</v>
      </c>
      <c r="C93" s="35"/>
      <c r="D93" s="47">
        <v>197535.10454890601</v>
      </c>
      <c r="E93" s="47">
        <v>2292381.9874301199</v>
      </c>
      <c r="F93" s="47">
        <v>8.6170239354547179E-2</v>
      </c>
      <c r="G93" s="16">
        <v>0.17183242852414729</v>
      </c>
    </row>
    <row r="94" spans="1:11" x14ac:dyDescent="0.25">
      <c r="A94" s="34"/>
      <c r="B94" s="34"/>
      <c r="C94" s="34"/>
      <c r="D94" s="46"/>
      <c r="E94" s="46"/>
      <c r="F94" s="46"/>
    </row>
    <row r="95" spans="1:11" x14ac:dyDescent="0.25">
      <c r="A95" s="35" t="s">
        <v>129</v>
      </c>
      <c r="B95" s="35" t="s">
        <v>202</v>
      </c>
      <c r="C95" s="35"/>
      <c r="D95" s="47">
        <v>4.8488379999999998E-9</v>
      </c>
      <c r="E95" s="47">
        <v>6646388.4601758895</v>
      </c>
      <c r="F95" s="47">
        <v>7.2954477895077481E-16</v>
      </c>
      <c r="I95" s="2" t="s">
        <v>11</v>
      </c>
    </row>
    <row r="96" spans="1:11" x14ac:dyDescent="0.25">
      <c r="A96" s="34" t="s">
        <v>130</v>
      </c>
      <c r="B96" s="34" t="s">
        <v>202</v>
      </c>
      <c r="C96" s="34"/>
      <c r="D96" s="46">
        <v>4.8488379999999998E-9</v>
      </c>
      <c r="E96" s="46">
        <v>6646388.4601758895</v>
      </c>
      <c r="F96" s="46">
        <v>7.2954477895077481E-16</v>
      </c>
      <c r="H96" t="s">
        <v>12</v>
      </c>
      <c r="I96" s="5">
        <v>7.2954477895077481E-16</v>
      </c>
      <c r="J96" t="s">
        <v>12</v>
      </c>
    </row>
    <row r="97" spans="1:13" x14ac:dyDescent="0.25">
      <c r="A97" s="35" t="s">
        <v>203</v>
      </c>
      <c r="B97" s="35" t="s">
        <v>202</v>
      </c>
      <c r="C97" s="35"/>
      <c r="D97" s="47">
        <v>147224.852473223</v>
      </c>
      <c r="E97" s="47">
        <v>2727459.1118852999</v>
      </c>
      <c r="F97" s="47">
        <v>5.3978756943291753E-2</v>
      </c>
      <c r="G97" s="6">
        <v>0.26989378471645514</v>
      </c>
      <c r="H97" s="4">
        <v>1</v>
      </c>
      <c r="I97" s="31">
        <v>2.6227451669720813E-8</v>
      </c>
      <c r="J97" s="7">
        <v>0.99999997377254835</v>
      </c>
      <c r="K97" s="9">
        <v>0.16497295140925167</v>
      </c>
    </row>
    <row r="98" spans="1:13" x14ac:dyDescent="0.25">
      <c r="A98" s="34" t="s">
        <v>204</v>
      </c>
      <c r="B98" s="34" t="s">
        <v>202</v>
      </c>
      <c r="C98" s="34"/>
      <c r="D98" s="46">
        <v>152104.79549612099</v>
      </c>
      <c r="E98" s="46">
        <v>2790353.3627407299</v>
      </c>
      <c r="F98" s="46">
        <v>5.4510943856487484E-2</v>
      </c>
      <c r="G98" s="6">
        <v>0.2725547192824338</v>
      </c>
      <c r="H98" s="4">
        <v>2</v>
      </c>
      <c r="I98" s="33">
        <v>2.6039842215150226E-8</v>
      </c>
      <c r="J98" s="15">
        <v>0.99999997396015783</v>
      </c>
      <c r="K98" s="12">
        <v>0.20282513420483711</v>
      </c>
    </row>
    <row r="99" spans="1:13" x14ac:dyDescent="0.25">
      <c r="A99" s="35" t="s">
        <v>205</v>
      </c>
      <c r="B99" s="35" t="s">
        <v>202</v>
      </c>
      <c r="C99" s="35"/>
      <c r="D99" s="47">
        <v>952227.70089514996</v>
      </c>
      <c r="E99" s="47">
        <v>2910252.4077850301</v>
      </c>
      <c r="F99" s="47">
        <v>0.32719763356192283</v>
      </c>
      <c r="G99" s="1">
        <v>1.6359881678096104</v>
      </c>
      <c r="H99" s="4" t="s">
        <v>13</v>
      </c>
      <c r="I99" s="25">
        <v>2.6133646942435519E-8</v>
      </c>
      <c r="J99" s="8">
        <v>0.99999997386635309</v>
      </c>
      <c r="K99" s="10">
        <v>0.18389904280704439</v>
      </c>
    </row>
    <row r="100" spans="1:13" x14ac:dyDescent="0.25">
      <c r="A100" s="34" t="s">
        <v>206</v>
      </c>
      <c r="B100" s="34" t="s">
        <v>202</v>
      </c>
      <c r="C100" s="34"/>
      <c r="D100" s="46">
        <v>745526.93310040305</v>
      </c>
      <c r="E100" s="46">
        <v>2773967.6292336299</v>
      </c>
      <c r="F100" s="46">
        <v>0.2687583392263202</v>
      </c>
      <c r="G100" s="1">
        <v>1.3437916961315974</v>
      </c>
    </row>
    <row r="101" spans="1:13" x14ac:dyDescent="0.25">
      <c r="A101" s="35" t="s">
        <v>207</v>
      </c>
      <c r="B101" s="35" t="s">
        <v>202</v>
      </c>
      <c r="C101" s="35"/>
      <c r="D101" s="47">
        <v>0.01</v>
      </c>
      <c r="E101" s="47">
        <v>2825406.4175208402</v>
      </c>
      <c r="F101" s="47">
        <v>3.5393138268492096E-9</v>
      </c>
      <c r="G101" s="5">
        <v>7.0786261946088611E-9</v>
      </c>
    </row>
    <row r="102" spans="1:13" x14ac:dyDescent="0.25">
      <c r="A102" s="34" t="s">
        <v>208</v>
      </c>
      <c r="B102" s="34" t="s">
        <v>202</v>
      </c>
      <c r="C102" s="34"/>
      <c r="D102" s="46">
        <v>0.01</v>
      </c>
      <c r="E102" s="46">
        <v>2817979.6451762002</v>
      </c>
      <c r="F102" s="46">
        <v>3.5486416720993485E-9</v>
      </c>
      <c r="G102" s="23">
        <v>7.0972818851091388E-9</v>
      </c>
    </row>
    <row r="103" spans="1:13" x14ac:dyDescent="0.25">
      <c r="A103" s="35"/>
      <c r="B103" s="35"/>
      <c r="C103" s="35"/>
      <c r="D103" s="47"/>
      <c r="E103" s="47"/>
      <c r="F103" s="47"/>
    </row>
    <row r="104" spans="1:13" x14ac:dyDescent="0.25">
      <c r="A104" s="34" t="s">
        <v>129</v>
      </c>
      <c r="B104" s="34" t="s">
        <v>209</v>
      </c>
      <c r="C104" s="34"/>
      <c r="D104" s="46">
        <v>0.01</v>
      </c>
      <c r="E104" s="46">
        <v>6646388.4601758895</v>
      </c>
      <c r="F104" s="46">
        <v>1.1153200605843127E-3</v>
      </c>
      <c r="I104" s="2" t="s">
        <v>11</v>
      </c>
      <c r="M104" s="44"/>
    </row>
    <row r="105" spans="1:13" x14ac:dyDescent="0.25">
      <c r="A105" s="35" t="s">
        <v>130</v>
      </c>
      <c r="B105" s="35" t="s">
        <v>209</v>
      </c>
      <c r="C105" s="35"/>
      <c r="D105" s="47">
        <v>0.01</v>
      </c>
      <c r="E105" s="47">
        <v>6646388.4601758895</v>
      </c>
      <c r="F105" s="47">
        <v>1.1153200605843127E-3</v>
      </c>
      <c r="H105" t="s">
        <v>12</v>
      </c>
      <c r="I105" s="5">
        <v>1.1153200605843127E-3</v>
      </c>
      <c r="J105" t="s">
        <v>12</v>
      </c>
      <c r="M105" s="44"/>
    </row>
    <row r="106" spans="1:13" x14ac:dyDescent="0.25">
      <c r="A106" s="34" t="s">
        <v>210</v>
      </c>
      <c r="B106" s="34" t="s">
        <v>209</v>
      </c>
      <c r="C106" s="34"/>
      <c r="D106" s="46">
        <v>30806</v>
      </c>
      <c r="E106" s="46">
        <v>1528613</v>
      </c>
      <c r="F106" s="46">
        <v>2.0152909860115021E-2</v>
      </c>
      <c r="G106" s="6">
        <v>9.5187948997653551E-2</v>
      </c>
      <c r="H106" s="4">
        <v>1</v>
      </c>
      <c r="I106" s="31">
        <v>2.6227451669720813E-8</v>
      </c>
      <c r="J106" s="7">
        <v>0.99999997377254835</v>
      </c>
      <c r="K106" s="9">
        <v>0.20976307264044144</v>
      </c>
      <c r="M106" s="44"/>
    </row>
    <row r="107" spans="1:13" x14ac:dyDescent="0.25">
      <c r="A107" s="35" t="s">
        <v>211</v>
      </c>
      <c r="B107" s="35" t="s">
        <v>209</v>
      </c>
      <c r="C107" s="35"/>
      <c r="D107" s="47">
        <v>138672.18268780201</v>
      </c>
      <c r="E107" s="47">
        <v>2925894.5028651599</v>
      </c>
      <c r="F107" s="47">
        <v>4.7394799283435658E-2</v>
      </c>
      <c r="G107" s="6">
        <v>0.23139739611425675</v>
      </c>
      <c r="H107" s="4">
        <v>2</v>
      </c>
      <c r="I107" s="33">
        <v>2.6039842215150226E-8</v>
      </c>
      <c r="J107" s="15">
        <v>0.99999997396015783</v>
      </c>
      <c r="K107" s="12">
        <v>0.6329377821382971</v>
      </c>
      <c r="M107" s="44"/>
    </row>
    <row r="108" spans="1:13" x14ac:dyDescent="0.25">
      <c r="A108" s="34" t="s">
        <v>212</v>
      </c>
      <c r="B108" s="34" t="s">
        <v>209</v>
      </c>
      <c r="C108" s="34"/>
      <c r="D108" s="46">
        <v>243347.94586981399</v>
      </c>
      <c r="E108" s="46">
        <v>2755041.95069949</v>
      </c>
      <c r="F108" s="46">
        <v>8.8328217945294552E-2</v>
      </c>
      <c r="G108" s="1">
        <v>0.43606448942355114</v>
      </c>
      <c r="H108" s="4" t="s">
        <v>13</v>
      </c>
      <c r="I108" s="25">
        <v>2.6133646942435519E-8</v>
      </c>
      <c r="J108" s="8">
        <v>0.99999997386635309</v>
      </c>
      <c r="K108" s="10">
        <v>0.42135042738936929</v>
      </c>
      <c r="M108" s="44"/>
    </row>
    <row r="109" spans="1:13" x14ac:dyDescent="0.25">
      <c r="A109" s="35" t="s">
        <v>213</v>
      </c>
      <c r="B109" s="35" t="s">
        <v>209</v>
      </c>
      <c r="C109" s="35"/>
      <c r="D109" s="47">
        <v>200458.470158571</v>
      </c>
      <c r="E109" s="47">
        <v>2743785.2002480002</v>
      </c>
      <c r="F109" s="47">
        <v>7.3059097388692207E-2</v>
      </c>
      <c r="G109" s="1">
        <v>0.35971888664053941</v>
      </c>
      <c r="M109" s="44"/>
    </row>
    <row r="110" spans="1:13" x14ac:dyDescent="0.25">
      <c r="A110" s="34" t="s">
        <v>214</v>
      </c>
      <c r="B110" s="34" t="s">
        <v>209</v>
      </c>
      <c r="C110" s="34"/>
      <c r="D110" s="46">
        <v>0.01</v>
      </c>
      <c r="E110" s="46">
        <v>2846935.3273497601</v>
      </c>
      <c r="F110" s="46">
        <v>3.5125490572028898E-9</v>
      </c>
      <c r="G110" s="16">
        <v>-2.230633096070511E-3</v>
      </c>
      <c r="M110" s="44"/>
    </row>
    <row r="111" spans="1:13" x14ac:dyDescent="0.25">
      <c r="A111" s="35" t="s">
        <v>215</v>
      </c>
      <c r="B111" s="35" t="s">
        <v>209</v>
      </c>
      <c r="C111" s="35"/>
      <c r="D111" s="47">
        <v>0.01</v>
      </c>
      <c r="E111" s="47">
        <v>2843038.5759917898</v>
      </c>
      <c r="F111" s="47">
        <v>3.5173634590981639E-9</v>
      </c>
      <c r="G111" s="16">
        <v>-2.2306330864417072E-3</v>
      </c>
      <c r="M111" s="44"/>
    </row>
    <row r="112" spans="1:13" x14ac:dyDescent="0.25">
      <c r="A112" s="34"/>
      <c r="B112" s="34"/>
      <c r="C112" s="34"/>
      <c r="D112" s="46"/>
      <c r="E112" s="46"/>
      <c r="F112" s="46"/>
    </row>
    <row r="113" spans="1:13" x14ac:dyDescent="0.25">
      <c r="A113" s="35"/>
      <c r="B113" s="35"/>
      <c r="C113" s="35"/>
      <c r="D113" s="47"/>
      <c r="E113" s="47"/>
      <c r="F113" s="47"/>
    </row>
    <row r="114" spans="1:13" x14ac:dyDescent="0.25">
      <c r="A114" s="34" t="s">
        <v>129</v>
      </c>
      <c r="B114" s="34" t="s">
        <v>216</v>
      </c>
      <c r="C114" s="34"/>
      <c r="D114" s="46">
        <v>1.89408E-10</v>
      </c>
      <c r="E114" s="46">
        <v>6646388.4601758895</v>
      </c>
      <c r="F114" s="46">
        <v>2.8497882893078376E-17</v>
      </c>
      <c r="I114" s="2" t="s">
        <v>11</v>
      </c>
      <c r="M114" s="44"/>
    </row>
    <row r="115" spans="1:13" x14ac:dyDescent="0.25">
      <c r="A115" s="35" t="s">
        <v>130</v>
      </c>
      <c r="B115" s="35" t="s">
        <v>216</v>
      </c>
      <c r="C115" s="35"/>
      <c r="D115" s="47">
        <v>0.01</v>
      </c>
      <c r="E115" s="47">
        <v>3271871.9969579899</v>
      </c>
      <c r="F115" s="47">
        <v>9.1129930324760006E-5</v>
      </c>
      <c r="H115" t="s">
        <v>12</v>
      </c>
      <c r="I115" s="5">
        <v>1.1153200605843127E-3</v>
      </c>
      <c r="J115" t="s">
        <v>12</v>
      </c>
      <c r="M115" s="44"/>
    </row>
    <row r="116" spans="1:13" x14ac:dyDescent="0.25">
      <c r="A116" s="34" t="s">
        <v>217</v>
      </c>
      <c r="B116" s="34" t="s">
        <v>216</v>
      </c>
      <c r="C116" s="34"/>
      <c r="D116" s="46">
        <v>71533.4183514178</v>
      </c>
      <c r="E116" s="46">
        <v>2647264.1446259301</v>
      </c>
      <c r="F116" s="46">
        <v>2.7021639867949702E-2</v>
      </c>
      <c r="G116" s="6">
        <v>0.12953159903682696</v>
      </c>
      <c r="H116" s="4">
        <v>1</v>
      </c>
      <c r="I116" s="31">
        <v>2.6227451669720813E-8</v>
      </c>
      <c r="J116" s="7">
        <v>0.99999997377254835</v>
      </c>
      <c r="K116" s="9">
        <v>0.65625632087463126</v>
      </c>
      <c r="M116" s="44"/>
    </row>
    <row r="117" spans="1:13" x14ac:dyDescent="0.25">
      <c r="A117" s="35" t="s">
        <v>218</v>
      </c>
      <c r="B117" s="35" t="s">
        <v>216</v>
      </c>
      <c r="C117" s="35"/>
      <c r="D117" s="47">
        <v>101532.195088033</v>
      </c>
      <c r="E117" s="47">
        <v>2698326.6493689199</v>
      </c>
      <c r="F117" s="47">
        <v>3.7627836908396238E-2</v>
      </c>
      <c r="G117" s="6">
        <v>0.18256258423905963</v>
      </c>
      <c r="H117" s="4">
        <v>2</v>
      </c>
      <c r="I117" s="33">
        <v>2.6039842215150226E-8</v>
      </c>
      <c r="J117" s="15">
        <v>0.99999997396015783</v>
      </c>
      <c r="K117" s="12">
        <v>0.47565229496694189</v>
      </c>
      <c r="M117" s="44"/>
    </row>
    <row r="118" spans="1:13" x14ac:dyDescent="0.25">
      <c r="A118" s="34" t="s">
        <v>219</v>
      </c>
      <c r="B118" s="34" t="s">
        <v>216</v>
      </c>
      <c r="C118" s="34"/>
      <c r="D118" s="46">
        <v>185564.74291322799</v>
      </c>
      <c r="E118" s="46">
        <v>2582442.7694930998</v>
      </c>
      <c r="F118" s="46">
        <v>7.1856284718228997E-2</v>
      </c>
      <c r="G118" s="1">
        <v>0.19171453869079125</v>
      </c>
      <c r="H118" s="4" t="s">
        <v>13</v>
      </c>
      <c r="I118" s="25">
        <v>2.6133646942435519E-8</v>
      </c>
      <c r="J118" s="8">
        <v>0.99999997386635309</v>
      </c>
      <c r="K118" s="10">
        <v>0.5659543079207866</v>
      </c>
      <c r="M118" s="44"/>
    </row>
    <row r="119" spans="1:13" x14ac:dyDescent="0.25">
      <c r="A119" s="35" t="s">
        <v>220</v>
      </c>
      <c r="B119" s="35" t="s">
        <v>216</v>
      </c>
      <c r="C119" s="35"/>
      <c r="D119" s="47">
        <v>197912.686194576</v>
      </c>
      <c r="E119" s="47">
        <v>2593360.3113489901</v>
      </c>
      <c r="F119" s="47">
        <v>7.6315151939541956E-2</v>
      </c>
      <c r="G119" s="1">
        <v>0.37599915939478817</v>
      </c>
      <c r="M119" s="44"/>
    </row>
    <row r="120" spans="1:13" x14ac:dyDescent="0.25">
      <c r="A120" s="34" t="s">
        <v>221</v>
      </c>
      <c r="B120" s="34" t="s">
        <v>216</v>
      </c>
      <c r="C120" s="34"/>
      <c r="D120" s="46">
        <v>0.01</v>
      </c>
      <c r="E120" s="46">
        <v>2706099.9753159299</v>
      </c>
      <c r="F120" s="46">
        <v>3.6953549725495738E-9</v>
      </c>
      <c r="G120" s="16">
        <v>-2.2306327304586803E-3</v>
      </c>
      <c r="M120" s="44"/>
    </row>
    <row r="121" spans="1:13" x14ac:dyDescent="0.25">
      <c r="A121" s="35" t="s">
        <v>222</v>
      </c>
      <c r="B121" s="35" t="s">
        <v>216</v>
      </c>
      <c r="C121" s="35"/>
      <c r="D121" s="47">
        <v>0.01</v>
      </c>
      <c r="E121" s="47">
        <v>2695128.6438230998</v>
      </c>
      <c r="F121" s="47">
        <v>3.7103980260529527E-9</v>
      </c>
      <c r="G121" s="16">
        <v>-2.2306327003725731E-3</v>
      </c>
      <c r="M121" s="44"/>
    </row>
    <row r="122" spans="1:13" x14ac:dyDescent="0.25">
      <c r="A122" s="34"/>
      <c r="B122" s="34"/>
      <c r="C122" s="34"/>
      <c r="D122" s="46"/>
      <c r="E122" s="46"/>
      <c r="F122" s="46"/>
    </row>
    <row r="123" spans="1:13" x14ac:dyDescent="0.25">
      <c r="A123" s="35" t="s">
        <v>129</v>
      </c>
      <c r="B123" s="35" t="s">
        <v>223</v>
      </c>
      <c r="C123" s="35"/>
      <c r="D123" s="47">
        <v>0.01</v>
      </c>
      <c r="E123" s="47">
        <v>6646388.4601758895</v>
      </c>
      <c r="F123" s="47">
        <v>1.5045765169939165E-9</v>
      </c>
      <c r="I123" s="2" t="s">
        <v>11</v>
      </c>
    </row>
    <row r="124" spans="1:13" x14ac:dyDescent="0.25">
      <c r="A124" s="34" t="s">
        <v>130</v>
      </c>
      <c r="B124" s="34" t="s">
        <v>223</v>
      </c>
      <c r="C124" s="34"/>
      <c r="D124" s="46">
        <v>0.01</v>
      </c>
      <c r="E124" s="46">
        <v>3271871.9969579899</v>
      </c>
      <c r="F124" s="46">
        <v>3.0563542856497628E-9</v>
      </c>
      <c r="H124" t="s">
        <v>12</v>
      </c>
      <c r="I124" s="5" t="s">
        <v>230</v>
      </c>
      <c r="J124" t="s">
        <v>12</v>
      </c>
    </row>
    <row r="125" spans="1:13" x14ac:dyDescent="0.25">
      <c r="A125" s="35" t="s">
        <v>224</v>
      </c>
      <c r="B125" s="35" t="s">
        <v>223</v>
      </c>
      <c r="C125" s="35"/>
      <c r="D125" s="47">
        <v>95459.876798442303</v>
      </c>
      <c r="E125" s="47">
        <v>2442403.61802701</v>
      </c>
      <c r="F125" s="47">
        <v>3.9084398702109453E-2</v>
      </c>
      <c r="G125" s="1">
        <v>0.19542199351054726</v>
      </c>
      <c r="H125" s="4">
        <v>1</v>
      </c>
      <c r="I125" s="31">
        <v>2.6227451669720813E-8</v>
      </c>
      <c r="J125" s="7">
        <v>0.99999997377254835</v>
      </c>
      <c r="K125" s="21">
        <v>8.7576198441936259E-2</v>
      </c>
    </row>
    <row r="126" spans="1:13" x14ac:dyDescent="0.25">
      <c r="A126" s="34" t="s">
        <v>225</v>
      </c>
      <c r="B126" s="34" t="s">
        <v>223</v>
      </c>
      <c r="C126" s="34"/>
      <c r="D126" s="46">
        <v>119402.08322259301</v>
      </c>
      <c r="E126" s="46">
        <v>2469385.6867395602</v>
      </c>
      <c r="F126" s="46">
        <v>4.8352950235264744E-2</v>
      </c>
      <c r="G126" s="1">
        <v>0.24176475117632373</v>
      </c>
      <c r="H126" s="4">
        <v>2</v>
      </c>
      <c r="I126" s="33">
        <v>2.6039842215150226E-8</v>
      </c>
      <c r="J126" s="15">
        <v>0.99999997396015783</v>
      </c>
      <c r="K126" s="30">
        <v>0.10339932303917965</v>
      </c>
    </row>
    <row r="127" spans="1:13" x14ac:dyDescent="0.25">
      <c r="A127" s="35" t="s">
        <v>226</v>
      </c>
      <c r="B127" s="35" t="s">
        <v>223</v>
      </c>
      <c r="C127" s="35"/>
      <c r="D127" s="47">
        <v>1106697.45335134</v>
      </c>
      <c r="E127" s="47">
        <v>2479770.5060965898</v>
      </c>
      <c r="F127" s="47">
        <v>0.44629027187414771</v>
      </c>
      <c r="G127" s="1">
        <v>2.2314513593707384</v>
      </c>
      <c r="H127" s="4" t="s">
        <v>13</v>
      </c>
      <c r="I127" s="25">
        <v>2.6133646942435519E-8</v>
      </c>
      <c r="J127" s="8">
        <v>0.99999997386635309</v>
      </c>
      <c r="K127" s="27">
        <v>9.5487760740557953E-2</v>
      </c>
    </row>
    <row r="128" spans="1:13" x14ac:dyDescent="0.25">
      <c r="A128" s="34" t="s">
        <v>227</v>
      </c>
      <c r="B128" s="34" t="s">
        <v>223</v>
      </c>
      <c r="C128" s="34"/>
      <c r="D128" s="46">
        <v>1162838.4096104901</v>
      </c>
      <c r="E128" s="46">
        <v>2486646.36018195</v>
      </c>
      <c r="F128" s="46">
        <v>0.46763320600417191</v>
      </c>
      <c r="G128" s="1">
        <v>2.3381660300208598</v>
      </c>
    </row>
    <row r="129" spans="1:7" x14ac:dyDescent="0.25">
      <c r="A129" s="35" t="s">
        <v>228</v>
      </c>
      <c r="B129" s="35" t="s">
        <v>223</v>
      </c>
      <c r="C129" s="35"/>
      <c r="D129" s="47">
        <v>0.01</v>
      </c>
      <c r="E129" s="47">
        <v>2483763.6672328101</v>
      </c>
      <c r="F129" s="47">
        <v>4.0261479511620026E-9</v>
      </c>
      <c r="G129" s="1">
        <v>2.0130739755810013E-8</v>
      </c>
    </row>
    <row r="130" spans="1:7" x14ac:dyDescent="0.25">
      <c r="A130" s="34" t="s">
        <v>229</v>
      </c>
      <c r="B130" s="34" t="s">
        <v>223</v>
      </c>
      <c r="C130" s="34"/>
      <c r="D130" s="46">
        <v>0.01</v>
      </c>
      <c r="E130" s="46">
        <v>2488970.9210149101</v>
      </c>
      <c r="F130" s="46">
        <v>4.0177247213166999E-9</v>
      </c>
      <c r="G130" s="1">
        <v>2.0088623606583499E-8</v>
      </c>
    </row>
    <row r="131" spans="1:7" x14ac:dyDescent="0.25">
      <c r="A131" s="35"/>
      <c r="B131" s="35"/>
      <c r="C131" s="35"/>
      <c r="D131" s="47"/>
      <c r="E131" s="47"/>
      <c r="F131" s="4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workbookViewId="0">
      <selection activeCell="O27" sqref="O27"/>
    </sheetView>
  </sheetViews>
  <sheetFormatPr defaultColWidth="8.85546875" defaultRowHeight="15" x14ac:dyDescent="0.25"/>
  <cols>
    <col min="1" max="1" width="57.140625" style="53" bestFit="1" customWidth="1"/>
    <col min="2" max="3" width="16.42578125" style="53" bestFit="1" customWidth="1"/>
    <col min="4" max="4" width="12.85546875" style="57" bestFit="1" customWidth="1"/>
    <col min="5" max="5" width="14" style="57" bestFit="1" customWidth="1"/>
    <col min="6" max="6" width="8.7109375" style="57" customWidth="1"/>
    <col min="7" max="7" width="15.140625" style="62" bestFit="1" customWidth="1"/>
    <col min="8" max="8" width="9" style="53" bestFit="1" customWidth="1"/>
    <col min="9" max="9" width="11.140625" style="53" bestFit="1" customWidth="1"/>
    <col min="10" max="10" width="9.85546875" style="53" bestFit="1" customWidth="1"/>
    <col min="11" max="11" width="11.7109375" style="53" bestFit="1" customWidth="1"/>
    <col min="12" max="39" width="8.7109375" style="53" customWidth="1"/>
    <col min="40" max="16384" width="8.85546875" style="53"/>
  </cols>
  <sheetData>
    <row r="1" spans="1:11" x14ac:dyDescent="0.25">
      <c r="A1" s="53" t="s">
        <v>0</v>
      </c>
      <c r="B1" s="53" t="s">
        <v>1</v>
      </c>
      <c r="C1" s="53" t="s">
        <v>2</v>
      </c>
      <c r="D1" s="57" t="s">
        <v>3</v>
      </c>
      <c r="E1" s="57" t="s">
        <v>4</v>
      </c>
      <c r="F1" s="57" t="s">
        <v>5</v>
      </c>
      <c r="G1" s="58" t="s">
        <v>6</v>
      </c>
      <c r="H1" s="59" t="s">
        <v>7</v>
      </c>
      <c r="I1" s="59" t="s">
        <v>8</v>
      </c>
      <c r="J1" s="59" t="s">
        <v>9</v>
      </c>
      <c r="K1" s="59" t="s">
        <v>10</v>
      </c>
    </row>
    <row r="2" spans="1:11" x14ac:dyDescent="0.25">
      <c r="A2" s="64" t="s">
        <v>246</v>
      </c>
      <c r="B2" s="64" t="s">
        <v>231</v>
      </c>
      <c r="C2" s="64"/>
      <c r="D2" s="65">
        <v>0.01</v>
      </c>
      <c r="E2" s="65">
        <v>3271871.9969579899</v>
      </c>
      <c r="F2" s="65">
        <v>2.0262139508819363E-4</v>
      </c>
      <c r="I2" s="63" t="s">
        <v>11</v>
      </c>
    </row>
    <row r="3" spans="1:11" x14ac:dyDescent="0.25">
      <c r="A3" s="60" t="s">
        <v>247</v>
      </c>
      <c r="B3" s="60" t="s">
        <v>231</v>
      </c>
      <c r="C3" s="60"/>
      <c r="D3" s="61">
        <v>0.01</v>
      </c>
      <c r="E3" s="61">
        <v>3271871.9969579899</v>
      </c>
      <c r="F3" s="61">
        <v>2.0262139508819363E-4</v>
      </c>
      <c r="H3" s="53" t="s">
        <v>12</v>
      </c>
      <c r="I3" s="66">
        <v>2.0262139508819363E-4</v>
      </c>
      <c r="J3" s="53" t="s">
        <v>12</v>
      </c>
    </row>
    <row r="4" spans="1:11" x14ac:dyDescent="0.25">
      <c r="A4" s="64" t="s">
        <v>248</v>
      </c>
      <c r="B4" s="64" t="s">
        <v>231</v>
      </c>
      <c r="C4" s="64"/>
      <c r="D4" s="65">
        <v>135162.27341736</v>
      </c>
      <c r="E4" s="65">
        <v>2421424.4782203399</v>
      </c>
      <c r="F4" s="65">
        <v>5.5819322317539062E-2</v>
      </c>
      <c r="G4" s="62">
        <v>0.27808350461225434</v>
      </c>
      <c r="H4" s="59">
        <v>1</v>
      </c>
      <c r="I4" s="73">
        <v>0.62389481930001145</v>
      </c>
      <c r="J4" s="74">
        <v>0.37610518069998855</v>
      </c>
      <c r="K4" s="69">
        <v>0.42168020238227949</v>
      </c>
    </row>
    <row r="5" spans="1:11" x14ac:dyDescent="0.25">
      <c r="A5" s="60" t="s">
        <v>249</v>
      </c>
      <c r="B5" s="60" t="s">
        <v>231</v>
      </c>
      <c r="C5" s="60"/>
      <c r="D5" s="61">
        <v>138135.56164225901</v>
      </c>
      <c r="E5" s="61">
        <v>2549664.1040627202</v>
      </c>
      <c r="F5" s="61">
        <v>5.4177945017208025E-2</v>
      </c>
      <c r="G5" s="62">
        <v>0.26987661811059915</v>
      </c>
      <c r="H5" s="59">
        <v>2</v>
      </c>
      <c r="I5" s="70">
        <v>0.60677755555125046</v>
      </c>
      <c r="J5" s="75">
        <v>0.39322244444874954</v>
      </c>
      <c r="K5" s="71">
        <v>0.32667147808656122</v>
      </c>
    </row>
    <row r="6" spans="1:11" x14ac:dyDescent="0.25">
      <c r="A6" s="64" t="s">
        <v>250</v>
      </c>
      <c r="B6" s="64" t="s">
        <v>231</v>
      </c>
      <c r="C6" s="64"/>
      <c r="D6" s="65">
        <v>642914.60925703496</v>
      </c>
      <c r="E6" s="65">
        <v>2387874.39638751</v>
      </c>
      <c r="F6" s="65">
        <v>0.26924138481892801</v>
      </c>
      <c r="G6" s="79">
        <v>1.3451938171191991</v>
      </c>
      <c r="H6" s="59" t="s">
        <v>13</v>
      </c>
      <c r="I6" s="76">
        <v>0.6153361874256309</v>
      </c>
      <c r="J6" s="78">
        <v>0.38466381257436905</v>
      </c>
      <c r="K6" s="72">
        <v>0.37417584023442035</v>
      </c>
    </row>
    <row r="7" spans="1:11" x14ac:dyDescent="0.25">
      <c r="A7" s="60" t="s">
        <v>251</v>
      </c>
      <c r="B7" s="60" t="s">
        <v>231</v>
      </c>
      <c r="C7" s="60"/>
      <c r="D7" s="61">
        <v>708613.796994637</v>
      </c>
      <c r="E7" s="61">
        <v>2131007.0108705298</v>
      </c>
      <c r="F7" s="61">
        <v>0.33252532412137104</v>
      </c>
      <c r="G7" s="79">
        <v>1.6616135136314143</v>
      </c>
    </row>
    <row r="8" spans="1:11" x14ac:dyDescent="0.25">
      <c r="A8" s="64" t="s">
        <v>252</v>
      </c>
      <c r="B8" s="64" t="s">
        <v>231</v>
      </c>
      <c r="C8" s="64"/>
      <c r="D8" s="65">
        <v>228072.43590223099</v>
      </c>
      <c r="E8" s="65">
        <v>2623028.2219391698</v>
      </c>
      <c r="F8" s="65">
        <v>8.6950050325276362E-2</v>
      </c>
      <c r="G8" s="62">
        <v>0.17349485786037633</v>
      </c>
    </row>
    <row r="9" spans="1:11" x14ac:dyDescent="0.25">
      <c r="A9" s="60" t="s">
        <v>253</v>
      </c>
      <c r="B9" s="60" t="s">
        <v>231</v>
      </c>
      <c r="C9" s="60"/>
      <c r="D9" s="61">
        <v>214799.76989613901</v>
      </c>
      <c r="E9" s="61">
        <v>2616951.2006536899</v>
      </c>
      <c r="F9" s="61">
        <v>8.2080158713882037E-2</v>
      </c>
      <c r="G9" s="62">
        <v>0.16375507463758768</v>
      </c>
    </row>
    <row r="10" spans="1:11" x14ac:dyDescent="0.25">
      <c r="A10" s="64"/>
      <c r="B10" s="64"/>
      <c r="C10" s="64"/>
      <c r="D10" s="65"/>
      <c r="E10" s="65"/>
      <c r="F10" s="65"/>
    </row>
    <row r="11" spans="1:11" x14ac:dyDescent="0.25">
      <c r="A11" s="60"/>
      <c r="B11" s="60"/>
      <c r="C11" s="60"/>
      <c r="D11" s="61"/>
      <c r="E11" s="61"/>
      <c r="F11" s="61"/>
    </row>
    <row r="12" spans="1:11" x14ac:dyDescent="0.25">
      <c r="A12" s="64" t="s">
        <v>246</v>
      </c>
      <c r="B12" s="64" t="s">
        <v>232</v>
      </c>
      <c r="C12" s="64"/>
      <c r="D12" s="65">
        <v>0.01</v>
      </c>
      <c r="E12" s="65">
        <v>3271871.9969579899</v>
      </c>
      <c r="F12" s="65">
        <v>7.1584149129343298E-5</v>
      </c>
      <c r="I12" s="63" t="s">
        <v>11</v>
      </c>
    </row>
    <row r="13" spans="1:11" x14ac:dyDescent="0.25">
      <c r="A13" s="60" t="s">
        <v>247</v>
      </c>
      <c r="B13" s="60" t="s">
        <v>232</v>
      </c>
      <c r="C13" s="60"/>
      <c r="D13" s="61">
        <v>0.01</v>
      </c>
      <c r="E13" s="61">
        <v>3271871.9969579899</v>
      </c>
      <c r="F13" s="61">
        <v>7.1584149129343298E-5</v>
      </c>
      <c r="H13" s="53" t="s">
        <v>12</v>
      </c>
      <c r="I13" s="66">
        <v>7.1584149129343298E-5</v>
      </c>
      <c r="J13" s="53" t="s">
        <v>12</v>
      </c>
    </row>
    <row r="14" spans="1:11" x14ac:dyDescent="0.25">
      <c r="A14" s="64" t="s">
        <v>254</v>
      </c>
      <c r="B14" s="64" t="s">
        <v>232</v>
      </c>
      <c r="C14" s="64"/>
      <c r="D14" s="65">
        <v>121094.86272881299</v>
      </c>
      <c r="E14" s="65">
        <v>2556805.7336597801</v>
      </c>
      <c r="F14" s="65">
        <v>4.7361776897879258E-2</v>
      </c>
      <c r="G14" s="62">
        <v>0.23645096374374958</v>
      </c>
      <c r="H14" s="59">
        <v>1</v>
      </c>
      <c r="I14" s="73">
        <v>0.52368105092220507</v>
      </c>
      <c r="J14" s="74">
        <v>0.47631894907779493</v>
      </c>
      <c r="K14" s="69">
        <v>0.44832548796357324</v>
      </c>
    </row>
    <row r="15" spans="1:11" x14ac:dyDescent="0.25">
      <c r="A15" s="60" t="s">
        <v>255</v>
      </c>
      <c r="B15" s="60" t="s">
        <v>232</v>
      </c>
      <c r="C15" s="60"/>
      <c r="D15" s="61">
        <v>100699.33118588899</v>
      </c>
      <c r="E15" s="61">
        <v>2612953.20831563</v>
      </c>
      <c r="F15" s="61">
        <v>3.853851299955046E-2</v>
      </c>
      <c r="G15" s="62">
        <v>0.19233464425210561</v>
      </c>
      <c r="H15" s="59">
        <v>2</v>
      </c>
      <c r="I15" s="70">
        <v>0.65707434292292188</v>
      </c>
      <c r="J15" s="75">
        <v>0.34292565707707812</v>
      </c>
      <c r="K15" s="71" t="s">
        <v>237</v>
      </c>
    </row>
    <row r="16" spans="1:11" x14ac:dyDescent="0.25">
      <c r="A16" s="64" t="s">
        <v>256</v>
      </c>
      <c r="B16" s="64" t="s">
        <v>232</v>
      </c>
      <c r="C16" s="64"/>
      <c r="D16" s="65">
        <v>479672.60440198501</v>
      </c>
      <c r="E16" s="65">
        <v>2427270.11642267</v>
      </c>
      <c r="F16" s="65">
        <v>0.1976181394714035</v>
      </c>
      <c r="G16" s="62">
        <v>0.98773277661137082</v>
      </c>
      <c r="H16" s="59" t="s">
        <v>13</v>
      </c>
      <c r="I16" s="76">
        <v>0.59037769692256348</v>
      </c>
      <c r="J16" s="78">
        <v>0.40962230307743652</v>
      </c>
      <c r="K16" s="72">
        <v>0.44832548796357324</v>
      </c>
    </row>
    <row r="17" spans="1:11" x14ac:dyDescent="0.25">
      <c r="A17" s="67" t="s">
        <v>257</v>
      </c>
      <c r="B17" s="67" t="s">
        <v>232</v>
      </c>
      <c r="C17" s="67"/>
      <c r="D17" s="84" t="s">
        <v>258</v>
      </c>
      <c r="E17" s="84">
        <v>0</v>
      </c>
      <c r="F17" s="84" t="e">
        <v>#VALUE!</v>
      </c>
      <c r="G17" s="62" t="e">
        <v>#VALUE!</v>
      </c>
    </row>
    <row r="18" spans="1:11" x14ac:dyDescent="0.25">
      <c r="A18" s="64" t="s">
        <v>259</v>
      </c>
      <c r="B18" s="64" t="s">
        <v>232</v>
      </c>
      <c r="C18" s="64"/>
      <c r="D18" s="65">
        <v>158854.39937681099</v>
      </c>
      <c r="E18" s="65">
        <v>2562827.9187709</v>
      </c>
      <c r="F18" s="65">
        <v>6.1984028741576831E-2</v>
      </c>
      <c r="G18" s="68">
        <v>0.12382488918489498</v>
      </c>
    </row>
    <row r="19" spans="1:11" x14ac:dyDescent="0.25">
      <c r="A19" s="60" t="s">
        <v>260</v>
      </c>
      <c r="B19" s="60" t="s">
        <v>232</v>
      </c>
      <c r="C19" s="60"/>
      <c r="D19" s="61">
        <v>168645.74286479701</v>
      </c>
      <c r="E19" s="61">
        <v>2665886.3788753599</v>
      </c>
      <c r="F19" s="61">
        <v>6.3260664145762466E-2</v>
      </c>
      <c r="G19" s="68">
        <v>0.12637815999326624</v>
      </c>
    </row>
    <row r="20" spans="1:11" x14ac:dyDescent="0.25">
      <c r="A20" s="64"/>
      <c r="B20" s="64"/>
      <c r="C20" s="64"/>
      <c r="D20" s="65"/>
      <c r="E20" s="65"/>
      <c r="F20" s="65"/>
    </row>
    <row r="21" spans="1:11" x14ac:dyDescent="0.25">
      <c r="A21" s="60" t="s">
        <v>246</v>
      </c>
      <c r="B21" s="60" t="s">
        <v>233</v>
      </c>
      <c r="C21" s="60"/>
      <c r="D21" s="61">
        <v>0.01</v>
      </c>
      <c r="E21" s="61">
        <v>6646388.4601758895</v>
      </c>
      <c r="F21" s="61">
        <v>5.3471957580316314E-5</v>
      </c>
      <c r="I21" s="63" t="s">
        <v>11</v>
      </c>
    </row>
    <row r="22" spans="1:11" x14ac:dyDescent="0.25">
      <c r="A22" s="64" t="s">
        <v>247</v>
      </c>
      <c r="B22" s="64" t="s">
        <v>233</v>
      </c>
      <c r="C22" s="64"/>
      <c r="D22" s="65">
        <v>0.01</v>
      </c>
      <c r="E22" s="65">
        <v>3271871.9969579899</v>
      </c>
      <c r="F22" s="65">
        <v>6.2706047958556281E-5</v>
      </c>
      <c r="H22" s="53" t="s">
        <v>12</v>
      </c>
      <c r="I22" s="66">
        <v>5.8089002769436297E-5</v>
      </c>
      <c r="J22" s="53" t="s">
        <v>12</v>
      </c>
    </row>
    <row r="23" spans="1:11" x14ac:dyDescent="0.25">
      <c r="A23" s="60" t="s">
        <v>261</v>
      </c>
      <c r="B23" s="60" t="s">
        <v>233</v>
      </c>
      <c r="C23" s="60"/>
      <c r="D23" s="61">
        <v>27026.3818495013</v>
      </c>
      <c r="E23" s="61">
        <v>2559403.4863125701</v>
      </c>
      <c r="F23" s="61">
        <v>1.0559640945257614E-2</v>
      </c>
      <c r="G23" s="68">
        <v>5.2507759712440885E-2</v>
      </c>
      <c r="H23" s="59">
        <v>1</v>
      </c>
      <c r="I23" s="73">
        <v>1.2542362841883368</v>
      </c>
      <c r="J23" s="74">
        <v>-0.25423628418833677</v>
      </c>
      <c r="K23" s="69">
        <v>0.2503829897367959</v>
      </c>
    </row>
    <row r="24" spans="1:11" x14ac:dyDescent="0.25">
      <c r="A24" s="64" t="s">
        <v>262</v>
      </c>
      <c r="B24" s="64" t="s">
        <v>233</v>
      </c>
      <c r="C24" s="64"/>
      <c r="D24" s="65">
        <v>33522.438747927103</v>
      </c>
      <c r="E24" s="65">
        <v>2554087.56276961</v>
      </c>
      <c r="F24" s="65">
        <v>1.3125015460149663E-2</v>
      </c>
      <c r="G24" s="68">
        <v>6.5334632286901131E-2</v>
      </c>
      <c r="H24" s="59">
        <v>2</v>
      </c>
      <c r="I24" s="70">
        <v>1.1513383953702865</v>
      </c>
      <c r="J24" s="75">
        <v>-0.15133839537028648</v>
      </c>
      <c r="K24" s="71">
        <v>0.26786561358615024</v>
      </c>
    </row>
    <row r="25" spans="1:11" x14ac:dyDescent="0.25">
      <c r="A25" s="60" t="s">
        <v>263</v>
      </c>
      <c r="B25" s="60" t="s">
        <v>233</v>
      </c>
      <c r="C25" s="60"/>
      <c r="D25" s="61">
        <v>291022.17804693501</v>
      </c>
      <c r="E25" s="61">
        <v>2244238.5023125801</v>
      </c>
      <c r="F25" s="61">
        <v>0.12967524518764409</v>
      </c>
      <c r="G25" s="62">
        <v>0.6480857809243733</v>
      </c>
      <c r="H25" s="59" t="s">
        <v>13</v>
      </c>
      <c r="I25" s="76">
        <v>1.2027873397793116</v>
      </c>
      <c r="J25" s="78">
        <v>-0.20278733977931163</v>
      </c>
      <c r="K25" s="72">
        <v>0.25912430166147304</v>
      </c>
    </row>
    <row r="26" spans="1:11" x14ac:dyDescent="0.25">
      <c r="A26" s="64" t="s">
        <v>264</v>
      </c>
      <c r="B26" s="64" t="s">
        <v>233</v>
      </c>
      <c r="C26" s="64"/>
      <c r="D26" s="65">
        <v>298555.25300869701</v>
      </c>
      <c r="E26" s="65">
        <v>2095908.3040409</v>
      </c>
      <c r="F26" s="65">
        <v>0.14244671507483608</v>
      </c>
      <c r="G26" s="62">
        <v>0.71194313036033319</v>
      </c>
    </row>
    <row r="27" spans="1:11" x14ac:dyDescent="0.25">
      <c r="A27" s="60" t="s">
        <v>265</v>
      </c>
      <c r="B27" s="60" t="s">
        <v>233</v>
      </c>
      <c r="C27" s="60"/>
      <c r="D27" s="61">
        <v>86546.084048012097</v>
      </c>
      <c r="E27" s="61">
        <v>2623669.38732736</v>
      </c>
      <c r="F27" s="61">
        <v>3.2986657719162385E-2</v>
      </c>
      <c r="G27" s="68">
        <v>6.58571374327859E-2</v>
      </c>
    </row>
    <row r="28" spans="1:11" x14ac:dyDescent="0.25">
      <c r="A28" s="64" t="s">
        <v>266</v>
      </c>
      <c r="B28" s="64" t="s">
        <v>233</v>
      </c>
      <c r="C28" s="64"/>
      <c r="D28" s="65">
        <v>99815.704196024599</v>
      </c>
      <c r="E28" s="65">
        <v>2649794.5182564501</v>
      </c>
      <c r="F28" s="65">
        <v>3.7669224352423661E-2</v>
      </c>
      <c r="G28" s="68">
        <v>7.5222270699308452E-2</v>
      </c>
    </row>
    <row r="29" spans="1:11" x14ac:dyDescent="0.25">
      <c r="A29" s="60"/>
      <c r="B29" s="60"/>
      <c r="C29" s="60"/>
      <c r="D29" s="61"/>
      <c r="E29" s="61"/>
      <c r="F29" s="61"/>
    </row>
    <row r="30" spans="1:11" x14ac:dyDescent="0.25">
      <c r="A30" s="64" t="s">
        <v>246</v>
      </c>
      <c r="B30" s="64" t="s">
        <v>234</v>
      </c>
      <c r="C30" s="64"/>
      <c r="D30" s="65">
        <v>0.01</v>
      </c>
      <c r="E30" s="65">
        <v>3271871.9969579899</v>
      </c>
      <c r="F30" s="65">
        <v>1.0236282041052758E-4</v>
      </c>
      <c r="I30" s="63" t="s">
        <v>11</v>
      </c>
    </row>
    <row r="31" spans="1:11" x14ac:dyDescent="0.25">
      <c r="A31" s="60" t="s">
        <v>247</v>
      </c>
      <c r="B31" s="60" t="s">
        <v>234</v>
      </c>
      <c r="C31" s="60"/>
      <c r="D31" s="61">
        <v>0.01</v>
      </c>
      <c r="E31" s="61">
        <v>3271871.9969579899</v>
      </c>
      <c r="F31" s="61">
        <v>1.0236282041052758E-4</v>
      </c>
      <c r="H31" s="53" t="s">
        <v>12</v>
      </c>
      <c r="I31" s="66">
        <v>1.0236282041052758E-4</v>
      </c>
      <c r="J31" s="53" t="s">
        <v>12</v>
      </c>
    </row>
    <row r="32" spans="1:11" x14ac:dyDescent="0.25">
      <c r="A32" s="64" t="s">
        <v>267</v>
      </c>
      <c r="B32" s="64" t="s">
        <v>234</v>
      </c>
      <c r="C32" s="64"/>
      <c r="D32" s="65">
        <v>16390.865812762499</v>
      </c>
      <c r="E32" s="65">
        <v>2758228.8058463298</v>
      </c>
      <c r="F32" s="65">
        <v>5.9425330407762008E-3</v>
      </c>
      <c r="G32" s="68">
        <v>2.9200851101828365E-2</v>
      </c>
      <c r="H32" s="59">
        <v>1</v>
      </c>
      <c r="I32" s="73">
        <v>0.40433792237427829</v>
      </c>
      <c r="J32" s="74">
        <v>0.59566207762572176</v>
      </c>
      <c r="K32" s="69">
        <v>6.4545677864604356E-2</v>
      </c>
    </row>
    <row r="33" spans="1:11" x14ac:dyDescent="0.25">
      <c r="A33" s="60" t="s">
        <v>268</v>
      </c>
      <c r="B33" s="60" t="s">
        <v>234</v>
      </c>
      <c r="C33" s="60"/>
      <c r="D33" s="61">
        <v>17373.678115822699</v>
      </c>
      <c r="E33" s="61">
        <v>2807661.8486247901</v>
      </c>
      <c r="F33" s="61">
        <v>6.1879524859207785E-3</v>
      </c>
      <c r="G33" s="68">
        <v>3.0427948327551253E-2</v>
      </c>
      <c r="H33" s="59">
        <v>2</v>
      </c>
      <c r="I33" s="70">
        <v>0.35031045573699304</v>
      </c>
      <c r="J33" s="75">
        <v>0.64968954426300696</v>
      </c>
      <c r="K33" s="71">
        <v>0.11031824357558805</v>
      </c>
    </row>
    <row r="34" spans="1:11" x14ac:dyDescent="0.25">
      <c r="A34" s="64" t="s">
        <v>269</v>
      </c>
      <c r="B34" s="64" t="s">
        <v>234</v>
      </c>
      <c r="C34" s="64"/>
      <c r="D34" s="65">
        <v>366118.50810458598</v>
      </c>
      <c r="E34" s="65">
        <v>2415690.6123786899</v>
      </c>
      <c r="F34" s="65">
        <v>0.15155852584287491</v>
      </c>
      <c r="G34" s="62">
        <v>0.75728081511232181</v>
      </c>
      <c r="H34" s="59" t="s">
        <v>13</v>
      </c>
      <c r="I34" s="76">
        <v>0.37732418905563569</v>
      </c>
      <c r="J34" s="78">
        <v>0.62267581094436442</v>
      </c>
      <c r="K34" s="72">
        <v>8.7431960720096208E-2</v>
      </c>
    </row>
    <row r="35" spans="1:11" x14ac:dyDescent="0.25">
      <c r="A35" s="60" t="s">
        <v>270</v>
      </c>
      <c r="B35" s="60" t="s">
        <v>234</v>
      </c>
      <c r="C35" s="60"/>
      <c r="D35" s="61">
        <v>226316.764222378</v>
      </c>
      <c r="E35" s="61">
        <v>2587251.3790065702</v>
      </c>
      <c r="F35" s="61">
        <v>8.7473821082386313E-2</v>
      </c>
      <c r="G35" s="62">
        <v>0.43685729130987894</v>
      </c>
    </row>
    <row r="36" spans="1:11" x14ac:dyDescent="0.25">
      <c r="A36" s="64" t="s">
        <v>271</v>
      </c>
      <c r="B36" s="64" t="s">
        <v>234</v>
      </c>
      <c r="C36" s="64"/>
      <c r="D36" s="65">
        <v>16086.930737491601</v>
      </c>
      <c r="E36" s="65">
        <v>2678535.2683513798</v>
      </c>
      <c r="F36" s="65">
        <v>6.0058685534474954E-3</v>
      </c>
      <c r="G36" s="68">
        <v>1.1807011466073936E-2</v>
      </c>
    </row>
    <row r="37" spans="1:11" x14ac:dyDescent="0.25">
      <c r="A37" s="60" t="s">
        <v>272</v>
      </c>
      <c r="B37" s="60" t="s">
        <v>234</v>
      </c>
      <c r="C37" s="60"/>
      <c r="D37" s="61">
        <v>14721.1178699436</v>
      </c>
      <c r="E37" s="61">
        <v>2710084.6989253201</v>
      </c>
      <c r="F37" s="61">
        <v>5.431977043293605E-3</v>
      </c>
      <c r="G37" s="68">
        <v>1.0659228445766155E-2</v>
      </c>
    </row>
    <row r="38" spans="1:11" x14ac:dyDescent="0.25">
      <c r="A38" s="64"/>
      <c r="B38" s="64"/>
      <c r="C38" s="64"/>
      <c r="D38" s="65"/>
      <c r="E38" s="65"/>
      <c r="F38" s="65"/>
    </row>
    <row r="39" spans="1:11" x14ac:dyDescent="0.25">
      <c r="A39" s="60" t="s">
        <v>246</v>
      </c>
      <c r="B39" s="60" t="s">
        <v>235</v>
      </c>
      <c r="C39" s="60"/>
      <c r="D39" s="61">
        <v>0.01</v>
      </c>
      <c r="E39" s="61">
        <v>3271871.9969579899</v>
      </c>
      <c r="F39" s="61">
        <v>4.1142358359343362E-4</v>
      </c>
      <c r="I39" s="63" t="s">
        <v>11</v>
      </c>
    </row>
    <row r="40" spans="1:11" x14ac:dyDescent="0.25">
      <c r="A40" s="64" t="s">
        <v>247</v>
      </c>
      <c r="B40" s="64" t="s">
        <v>235</v>
      </c>
      <c r="C40" s="64"/>
      <c r="D40" s="65">
        <v>0.01</v>
      </c>
      <c r="E40" s="65">
        <v>3271871.9969579899</v>
      </c>
      <c r="F40" s="65">
        <v>4.1142358359343362E-4</v>
      </c>
      <c r="H40" s="53" t="s">
        <v>12</v>
      </c>
      <c r="I40" s="66">
        <v>4.1142358359343362E-4</v>
      </c>
      <c r="J40" s="53" t="s">
        <v>12</v>
      </c>
    </row>
    <row r="41" spans="1:11" x14ac:dyDescent="0.25">
      <c r="A41" s="60" t="s">
        <v>273</v>
      </c>
      <c r="B41" s="60" t="s">
        <v>235</v>
      </c>
      <c r="C41" s="60"/>
      <c r="D41" s="61">
        <v>87232.994048780602</v>
      </c>
      <c r="E41" s="61">
        <v>3049211.4527080702</v>
      </c>
      <c r="F41" s="61">
        <v>2.8608378068141881E-2</v>
      </c>
      <c r="G41" s="68">
        <v>0.14098477242274224</v>
      </c>
      <c r="H41" s="59">
        <v>1</v>
      </c>
      <c r="I41" s="73">
        <v>0.34369322254945395</v>
      </c>
      <c r="J41" s="74">
        <v>0.656306777450546</v>
      </c>
      <c r="K41" s="69">
        <v>0.17834564195891023</v>
      </c>
    </row>
    <row r="42" spans="1:11" x14ac:dyDescent="0.25">
      <c r="A42" s="64" t="s">
        <v>274</v>
      </c>
      <c r="B42" s="64" t="s">
        <v>235</v>
      </c>
      <c r="C42" s="64"/>
      <c r="D42" s="65">
        <v>54952.212521399997</v>
      </c>
      <c r="E42" s="65">
        <v>2997815.5003333702</v>
      </c>
      <c r="F42" s="65">
        <v>1.8330752014354811E-2</v>
      </c>
      <c r="G42" s="68">
        <v>8.9596642153806888E-2</v>
      </c>
      <c r="H42" s="59">
        <v>2</v>
      </c>
      <c r="I42" s="70">
        <v>0.72240779537352828</v>
      </c>
      <c r="J42" s="75">
        <v>0.27759220462647172</v>
      </c>
      <c r="K42" s="71">
        <v>0.16916786600583822</v>
      </c>
    </row>
    <row r="43" spans="1:11" x14ac:dyDescent="0.25">
      <c r="A43" s="60" t="s">
        <v>275</v>
      </c>
      <c r="B43" s="60" t="s">
        <v>235</v>
      </c>
      <c r="C43" s="60"/>
      <c r="D43" s="61">
        <v>640233.50921612303</v>
      </c>
      <c r="E43" s="61">
        <v>2570402.6591333002</v>
      </c>
      <c r="F43" s="61">
        <v>0.24907907208281516</v>
      </c>
      <c r="G43" s="62">
        <v>1.2433382424961086</v>
      </c>
      <c r="H43" s="59" t="s">
        <v>13</v>
      </c>
      <c r="I43" s="76">
        <v>0.53305050896149109</v>
      </c>
      <c r="J43" s="78">
        <v>0.46694949103850886</v>
      </c>
      <c r="K43" s="72">
        <v>0.17375675398237422</v>
      </c>
    </row>
    <row r="44" spans="1:11" x14ac:dyDescent="0.25">
      <c r="A44" s="64" t="s">
        <v>276</v>
      </c>
      <c r="B44" s="64" t="s">
        <v>235</v>
      </c>
      <c r="C44" s="64"/>
      <c r="D44" s="65">
        <v>604688.389165562</v>
      </c>
      <c r="E44" s="65">
        <v>2585526.2566649099</v>
      </c>
      <c r="F44" s="65">
        <v>0.23387439505083743</v>
      </c>
      <c r="G44" s="62">
        <v>1.16731485733622</v>
      </c>
    </row>
    <row r="45" spans="1:11" x14ac:dyDescent="0.25">
      <c r="A45" s="60" t="s">
        <v>277</v>
      </c>
      <c r="B45" s="60" t="s">
        <v>235</v>
      </c>
      <c r="C45" s="60"/>
      <c r="D45" s="61">
        <v>92498.823252419897</v>
      </c>
      <c r="E45" s="61">
        <v>3754135.7762320498</v>
      </c>
      <c r="F45" s="61">
        <v>2.4639178965780266E-2</v>
      </c>
      <c r="G45" s="68">
        <v>4.8455510764373662E-2</v>
      </c>
    </row>
    <row r="46" spans="1:11" x14ac:dyDescent="0.25">
      <c r="A46" s="64" t="s">
        <v>278</v>
      </c>
      <c r="B46" s="64" t="s">
        <v>235</v>
      </c>
      <c r="C46" s="64"/>
      <c r="D46" s="65">
        <v>106622.874669845</v>
      </c>
      <c r="E46" s="65">
        <v>3253268.2789304298</v>
      </c>
      <c r="F46" s="65">
        <v>3.2774079949194714E-2</v>
      </c>
      <c r="G46" s="68">
        <v>6.4725312731202564E-2</v>
      </c>
    </row>
    <row r="47" spans="1:11" x14ac:dyDescent="0.25">
      <c r="A47" s="60"/>
      <c r="B47" s="60"/>
      <c r="C47" s="60"/>
      <c r="D47" s="61"/>
      <c r="E47" s="61"/>
      <c r="F47" s="61"/>
    </row>
    <row r="48" spans="1:11" x14ac:dyDescent="0.25">
      <c r="A48" s="64" t="s">
        <v>246</v>
      </c>
      <c r="B48" s="64" t="s">
        <v>236</v>
      </c>
      <c r="C48" s="64"/>
      <c r="D48" s="65">
        <v>0.01</v>
      </c>
      <c r="E48" s="65">
        <v>6646388.4601758895</v>
      </c>
      <c r="F48" s="65">
        <v>1.3080526188329002E-4</v>
      </c>
      <c r="I48" s="63" t="s">
        <v>11</v>
      </c>
    </row>
    <row r="49" spans="1:11" x14ac:dyDescent="0.25">
      <c r="A49" s="60" t="s">
        <v>247</v>
      </c>
      <c r="B49" s="60" t="s">
        <v>236</v>
      </c>
      <c r="C49" s="60"/>
      <c r="D49" s="61">
        <v>0.01</v>
      </c>
      <c r="E49" s="61">
        <v>3271871.9969579899</v>
      </c>
      <c r="F49" s="61">
        <v>1.5471664347371583E-4</v>
      </c>
      <c r="H49" s="53" t="s">
        <v>12</v>
      </c>
      <c r="I49" s="66">
        <v>1.4276095267850292E-4</v>
      </c>
      <c r="J49" s="53" t="s">
        <v>12</v>
      </c>
    </row>
    <row r="50" spans="1:11" x14ac:dyDescent="0.25">
      <c r="A50" s="64" t="s">
        <v>279</v>
      </c>
      <c r="B50" s="64" t="s">
        <v>236</v>
      </c>
      <c r="C50" s="64"/>
      <c r="D50" s="65">
        <v>58954.130207775903</v>
      </c>
      <c r="E50" s="65">
        <v>2931415.0856723301</v>
      </c>
      <c r="F50" s="65">
        <v>2.0111150582502568E-2</v>
      </c>
      <c r="G50" s="77">
        <v>9.9841948149120313E-2</v>
      </c>
      <c r="H50" s="59">
        <v>1</v>
      </c>
      <c r="I50" s="85">
        <v>0.21955460105494309</v>
      </c>
      <c r="J50" s="91">
        <v>0.78044539894505693</v>
      </c>
      <c r="K50" s="69">
        <v>1.1534039676015835</v>
      </c>
    </row>
    <row r="51" spans="1:11" x14ac:dyDescent="0.25">
      <c r="A51" s="60" t="s">
        <v>280</v>
      </c>
      <c r="B51" s="60" t="s">
        <v>236</v>
      </c>
      <c r="C51" s="60"/>
      <c r="D51" s="61">
        <v>66643.580537286194</v>
      </c>
      <c r="E51" s="61">
        <v>2995874.6569414702</v>
      </c>
      <c r="F51" s="61">
        <v>2.2245116424638254E-2</v>
      </c>
      <c r="G51" s="77">
        <v>0.11051177735979875</v>
      </c>
      <c r="H51" s="59">
        <v>2</v>
      </c>
      <c r="I51" s="90">
        <v>0.18934247521562123</v>
      </c>
      <c r="J51" s="86">
        <v>0.8106575247843788</v>
      </c>
      <c r="K51" s="71">
        <v>1.5639713961250459</v>
      </c>
    </row>
    <row r="52" spans="1:11" x14ac:dyDescent="0.25">
      <c r="A52" s="64" t="s">
        <v>281</v>
      </c>
      <c r="B52" s="64" t="s">
        <v>236</v>
      </c>
      <c r="C52" s="64"/>
      <c r="D52" s="65">
        <v>90443.795072102293</v>
      </c>
      <c r="E52" s="65">
        <v>3801688.94671138</v>
      </c>
      <c r="F52" s="65">
        <v>2.3790424819037329E-2</v>
      </c>
      <c r="G52" s="68">
        <v>0.11823831933179413</v>
      </c>
      <c r="H52" s="59" t="s">
        <v>13</v>
      </c>
      <c r="I52" s="88">
        <v>0.20444853813528216</v>
      </c>
      <c r="J52" s="92">
        <v>0.79555146186471792</v>
      </c>
      <c r="K52" s="72">
        <v>1.3586876818633147</v>
      </c>
    </row>
    <row r="53" spans="1:11" x14ac:dyDescent="0.25">
      <c r="A53" s="60" t="s">
        <v>282</v>
      </c>
      <c r="B53" s="60" t="s">
        <v>236</v>
      </c>
      <c r="C53" s="60"/>
      <c r="D53" s="61">
        <v>46562.659770268401</v>
      </c>
      <c r="E53" s="61">
        <v>2485373.9517121599</v>
      </c>
      <c r="F53" s="61">
        <v>1.8734669580886067E-2</v>
      </c>
      <c r="G53" s="68">
        <v>9.2959543141037812E-2</v>
      </c>
    </row>
    <row r="54" spans="1:11" x14ac:dyDescent="0.25">
      <c r="A54" s="64" t="s">
        <v>283</v>
      </c>
      <c r="B54" s="64" t="s">
        <v>236</v>
      </c>
      <c r="C54" s="64"/>
      <c r="D54" s="65">
        <v>36072.209564884099</v>
      </c>
      <c r="E54" s="65">
        <v>3248829.4249030398</v>
      </c>
      <c r="F54" s="65">
        <v>1.1103140499892715E-2</v>
      </c>
      <c r="G54" s="66">
        <v>2.1920759094428425E-2</v>
      </c>
    </row>
    <row r="55" spans="1:11" x14ac:dyDescent="0.25">
      <c r="A55" s="60" t="s">
        <v>284</v>
      </c>
      <c r="B55" s="60" t="s">
        <v>236</v>
      </c>
      <c r="C55" s="60"/>
      <c r="D55" s="61">
        <v>38797.129153585302</v>
      </c>
      <c r="E55" s="61">
        <v>3658364.42266803</v>
      </c>
      <c r="F55" s="61">
        <v>1.0605047685569476E-2</v>
      </c>
      <c r="G55" s="66">
        <v>2.0924573465781946E-2</v>
      </c>
    </row>
    <row r="56" spans="1:11" x14ac:dyDescent="0.25">
      <c r="A56" s="64"/>
      <c r="B56" s="64"/>
      <c r="C56" s="64"/>
      <c r="D56" s="65"/>
      <c r="E56" s="65"/>
      <c r="F56" s="65"/>
    </row>
    <row r="57" spans="1:11" x14ac:dyDescent="0.25">
      <c r="A57" s="60"/>
      <c r="B57" s="60"/>
      <c r="C57" s="60"/>
      <c r="D57" s="61"/>
      <c r="E57" s="61"/>
      <c r="F57" s="61"/>
    </row>
    <row r="58" spans="1:11" x14ac:dyDescent="0.25">
      <c r="A58" s="64" t="s">
        <v>246</v>
      </c>
      <c r="B58" s="64" t="s">
        <v>238</v>
      </c>
      <c r="C58" s="64"/>
      <c r="D58" s="65">
        <v>0.01</v>
      </c>
      <c r="E58" s="65">
        <v>6646388.4601758895</v>
      </c>
      <c r="F58" s="65">
        <v>4.2082662597180798E-4</v>
      </c>
      <c r="I58" s="63" t="s">
        <v>11</v>
      </c>
    </row>
    <row r="59" spans="1:11" x14ac:dyDescent="0.25">
      <c r="A59" s="60" t="s">
        <v>247</v>
      </c>
      <c r="B59" s="60" t="s">
        <v>238</v>
      </c>
      <c r="C59" s="60"/>
      <c r="D59" s="61">
        <v>0.01</v>
      </c>
      <c r="E59" s="61">
        <v>3271871.9969579899</v>
      </c>
      <c r="F59" s="61">
        <v>3.8812222203895555E-4</v>
      </c>
      <c r="H59" s="53" t="s">
        <v>12</v>
      </c>
      <c r="I59" s="66">
        <v>4.0447442400538174E-4</v>
      </c>
      <c r="J59" s="53" t="s">
        <v>12</v>
      </c>
    </row>
    <row r="60" spans="1:11" x14ac:dyDescent="0.25">
      <c r="A60" s="64" t="s">
        <v>285</v>
      </c>
      <c r="B60" s="64" t="s">
        <v>238</v>
      </c>
      <c r="C60" s="64"/>
      <c r="D60" s="65">
        <v>2712905.90782587</v>
      </c>
      <c r="E60" s="65">
        <v>3089357.8420167202</v>
      </c>
      <c r="F60" s="65">
        <v>0.87814557152592465</v>
      </c>
      <c r="G60" s="77">
        <v>4.3887054855095968</v>
      </c>
      <c r="H60" s="59">
        <v>1</v>
      </c>
      <c r="I60" s="85">
        <v>0.2066053842166474</v>
      </c>
      <c r="J60" s="91">
        <v>0.79339461578335257</v>
      </c>
      <c r="K60" s="69">
        <v>1.5373454709622834</v>
      </c>
    </row>
    <row r="61" spans="1:11" x14ac:dyDescent="0.25">
      <c r="A61" s="60" t="s">
        <v>286</v>
      </c>
      <c r="B61" s="60" t="s">
        <v>238</v>
      </c>
      <c r="C61" s="60"/>
      <c r="D61" s="61">
        <v>2739083.40999986</v>
      </c>
      <c r="E61" s="61">
        <v>3057492.8195149</v>
      </c>
      <c r="F61" s="61">
        <v>0.89585931077818237</v>
      </c>
      <c r="G61" s="77">
        <v>4.477274181770885</v>
      </c>
      <c r="H61" s="59">
        <v>2</v>
      </c>
      <c r="I61" s="90">
        <v>0.22418040515795618</v>
      </c>
      <c r="J61" s="86">
        <v>0.77581959484204388</v>
      </c>
      <c r="K61" s="71">
        <v>1.636697772201348</v>
      </c>
    </row>
    <row r="62" spans="1:11" x14ac:dyDescent="0.25">
      <c r="A62" s="64" t="s">
        <v>287</v>
      </c>
      <c r="B62" s="64" t="s">
        <v>238</v>
      </c>
      <c r="C62" s="64"/>
      <c r="D62" s="65">
        <v>1962957.37048313</v>
      </c>
      <c r="E62" s="65">
        <v>2556096.4750036998</v>
      </c>
      <c r="F62" s="65">
        <v>0.76795120594197785</v>
      </c>
      <c r="G62" s="68">
        <v>3.8377336575898626</v>
      </c>
      <c r="H62" s="59" t="s">
        <v>13</v>
      </c>
      <c r="I62" s="88">
        <v>0.21539289468730177</v>
      </c>
      <c r="J62" s="92">
        <v>0.78460710531269817</v>
      </c>
      <c r="K62" s="72">
        <v>1.5870216215818158</v>
      </c>
    </row>
    <row r="63" spans="1:11" x14ac:dyDescent="0.25">
      <c r="A63" s="60" t="s">
        <v>288</v>
      </c>
      <c r="B63" s="60" t="s">
        <v>238</v>
      </c>
      <c r="C63" s="60"/>
      <c r="D63" s="61">
        <v>2003378.9907030901</v>
      </c>
      <c r="E63" s="61">
        <v>2664300.52441965</v>
      </c>
      <c r="F63" s="61">
        <v>0.75193431534510369</v>
      </c>
      <c r="G63" s="77">
        <v>3.7576492046054915</v>
      </c>
    </row>
    <row r="64" spans="1:11" x14ac:dyDescent="0.25">
      <c r="A64" s="64" t="s">
        <v>289</v>
      </c>
      <c r="B64" s="64" t="s">
        <v>238</v>
      </c>
      <c r="C64" s="64"/>
      <c r="D64" s="65">
        <v>1425390.6887946599</v>
      </c>
      <c r="E64" s="65">
        <v>3141221.4387222701</v>
      </c>
      <c r="F64" s="65">
        <v>0.45376956594771456</v>
      </c>
      <c r="G64" s="66">
        <v>0.90673018304741837</v>
      </c>
    </row>
    <row r="65" spans="1:11" x14ac:dyDescent="0.25">
      <c r="A65" s="60" t="s">
        <v>290</v>
      </c>
      <c r="B65" s="60" t="s">
        <v>238</v>
      </c>
      <c r="C65" s="60"/>
      <c r="D65" s="61">
        <v>1501959.5092181601</v>
      </c>
      <c r="E65" s="61">
        <v>2990384.2733083698</v>
      </c>
      <c r="F65" s="61">
        <v>0.50226304446033221</v>
      </c>
      <c r="G65" s="66">
        <v>1.0037171400726537</v>
      </c>
    </row>
    <row r="66" spans="1:11" x14ac:dyDescent="0.25">
      <c r="A66" s="64"/>
      <c r="B66" s="64"/>
      <c r="C66" s="64"/>
      <c r="D66" s="65"/>
      <c r="E66" s="65"/>
      <c r="F66" s="65"/>
    </row>
    <row r="67" spans="1:11" x14ac:dyDescent="0.25">
      <c r="A67" s="60" t="s">
        <v>246</v>
      </c>
      <c r="B67" s="60" t="s">
        <v>239</v>
      </c>
      <c r="C67" s="60"/>
      <c r="D67" s="61">
        <v>0.01</v>
      </c>
      <c r="E67" s="61">
        <v>6646388.4601758895</v>
      </c>
      <c r="F67" s="61">
        <v>1.5045765169939165E-9</v>
      </c>
      <c r="I67" s="63" t="s">
        <v>11</v>
      </c>
    </row>
    <row r="68" spans="1:11" x14ac:dyDescent="0.25">
      <c r="A68" s="64" t="s">
        <v>247</v>
      </c>
      <c r="B68" s="64" t="s">
        <v>239</v>
      </c>
      <c r="C68" s="64"/>
      <c r="D68" s="65">
        <v>0.01</v>
      </c>
      <c r="E68" s="65">
        <v>3271871.9969579899</v>
      </c>
      <c r="F68" s="65">
        <v>3.0563542856497628E-9</v>
      </c>
      <c r="H68" s="53" t="s">
        <v>12</v>
      </c>
      <c r="I68" s="77">
        <v>2.2804654013218394E-9</v>
      </c>
      <c r="J68" s="53" t="s">
        <v>12</v>
      </c>
    </row>
    <row r="69" spans="1:11" x14ac:dyDescent="0.25">
      <c r="A69" s="60" t="s">
        <v>291</v>
      </c>
      <c r="B69" s="60" t="s">
        <v>239</v>
      </c>
      <c r="C69" s="60"/>
      <c r="D69" s="61">
        <v>57684.773654652803</v>
      </c>
      <c r="E69" s="61">
        <v>2905969.2611649102</v>
      </c>
      <c r="F69" s="61">
        <v>1.985044178737418E-2</v>
      </c>
      <c r="G69" s="79">
        <v>9.9252197534543896E-2</v>
      </c>
      <c r="H69" s="59">
        <v>1</v>
      </c>
      <c r="I69" s="73">
        <v>5.657505115953692E-2</v>
      </c>
      <c r="J69" s="74">
        <v>0.94342494884046313</v>
      </c>
      <c r="K69" s="81">
        <v>0.23975371878725635</v>
      </c>
    </row>
    <row r="70" spans="1:11" x14ac:dyDescent="0.25">
      <c r="A70" s="64" t="s">
        <v>292</v>
      </c>
      <c r="B70" s="64" t="s">
        <v>239</v>
      </c>
      <c r="C70" s="64"/>
      <c r="D70" s="65">
        <v>51483.485918013299</v>
      </c>
      <c r="E70" s="65">
        <v>2892710.99606576</v>
      </c>
      <c r="F70" s="65">
        <v>1.779765969985718E-2</v>
      </c>
      <c r="G70" s="79">
        <v>8.8988287096958898E-2</v>
      </c>
      <c r="H70" s="59">
        <v>2</v>
      </c>
      <c r="I70" s="70">
        <v>6.9099523350758876E-2</v>
      </c>
      <c r="J70" s="75">
        <v>0.93090047664924114</v>
      </c>
      <c r="K70" s="87">
        <v>0.25516491790405837</v>
      </c>
    </row>
    <row r="71" spans="1:11" x14ac:dyDescent="0.25">
      <c r="A71" s="60" t="s">
        <v>293</v>
      </c>
      <c r="B71" s="60" t="s">
        <v>239</v>
      </c>
      <c r="C71" s="60"/>
      <c r="D71" s="61">
        <v>243606.32936422099</v>
      </c>
      <c r="E71" s="61">
        <v>2688751.44304591</v>
      </c>
      <c r="F71" s="61">
        <v>9.0602026451450407E-2</v>
      </c>
      <c r="G71" s="79">
        <v>0.45301012085492504</v>
      </c>
      <c r="H71" s="59" t="s">
        <v>13</v>
      </c>
      <c r="I71" s="76">
        <v>6.2837287255147894E-2</v>
      </c>
      <c r="J71" s="78">
        <v>0.93716271274485208</v>
      </c>
      <c r="K71" s="89">
        <v>0.24745931834565738</v>
      </c>
    </row>
    <row r="72" spans="1:11" x14ac:dyDescent="0.25">
      <c r="A72" s="64" t="s">
        <v>294</v>
      </c>
      <c r="B72" s="64" t="s">
        <v>239</v>
      </c>
      <c r="C72" s="64"/>
      <c r="D72" s="65">
        <v>208038.48633476</v>
      </c>
      <c r="E72" s="65">
        <v>2674621.45062618</v>
      </c>
      <c r="F72" s="65">
        <v>7.7782404043029801E-2</v>
      </c>
      <c r="G72" s="79">
        <v>0.38891200881282201</v>
      </c>
    </row>
    <row r="73" spans="1:11" x14ac:dyDescent="0.25">
      <c r="A73" s="60" t="s">
        <v>295</v>
      </c>
      <c r="B73" s="60" t="s">
        <v>239</v>
      </c>
      <c r="C73" s="60"/>
      <c r="D73" s="61">
        <v>8095.3409167841701</v>
      </c>
      <c r="E73" s="61">
        <v>2883365.5092781899</v>
      </c>
      <c r="F73" s="61">
        <v>2.8076013570720437E-3</v>
      </c>
      <c r="G73" s="62">
        <v>5.615198153213285E-3</v>
      </c>
    </row>
    <row r="74" spans="1:11" x14ac:dyDescent="0.25">
      <c r="A74" s="64" t="s">
        <v>296</v>
      </c>
      <c r="B74" s="64" t="s">
        <v>239</v>
      </c>
      <c r="C74" s="64"/>
      <c r="D74" s="65">
        <v>8677.7258091405602</v>
      </c>
      <c r="E74" s="65">
        <v>2822459.3657567501</v>
      </c>
      <c r="F74" s="65">
        <v>3.0745263915655744E-3</v>
      </c>
      <c r="G74" s="62">
        <v>6.1490482222003465E-3</v>
      </c>
    </row>
    <row r="75" spans="1:11" x14ac:dyDescent="0.25">
      <c r="A75" s="60"/>
      <c r="B75" s="60"/>
      <c r="C75" s="60"/>
      <c r="D75" s="61"/>
      <c r="E75" s="61"/>
      <c r="F75" s="61"/>
    </row>
    <row r="76" spans="1:11" x14ac:dyDescent="0.25">
      <c r="A76" s="64" t="s">
        <v>246</v>
      </c>
      <c r="B76" s="64" t="s">
        <v>240</v>
      </c>
      <c r="C76" s="64"/>
      <c r="D76" s="65">
        <v>0.01</v>
      </c>
      <c r="E76" s="65">
        <v>3271871.9969579899</v>
      </c>
      <c r="F76" s="65">
        <v>0</v>
      </c>
      <c r="I76" s="63" t="s">
        <v>11</v>
      </c>
    </row>
    <row r="77" spans="1:11" x14ac:dyDescent="0.25">
      <c r="A77" s="60" t="s">
        <v>247</v>
      </c>
      <c r="B77" s="60" t="s">
        <v>240</v>
      </c>
      <c r="C77" s="60"/>
      <c r="D77" s="61">
        <v>0.01</v>
      </c>
      <c r="E77" s="61">
        <v>3271871.9969579899</v>
      </c>
      <c r="F77" s="61">
        <v>0</v>
      </c>
      <c r="H77" s="53" t="s">
        <v>12</v>
      </c>
      <c r="I77" s="66">
        <v>0</v>
      </c>
      <c r="J77" s="53" t="s">
        <v>12</v>
      </c>
    </row>
    <row r="78" spans="1:11" x14ac:dyDescent="0.25">
      <c r="A78" s="64" t="s">
        <v>297</v>
      </c>
      <c r="B78" s="64" t="s">
        <v>240</v>
      </c>
      <c r="C78" s="64"/>
      <c r="D78" s="65">
        <v>53699.918612652298</v>
      </c>
      <c r="E78" s="65">
        <v>2965989.73384863</v>
      </c>
      <c r="F78" s="65">
        <v>1.8105227405144111E-2</v>
      </c>
      <c r="G78" s="68">
        <v>9.0526137025720557E-2</v>
      </c>
      <c r="H78" s="59">
        <v>1</v>
      </c>
      <c r="I78" s="73">
        <v>7.3520998104697434E-8</v>
      </c>
      <c r="J78" s="74">
        <v>0.99999992647900193</v>
      </c>
      <c r="K78" s="81">
        <v>0.21377974038200842</v>
      </c>
    </row>
    <row r="79" spans="1:11" x14ac:dyDescent="0.25">
      <c r="A79" s="60" t="s">
        <v>298</v>
      </c>
      <c r="B79" s="60" t="s">
        <v>240</v>
      </c>
      <c r="C79" s="60"/>
      <c r="D79" s="61">
        <v>53866.591829358098</v>
      </c>
      <c r="E79" s="61">
        <v>2966512.1838708902</v>
      </c>
      <c r="F79" s="61">
        <v>1.8158223695231755E-2</v>
      </c>
      <c r="G79" s="68">
        <v>9.0791118476158783E-2</v>
      </c>
      <c r="H79" s="59">
        <v>2</v>
      </c>
      <c r="I79" s="70">
        <v>7.3256785646334611E-8</v>
      </c>
      <c r="J79" s="75">
        <v>0.99999992674321436</v>
      </c>
      <c r="K79" s="87">
        <v>0.21389454704887839</v>
      </c>
    </row>
    <row r="80" spans="1:11" x14ac:dyDescent="0.25">
      <c r="A80" s="64" t="s">
        <v>299</v>
      </c>
      <c r="B80" s="64" t="s">
        <v>240</v>
      </c>
      <c r="C80" s="64"/>
      <c r="D80" s="65">
        <v>214096.672324299</v>
      </c>
      <c r="E80" s="65">
        <v>2527972.9656843599</v>
      </c>
      <c r="F80" s="65">
        <v>8.4691045050926742E-2</v>
      </c>
      <c r="G80" s="68">
        <v>0.42345522525463369</v>
      </c>
      <c r="H80" s="59" t="s">
        <v>13</v>
      </c>
      <c r="I80" s="76">
        <v>7.3388891875516016E-8</v>
      </c>
      <c r="J80" s="78">
        <v>0.99999992661110815</v>
      </c>
      <c r="K80" s="89">
        <v>0.21383714371544341</v>
      </c>
    </row>
    <row r="81" spans="1:11" x14ac:dyDescent="0.25">
      <c r="A81" s="60" t="s">
        <v>300</v>
      </c>
      <c r="B81" s="60" t="s">
        <v>240</v>
      </c>
      <c r="C81" s="60"/>
      <c r="D81" s="61">
        <v>224203.869065912</v>
      </c>
      <c r="E81" s="61">
        <v>2641006.0791289899</v>
      </c>
      <c r="F81" s="61">
        <v>8.4893355921336983E-2</v>
      </c>
      <c r="G81" s="68">
        <v>0.42446677960668489</v>
      </c>
    </row>
    <row r="82" spans="1:11" x14ac:dyDescent="0.25">
      <c r="A82" s="64" t="s">
        <v>301</v>
      </c>
      <c r="B82" s="64" t="s">
        <v>240</v>
      </c>
      <c r="C82" s="64"/>
      <c r="D82" s="65">
        <v>0.01</v>
      </c>
      <c r="E82" s="65">
        <v>3005000.9457002101</v>
      </c>
      <c r="F82" s="65">
        <v>3.3277859743467905E-9</v>
      </c>
      <c r="G82" s="77">
        <v>6.6555719486935809E-9</v>
      </c>
    </row>
    <row r="83" spans="1:11" x14ac:dyDescent="0.25">
      <c r="A83" s="60" t="s">
        <v>302</v>
      </c>
      <c r="B83" s="60" t="s">
        <v>240</v>
      </c>
      <c r="C83" s="60"/>
      <c r="D83" s="61">
        <v>0.01</v>
      </c>
      <c r="E83" s="61">
        <v>3007036.9906249498</v>
      </c>
      <c r="F83" s="61">
        <v>3.3255327523994672E-9</v>
      </c>
      <c r="G83" s="77">
        <v>6.6510655047989343E-9</v>
      </c>
    </row>
    <row r="84" spans="1:11" x14ac:dyDescent="0.25">
      <c r="A84" s="64"/>
      <c r="B84" s="64"/>
      <c r="C84" s="64"/>
      <c r="D84" s="65"/>
      <c r="E84" s="65"/>
      <c r="F84" s="65"/>
    </row>
    <row r="85" spans="1:11" x14ac:dyDescent="0.25">
      <c r="A85" s="60" t="s">
        <v>246</v>
      </c>
      <c r="B85" s="60" t="s">
        <v>241</v>
      </c>
      <c r="C85" s="60"/>
      <c r="D85" s="61">
        <v>0.01</v>
      </c>
      <c r="E85" s="61">
        <v>6646388.4601758895</v>
      </c>
      <c r="F85" s="61">
        <v>3.9364510614311607E-5</v>
      </c>
      <c r="I85" s="63" t="s">
        <v>11</v>
      </c>
    </row>
    <row r="86" spans="1:11" x14ac:dyDescent="0.25">
      <c r="A86" s="64" t="s">
        <v>247</v>
      </c>
      <c r="B86" s="64" t="s">
        <v>241</v>
      </c>
      <c r="C86" s="64"/>
      <c r="D86" s="65">
        <v>0.01</v>
      </c>
      <c r="E86" s="65">
        <v>3271871.9969579899</v>
      </c>
      <c r="F86" s="65">
        <v>4.6868567433276621E-4</v>
      </c>
      <c r="H86" s="53" t="s">
        <v>12</v>
      </c>
      <c r="I86" s="66">
        <v>2.5402509247353893E-4</v>
      </c>
      <c r="J86" s="53" t="s">
        <v>12</v>
      </c>
    </row>
    <row r="87" spans="1:11" x14ac:dyDescent="0.25">
      <c r="A87" s="60" t="s">
        <v>303</v>
      </c>
      <c r="B87" s="60" t="s">
        <v>241</v>
      </c>
      <c r="C87" s="60"/>
      <c r="D87" s="61">
        <v>173670.92093252699</v>
      </c>
      <c r="E87" s="61">
        <v>2442540.2268986702</v>
      </c>
      <c r="F87" s="61">
        <v>7.1102583703622171E-2</v>
      </c>
      <c r="G87" s="62">
        <v>0.35424279305574319</v>
      </c>
      <c r="H87" s="59">
        <v>1</v>
      </c>
      <c r="I87" s="73">
        <v>0.95707986438562664</v>
      </c>
      <c r="J87" s="74">
        <v>4.2920135614373356E-2</v>
      </c>
      <c r="K87" s="81">
        <v>1.1387110548265962</v>
      </c>
    </row>
    <row r="88" spans="1:11" x14ac:dyDescent="0.25">
      <c r="A88" s="64" t="s">
        <v>304</v>
      </c>
      <c r="B88" s="64" t="s">
        <v>241</v>
      </c>
      <c r="C88" s="64"/>
      <c r="D88" s="65">
        <v>218671.79104072999</v>
      </c>
      <c r="E88" s="65">
        <v>2460921.80307347</v>
      </c>
      <c r="F88" s="65">
        <v>8.8857675513146578E-2</v>
      </c>
      <c r="G88" s="62">
        <v>0.44301825210336521</v>
      </c>
      <c r="H88" s="59">
        <v>2</v>
      </c>
      <c r="I88" s="70">
        <v>0.84491930014860639</v>
      </c>
      <c r="J88" s="75">
        <v>0.15508069985139361</v>
      </c>
      <c r="K88" s="87">
        <v>1.4545698770142625</v>
      </c>
    </row>
    <row r="89" spans="1:11" x14ac:dyDescent="0.25">
      <c r="A89" s="60" t="s">
        <v>305</v>
      </c>
      <c r="B89" s="60" t="s">
        <v>241</v>
      </c>
      <c r="C89" s="60"/>
      <c r="D89" s="61">
        <v>334753.30095001298</v>
      </c>
      <c r="E89" s="61">
        <v>2069974.65591476</v>
      </c>
      <c r="F89" s="61">
        <v>0.16171855051146958</v>
      </c>
      <c r="G89" s="62">
        <v>0.80732262709498015</v>
      </c>
      <c r="H89" s="59" t="s">
        <v>13</v>
      </c>
      <c r="I89" s="76">
        <v>0.90099958226711652</v>
      </c>
      <c r="J89" s="78">
        <v>9.9000417732883483E-2</v>
      </c>
      <c r="K89" s="89">
        <v>1.2966404659204294</v>
      </c>
    </row>
    <row r="90" spans="1:11" x14ac:dyDescent="0.25">
      <c r="A90" s="64" t="s">
        <v>306</v>
      </c>
      <c r="B90" s="64" t="s">
        <v>241</v>
      </c>
      <c r="C90" s="64"/>
      <c r="D90" s="65">
        <v>324754.359180609</v>
      </c>
      <c r="E90" s="65">
        <v>2210009.8743650499</v>
      </c>
      <c r="F90" s="65">
        <v>0.14694701727245132</v>
      </c>
      <c r="G90" s="62">
        <v>0.73346496089988888</v>
      </c>
    </row>
    <row r="91" spans="1:11" x14ac:dyDescent="0.25">
      <c r="A91" s="60" t="s">
        <v>307</v>
      </c>
      <c r="B91" s="60" t="s">
        <v>241</v>
      </c>
      <c r="C91" s="60"/>
      <c r="D91" s="61">
        <v>419755.05958265002</v>
      </c>
      <c r="E91" s="61">
        <v>2472443.7984776399</v>
      </c>
      <c r="F91" s="61">
        <v>0.16977334726116169</v>
      </c>
      <c r="G91" s="68">
        <v>0.33903864433737629</v>
      </c>
    </row>
    <row r="92" spans="1:11" x14ac:dyDescent="0.25">
      <c r="A92" s="64" t="s">
        <v>308</v>
      </c>
      <c r="B92" s="64" t="s">
        <v>241</v>
      </c>
      <c r="C92" s="64"/>
      <c r="D92" s="65">
        <v>472534.11695320299</v>
      </c>
      <c r="E92" s="65">
        <v>2521373.9167332398</v>
      </c>
      <c r="F92" s="65">
        <v>0.18741136085259064</v>
      </c>
      <c r="G92" s="68">
        <v>0.37431467152023418</v>
      </c>
    </row>
    <row r="93" spans="1:11" x14ac:dyDescent="0.25">
      <c r="A93" s="60"/>
      <c r="B93" s="60"/>
      <c r="C93" s="60"/>
      <c r="D93" s="61"/>
      <c r="E93" s="61"/>
      <c r="F93" s="61"/>
    </row>
    <row r="94" spans="1:11" x14ac:dyDescent="0.25">
      <c r="A94" s="64" t="s">
        <v>246</v>
      </c>
      <c r="B94" s="64" t="s">
        <v>242</v>
      </c>
      <c r="C94" s="64"/>
      <c r="D94" s="65">
        <v>0.01</v>
      </c>
      <c r="E94" s="65">
        <v>6646388.4601758895</v>
      </c>
      <c r="F94" s="65">
        <v>1.5045765169939165E-9</v>
      </c>
      <c r="I94" s="63" t="s">
        <v>11</v>
      </c>
    </row>
    <row r="95" spans="1:11" x14ac:dyDescent="0.25">
      <c r="A95" s="60" t="s">
        <v>247</v>
      </c>
      <c r="B95" s="60" t="s">
        <v>242</v>
      </c>
      <c r="C95" s="60"/>
      <c r="D95" s="61">
        <v>0.01</v>
      </c>
      <c r="E95" s="61">
        <v>3271871.9969579899</v>
      </c>
      <c r="F95" s="61">
        <v>3.0563542856497628E-9</v>
      </c>
      <c r="H95" s="53" t="s">
        <v>12</v>
      </c>
      <c r="I95" s="66">
        <v>2.2804654013218394E-9</v>
      </c>
      <c r="J95" s="53" t="s">
        <v>12</v>
      </c>
    </row>
    <row r="96" spans="1:11" x14ac:dyDescent="0.25">
      <c r="A96" s="64" t="s">
        <v>309</v>
      </c>
      <c r="B96" s="64" t="s">
        <v>242</v>
      </c>
      <c r="C96" s="64"/>
      <c r="D96" s="65">
        <v>146919</v>
      </c>
      <c r="E96" s="65">
        <v>3086071.1094853398</v>
      </c>
      <c r="F96" s="65">
        <v>4.7607133726902846E-2</v>
      </c>
      <c r="G96" s="77">
        <v>0.23803565723218723</v>
      </c>
      <c r="H96" s="59">
        <v>1</v>
      </c>
      <c r="I96" s="73">
        <v>3.2340366569000841E-9</v>
      </c>
      <c r="J96" s="74">
        <v>0.99999999676596329</v>
      </c>
      <c r="K96" s="81">
        <v>0.15628981892429583</v>
      </c>
    </row>
    <row r="97" spans="1:11" x14ac:dyDescent="0.25">
      <c r="A97" s="60" t="s">
        <v>310</v>
      </c>
      <c r="B97" s="60" t="s">
        <v>242</v>
      </c>
      <c r="C97" s="60"/>
      <c r="D97" s="61">
        <v>141812</v>
      </c>
      <c r="E97" s="61">
        <v>3027665.1776605402</v>
      </c>
      <c r="F97" s="61">
        <v>4.6838732712702842E-2</v>
      </c>
      <c r="G97" s="77">
        <v>0.2341936521611872</v>
      </c>
      <c r="H97" s="59">
        <v>2</v>
      </c>
      <c r="I97" s="70">
        <v>7.2086453079994384E-9</v>
      </c>
      <c r="J97" s="75">
        <v>0.99999999279135465</v>
      </c>
      <c r="K97" s="87">
        <v>0.28287689848302561</v>
      </c>
    </row>
    <row r="98" spans="1:11" x14ac:dyDescent="0.25">
      <c r="A98" s="64" t="s">
        <v>311</v>
      </c>
      <c r="B98" s="64" t="s">
        <v>242</v>
      </c>
      <c r="C98" s="64"/>
      <c r="D98" s="65">
        <v>1157446.92822429</v>
      </c>
      <c r="E98" s="65">
        <v>3799791.3968170802</v>
      </c>
      <c r="F98" s="65">
        <v>0.30460801853328923</v>
      </c>
      <c r="G98" s="68">
        <v>1.5230400812641189</v>
      </c>
      <c r="H98" s="59" t="s">
        <v>13</v>
      </c>
      <c r="I98" s="76">
        <v>5.2213409824497615E-9</v>
      </c>
      <c r="J98" s="78">
        <v>0.99999999477865897</v>
      </c>
      <c r="K98" s="89">
        <v>0.21958335870366072</v>
      </c>
    </row>
    <row r="99" spans="1:11" x14ac:dyDescent="0.25">
      <c r="A99" s="60" t="s">
        <v>312</v>
      </c>
      <c r="B99" s="60" t="s">
        <v>242</v>
      </c>
      <c r="C99" s="60"/>
      <c r="D99" s="61">
        <v>417173.84996834002</v>
      </c>
      <c r="E99" s="61">
        <v>2519471.40059439</v>
      </c>
      <c r="F99" s="61">
        <v>0.16557991087730584</v>
      </c>
      <c r="G99" s="68">
        <v>0.82789954298420221</v>
      </c>
    </row>
    <row r="100" spans="1:11" x14ac:dyDescent="0.25">
      <c r="A100" s="64" t="s">
        <v>313</v>
      </c>
      <c r="B100" s="64" t="s">
        <v>242</v>
      </c>
      <c r="C100" s="64"/>
      <c r="D100" s="65">
        <v>0.01</v>
      </c>
      <c r="E100" s="65">
        <v>3751819.5078667598</v>
      </c>
      <c r="F100" s="65">
        <v>2.665373421890938E-9</v>
      </c>
      <c r="G100" s="77">
        <v>7.6981604113819708E-10</v>
      </c>
    </row>
    <row r="101" spans="1:11" x14ac:dyDescent="0.25">
      <c r="A101" s="60" t="s">
        <v>314</v>
      </c>
      <c r="B101" s="60" t="s">
        <v>242</v>
      </c>
      <c r="C101" s="60"/>
      <c r="D101" s="61">
        <v>0.01</v>
      </c>
      <c r="E101" s="61">
        <v>3200435.3747038301</v>
      </c>
      <c r="F101" s="61">
        <v>3.1245748872293368E-9</v>
      </c>
      <c r="G101" s="77">
        <v>1.6882189718149947E-9</v>
      </c>
    </row>
    <row r="102" spans="1:11" x14ac:dyDescent="0.25">
      <c r="A102" s="64"/>
      <c r="B102" s="64"/>
      <c r="C102" s="64"/>
      <c r="D102" s="65"/>
      <c r="E102" s="65"/>
      <c r="F102" s="65"/>
    </row>
    <row r="103" spans="1:11" x14ac:dyDescent="0.25">
      <c r="A103" s="60" t="s">
        <v>246</v>
      </c>
      <c r="B103" s="60" t="s">
        <v>243</v>
      </c>
      <c r="C103" s="60"/>
      <c r="D103" s="61">
        <v>0.01</v>
      </c>
      <c r="E103" s="61">
        <v>6646388.4601758895</v>
      </c>
      <c r="F103" s="61">
        <v>0</v>
      </c>
      <c r="I103" s="63" t="s">
        <v>11</v>
      </c>
    </row>
    <row r="104" spans="1:11" x14ac:dyDescent="0.25">
      <c r="A104" s="64" t="s">
        <v>247</v>
      </c>
      <c r="B104" s="64" t="s">
        <v>243</v>
      </c>
      <c r="C104" s="64"/>
      <c r="D104" s="65">
        <v>0.01</v>
      </c>
      <c r="E104" s="65">
        <v>6646388.4601758895</v>
      </c>
      <c r="F104" s="65">
        <v>0</v>
      </c>
      <c r="H104" s="53" t="s">
        <v>12</v>
      </c>
      <c r="I104" s="66">
        <v>0</v>
      </c>
      <c r="J104" s="53" t="s">
        <v>12</v>
      </c>
    </row>
    <row r="105" spans="1:11" x14ac:dyDescent="0.25">
      <c r="A105" s="60" t="s">
        <v>315</v>
      </c>
      <c r="B105" s="60" t="s">
        <v>243</v>
      </c>
      <c r="C105" s="60"/>
      <c r="D105" s="61">
        <v>64257.987322429202</v>
      </c>
      <c r="E105" s="61">
        <v>3721943.5123469802</v>
      </c>
      <c r="F105" s="61">
        <v>1.7264632606395859E-2</v>
      </c>
      <c r="G105" s="68">
        <v>8.6323163031979289E-2</v>
      </c>
      <c r="H105" s="59">
        <v>1</v>
      </c>
      <c r="I105" s="80">
        <v>5.9230024673858612E-8</v>
      </c>
      <c r="J105" s="74">
        <v>0.99999994076997534</v>
      </c>
      <c r="K105" s="69">
        <v>0.12374282128094509</v>
      </c>
    </row>
    <row r="106" spans="1:11" x14ac:dyDescent="0.25">
      <c r="A106" s="64" t="s">
        <v>316</v>
      </c>
      <c r="B106" s="64" t="s">
        <v>243</v>
      </c>
      <c r="C106" s="64"/>
      <c r="D106" s="65">
        <v>65852.694358365203</v>
      </c>
      <c r="E106" s="65">
        <v>3328934.6128535802</v>
      </c>
      <c r="F106" s="65">
        <v>1.9781912839049707E-2</v>
      </c>
      <c r="G106" s="68">
        <v>9.8909564195248531E-2</v>
      </c>
      <c r="H106" s="59">
        <v>2</v>
      </c>
      <c r="I106" s="82">
        <v>5.8960569823298203E-8</v>
      </c>
      <c r="J106" s="75">
        <v>0.99999994103943013</v>
      </c>
      <c r="K106" s="71">
        <v>0.15027459164342472</v>
      </c>
    </row>
    <row r="107" spans="1:11" x14ac:dyDescent="0.25">
      <c r="A107" s="60" t="s">
        <v>317</v>
      </c>
      <c r="B107" s="60" t="s">
        <v>243</v>
      </c>
      <c r="C107" s="60"/>
      <c r="D107" s="61">
        <v>566705.60649326397</v>
      </c>
      <c r="E107" s="61">
        <v>4061814.9982898701</v>
      </c>
      <c r="F107" s="61">
        <v>0.13952029000135699</v>
      </c>
      <c r="G107" s="62">
        <v>0.69760145000678497</v>
      </c>
      <c r="H107" s="59" t="s">
        <v>13</v>
      </c>
      <c r="I107" s="83">
        <v>5.9095297248578408E-8</v>
      </c>
      <c r="J107" s="78">
        <v>0.99999994090470268</v>
      </c>
      <c r="K107" s="72">
        <v>0.13700870646218491</v>
      </c>
    </row>
    <row r="108" spans="1:11" x14ac:dyDescent="0.25">
      <c r="A108" s="64" t="s">
        <v>318</v>
      </c>
      <c r="B108" s="64" t="s">
        <v>243</v>
      </c>
      <c r="C108" s="64"/>
      <c r="D108" s="65">
        <v>534640.28949915303</v>
      </c>
      <c r="E108" s="65">
        <v>4061429.4451298099</v>
      </c>
      <c r="F108" s="65">
        <v>0.13163845309199138</v>
      </c>
      <c r="G108" s="62">
        <v>0.6581922654599569</v>
      </c>
    </row>
    <row r="109" spans="1:11" x14ac:dyDescent="0.25">
      <c r="A109" s="60" t="s">
        <v>319</v>
      </c>
      <c r="B109" s="60" t="s">
        <v>243</v>
      </c>
      <c r="C109" s="60"/>
      <c r="D109" s="61">
        <v>0.01</v>
      </c>
      <c r="E109" s="61">
        <v>3911656.7375457902</v>
      </c>
      <c r="F109" s="61">
        <v>2.5564615381548263E-9</v>
      </c>
      <c r="G109" s="77">
        <v>5.1129230763096526E-9</v>
      </c>
    </row>
    <row r="110" spans="1:11" x14ac:dyDescent="0.25">
      <c r="A110" s="64" t="s">
        <v>320</v>
      </c>
      <c r="B110" s="64" t="s">
        <v>243</v>
      </c>
      <c r="C110" s="64"/>
      <c r="D110" s="65">
        <v>0.01</v>
      </c>
      <c r="E110" s="65">
        <v>3429493.90407578</v>
      </c>
      <c r="F110" s="65">
        <v>2.9158821329629736E-9</v>
      </c>
      <c r="G110" s="77">
        <v>5.8317642659259472E-9</v>
      </c>
    </row>
    <row r="111" spans="1:11" x14ac:dyDescent="0.25">
      <c r="A111" s="60"/>
      <c r="B111" s="60"/>
      <c r="C111" s="60"/>
      <c r="D111" s="61"/>
      <c r="E111" s="61"/>
      <c r="F111" s="61"/>
    </row>
    <row r="112" spans="1:11" x14ac:dyDescent="0.25">
      <c r="A112" s="64"/>
      <c r="B112" s="64"/>
      <c r="C112" s="64"/>
      <c r="D112" s="65"/>
      <c r="E112" s="65"/>
      <c r="F112" s="65"/>
    </row>
    <row r="113" spans="1:11" x14ac:dyDescent="0.25">
      <c r="A113" s="60" t="s">
        <v>246</v>
      </c>
      <c r="B113" s="60" t="s">
        <v>244</v>
      </c>
      <c r="C113" s="60"/>
      <c r="D113" s="61">
        <v>1.89408E-10</v>
      </c>
      <c r="E113" s="61">
        <v>6646388.4601758895</v>
      </c>
      <c r="F113" s="61">
        <v>2.8497882893078376E-17</v>
      </c>
      <c r="I113" s="63" t="s">
        <v>11</v>
      </c>
    </row>
    <row r="114" spans="1:11" x14ac:dyDescent="0.25">
      <c r="A114" s="64" t="s">
        <v>247</v>
      </c>
      <c r="B114" s="64" t="s">
        <v>244</v>
      </c>
      <c r="C114" s="64"/>
      <c r="D114" s="65">
        <v>0.01</v>
      </c>
      <c r="E114" s="65">
        <v>3271871.9969579899</v>
      </c>
      <c r="F114" s="65">
        <v>9.1129930324760006E-5</v>
      </c>
      <c r="H114" s="53" t="s">
        <v>12</v>
      </c>
      <c r="I114" s="66">
        <v>4.5564965162394254E-5</v>
      </c>
      <c r="J114" s="53" t="s">
        <v>12</v>
      </c>
    </row>
    <row r="115" spans="1:11" x14ac:dyDescent="0.25">
      <c r="A115" s="60" t="s">
        <v>321</v>
      </c>
      <c r="B115" s="60" t="s">
        <v>244</v>
      </c>
      <c r="C115" s="60"/>
      <c r="D115" s="61">
        <v>74314.054561762299</v>
      </c>
      <c r="E115" s="61">
        <v>3627964.9862944698</v>
      </c>
      <c r="F115" s="61">
        <v>2.0483674688841245E-2</v>
      </c>
      <c r="G115" s="68">
        <v>0.10219054861839424</v>
      </c>
      <c r="H115" s="59">
        <v>1</v>
      </c>
      <c r="I115" s="82">
        <v>5.8960569823298203E-8</v>
      </c>
      <c r="J115" s="74">
        <v>1.0008917054038302</v>
      </c>
      <c r="K115" s="69">
        <v>0.41258839413312459</v>
      </c>
    </row>
    <row r="116" spans="1:11" x14ac:dyDescent="0.25">
      <c r="A116" s="64" t="s">
        <v>322</v>
      </c>
      <c r="B116" s="64" t="s">
        <v>244</v>
      </c>
      <c r="C116" s="64"/>
      <c r="D116" s="65">
        <v>88094.094396401197</v>
      </c>
      <c r="E116" s="65">
        <v>2961375.4711877699</v>
      </c>
      <c r="F116" s="65">
        <v>2.9747695033439235E-2</v>
      </c>
      <c r="G116" s="68">
        <v>0.14851065034138419</v>
      </c>
      <c r="H116" s="59">
        <v>2</v>
      </c>
      <c r="I116" s="82">
        <v>5.8960569823298203E-8</v>
      </c>
      <c r="J116" s="75">
        <v>1.0006135871419632</v>
      </c>
      <c r="K116" s="71">
        <v>0.59661998681384654</v>
      </c>
    </row>
    <row r="117" spans="1:11" x14ac:dyDescent="0.25">
      <c r="A117" s="60" t="s">
        <v>323</v>
      </c>
      <c r="B117" s="60" t="s">
        <v>244</v>
      </c>
      <c r="C117" s="60"/>
      <c r="D117" s="61">
        <v>183831.282803393</v>
      </c>
      <c r="E117" s="61">
        <v>3713143.4655403499</v>
      </c>
      <c r="F117" s="61">
        <v>4.9508262880071943E-2</v>
      </c>
      <c r="G117" s="62">
        <v>0.24731348957454774</v>
      </c>
      <c r="H117" s="59" t="s">
        <v>13</v>
      </c>
      <c r="I117" s="83">
        <v>5.9095297248578408E-8</v>
      </c>
      <c r="J117" s="78">
        <v>1.0007526462728968</v>
      </c>
      <c r="K117" s="72">
        <v>0.50460419047348559</v>
      </c>
    </row>
    <row r="118" spans="1:11" x14ac:dyDescent="0.25">
      <c r="A118" s="64" t="s">
        <v>324</v>
      </c>
      <c r="B118" s="64" t="s">
        <v>244</v>
      </c>
      <c r="C118" s="64"/>
      <c r="D118" s="65">
        <v>180797.879446468</v>
      </c>
      <c r="E118" s="65">
        <v>3632036.2739736</v>
      </c>
      <c r="F118" s="65">
        <v>4.9778654674246282E-2</v>
      </c>
      <c r="G118" s="62">
        <v>0.24866544854541944</v>
      </c>
    </row>
    <row r="119" spans="1:11" x14ac:dyDescent="0.25">
      <c r="A119" s="60" t="s">
        <v>325</v>
      </c>
      <c r="B119" s="60" t="s">
        <v>244</v>
      </c>
      <c r="C119" s="60"/>
      <c r="D119" s="61">
        <v>0.01</v>
      </c>
      <c r="E119" s="61">
        <v>3297119.20702409</v>
      </c>
      <c r="F119" s="61">
        <v>3.0329506978990272E-9</v>
      </c>
      <c r="G119" s="77">
        <v>-9.1123864423392703E-5</v>
      </c>
    </row>
    <row r="120" spans="1:11" x14ac:dyDescent="0.25">
      <c r="A120" s="64" t="s">
        <v>326</v>
      </c>
      <c r="B120" s="64" t="s">
        <v>244</v>
      </c>
      <c r="C120" s="64"/>
      <c r="D120" s="65">
        <v>0.01</v>
      </c>
      <c r="E120" s="65">
        <v>3505800.7860037</v>
      </c>
      <c r="F120" s="65">
        <v>2.8524153568346672E-9</v>
      </c>
      <c r="G120" s="77">
        <v>-9.1124225494074832E-5</v>
      </c>
    </row>
    <row r="121" spans="1:11" x14ac:dyDescent="0.25">
      <c r="A121" s="60"/>
      <c r="B121" s="60"/>
      <c r="C121" s="60"/>
      <c r="D121" s="61"/>
      <c r="E121" s="61"/>
      <c r="F121" s="61"/>
    </row>
    <row r="122" spans="1:11" x14ac:dyDescent="0.25">
      <c r="A122" s="64" t="s">
        <v>246</v>
      </c>
      <c r="B122" s="64" t="s">
        <v>245</v>
      </c>
      <c r="C122" s="64"/>
      <c r="D122" s="65">
        <v>0.01</v>
      </c>
      <c r="E122" s="65">
        <v>6646388.4601758895</v>
      </c>
      <c r="F122" s="65">
        <v>1.5045765169939165E-9</v>
      </c>
      <c r="I122" s="63" t="s">
        <v>11</v>
      </c>
    </row>
    <row r="123" spans="1:11" x14ac:dyDescent="0.25">
      <c r="A123" s="60" t="s">
        <v>247</v>
      </c>
      <c r="B123" s="60" t="s">
        <v>245</v>
      </c>
      <c r="C123" s="60"/>
      <c r="D123" s="61">
        <v>0.01</v>
      </c>
      <c r="E123" s="61">
        <v>3271871.9969579899</v>
      </c>
      <c r="F123" s="61">
        <v>3.0563542856497628E-9</v>
      </c>
      <c r="H123" s="53" t="s">
        <v>12</v>
      </c>
      <c r="I123" s="66">
        <v>2.2804654013218394E-9</v>
      </c>
      <c r="J123" s="53" t="s">
        <v>12</v>
      </c>
    </row>
    <row r="124" spans="1:11" x14ac:dyDescent="0.25">
      <c r="A124" s="64" t="s">
        <v>327</v>
      </c>
      <c r="B124" s="64" t="s">
        <v>245</v>
      </c>
      <c r="C124" s="64"/>
      <c r="D124" s="65">
        <v>302618.784252426</v>
      </c>
      <c r="E124" s="65">
        <v>2780652.1786155398</v>
      </c>
      <c r="F124" s="65">
        <v>0.10883014660362772</v>
      </c>
      <c r="G124" s="62">
        <v>0.54415072161581157</v>
      </c>
      <c r="H124" s="59">
        <v>1</v>
      </c>
      <c r="I124" s="73">
        <v>4.2444612255935666E-9</v>
      </c>
      <c r="J124" s="74">
        <v>0.99999999575553877</v>
      </c>
      <c r="K124" s="81">
        <v>0.32140395335732669</v>
      </c>
    </row>
    <row r="125" spans="1:11" x14ac:dyDescent="0.25">
      <c r="A125" s="60" t="s">
        <v>328</v>
      </c>
      <c r="B125" s="60" t="s">
        <v>245</v>
      </c>
      <c r="C125" s="60"/>
      <c r="D125" s="61">
        <v>298125.578542581</v>
      </c>
      <c r="E125" s="61">
        <v>2945304.3447385398</v>
      </c>
      <c r="F125" s="61">
        <v>0.10122063584877038</v>
      </c>
      <c r="G125" s="62">
        <v>0.50610316784152487</v>
      </c>
      <c r="H125" s="59">
        <v>2</v>
      </c>
      <c r="I125" s="70">
        <v>4.564117666245593E-9</v>
      </c>
      <c r="J125" s="75">
        <v>0.99999999543588236</v>
      </c>
      <c r="K125" s="87">
        <v>0.31859265456594554</v>
      </c>
    </row>
    <row r="126" spans="1:11" x14ac:dyDescent="0.25">
      <c r="A126" s="64" t="s">
        <v>329</v>
      </c>
      <c r="B126" s="64" t="s">
        <v>245</v>
      </c>
      <c r="C126" s="64"/>
      <c r="D126" s="65">
        <v>854424.58419279696</v>
      </c>
      <c r="E126" s="65">
        <v>2523339.8073760299</v>
      </c>
      <c r="F126" s="65">
        <v>0.33860860978581231</v>
      </c>
      <c r="G126" s="62">
        <v>1.6930430375267345</v>
      </c>
      <c r="H126" s="59" t="s">
        <v>13</v>
      </c>
      <c r="I126" s="76">
        <v>4.4042894459195798E-9</v>
      </c>
      <c r="J126" s="78">
        <v>0.99999999559571062</v>
      </c>
      <c r="K126" s="89">
        <v>0.31999830396163609</v>
      </c>
    </row>
    <row r="127" spans="1:11" x14ac:dyDescent="0.25">
      <c r="A127" s="60" t="s">
        <v>330</v>
      </c>
      <c r="B127" s="60" t="s">
        <v>245</v>
      </c>
      <c r="C127" s="60"/>
      <c r="D127" s="61">
        <v>753955.42054062895</v>
      </c>
      <c r="E127" s="61">
        <v>2373079.94264815</v>
      </c>
      <c r="F127" s="61">
        <v>0.31771176646467314</v>
      </c>
      <c r="G127" s="62">
        <v>1.5885588209210386</v>
      </c>
    </row>
    <row r="128" spans="1:11" x14ac:dyDescent="0.25">
      <c r="A128" s="64" t="s">
        <v>331</v>
      </c>
      <c r="B128" s="64" t="s">
        <v>245</v>
      </c>
      <c r="C128" s="64"/>
      <c r="D128" s="65">
        <v>0.01</v>
      </c>
      <c r="E128" s="65">
        <v>2910971.9510421902</v>
      </c>
      <c r="F128" s="65">
        <v>3.4352787207103751E-9</v>
      </c>
      <c r="G128" s="68">
        <v>2.3096266387770713E-9</v>
      </c>
    </row>
    <row r="129" spans="1:7" x14ac:dyDescent="0.25">
      <c r="A129" s="60" t="s">
        <v>332</v>
      </c>
      <c r="B129" s="60" t="s">
        <v>245</v>
      </c>
      <c r="C129" s="60"/>
      <c r="D129" s="61">
        <v>0.01</v>
      </c>
      <c r="E129" s="61">
        <v>2910850.03126946</v>
      </c>
      <c r="F129" s="61">
        <v>3.4354226059660204E-9</v>
      </c>
      <c r="G129" s="68">
        <v>2.309914409288362E-9</v>
      </c>
    </row>
    <row r="130" spans="1:7" x14ac:dyDescent="0.25">
      <c r="A130" s="64"/>
      <c r="B130" s="64"/>
      <c r="C130" s="64"/>
      <c r="D130" s="65"/>
      <c r="E130" s="65"/>
      <c r="F130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Split"/>
      <selection pane="bottomLeft" activeCell="R42" sqref="R42"/>
    </sheetView>
  </sheetViews>
  <sheetFormatPr defaultRowHeight="15" x14ac:dyDescent="0.25"/>
  <cols>
    <col min="1" max="1" width="52.28515625" bestFit="1" customWidth="1"/>
    <col min="2" max="2" width="15.28515625" bestFit="1" customWidth="1"/>
    <col min="3" max="3" width="16.5703125" bestFit="1" customWidth="1"/>
    <col min="4" max="4" width="10.42578125" style="103" bestFit="1" customWidth="1"/>
    <col min="5" max="5" width="10.7109375" style="103" bestFit="1" customWidth="1"/>
    <col min="6" max="6" width="8.7109375" style="103" customWidth="1"/>
    <col min="7" max="7" width="15.140625" style="1" bestFit="1" customWidth="1"/>
    <col min="8" max="8" width="6.28515625" bestFit="1" customWidth="1"/>
    <col min="9" max="9" width="8.5703125" bestFit="1" customWidth="1"/>
    <col min="10" max="10" width="9.85546875" bestFit="1" customWidth="1"/>
    <col min="11" max="11" width="11.7109375" bestFit="1" customWidth="1"/>
    <col min="12" max="40" width="8.7109375" customWidth="1"/>
  </cols>
  <sheetData>
    <row r="1" spans="1:11" x14ac:dyDescent="0.25">
      <c r="A1" t="s">
        <v>0</v>
      </c>
      <c r="B1" t="s">
        <v>1</v>
      </c>
      <c r="C1" t="s">
        <v>2</v>
      </c>
      <c r="D1" s="103" t="s">
        <v>3</v>
      </c>
      <c r="E1" s="103" t="s">
        <v>4</v>
      </c>
      <c r="F1" s="10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34" t="s">
        <v>346</v>
      </c>
      <c r="B2" s="34" t="s">
        <v>338</v>
      </c>
      <c r="C2" s="34" t="s">
        <v>347</v>
      </c>
      <c r="D2" s="104">
        <v>5.2679999999999998</v>
      </c>
      <c r="E2" s="104">
        <v>89037.914000000004</v>
      </c>
      <c r="F2" s="104">
        <v>5.9165800000000002E-5</v>
      </c>
      <c r="I2" s="2" t="s">
        <v>11</v>
      </c>
    </row>
    <row r="3" spans="1:11" x14ac:dyDescent="0.25">
      <c r="A3" s="35" t="s">
        <v>348</v>
      </c>
      <c r="B3" s="35" t="s">
        <v>338</v>
      </c>
      <c r="C3" s="35" t="s">
        <v>347</v>
      </c>
      <c r="D3" s="105">
        <v>21.05</v>
      </c>
      <c r="E3" s="105">
        <v>90225.18</v>
      </c>
      <c r="F3" s="105">
        <v>2.3330519999999999E-4</v>
      </c>
      <c r="H3" t="s">
        <v>12</v>
      </c>
      <c r="I3" s="23">
        <f>IFERROR(AVERAGE($F$2,$F$3),"0")</f>
        <v>1.4623549999999999E-4</v>
      </c>
      <c r="J3" t="s">
        <v>12</v>
      </c>
    </row>
    <row r="4" spans="1:11" x14ac:dyDescent="0.25">
      <c r="A4" s="34" t="s">
        <v>349</v>
      </c>
      <c r="B4" s="34" t="s">
        <v>338</v>
      </c>
      <c r="C4" s="34" t="s">
        <v>347</v>
      </c>
      <c r="D4" s="104">
        <v>2494.5619999999999</v>
      </c>
      <c r="E4" s="104">
        <v>42822.464999999997</v>
      </c>
      <c r="F4" s="104">
        <v>5.8253582599999999E-2</v>
      </c>
      <c r="G4" s="1">
        <f>($F$4 - $I$3) * 5</f>
        <v>0.29053673549999998</v>
      </c>
      <c r="H4" s="4">
        <v>1</v>
      </c>
      <c r="I4" s="13">
        <f>IFERROR($G$8 / $G$4,"")</f>
        <v>0.4175713607823614</v>
      </c>
      <c r="J4" s="7">
        <f>IFERROR(1-$I$4,"")</f>
        <v>0.58242863921763854</v>
      </c>
      <c r="K4" s="21">
        <f>IFERROR((($G$4 * 3 ) + ($G$8 * 5)) / ($G$6 * 3),"")</f>
        <v>1.3239063719139073</v>
      </c>
    </row>
    <row r="5" spans="1:11" x14ac:dyDescent="0.25">
      <c r="A5" s="35" t="s">
        <v>350</v>
      </c>
      <c r="B5" s="35" t="s">
        <v>338</v>
      </c>
      <c r="C5" s="35" t="s">
        <v>347</v>
      </c>
      <c r="D5" s="105">
        <v>2671.002</v>
      </c>
      <c r="E5" s="105">
        <v>49616.991999999998</v>
      </c>
      <c r="F5" s="105">
        <v>5.3832404799999997E-2</v>
      </c>
      <c r="G5" s="1">
        <f>($F$5 - $I$3) * 5</f>
        <v>0.26843084649999999</v>
      </c>
      <c r="H5" s="4">
        <v>2</v>
      </c>
      <c r="I5" s="11">
        <f>IFERROR($G$9 / $G$5,"")</f>
        <v>0.51835048100554282</v>
      </c>
      <c r="J5" s="15">
        <f>IFERROR(1-$I$5,"")</f>
        <v>0.48164951899445718</v>
      </c>
      <c r="K5" s="30">
        <f>IFERROR((($G$5 * 3 ) + ($G$9 * 5)) / ($G$7 * 3),"")</f>
        <v>1.89957266675072</v>
      </c>
    </row>
    <row r="6" spans="1:11" x14ac:dyDescent="0.25">
      <c r="A6" s="34" t="s">
        <v>351</v>
      </c>
      <c r="B6" s="34" t="s">
        <v>338</v>
      </c>
      <c r="C6" s="34" t="s">
        <v>347</v>
      </c>
      <c r="D6" s="104">
        <v>4550.6289999999999</v>
      </c>
      <c r="E6" s="104">
        <v>61014.305</v>
      </c>
      <c r="F6" s="104">
        <v>7.4582985099999999E-2</v>
      </c>
      <c r="G6" s="1">
        <f>($F$6 - $I$3) * 5</f>
        <v>0.37218374800000004</v>
      </c>
      <c r="H6" s="4" t="s">
        <v>13</v>
      </c>
      <c r="I6" s="14">
        <f>IFERROR(AVERAGE($I$4:$I$5),"")</f>
        <v>0.46796092089395214</v>
      </c>
      <c r="J6" s="8">
        <f>IFERROR(AVERAGE($J$4:$J$5),"")</f>
        <v>0.53203907910604786</v>
      </c>
      <c r="K6" s="27">
        <f>IFERROR(AVERAGE($K$4:$K$5),"")</f>
        <v>1.6117395193323136</v>
      </c>
    </row>
    <row r="7" spans="1:11" x14ac:dyDescent="0.25">
      <c r="A7" s="35" t="s">
        <v>352</v>
      </c>
      <c r="B7" s="35" t="s">
        <v>338</v>
      </c>
      <c r="C7" s="35" t="s">
        <v>347</v>
      </c>
      <c r="D7" s="105">
        <v>3011.7420000000002</v>
      </c>
      <c r="E7" s="105">
        <v>57013.887000000002</v>
      </c>
      <c r="F7" s="105">
        <v>5.28247092E-2</v>
      </c>
      <c r="G7" s="1">
        <f>($F$7 - $I$3) * 5</f>
        <v>0.26339236849999997</v>
      </c>
    </row>
    <row r="8" spans="1:11" x14ac:dyDescent="0.25">
      <c r="A8" s="34" t="s">
        <v>353</v>
      </c>
      <c r="B8" s="34" t="s">
        <v>338</v>
      </c>
      <c r="C8" s="34" t="s">
        <v>347</v>
      </c>
      <c r="D8" s="104">
        <v>2798.5479999999998</v>
      </c>
      <c r="E8" s="104">
        <v>46024.097999999998</v>
      </c>
      <c r="F8" s="104">
        <v>6.0806145499999999E-2</v>
      </c>
      <c r="G8" s="1">
        <f>($F$8 - $I$3) * 2</f>
        <v>0.12131981999999999</v>
      </c>
    </row>
    <row r="9" spans="1:11" x14ac:dyDescent="0.25">
      <c r="A9" s="35" t="s">
        <v>354</v>
      </c>
      <c r="B9" s="35" t="s">
        <v>338</v>
      </c>
      <c r="C9" s="35" t="s">
        <v>347</v>
      </c>
      <c r="D9" s="105">
        <v>3250.777</v>
      </c>
      <c r="E9" s="105">
        <v>46628.273000000001</v>
      </c>
      <c r="F9" s="105">
        <v>6.9716864700000006E-2</v>
      </c>
      <c r="G9" s="1">
        <f>($F$9 - $I$3) * 2</f>
        <v>0.13914125840000002</v>
      </c>
    </row>
    <row r="10" spans="1:11" x14ac:dyDescent="0.25">
      <c r="A10" s="34"/>
      <c r="B10" s="34"/>
      <c r="C10" s="34"/>
      <c r="D10" s="104"/>
      <c r="E10" s="104"/>
      <c r="F10" s="104"/>
    </row>
    <row r="11" spans="1:11" x14ac:dyDescent="0.25">
      <c r="A11" s="35" t="s">
        <v>346</v>
      </c>
      <c r="B11" s="35" t="s">
        <v>339</v>
      </c>
      <c r="C11" s="35" t="s">
        <v>347</v>
      </c>
      <c r="D11" s="105">
        <v>5.2679999999999998</v>
      </c>
      <c r="E11" s="105">
        <v>89037.914000000004</v>
      </c>
      <c r="F11" s="105">
        <v>5.9165800000000002E-5</v>
      </c>
      <c r="I11" s="2" t="s">
        <v>11</v>
      </c>
    </row>
    <row r="12" spans="1:11" x14ac:dyDescent="0.25">
      <c r="A12" s="34" t="s">
        <v>348</v>
      </c>
      <c r="B12" s="34" t="s">
        <v>339</v>
      </c>
      <c r="C12" s="34" t="s">
        <v>347</v>
      </c>
      <c r="D12" s="104">
        <v>21.05</v>
      </c>
      <c r="E12" s="104">
        <v>90225.18</v>
      </c>
      <c r="F12" s="104">
        <v>2.3330519999999999E-4</v>
      </c>
      <c r="H12" t="s">
        <v>12</v>
      </c>
      <c r="I12" s="23">
        <f>IFERROR(AVERAGE($F$11,$F$12),"0")</f>
        <v>1.4623549999999999E-4</v>
      </c>
      <c r="J12" t="s">
        <v>12</v>
      </c>
    </row>
    <row r="13" spans="1:11" x14ac:dyDescent="0.25">
      <c r="A13" s="35" t="s">
        <v>355</v>
      </c>
      <c r="B13" s="35" t="s">
        <v>339</v>
      </c>
      <c r="C13" s="35" t="s">
        <v>347</v>
      </c>
      <c r="D13" s="105">
        <v>11318.816999999999</v>
      </c>
      <c r="E13" s="105">
        <v>94727.468999999997</v>
      </c>
      <c r="F13" s="105">
        <v>0.1194882236</v>
      </c>
      <c r="G13" s="1">
        <f>($F$13 - $I$12) * 5</f>
        <v>0.59670994050000004</v>
      </c>
      <c r="H13" s="4">
        <v>1</v>
      </c>
      <c r="I13" s="13">
        <f>IFERROR($G$17 / $G$13,"")</f>
        <v>0.20886620440002537</v>
      </c>
      <c r="J13" s="7">
        <f>IFERROR(1-$I$13,"")</f>
        <v>0.79113379559997465</v>
      </c>
      <c r="K13" s="21">
        <f>IFERROR((($G$13 * 3 ) + ($G$17 * 5)) / ($G$15 * 3),"")</f>
        <v>1.043434131140254</v>
      </c>
    </row>
    <row r="14" spans="1:11" x14ac:dyDescent="0.25">
      <c r="A14" s="34" t="s">
        <v>356</v>
      </c>
      <c r="B14" s="34" t="s">
        <v>339</v>
      </c>
      <c r="C14" s="34" t="s">
        <v>347</v>
      </c>
      <c r="D14" s="104">
        <v>14445.8</v>
      </c>
      <c r="E14" s="104">
        <v>93277.258000000002</v>
      </c>
      <c r="F14" s="104">
        <v>0.1548694753</v>
      </c>
      <c r="G14" s="1">
        <f>($F$14 - $I$12) * 5</f>
        <v>0.773616199</v>
      </c>
      <c r="H14" s="4">
        <v>2</v>
      </c>
      <c r="I14" s="11">
        <f>IFERROR($G$18 / $G$14,"")</f>
        <v>0.1984475219087288</v>
      </c>
      <c r="J14" s="15">
        <f>IFERROR(1-$I$14,"")</f>
        <v>0.80155247809127117</v>
      </c>
      <c r="K14" s="12">
        <f>IFERROR((($G$14 * 3 ) + ($G$18 * 5)) / ($G$16 * 3),"")</f>
        <v>0.86218837299160467</v>
      </c>
    </row>
    <row r="15" spans="1:11" x14ac:dyDescent="0.25">
      <c r="A15" s="35" t="s">
        <v>357</v>
      </c>
      <c r="B15" s="35" t="s">
        <v>339</v>
      </c>
      <c r="C15" s="35" t="s">
        <v>347</v>
      </c>
      <c r="D15" s="105">
        <v>12693.277</v>
      </c>
      <c r="E15" s="105">
        <v>82244.789000000004</v>
      </c>
      <c r="F15" s="105">
        <v>0.15433533420000001</v>
      </c>
      <c r="G15" s="1">
        <f>($F$15 - $I$12) * 5</f>
        <v>0.77094549349999997</v>
      </c>
      <c r="H15" s="4" t="s">
        <v>13</v>
      </c>
      <c r="I15" s="14">
        <f>IFERROR(AVERAGE($I$13:$I$14),"")</f>
        <v>0.20365686315437709</v>
      </c>
      <c r="J15" s="8">
        <f>IFERROR(AVERAGE($J$13:$J$14),"")</f>
        <v>0.79634313684562286</v>
      </c>
      <c r="K15" s="10">
        <f>IFERROR(AVERAGE($K$13:$K$14),"")</f>
        <v>0.95281125206592931</v>
      </c>
    </row>
    <row r="16" spans="1:11" x14ac:dyDescent="0.25">
      <c r="A16" s="34" t="s">
        <v>358</v>
      </c>
      <c r="B16" s="34" t="s">
        <v>339</v>
      </c>
      <c r="C16" s="34" t="s">
        <v>347</v>
      </c>
      <c r="D16" s="104">
        <v>21417.615000000002</v>
      </c>
      <c r="E16" s="104">
        <v>89630.687999999995</v>
      </c>
      <c r="F16" s="104">
        <v>0.2389540399</v>
      </c>
      <c r="G16" s="17">
        <f>($F$16 - $I$12) * 5</f>
        <v>1.1940390219999999</v>
      </c>
    </row>
    <row r="17" spans="1:11" x14ac:dyDescent="0.25">
      <c r="A17" s="35" t="s">
        <v>359</v>
      </c>
      <c r="B17" s="35" t="s">
        <v>339</v>
      </c>
      <c r="C17" s="35" t="s">
        <v>347</v>
      </c>
      <c r="D17" s="105">
        <v>6012.5110000000004</v>
      </c>
      <c r="E17" s="105">
        <v>96257.922000000006</v>
      </c>
      <c r="F17" s="105">
        <v>6.2462505699999997E-2</v>
      </c>
      <c r="G17" s="1">
        <f>($F$17 - $I$12) * 2</f>
        <v>0.12463254039999999</v>
      </c>
    </row>
    <row r="18" spans="1:11" x14ac:dyDescent="0.25">
      <c r="A18" s="34" t="s">
        <v>360</v>
      </c>
      <c r="B18" s="34" t="s">
        <v>339</v>
      </c>
      <c r="C18" s="34" t="s">
        <v>347</v>
      </c>
      <c r="D18" s="104">
        <v>7588.6970000000001</v>
      </c>
      <c r="E18" s="104">
        <v>98673.241999999998</v>
      </c>
      <c r="F18" s="104">
        <v>7.69073443E-2</v>
      </c>
      <c r="G18" s="1">
        <f>($F$18 - $I$12) * 2</f>
        <v>0.15352221760000001</v>
      </c>
    </row>
    <row r="19" spans="1:11" x14ac:dyDescent="0.25">
      <c r="A19" s="35"/>
      <c r="B19" s="35"/>
      <c r="C19" s="35"/>
      <c r="D19" s="105"/>
      <c r="E19" s="105"/>
      <c r="F19" s="105"/>
    </row>
    <row r="20" spans="1:11" x14ac:dyDescent="0.25">
      <c r="A20" s="34" t="s">
        <v>346</v>
      </c>
      <c r="B20" s="34" t="s">
        <v>340</v>
      </c>
      <c r="C20" s="34" t="s">
        <v>347</v>
      </c>
      <c r="D20" s="104">
        <v>5.2679999999999998</v>
      </c>
      <c r="E20" s="104">
        <v>89037.914000000004</v>
      </c>
      <c r="F20" s="104">
        <v>5.9165800000000002E-5</v>
      </c>
      <c r="I20" s="2" t="s">
        <v>11</v>
      </c>
    </row>
    <row r="21" spans="1:11" x14ac:dyDescent="0.25">
      <c r="A21" s="35" t="s">
        <v>348</v>
      </c>
      <c r="B21" s="35" t="s">
        <v>340</v>
      </c>
      <c r="C21" s="35" t="s">
        <v>347</v>
      </c>
      <c r="D21" s="105">
        <v>21.05</v>
      </c>
      <c r="E21" s="105">
        <v>90225.18</v>
      </c>
      <c r="F21" s="105">
        <v>2.3330519999999999E-4</v>
      </c>
      <c r="H21" t="s">
        <v>12</v>
      </c>
      <c r="I21" s="23">
        <f>IFERROR(AVERAGE($F$20,$F$21),"0")</f>
        <v>1.4623549999999999E-4</v>
      </c>
      <c r="J21" t="s">
        <v>12</v>
      </c>
    </row>
    <row r="22" spans="1:11" x14ac:dyDescent="0.25">
      <c r="A22" s="34" t="s">
        <v>361</v>
      </c>
      <c r="B22" s="34" t="s">
        <v>340</v>
      </c>
      <c r="C22" s="34" t="s">
        <v>347</v>
      </c>
      <c r="D22" s="104">
        <v>1294.817</v>
      </c>
      <c r="E22" s="104">
        <v>42343.120999999999</v>
      </c>
      <c r="F22" s="104">
        <v>3.0579158299999999E-2</v>
      </c>
      <c r="G22" s="1">
        <f>($F$22 - $I$21) * 5</f>
        <v>0.15216461399999998</v>
      </c>
      <c r="H22" s="4">
        <v>1</v>
      </c>
      <c r="I22" s="13">
        <f>IFERROR($G$26 / $G$22,"")</f>
        <v>0.13751235750514246</v>
      </c>
      <c r="J22" s="7">
        <f>IFERROR(1-$I$22,"")</f>
        <v>0.86248764249485754</v>
      </c>
      <c r="K22" s="9">
        <f>IFERROR((($G$22 * 3 ) + ($G$26 * 5)) / ($G$24 * 3),"")</f>
        <v>0.42085719460905202</v>
      </c>
    </row>
    <row r="23" spans="1:11" x14ac:dyDescent="0.25">
      <c r="A23" s="35" t="s">
        <v>362</v>
      </c>
      <c r="B23" s="35" t="s">
        <v>340</v>
      </c>
      <c r="C23" s="35" t="s">
        <v>347</v>
      </c>
      <c r="D23" s="105">
        <v>2723.69</v>
      </c>
      <c r="E23" s="105">
        <v>43316.961000000003</v>
      </c>
      <c r="F23" s="105">
        <v>6.2878141400000004E-2</v>
      </c>
      <c r="G23" s="1">
        <f>($F$23 - $I$21) * 5</f>
        <v>0.31365952950000003</v>
      </c>
      <c r="H23" s="4">
        <v>2</v>
      </c>
      <c r="I23" s="11">
        <f>IFERROR($G$27 / $G$23,"")</f>
        <v>0.16718261384754132</v>
      </c>
      <c r="J23" s="15">
        <f>IFERROR(1-$I$23,"")</f>
        <v>0.83281738615245871</v>
      </c>
      <c r="K23" s="12">
        <f>IFERROR((($G$23 * 3 ) + ($G$27 * 5)) / ($G$25 * 3),"")</f>
        <v>0.23760677047245862</v>
      </c>
    </row>
    <row r="24" spans="1:11" x14ac:dyDescent="0.25">
      <c r="A24" s="34" t="s">
        <v>363</v>
      </c>
      <c r="B24" s="34" t="s">
        <v>340</v>
      </c>
      <c r="C24" s="34" t="s">
        <v>347</v>
      </c>
      <c r="D24" s="104">
        <v>4982.6540000000005</v>
      </c>
      <c r="E24" s="104">
        <v>55965.43</v>
      </c>
      <c r="F24" s="104">
        <v>8.9030924999999997E-2</v>
      </c>
      <c r="G24" s="1">
        <f>($F$24 - $I$21) * 5</f>
        <v>0.44442344750000001</v>
      </c>
      <c r="H24" s="4" t="s">
        <v>13</v>
      </c>
      <c r="I24" s="14">
        <f>IFERROR(AVERAGE($I$22:$I$23),"")</f>
        <v>0.15234748567634188</v>
      </c>
      <c r="J24" s="8">
        <f>IFERROR(AVERAGE($J$22:$J$23),"")</f>
        <v>0.84765251432365818</v>
      </c>
      <c r="K24" s="10">
        <f>IFERROR(AVERAGE($K$22:$K$23),"")</f>
        <v>0.32923198254075531</v>
      </c>
    </row>
    <row r="25" spans="1:11" x14ac:dyDescent="0.25">
      <c r="A25" s="106" t="s">
        <v>364</v>
      </c>
      <c r="B25" s="106" t="s">
        <v>340</v>
      </c>
      <c r="C25" s="106" t="s">
        <v>347</v>
      </c>
      <c r="D25" s="107">
        <v>18184.050999999999</v>
      </c>
      <c r="E25" s="107">
        <v>53842.52</v>
      </c>
      <c r="F25" s="107">
        <v>0.33772659599999999</v>
      </c>
      <c r="G25" s="17">
        <f>($F$25 - $I$21) * 5</f>
        <v>1.6879018025000001</v>
      </c>
    </row>
    <row r="26" spans="1:11" x14ac:dyDescent="0.25">
      <c r="A26" s="34" t="s">
        <v>365</v>
      </c>
      <c r="B26" s="34" t="s">
        <v>340</v>
      </c>
      <c r="C26" s="34" t="s">
        <v>347</v>
      </c>
      <c r="D26" s="104">
        <v>474.42899999999997</v>
      </c>
      <c r="E26" s="104">
        <v>44721.620999999999</v>
      </c>
      <c r="F26" s="104">
        <v>1.06084929E-2</v>
      </c>
      <c r="G26" s="6">
        <f>($F$26 - $I$21) * 2</f>
        <v>2.0924514800000002E-2</v>
      </c>
    </row>
    <row r="27" spans="1:11" x14ac:dyDescent="0.25">
      <c r="A27" s="35" t="s">
        <v>366</v>
      </c>
      <c r="B27" s="35" t="s">
        <v>340</v>
      </c>
      <c r="C27" s="35" t="s">
        <v>347</v>
      </c>
      <c r="D27" s="105">
        <v>1174.095</v>
      </c>
      <c r="E27" s="105">
        <v>44531.582000000002</v>
      </c>
      <c r="F27" s="105">
        <v>2.6365445500000001E-2</v>
      </c>
      <c r="G27" s="6">
        <f>($F$27 - $I$21) * 2</f>
        <v>5.2438419999999999E-2</v>
      </c>
    </row>
    <row r="28" spans="1:11" x14ac:dyDescent="0.25">
      <c r="A28" s="34"/>
      <c r="B28" s="34"/>
      <c r="C28" s="34"/>
      <c r="D28" s="104"/>
      <c r="E28" s="104"/>
      <c r="F28" s="104"/>
    </row>
    <row r="29" spans="1:11" x14ac:dyDescent="0.25">
      <c r="A29" s="35" t="s">
        <v>346</v>
      </c>
      <c r="B29" s="35" t="s">
        <v>341</v>
      </c>
      <c r="C29" s="35" t="s">
        <v>367</v>
      </c>
      <c r="D29" s="105">
        <v>18.742000000000001</v>
      </c>
      <c r="E29" s="105">
        <v>89037.914000000004</v>
      </c>
      <c r="F29" s="105">
        <v>2.104946E-4</v>
      </c>
      <c r="I29" s="2" t="s">
        <v>11</v>
      </c>
    </row>
    <row r="30" spans="1:11" x14ac:dyDescent="0.25">
      <c r="A30" s="34" t="s">
        <v>348</v>
      </c>
      <c r="B30" s="34" t="s">
        <v>341</v>
      </c>
      <c r="C30" s="34" t="s">
        <v>367</v>
      </c>
      <c r="D30" s="104">
        <v>24.541</v>
      </c>
      <c r="E30" s="104">
        <v>90225.18</v>
      </c>
      <c r="F30" s="104">
        <v>2.7199720000000002E-4</v>
      </c>
      <c r="H30" t="s">
        <v>12</v>
      </c>
      <c r="I30" s="23">
        <f>IFERROR(AVERAGE($F$29,$F$30),"0")</f>
        <v>2.4124589999999999E-4</v>
      </c>
      <c r="J30" t="s">
        <v>12</v>
      </c>
    </row>
    <row r="31" spans="1:11" x14ac:dyDescent="0.25">
      <c r="A31" s="35" t="s">
        <v>368</v>
      </c>
      <c r="B31" s="35" t="s">
        <v>341</v>
      </c>
      <c r="C31" s="35" t="s">
        <v>367</v>
      </c>
      <c r="D31" s="105">
        <v>3500.1950000000002</v>
      </c>
      <c r="E31" s="105">
        <v>44209.574000000001</v>
      </c>
      <c r="F31" s="105">
        <v>7.9172782799999994E-2</v>
      </c>
      <c r="G31" s="1">
        <f>($F$31 - $I$30) * 5</f>
        <v>0.39465768449999994</v>
      </c>
      <c r="H31" s="4">
        <v>1</v>
      </c>
      <c r="I31" s="18">
        <f>IFERROR($G$35 / $G$31,"")</f>
        <v>8.3677398659647795E-2</v>
      </c>
      <c r="J31" s="7">
        <f>IFERROR(1-$I$31,"")</f>
        <v>0.91632260134035226</v>
      </c>
      <c r="K31" s="9">
        <f>IFERROR((($G$31 * 3 ) + ($G$35 * 5)) / ($G$33 * 3),"")</f>
        <v>0.97430585378381962</v>
      </c>
    </row>
    <row r="32" spans="1:11" x14ac:dyDescent="0.25">
      <c r="A32" s="34" t="s">
        <v>369</v>
      </c>
      <c r="B32" s="34" t="s">
        <v>341</v>
      </c>
      <c r="C32" s="34" t="s">
        <v>367</v>
      </c>
      <c r="D32" s="104">
        <v>4353.62</v>
      </c>
      <c r="E32" s="104">
        <v>56029.25</v>
      </c>
      <c r="F32" s="104">
        <v>7.7702628499999996E-2</v>
      </c>
      <c r="G32" s="1">
        <f>($F$32 - $I$30) * 5</f>
        <v>0.38730691299999997</v>
      </c>
      <c r="H32" s="4">
        <v>2</v>
      </c>
      <c r="I32" s="11">
        <f>IFERROR($G$36 / $G$32,"")</f>
        <v>0.1036739228044711</v>
      </c>
      <c r="J32" s="15">
        <f>IFERROR(1-$I$32,"")</f>
        <v>0.89632607719552893</v>
      </c>
      <c r="K32" s="12">
        <f>IFERROR((($G$32 * 3 ) + ($G$36 * 5)) / ($G$34 * 3),"")</f>
        <v>0.92645117480469952</v>
      </c>
    </row>
    <row r="33" spans="1:11" x14ac:dyDescent="0.25">
      <c r="A33" s="35" t="s">
        <v>370</v>
      </c>
      <c r="B33" s="35" t="s">
        <v>341</v>
      </c>
      <c r="C33" s="35" t="s">
        <v>367</v>
      </c>
      <c r="D33" s="105">
        <v>6271.5370000000003</v>
      </c>
      <c r="E33" s="105">
        <v>67761.851999999999</v>
      </c>
      <c r="F33" s="105">
        <v>9.2552620899999993E-2</v>
      </c>
      <c r="G33" s="1">
        <f>($F$33 - $I$30) * 5</f>
        <v>0.46155687499999992</v>
      </c>
      <c r="H33" s="4" t="s">
        <v>13</v>
      </c>
      <c r="I33" s="20">
        <f>IFERROR(AVERAGE($I$31:$I$32),"")</f>
        <v>9.3675660732059449E-2</v>
      </c>
      <c r="J33" s="8">
        <f>IFERROR(AVERAGE($J$31:$J$32),"")</f>
        <v>0.90632433926794054</v>
      </c>
      <c r="K33" s="10">
        <f>IFERROR(AVERAGE($K$31:$K$32),"")</f>
        <v>0.95037851429425957</v>
      </c>
    </row>
    <row r="34" spans="1:11" x14ac:dyDescent="0.25">
      <c r="A34" s="34" t="s">
        <v>371</v>
      </c>
      <c r="B34" s="34" t="s">
        <v>341</v>
      </c>
      <c r="C34" s="34" t="s">
        <v>367</v>
      </c>
      <c r="D34" s="104">
        <v>6827.9790000000003</v>
      </c>
      <c r="E34" s="104">
        <v>69461.172000000006</v>
      </c>
      <c r="F34" s="104">
        <v>9.8299219600000001E-2</v>
      </c>
      <c r="G34" s="1">
        <f>($F$34 - $I$30) * 5</f>
        <v>0.4902898685</v>
      </c>
    </row>
    <row r="35" spans="1:11" x14ac:dyDescent="0.25">
      <c r="A35" s="35" t="s">
        <v>372</v>
      </c>
      <c r="B35" s="35" t="s">
        <v>341</v>
      </c>
      <c r="C35" s="35" t="s">
        <v>367</v>
      </c>
      <c r="D35" s="105">
        <v>815.995</v>
      </c>
      <c r="E35" s="105">
        <v>48706.785000000003</v>
      </c>
      <c r="F35" s="105">
        <v>1.6753210099999999E-2</v>
      </c>
      <c r="G35" s="6">
        <f>($F$35 - $I$30) * 2</f>
        <v>3.3023928399999999E-2</v>
      </c>
    </row>
    <row r="36" spans="1:11" x14ac:dyDescent="0.25">
      <c r="A36" s="34" t="s">
        <v>373</v>
      </c>
      <c r="B36" s="34" t="s">
        <v>341</v>
      </c>
      <c r="C36" s="34" t="s">
        <v>367</v>
      </c>
      <c r="D36" s="104">
        <v>1011.423</v>
      </c>
      <c r="E36" s="104">
        <v>49779.508000000002</v>
      </c>
      <c r="F36" s="104">
        <v>2.0318059400000001E-2</v>
      </c>
      <c r="G36" s="6">
        <f>($F$36 - $I$30) * 2</f>
        <v>4.0153627000000004E-2</v>
      </c>
    </row>
    <row r="37" spans="1:11" x14ac:dyDescent="0.25">
      <c r="A37" s="35"/>
      <c r="B37" s="35"/>
      <c r="C37" s="35"/>
      <c r="D37" s="105"/>
      <c r="E37" s="105"/>
      <c r="F37" s="105"/>
    </row>
    <row r="38" spans="1:11" x14ac:dyDescent="0.25">
      <c r="A38" s="34" t="s">
        <v>346</v>
      </c>
      <c r="B38" s="34" t="s">
        <v>342</v>
      </c>
      <c r="C38" s="34" t="s">
        <v>367</v>
      </c>
      <c r="D38" s="104">
        <v>18.742000000000001</v>
      </c>
      <c r="E38" s="104">
        <v>89037.914000000004</v>
      </c>
      <c r="F38" s="104">
        <v>2.104946E-4</v>
      </c>
      <c r="I38" s="2" t="s">
        <v>11</v>
      </c>
    </row>
    <row r="39" spans="1:11" x14ac:dyDescent="0.25">
      <c r="A39" s="35" t="s">
        <v>348</v>
      </c>
      <c r="B39" s="35" t="s">
        <v>342</v>
      </c>
      <c r="C39" s="35" t="s">
        <v>367</v>
      </c>
      <c r="D39" s="105">
        <v>24.541</v>
      </c>
      <c r="E39" s="105">
        <v>90225.18</v>
      </c>
      <c r="F39" s="105">
        <v>2.7199720000000002E-4</v>
      </c>
      <c r="H39" t="s">
        <v>12</v>
      </c>
      <c r="I39" s="23">
        <f>IFERROR(AVERAGE($F$38,$F$39),"0")</f>
        <v>2.4124589999999999E-4</v>
      </c>
      <c r="J39" t="s">
        <v>12</v>
      </c>
    </row>
    <row r="40" spans="1:11" x14ac:dyDescent="0.25">
      <c r="A40" s="34" t="s">
        <v>374</v>
      </c>
      <c r="B40" s="34" t="s">
        <v>342</v>
      </c>
      <c r="C40" s="34" t="s">
        <v>367</v>
      </c>
      <c r="D40" s="104">
        <v>5986.1580000000004</v>
      </c>
      <c r="E40" s="104">
        <v>86277.195000000007</v>
      </c>
      <c r="F40" s="104">
        <v>6.9382853699999997E-2</v>
      </c>
      <c r="G40" s="1">
        <f>($F$40 - $I$39) * 5</f>
        <v>0.34570803899999997</v>
      </c>
      <c r="H40" s="4">
        <v>1</v>
      </c>
      <c r="I40" s="18">
        <f>IFERROR($G$44 / $G$40,"")</f>
        <v>2.5049335343920079E-2</v>
      </c>
      <c r="J40" s="7">
        <f>IFERROR(1-$I$40,"")</f>
        <v>0.97495066465607993</v>
      </c>
      <c r="K40" s="21">
        <f>IFERROR((($G$40 * 3 ) + ($G$44 * 5)) / ($G$42 * 3),"")</f>
        <v>1.0967129159753803</v>
      </c>
    </row>
    <row r="41" spans="1:11" x14ac:dyDescent="0.25">
      <c r="A41" s="35" t="s">
        <v>375</v>
      </c>
      <c r="B41" s="35" t="s">
        <v>342</v>
      </c>
      <c r="C41" s="35" t="s">
        <v>367</v>
      </c>
      <c r="D41" s="105">
        <v>5873.2979999999998</v>
      </c>
      <c r="E41" s="105">
        <v>86578.726999999999</v>
      </c>
      <c r="F41" s="105">
        <v>6.7837657199999998E-2</v>
      </c>
      <c r="G41" s="1">
        <f>($F$41 - $I$39) * 5</f>
        <v>0.33798205649999996</v>
      </c>
      <c r="H41" s="4">
        <v>2</v>
      </c>
      <c r="I41" s="22">
        <f>IFERROR($G$45 / $G$41,"")</f>
        <v>2.5450622110171111E-2</v>
      </c>
      <c r="J41" s="15">
        <f>IFERROR(1-$I$41,"")</f>
        <v>0.97454937788982887</v>
      </c>
      <c r="K41" s="12">
        <f>IFERROR((($G$41 * 3 ) + ($G$45 * 5)) / ($G$43 * 3),"")</f>
        <v>0.8918051772221598</v>
      </c>
    </row>
    <row r="42" spans="1:11" x14ac:dyDescent="0.25">
      <c r="A42" s="34" t="s">
        <v>376</v>
      </c>
      <c r="B42" s="34" t="s">
        <v>342</v>
      </c>
      <c r="C42" s="34" t="s">
        <v>367</v>
      </c>
      <c r="D42" s="104">
        <v>5591.4430000000002</v>
      </c>
      <c r="E42" s="104">
        <v>84824.633000000002</v>
      </c>
      <c r="F42" s="104">
        <v>6.5917679800000004E-2</v>
      </c>
      <c r="G42" s="1">
        <f>($F$42 - $I$39) * 5</f>
        <v>0.32838216949999999</v>
      </c>
      <c r="H42" s="4" t="s">
        <v>13</v>
      </c>
      <c r="I42" s="20">
        <f>IFERROR(AVERAGE($I$40:$I$41),"")</f>
        <v>2.5249978727045597E-2</v>
      </c>
      <c r="J42" s="8">
        <f>IFERROR(AVERAGE($J$40:$J$41),"")</f>
        <v>0.9747500212729544</v>
      </c>
      <c r="K42" s="10">
        <f>IFERROR(AVERAGE($K$40:$K$41),"")</f>
        <v>0.99425904659877007</v>
      </c>
    </row>
    <row r="43" spans="1:11" x14ac:dyDescent="0.25">
      <c r="A43" s="35" t="s">
        <v>377</v>
      </c>
      <c r="B43" s="35" t="s">
        <v>342</v>
      </c>
      <c r="C43" s="35" t="s">
        <v>367</v>
      </c>
      <c r="D43" s="105">
        <v>5797.357</v>
      </c>
      <c r="E43" s="105">
        <v>73149.375</v>
      </c>
      <c r="F43" s="105">
        <v>7.9253677800000005E-2</v>
      </c>
      <c r="G43" s="1">
        <f>($F$43 - $I$39) * 5</f>
        <v>0.39506215950000001</v>
      </c>
    </row>
    <row r="44" spans="1:11" x14ac:dyDescent="0.25">
      <c r="A44" s="34" t="s">
        <v>378</v>
      </c>
      <c r="B44" s="34" t="s">
        <v>342</v>
      </c>
      <c r="C44" s="34" t="s">
        <v>367</v>
      </c>
      <c r="D44" s="104">
        <v>435.47800000000001</v>
      </c>
      <c r="E44" s="104">
        <v>95267.156000000003</v>
      </c>
      <c r="F44" s="104">
        <v>4.5711242000000003E-3</v>
      </c>
      <c r="G44" s="16">
        <f>($F$44 - $I$39) * 2</f>
        <v>8.6597566000000004E-3</v>
      </c>
    </row>
    <row r="45" spans="1:11" x14ac:dyDescent="0.25">
      <c r="A45" s="35" t="s">
        <v>379</v>
      </c>
      <c r="B45" s="35" t="s">
        <v>342</v>
      </c>
      <c r="C45" s="35" t="s">
        <v>367</v>
      </c>
      <c r="D45" s="105">
        <v>425.09300000000002</v>
      </c>
      <c r="E45" s="105">
        <v>93588.031000000003</v>
      </c>
      <c r="F45" s="105">
        <v>4.5421727000000004E-3</v>
      </c>
      <c r="G45" s="16">
        <f>($F$45 - $I$39) * 2</f>
        <v>8.6018536000000007E-3</v>
      </c>
    </row>
    <row r="46" spans="1:11" x14ac:dyDescent="0.25">
      <c r="A46" s="34"/>
      <c r="B46" s="34"/>
      <c r="C46" s="34"/>
      <c r="D46" s="104"/>
      <c r="E46" s="104"/>
      <c r="F46" s="104"/>
    </row>
    <row r="47" spans="1:11" x14ac:dyDescent="0.25">
      <c r="A47" s="35" t="s">
        <v>346</v>
      </c>
      <c r="B47" s="35" t="s">
        <v>343</v>
      </c>
      <c r="C47" s="35" t="s">
        <v>367</v>
      </c>
      <c r="D47" s="105">
        <v>18.742000000000001</v>
      </c>
      <c r="E47" s="105">
        <v>89037.914000000004</v>
      </c>
      <c r="F47" s="105">
        <v>2.104946E-4</v>
      </c>
      <c r="I47" s="2" t="s">
        <v>11</v>
      </c>
    </row>
    <row r="48" spans="1:11" x14ac:dyDescent="0.25">
      <c r="A48" s="34" t="s">
        <v>348</v>
      </c>
      <c r="B48" s="34" t="s">
        <v>343</v>
      </c>
      <c r="C48" s="34" t="s">
        <v>367</v>
      </c>
      <c r="D48" s="104">
        <v>24.541</v>
      </c>
      <c r="E48" s="104">
        <v>90225.18</v>
      </c>
      <c r="F48" s="104">
        <v>2.7199720000000002E-4</v>
      </c>
      <c r="H48" t="s">
        <v>12</v>
      </c>
      <c r="I48" s="23">
        <f>IFERROR(AVERAGE($F$47,$F$48),"0")</f>
        <v>2.4124589999999999E-4</v>
      </c>
      <c r="J48" t="s">
        <v>12</v>
      </c>
    </row>
    <row r="49" spans="1:11" x14ac:dyDescent="0.25">
      <c r="A49" s="35" t="s">
        <v>380</v>
      </c>
      <c r="B49" s="35" t="s">
        <v>343</v>
      </c>
      <c r="C49" s="35" t="s">
        <v>367</v>
      </c>
      <c r="D49" s="105">
        <v>4397.5649999999996</v>
      </c>
      <c r="E49" s="105">
        <v>61746.277000000002</v>
      </c>
      <c r="F49" s="105">
        <v>7.1219921500000005E-2</v>
      </c>
      <c r="G49" s="1">
        <f>($F$49 - $I$48) * 5</f>
        <v>0.35489337799999998</v>
      </c>
      <c r="H49" s="4">
        <v>1</v>
      </c>
      <c r="I49" s="18">
        <f>IFERROR($G$53 / $G$49,"")</f>
        <v>2.0435988523854622E-2</v>
      </c>
      <c r="J49" s="7">
        <f>IFERROR(1-$I$49,"")</f>
        <v>0.97956401147614536</v>
      </c>
      <c r="K49" s="9">
        <f>IFERROR((($G$49 * 3 ) + ($G$53 * 5)) / ($G$51 * 3),"")</f>
        <v>0.59649256306891441</v>
      </c>
    </row>
    <row r="50" spans="1:11" x14ac:dyDescent="0.25">
      <c r="A50" s="34" t="s">
        <v>381</v>
      </c>
      <c r="B50" s="34" t="s">
        <v>343</v>
      </c>
      <c r="C50" s="34" t="s">
        <v>367</v>
      </c>
      <c r="D50" s="104">
        <v>4207.8459999999995</v>
      </c>
      <c r="E50" s="104">
        <v>57978.788999999997</v>
      </c>
      <c r="F50" s="104">
        <v>7.2575610400000004E-2</v>
      </c>
      <c r="G50" s="1">
        <f>($F$50 - $I$48) * 5</f>
        <v>0.36167182249999996</v>
      </c>
      <c r="H50" s="4">
        <v>2</v>
      </c>
      <c r="I50" s="22">
        <f>IFERROR($G$54 / $G$50,"")</f>
        <v>3.1870549163392457E-2</v>
      </c>
      <c r="J50" s="15">
        <f>IFERROR(1-$I$50,"")</f>
        <v>0.96812945083660751</v>
      </c>
      <c r="K50" s="12">
        <f>IFERROR((($G$50 * 3 ) + ($G$54 * 5)) / ($G$52 * 3),"")</f>
        <v>0.64525401665101867</v>
      </c>
    </row>
    <row r="51" spans="1:11" x14ac:dyDescent="0.25">
      <c r="A51" s="35" t="s">
        <v>382</v>
      </c>
      <c r="B51" s="35" t="s">
        <v>343</v>
      </c>
      <c r="C51" s="35" t="s">
        <v>367</v>
      </c>
      <c r="D51" s="105">
        <v>7139.4579999999996</v>
      </c>
      <c r="E51" s="105">
        <v>57908.991999999998</v>
      </c>
      <c r="F51" s="105">
        <v>0.1232875544</v>
      </c>
      <c r="G51" s="1">
        <f>($F$51 - $I$48) * 5</f>
        <v>0.61523154250000001</v>
      </c>
      <c r="H51" s="4" t="s">
        <v>13</v>
      </c>
      <c r="I51" s="20">
        <f>IFERROR(AVERAGE($I$49:$I$50),"")</f>
        <v>2.6153268843623539E-2</v>
      </c>
      <c r="J51" s="8">
        <f>IFERROR(AVERAGE($J$49:$J$50),"")</f>
        <v>0.97384673115637643</v>
      </c>
      <c r="K51" s="10">
        <f>IFERROR(AVERAGE($K$49:$K$50),"")</f>
        <v>0.62087328985996648</v>
      </c>
    </row>
    <row r="52" spans="1:11" x14ac:dyDescent="0.25">
      <c r="A52" s="34" t="s">
        <v>383</v>
      </c>
      <c r="B52" s="34" t="s">
        <v>343</v>
      </c>
      <c r="C52" s="34" t="s">
        <v>367</v>
      </c>
      <c r="D52" s="104">
        <v>5875.5370000000003</v>
      </c>
      <c r="E52" s="104">
        <v>49667.258000000002</v>
      </c>
      <c r="F52" s="104">
        <v>0.11829799420000001</v>
      </c>
      <c r="G52" s="1">
        <f>($F$52 - $I$48) * 5</f>
        <v>0.59028374149999996</v>
      </c>
    </row>
    <row r="53" spans="1:11" x14ac:dyDescent="0.25">
      <c r="A53" s="35" t="s">
        <v>384</v>
      </c>
      <c r="B53" s="35" t="s">
        <v>343</v>
      </c>
      <c r="C53" s="35" t="s">
        <v>367</v>
      </c>
      <c r="D53" s="105">
        <v>263.92599999999999</v>
      </c>
      <c r="E53" s="105">
        <v>68241.233999999997</v>
      </c>
      <c r="F53" s="105">
        <v>3.8675443999999998E-3</v>
      </c>
      <c r="G53" s="16">
        <f>($F$53 - $I$48) * 2</f>
        <v>7.2525969999999995E-3</v>
      </c>
    </row>
    <row r="54" spans="1:11" x14ac:dyDescent="0.25">
      <c r="A54" s="34" t="s">
        <v>385</v>
      </c>
      <c r="B54" s="34" t="s">
        <v>343</v>
      </c>
      <c r="C54" s="34" t="s">
        <v>367</v>
      </c>
      <c r="D54" s="104">
        <v>371.96100000000001</v>
      </c>
      <c r="E54" s="104">
        <v>61946.156000000003</v>
      </c>
      <c r="F54" s="104">
        <v>6.0045856999999996E-3</v>
      </c>
      <c r="G54" s="6">
        <f>($F$54 - $I$48) * 2</f>
        <v>1.1526679599999999E-2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Data 100%</vt:lpstr>
      <vt:lpstr>Data 30%</vt:lpstr>
      <vt:lpstr>Data 10%</vt:lpstr>
      <vt:lpstr>Control Data</vt:lpstr>
      <vt:lpstr>Individual1</vt:lpstr>
      <vt:lpstr>Summary1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Pola</dc:creator>
  <dc:description>Created with Version Number:  on 07/08/2020 11:16:58</dc:description>
  <cp:lastModifiedBy>Lau, Janice</cp:lastModifiedBy>
  <dcterms:created xsi:type="dcterms:W3CDTF">2020-07-08T15:16:51Z</dcterms:created>
  <dcterms:modified xsi:type="dcterms:W3CDTF">2020-10-31T15:27:29Z</dcterms:modified>
</cp:coreProperties>
</file>