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smeltz_marci_epa_gov/Documents/Profile/Documents/PFAS Analytical/LCMS/Hepatic Clearance/"/>
    </mc:Choice>
  </mc:AlternateContent>
  <xr:revisionPtr revIDLastSave="64" documentId="8_{760774B3-7B04-451B-8FD4-470DB7F3F81E}" xr6:coauthVersionLast="47" xr6:coauthVersionMax="47" xr10:uidLastSave="{542617A7-3513-4BD1-A1C5-53F23A70D8C2}"/>
  <bookViews>
    <workbookView xWindow="-57720" yWindow="-120" windowWidth="29040" windowHeight="15840" firstSheet="1" activeTab="1" xr2:uid="{30A316E3-2AF1-48ED-9B74-0EBA69A9C548}"/>
  </bookViews>
  <sheets>
    <sheet name="Analytes" sheetId="1" r:id="rId1"/>
    <sheet name="Clint REF Calculations" sheetId="9" r:id="rId2"/>
    <sheet name="Clint PFAS Calculations" sheetId="12" r:id="rId3"/>
    <sheet name="Hep12 Data Summary" sheetId="10" r:id="rId4"/>
    <sheet name="MDL, Recoveries" sheetId="11" r:id="rId5"/>
    <sheet name="SPE" sheetId="5" r:id="rId6"/>
    <sheet name="Internal Standards" sheetId="2" r:id="rId7"/>
    <sheet name="Calibration Curve" sheetId="3" r:id="rId8"/>
    <sheet name="Recovery" sheetId="6" r:id="rId9"/>
    <sheet name="Ref Compounds Raw Data" sheetId="7" r:id="rId10"/>
    <sheet name="PFAS Raw Data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2" l="1"/>
  <c r="E8" i="12" s="1"/>
  <c r="D7" i="12"/>
  <c r="D8" i="12" s="1"/>
  <c r="B9" i="12"/>
  <c r="B8" i="12"/>
  <c r="C7" i="12"/>
  <c r="C8" i="12" s="1"/>
  <c r="B7" i="12"/>
  <c r="L425" i="11"/>
  <c r="K425" i="11"/>
  <c r="L359" i="11"/>
  <c r="K359" i="11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J201" i="10" s="1"/>
  <c r="I206" i="10"/>
  <c r="I205" i="10"/>
  <c r="I204" i="10"/>
  <c r="I203" i="10"/>
  <c r="I202" i="10"/>
  <c r="I201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K201" i="10"/>
  <c r="L218" i="10" s="1"/>
  <c r="N218" i="10" s="1"/>
  <c r="E9" i="12" l="1"/>
  <c r="D9" i="12"/>
  <c r="C9" i="12"/>
  <c r="L209" i="10"/>
  <c r="M229" i="10"/>
  <c r="M208" i="10"/>
  <c r="M228" i="10"/>
  <c r="L210" i="10"/>
  <c r="N210" i="10" s="1"/>
  <c r="L225" i="10"/>
  <c r="L217" i="10"/>
  <c r="N217" i="10" s="1"/>
  <c r="L226" i="10"/>
  <c r="L202" i="10"/>
  <c r="N202" i="10" s="1"/>
  <c r="L206" i="10"/>
  <c r="N206" i="10" s="1"/>
  <c r="L214" i="10"/>
  <c r="N214" i="10" s="1"/>
  <c r="L222" i="10"/>
  <c r="N222" i="10" s="1"/>
  <c r="L224" i="10"/>
  <c r="N224" i="10" s="1"/>
  <c r="L207" i="10"/>
  <c r="L215" i="10"/>
  <c r="N215" i="10" s="1"/>
  <c r="L223" i="10"/>
  <c r="N223" i="10" s="1"/>
  <c r="L208" i="10"/>
  <c r="L216" i="10"/>
  <c r="N216" i="10" s="1"/>
  <c r="L205" i="10"/>
  <c r="N205" i="10" s="1"/>
  <c r="L213" i="10"/>
  <c r="N213" i="10" s="1"/>
  <c r="L221" i="10"/>
  <c r="N221" i="10" s="1"/>
  <c r="M230" i="10"/>
  <c r="M207" i="10"/>
  <c r="M226" i="10"/>
  <c r="L220" i="10"/>
  <c r="N220" i="10" s="1"/>
  <c r="L204" i="10"/>
  <c r="N204" i="10" s="1"/>
  <c r="L227" i="10"/>
  <c r="L219" i="10"/>
  <c r="N219" i="10" s="1"/>
  <c r="L211" i="10"/>
  <c r="N211" i="10" s="1"/>
  <c r="L203" i="10"/>
  <c r="N203" i="10" s="1"/>
  <c r="M225" i="10"/>
  <c r="M209" i="10"/>
  <c r="L201" i="10"/>
  <c r="N201" i="10" s="1"/>
  <c r="M227" i="10"/>
  <c r="L292" i="11" l="1"/>
  <c r="K292" i="11"/>
  <c r="K225" i="11"/>
  <c r="L225" i="11"/>
  <c r="K158" i="11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3" i="10"/>
  <c r="I74" i="10"/>
  <c r="I72" i="10"/>
  <c r="I70" i="10"/>
  <c r="I71" i="10"/>
  <c r="I69" i="10"/>
  <c r="C7" i="9" l="1"/>
  <c r="C8" i="9" s="1"/>
  <c r="B7" i="9"/>
  <c r="B9" i="9"/>
  <c r="B8" i="9"/>
  <c r="K25" i="11"/>
  <c r="L91" i="11"/>
  <c r="N91" i="11" s="1"/>
  <c r="K91" i="11"/>
  <c r="K411" i="11"/>
  <c r="K408" i="11"/>
  <c r="K405" i="11"/>
  <c r="N359" i="11"/>
  <c r="K344" i="11"/>
  <c r="K341" i="11"/>
  <c r="K338" i="11"/>
  <c r="N292" i="11"/>
  <c r="K277" i="11"/>
  <c r="K274" i="11"/>
  <c r="K271" i="11"/>
  <c r="N225" i="11"/>
  <c r="K210" i="11"/>
  <c r="K207" i="11"/>
  <c r="K204" i="11"/>
  <c r="L158" i="11"/>
  <c r="N158" i="11" s="1"/>
  <c r="K143" i="11"/>
  <c r="K140" i="11"/>
  <c r="K137" i="11"/>
  <c r="K76" i="11"/>
  <c r="K73" i="11"/>
  <c r="K70" i="11"/>
  <c r="L25" i="11"/>
  <c r="K9" i="11"/>
  <c r="K6" i="11"/>
  <c r="K3" i="11"/>
  <c r="I18" i="10"/>
  <c r="I19" i="10"/>
  <c r="I20" i="10"/>
  <c r="I21" i="10"/>
  <c r="I22" i="10"/>
  <c r="I23" i="10"/>
  <c r="I24" i="10"/>
  <c r="I25" i="10"/>
  <c r="I26" i="10"/>
  <c r="J168" i="10"/>
  <c r="M174" i="10" s="1"/>
  <c r="K168" i="10"/>
  <c r="L194" i="10" s="1"/>
  <c r="J135" i="10"/>
  <c r="K135" i="10"/>
  <c r="L156" i="10" s="1"/>
  <c r="N156" i="10" s="1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K69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J36" i="10" s="1"/>
  <c r="I41" i="10"/>
  <c r="I40" i="10"/>
  <c r="I39" i="10"/>
  <c r="I38" i="10"/>
  <c r="I37" i="10"/>
  <c r="I36" i="10"/>
  <c r="I32" i="10"/>
  <c r="I31" i="10"/>
  <c r="I30" i="10"/>
  <c r="I29" i="10"/>
  <c r="I28" i="10"/>
  <c r="I27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M405" i="11" l="1"/>
  <c r="M25" i="11"/>
  <c r="M271" i="11"/>
  <c r="J102" i="10"/>
  <c r="M128" i="10" s="1"/>
  <c r="K36" i="10"/>
  <c r="L55" i="10" s="1"/>
  <c r="N55" i="10" s="1"/>
  <c r="J3" i="10"/>
  <c r="M28" i="10" s="1"/>
  <c r="K3" i="10"/>
  <c r="M192" i="10"/>
  <c r="M196" i="10"/>
  <c r="M197" i="10"/>
  <c r="L159" i="10"/>
  <c r="L135" i="10"/>
  <c r="N135" i="10" s="1"/>
  <c r="L151" i="10"/>
  <c r="N151" i="10" s="1"/>
  <c r="L193" i="10"/>
  <c r="L184" i="10"/>
  <c r="N184" i="10" s="1"/>
  <c r="L191" i="10"/>
  <c r="N191" i="10" s="1"/>
  <c r="L169" i="10"/>
  <c r="N169" i="10" s="1"/>
  <c r="L177" i="10"/>
  <c r="N177" i="10" s="1"/>
  <c r="L185" i="10"/>
  <c r="N185" i="10" s="1"/>
  <c r="L182" i="10"/>
  <c r="N182" i="10" s="1"/>
  <c r="L189" i="10"/>
  <c r="N189" i="10" s="1"/>
  <c r="L168" i="10"/>
  <c r="N168" i="10" s="1"/>
  <c r="L175" i="10"/>
  <c r="L183" i="10"/>
  <c r="N183" i="10" s="1"/>
  <c r="L190" i="10"/>
  <c r="N190" i="10" s="1"/>
  <c r="M425" i="11"/>
  <c r="M342" i="11"/>
  <c r="L136" i="10"/>
  <c r="N136" i="10" s="1"/>
  <c r="L137" i="10"/>
  <c r="N137" i="10" s="1"/>
  <c r="L144" i="10"/>
  <c r="N144" i="10" s="1"/>
  <c r="L143" i="10"/>
  <c r="L138" i="10"/>
  <c r="N138" i="10" s="1"/>
  <c r="L145" i="10"/>
  <c r="N145" i="10" s="1"/>
  <c r="L152" i="10"/>
  <c r="N152" i="10" s="1"/>
  <c r="M141" i="10"/>
  <c r="L155" i="10"/>
  <c r="N155" i="10" s="1"/>
  <c r="L139" i="10"/>
  <c r="N139" i="10" s="1"/>
  <c r="L146" i="10"/>
  <c r="N146" i="10" s="1"/>
  <c r="L153" i="10"/>
  <c r="N153" i="10" s="1"/>
  <c r="M162" i="10"/>
  <c r="M163" i="10"/>
  <c r="L147" i="10"/>
  <c r="N147" i="10" s="1"/>
  <c r="L154" i="10"/>
  <c r="N154" i="10" s="1"/>
  <c r="L161" i="10"/>
  <c r="M127" i="10"/>
  <c r="M131" i="10"/>
  <c r="L74" i="10"/>
  <c r="N74" i="10" s="1"/>
  <c r="L90" i="10"/>
  <c r="N90" i="10" s="1"/>
  <c r="L82" i="10"/>
  <c r="N82" i="10" s="1"/>
  <c r="L92" i="10"/>
  <c r="N92" i="10" s="1"/>
  <c r="L84" i="10"/>
  <c r="N84" i="10" s="1"/>
  <c r="L69" i="10"/>
  <c r="N69" i="10" s="1"/>
  <c r="L77" i="10"/>
  <c r="L85" i="10"/>
  <c r="N85" i="10" s="1"/>
  <c r="C9" i="9"/>
  <c r="M275" i="11"/>
  <c r="M225" i="11"/>
  <c r="M74" i="11"/>
  <c r="M3" i="11"/>
  <c r="M70" i="11"/>
  <c r="M91" i="11"/>
  <c r="M292" i="11"/>
  <c r="M7" i="11"/>
  <c r="N25" i="11"/>
  <c r="M338" i="11"/>
  <c r="M409" i="11"/>
  <c r="M141" i="11"/>
  <c r="M208" i="11"/>
  <c r="N425" i="11"/>
  <c r="M158" i="11"/>
  <c r="M137" i="11"/>
  <c r="M204" i="11"/>
  <c r="M359" i="11"/>
  <c r="L59" i="10"/>
  <c r="N59" i="10" s="1"/>
  <c r="L45" i="10"/>
  <c r="N45" i="10" s="1"/>
  <c r="L46" i="10"/>
  <c r="N46" i="10" s="1"/>
  <c r="L54" i="10"/>
  <c r="N54" i="10" s="1"/>
  <c r="M63" i="10"/>
  <c r="M44" i="10"/>
  <c r="M64" i="10"/>
  <c r="M60" i="10"/>
  <c r="M65" i="10"/>
  <c r="M43" i="10"/>
  <c r="M62" i="10"/>
  <c r="M61" i="10"/>
  <c r="L86" i="10"/>
  <c r="N86" i="10" s="1"/>
  <c r="L78" i="10"/>
  <c r="N78" i="10" s="1"/>
  <c r="L70" i="10"/>
  <c r="N70" i="10" s="1"/>
  <c r="L73" i="10"/>
  <c r="N73" i="10" s="1"/>
  <c r="L91" i="10"/>
  <c r="N91" i="10" s="1"/>
  <c r="L83" i="10"/>
  <c r="N83" i="10" s="1"/>
  <c r="L75" i="10"/>
  <c r="L89" i="10"/>
  <c r="N89" i="10" s="1"/>
  <c r="L88" i="10"/>
  <c r="N88" i="10" s="1"/>
  <c r="L80" i="10"/>
  <c r="N80" i="10" s="1"/>
  <c r="L72" i="10"/>
  <c r="N72" i="10" s="1"/>
  <c r="L81" i="10"/>
  <c r="N81" i="10" s="1"/>
  <c r="L87" i="10"/>
  <c r="N87" i="10" s="1"/>
  <c r="L79" i="10"/>
  <c r="N79" i="10" s="1"/>
  <c r="L71" i="10"/>
  <c r="N71" i="10" s="1"/>
  <c r="M159" i="10"/>
  <c r="M175" i="10"/>
  <c r="M193" i="10"/>
  <c r="M195" i="10"/>
  <c r="M194" i="10"/>
  <c r="M10" i="10"/>
  <c r="M27" i="10"/>
  <c r="M160" i="10"/>
  <c r="L15" i="10"/>
  <c r="N15" i="10" s="1"/>
  <c r="M161" i="10"/>
  <c r="M142" i="10"/>
  <c r="M164" i="10"/>
  <c r="L173" i="10"/>
  <c r="N173" i="10" s="1"/>
  <c r="L181" i="10"/>
  <c r="N181" i="10" s="1"/>
  <c r="L76" i="10"/>
  <c r="K102" i="10"/>
  <c r="L121" i="10" s="1"/>
  <c r="N121" i="10" s="1"/>
  <c r="M143" i="10"/>
  <c r="L176" i="10"/>
  <c r="L192" i="10"/>
  <c r="L48" i="10"/>
  <c r="N48" i="10" s="1"/>
  <c r="J69" i="10"/>
  <c r="M93" i="10" s="1"/>
  <c r="M126" i="10"/>
  <c r="M130" i="10"/>
  <c r="L141" i="10"/>
  <c r="L149" i="10"/>
  <c r="N149" i="10" s="1"/>
  <c r="L157" i="10"/>
  <c r="N157" i="10" s="1"/>
  <c r="L171" i="10"/>
  <c r="N171" i="10" s="1"/>
  <c r="M176" i="10"/>
  <c r="L187" i="10"/>
  <c r="N187" i="10" s="1"/>
  <c r="L39" i="10"/>
  <c r="N39" i="10" s="1"/>
  <c r="M42" i="10"/>
  <c r="M110" i="10"/>
  <c r="L160" i="10"/>
  <c r="L174" i="10"/>
  <c r="M129" i="10"/>
  <c r="L49" i="10"/>
  <c r="N49" i="10" s="1"/>
  <c r="L57" i="10"/>
  <c r="N57" i="10" s="1"/>
  <c r="M108" i="10"/>
  <c r="L142" i="10"/>
  <c r="L150" i="10"/>
  <c r="N150" i="10" s="1"/>
  <c r="L158" i="10"/>
  <c r="N158" i="10" s="1"/>
  <c r="L172" i="10"/>
  <c r="N172" i="10" s="1"/>
  <c r="L180" i="10"/>
  <c r="N180" i="10" s="1"/>
  <c r="L188" i="10"/>
  <c r="N188" i="10" s="1"/>
  <c r="L50" i="10"/>
  <c r="N50" i="10" s="1"/>
  <c r="L58" i="10"/>
  <c r="N58" i="10" s="1"/>
  <c r="M109" i="10"/>
  <c r="L52" i="10"/>
  <c r="N52" i="10" s="1"/>
  <c r="L140" i="10"/>
  <c r="N140" i="10" s="1"/>
  <c r="L148" i="10"/>
  <c r="N148" i="10" s="1"/>
  <c r="L170" i="10"/>
  <c r="N170" i="10" s="1"/>
  <c r="L178" i="10"/>
  <c r="N178" i="10" s="1"/>
  <c r="L186" i="10"/>
  <c r="N186" i="10" s="1"/>
  <c r="L26" i="10" l="1"/>
  <c r="N26" i="10" s="1"/>
  <c r="L24" i="10"/>
  <c r="N24" i="10" s="1"/>
  <c r="L25" i="10"/>
  <c r="N25" i="10" s="1"/>
  <c r="L18" i="10"/>
  <c r="N18" i="10" s="1"/>
  <c r="M11" i="10"/>
  <c r="L12" i="10"/>
  <c r="N12" i="10" s="1"/>
  <c r="L20" i="10"/>
  <c r="N20" i="10" s="1"/>
  <c r="L19" i="10"/>
  <c r="N19" i="10" s="1"/>
  <c r="M32" i="10"/>
  <c r="L17" i="10"/>
  <c r="N17" i="10" s="1"/>
  <c r="L51" i="10"/>
  <c r="N51" i="10" s="1"/>
  <c r="M31" i="10"/>
  <c r="L7" i="10"/>
  <c r="N7" i="10" s="1"/>
  <c r="L16" i="10"/>
  <c r="N16" i="10" s="1"/>
  <c r="L40" i="10"/>
  <c r="N40" i="10" s="1"/>
  <c r="L5" i="10"/>
  <c r="N5" i="10" s="1"/>
  <c r="L4" i="10"/>
  <c r="N4" i="10" s="1"/>
  <c r="M29" i="10"/>
  <c r="L36" i="10"/>
  <c r="N36" i="10" s="1"/>
  <c r="L22" i="10"/>
  <c r="N22" i="10" s="1"/>
  <c r="M9" i="10"/>
  <c r="M30" i="10"/>
  <c r="L8" i="10"/>
  <c r="N8" i="10" s="1"/>
  <c r="L3" i="10"/>
  <c r="N3" i="10" s="1"/>
  <c r="L47" i="10"/>
  <c r="N47" i="10" s="1"/>
  <c r="L41" i="10"/>
  <c r="N41" i="10" s="1"/>
  <c r="L14" i="10"/>
  <c r="N14" i="10" s="1"/>
  <c r="L13" i="10"/>
  <c r="N13" i="10" s="1"/>
  <c r="L53" i="10"/>
  <c r="N53" i="10" s="1"/>
  <c r="L23" i="10"/>
  <c r="N23" i="10" s="1"/>
  <c r="L38" i="10"/>
  <c r="N38" i="10" s="1"/>
  <c r="L56" i="10"/>
  <c r="N56" i="10" s="1"/>
  <c r="L6" i="10"/>
  <c r="N6" i="10" s="1"/>
  <c r="L37" i="10"/>
  <c r="N37" i="10" s="1"/>
  <c r="L21" i="10"/>
  <c r="N21" i="10" s="1"/>
  <c r="M76" i="10"/>
  <c r="L107" i="10"/>
  <c r="N107" i="10" s="1"/>
  <c r="M75" i="10"/>
  <c r="M98" i="10"/>
  <c r="M94" i="10"/>
  <c r="M77" i="10"/>
  <c r="M95" i="10"/>
  <c r="M96" i="10"/>
  <c r="M97" i="10"/>
  <c r="L105" i="10"/>
  <c r="N105" i="10" s="1"/>
  <c r="L102" i="10"/>
  <c r="N102" i="10" s="1"/>
  <c r="L116" i="10"/>
  <c r="N116" i="10" s="1"/>
  <c r="L108" i="10"/>
  <c r="L123" i="10"/>
  <c r="N123" i="10" s="1"/>
  <c r="L125" i="10"/>
  <c r="N125" i="10" s="1"/>
  <c r="L117" i="10"/>
  <c r="N117" i="10" s="1"/>
  <c r="L109" i="10"/>
  <c r="L122" i="10"/>
  <c r="N122" i="10" s="1"/>
  <c r="L114" i="10"/>
  <c r="N114" i="10" s="1"/>
  <c r="L106" i="10"/>
  <c r="N106" i="10" s="1"/>
  <c r="L119" i="10"/>
  <c r="N119" i="10" s="1"/>
  <c r="L111" i="10"/>
  <c r="N111" i="10" s="1"/>
  <c r="L103" i="10"/>
  <c r="N103" i="10" s="1"/>
  <c r="L104" i="10"/>
  <c r="N104" i="10" s="1"/>
  <c r="L112" i="10"/>
  <c r="N112" i="10" s="1"/>
  <c r="L118" i="10"/>
  <c r="N118" i="10" s="1"/>
  <c r="L110" i="10"/>
  <c r="L120" i="10"/>
  <c r="N120" i="10" s="1"/>
  <c r="L124" i="10"/>
  <c r="N124" i="10" s="1"/>
  <c r="L115" i="10"/>
  <c r="N115" i="10" s="1"/>
  <c r="A20" i="5" l="1"/>
  <c r="A13" i="5"/>
  <c r="B10" i="6"/>
  <c r="C50" i="5"/>
  <c r="C51" i="5" s="1"/>
  <c r="C44" i="5"/>
  <c r="C45" i="5" s="1"/>
  <c r="C38" i="5"/>
  <c r="C39" i="5" s="1"/>
  <c r="C32" i="5"/>
  <c r="C33" i="5" s="1"/>
  <c r="C26" i="5"/>
  <c r="C27" i="5" s="1"/>
  <c r="A7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D3" i="2"/>
  <c r="E3" i="2" s="1"/>
  <c r="D2" i="2"/>
  <c r="E2" i="2" s="1"/>
  <c r="E5" i="2" s="1"/>
</calcChain>
</file>

<file path=xl/sharedStrings.xml><?xml version="1.0" encoding="utf-8"?>
<sst xmlns="http://schemas.openxmlformats.org/spreadsheetml/2006/main" count="7838" uniqueCount="812">
  <si>
    <t>IS Type</t>
  </si>
  <si>
    <t>IS used</t>
  </si>
  <si>
    <t>IS conc. (ug/mL) or (ng/uL)</t>
  </si>
  <si>
    <t>Mass IS in Crash vol (ng)</t>
  </si>
  <si>
    <t>IS stock to crash soln (uL)</t>
  </si>
  <si>
    <t>Crash vol (mL)</t>
  </si>
  <si>
    <t>Analytical</t>
  </si>
  <si>
    <t>MPFAC-24ES</t>
  </si>
  <si>
    <t>uL</t>
  </si>
  <si>
    <t>Assay</t>
  </si>
  <si>
    <t>mL</t>
  </si>
  <si>
    <t>Propranolol-d7</t>
  </si>
  <si>
    <t>C1</t>
  </si>
  <si>
    <t>V1</t>
  </si>
  <si>
    <t>C2 (nM)</t>
  </si>
  <si>
    <t>V2</t>
  </si>
  <si>
    <t>CC17</t>
  </si>
  <si>
    <t>CC16</t>
  </si>
  <si>
    <t>CC15</t>
  </si>
  <si>
    <t>CC14</t>
  </si>
  <si>
    <t>CC13</t>
  </si>
  <si>
    <t>CC12</t>
  </si>
  <si>
    <t>CC11</t>
  </si>
  <si>
    <t>CC10</t>
  </si>
  <si>
    <t>CC9</t>
  </si>
  <si>
    <t>CC8</t>
  </si>
  <si>
    <t>CC7</t>
  </si>
  <si>
    <t>CC6</t>
  </si>
  <si>
    <t>CC5</t>
  </si>
  <si>
    <t>CC4</t>
  </si>
  <si>
    <t>CC3</t>
  </si>
  <si>
    <t>CC2</t>
  </si>
  <si>
    <t>CC1</t>
  </si>
  <si>
    <t>QC-D</t>
  </si>
  <si>
    <t>QC-C</t>
  </si>
  <si>
    <t>QC-B</t>
  </si>
  <si>
    <t>QC-A</t>
  </si>
  <si>
    <t>Vol. W Media</t>
  </si>
  <si>
    <t>10uM stock</t>
  </si>
  <si>
    <t>CC11 (305.18 nM)</t>
  </si>
  <si>
    <t>*Crash 1:3</t>
  </si>
  <si>
    <t>Crash Conc. (nM)</t>
  </si>
  <si>
    <t>LC-MS Conc. (nM)</t>
  </si>
  <si>
    <t>A</t>
  </si>
  <si>
    <t>B</t>
  </si>
  <si>
    <t>C</t>
  </si>
  <si>
    <t>D</t>
  </si>
  <si>
    <t>E</t>
  </si>
  <si>
    <t>DTXSID6023525</t>
  </si>
  <si>
    <t>Propranolol</t>
  </si>
  <si>
    <t>PRO</t>
  </si>
  <si>
    <t>F</t>
  </si>
  <si>
    <t>DTXSID1021116</t>
  </si>
  <si>
    <t>Phenacetin</t>
  </si>
  <si>
    <t>PHEN</t>
  </si>
  <si>
    <t>G</t>
  </si>
  <si>
    <t>DTXSID</t>
  </si>
  <si>
    <t>Analyte Name</t>
  </si>
  <si>
    <t>EPA Abbrev</t>
  </si>
  <si>
    <t>Row Location</t>
  </si>
  <si>
    <t>Matrix plate 1:</t>
  </si>
  <si>
    <t>Matrix plate 2:</t>
  </si>
  <si>
    <t>Matrix plate 3:</t>
  </si>
  <si>
    <t>Mix</t>
  </si>
  <si>
    <t>H</t>
  </si>
  <si>
    <t>HLB</t>
  </si>
  <si>
    <t>*propranolol, phenacetin</t>
  </si>
  <si>
    <t>DILUTION</t>
  </si>
  <si>
    <t>1:3 crash</t>
  </si>
  <si>
    <t>dilution</t>
  </si>
  <si>
    <t>*PFAS analytes</t>
  </si>
  <si>
    <t>CALIBRATION CURVE</t>
  </si>
  <si>
    <t>1% Formic Acid in Acetonitrile (Sample Pre-treatment)</t>
  </si>
  <si>
    <t>Formic Acid</t>
  </si>
  <si>
    <t>Acetonitrile</t>
  </si>
  <si>
    <t>Total Vol (mL)</t>
  </si>
  <si>
    <t>1% Formic Acid in Water (Sample Dilution)</t>
  </si>
  <si>
    <t>Water</t>
  </si>
  <si>
    <t>1:4 treatment in ACN with 1% Formic Acid (50 uL sample + 150 uL ACN)</t>
  </si>
  <si>
    <t>1:5 dilution in 1% formic acid for SPE load (200 uL treatment 800 uL FA)</t>
  </si>
  <si>
    <t>Methanol</t>
  </si>
  <si>
    <t>5% MeOH in Water (HLB)</t>
  </si>
  <si>
    <t>Ammonia</t>
  </si>
  <si>
    <t>2% Ammonia in Methanol (WAX)</t>
  </si>
  <si>
    <t>Water:Acetonitrile, 3:1 (WAX)</t>
  </si>
  <si>
    <t>Assay Date</t>
  </si>
  <si>
    <t>SPE/LC-MS Date</t>
  </si>
  <si>
    <t>Not assessed due to instrument conditions</t>
  </si>
  <si>
    <t>*At Instrument (w/SPE) 1:240</t>
  </si>
  <si>
    <t>1:4 dilution in mobile phase with internal standards (4 pg/uL) [25 uL SPE + 75 uL A1]</t>
  </si>
  <si>
    <t>*use 2 mM stock for assay to assess recovery</t>
  </si>
  <si>
    <t># analytes</t>
  </si>
  <si>
    <t>ACN</t>
  </si>
  <si>
    <t>Total Vol</t>
  </si>
  <si>
    <t>100 uL</t>
  </si>
  <si>
    <t>Run matrix devoid of analytes through SPE (use ACN as sample)</t>
  </si>
  <si>
    <t>1. Dilute reference compounds to 2mM in ACN</t>
  </si>
  <si>
    <t>phenacetin (10 mM)</t>
  </si>
  <si>
    <t>propranolol (100 mM)</t>
  </si>
  <si>
    <t>10 uL</t>
  </si>
  <si>
    <t>390 uL</t>
  </si>
  <si>
    <t>12.5 uL each</t>
  </si>
  <si>
    <t>500 uL</t>
  </si>
  <si>
    <t>2. Dilute 2 mM stock to 50 uM in ACN</t>
  </si>
  <si>
    <t>3. Dilute 50 uM stock to 1 uM in ACN</t>
  </si>
  <si>
    <t>50uM stock</t>
  </si>
  <si>
    <t>5 uL</t>
  </si>
  <si>
    <t>250 uL</t>
  </si>
  <si>
    <t>4. Complete SPE with HLB and WAX sorbents</t>
  </si>
  <si>
    <t>Dilution into WEM (1:2)</t>
  </si>
  <si>
    <t>(100 uL diluted sample in WEM + 200 uL ACN)</t>
  </si>
  <si>
    <t>Sample crash in ACN (1:3)</t>
  </si>
  <si>
    <t>Sample dilution in FA/H2O (1:5)</t>
  </si>
  <si>
    <t>41.67 nM --&gt; 8.33 nM</t>
  </si>
  <si>
    <t xml:space="preserve"> (200 uL sample + 800 uL 1% FA in H2O)</t>
  </si>
  <si>
    <t>Subsequent crash in ACN + 1% FA (1:4)</t>
  </si>
  <si>
    <t>Dilute 25 uL of SPE sample with 75 uL of mobile phase containing internal standards</t>
  </si>
  <si>
    <t>FINAL = 2.1 nM</t>
  </si>
  <si>
    <t>Dilute 1 uM stock to 16.67 nM stock for recovery response</t>
  </si>
  <si>
    <t>Dilute 8 uL of 1 uM in ACN with 492 uL ACN</t>
  </si>
  <si>
    <t>Take 25 uL of eluent from SPE and dilute with 25 uL 16.67 nM analytes in ACN</t>
  </si>
  <si>
    <t>Dilute 25 uL of spiked sample with 75 uL of mobile phase containing internal standards (final = 2.1 nM)</t>
  </si>
  <si>
    <t>5. Matrix Spiked Sample</t>
  </si>
  <si>
    <t>6. Neat Sample</t>
  </si>
  <si>
    <t>Dilute with 25 uL 16.67 nM analytes in ACN with 25 uL ACN</t>
  </si>
  <si>
    <t>WAX1</t>
  </si>
  <si>
    <t>WAX2</t>
  </si>
  <si>
    <t>CASSETTE 2 ANALYTES</t>
  </si>
  <si>
    <t>1:8 treatment in ACN with 1% Formic Acid (25 uL each analyte + 150 ACN)</t>
  </si>
  <si>
    <t>CASSETTE 3 ANALYTES</t>
  </si>
  <si>
    <t>1:12 treatment in ACN with 1% Formic Acid (25 uL each analyte + 225 ACN)</t>
  </si>
  <si>
    <t>HLB, WAX1</t>
  </si>
  <si>
    <t>CC</t>
  </si>
  <si>
    <t>Mobile Phase A1</t>
  </si>
  <si>
    <t>2.5 mM ammonium acetate in 95:5 H2O:ACN</t>
  </si>
  <si>
    <t>*at instrument = 4 pg/uL</t>
  </si>
  <si>
    <t>Target IS [] in soln (ng/mL)</t>
  </si>
  <si>
    <t xml:space="preserve">75 uL of mobile phase + IS (at 5.3 pg/uL) </t>
  </si>
  <si>
    <t>will yield 4 pg/uL in 100 uL total sample</t>
  </si>
  <si>
    <t>*Pretreatment and sample dilution steps outlined in WAX protocol also applied to HLB</t>
  </si>
  <si>
    <r>
      <rPr>
        <b/>
        <sz val="12"/>
        <color theme="1"/>
        <rFont val="Calibri"/>
        <family val="2"/>
        <scheme val="minor"/>
      </rPr>
      <t>WAX</t>
    </r>
    <r>
      <rPr>
        <sz val="11"/>
        <color theme="1"/>
        <rFont val="Calibri"/>
        <family val="2"/>
        <scheme val="minor"/>
      </rPr>
      <t xml:space="preserve"> - microelution plate P/N 186002500; Lot </t>
    </r>
  </si>
  <si>
    <r>
      <rPr>
        <b/>
        <sz val="12"/>
        <color theme="1"/>
        <rFont val="Calibri"/>
        <family val="2"/>
        <scheme val="minor"/>
      </rPr>
      <t>HLB</t>
    </r>
    <r>
      <rPr>
        <sz val="11"/>
        <color theme="1"/>
        <rFont val="Calibri"/>
        <family val="2"/>
        <scheme val="minor"/>
      </rPr>
      <t xml:space="preserve"> - 30 mg sorbent P/N WAT058951; Lot </t>
    </r>
  </si>
  <si>
    <t>3 aliquots…</t>
  </si>
  <si>
    <t>2 aliquots…</t>
  </si>
  <si>
    <t>DTXSID80380256</t>
  </si>
  <si>
    <t>4,4-bis(Trifluoromethyl)-4-fluoropropanoic acid</t>
  </si>
  <si>
    <t>DTXSID5061954</t>
  </si>
  <si>
    <t>11H-Perfluoroundecanoic acid (11H-PFUnDA)</t>
  </si>
  <si>
    <t>DTXSID40880025</t>
  </si>
  <si>
    <t>Sodium perfluoorooctanoate (NaPFOA)</t>
  </si>
  <si>
    <t>DTXSID50381073</t>
  </si>
  <si>
    <t>Perfluoro-3,6-dioxadecanoic acid (PFPE-5)</t>
  </si>
  <si>
    <t>DTXSID90558000</t>
  </si>
  <si>
    <t>DTXSID40108559</t>
  </si>
  <si>
    <t>Ammonium perfluoro-2-methyl-3-oxahexanoate (GenX)</t>
  </si>
  <si>
    <t>*HEP12</t>
  </si>
  <si>
    <t>245 uL</t>
  </si>
  <si>
    <t>1000 nM --&gt; 500 nM (50 uL sample + 50 uL media)</t>
  </si>
  <si>
    <t>Dilute 1 uM stock to 16.67 nM stock for matrix effects</t>
  </si>
  <si>
    <t>500 nM --&gt; 166.67 nM</t>
  </si>
  <si>
    <t>156.67 nM --&gt; 41.67 nM (50 uL crashed sample + 150 uL ACN/1% FA)</t>
  </si>
  <si>
    <t>mobile</t>
  </si>
  <si>
    <t>ACN blank</t>
  </si>
  <si>
    <t>media blank</t>
  </si>
  <si>
    <t>2 mM neat</t>
  </si>
  <si>
    <t>SPE elute</t>
  </si>
  <si>
    <t>SPE spike</t>
  </si>
  <si>
    <t>T0-A living</t>
  </si>
  <si>
    <t>T0-B living</t>
  </si>
  <si>
    <t>T0-C living</t>
  </si>
  <si>
    <t>T0-A inact</t>
  </si>
  <si>
    <t>T0-B inact</t>
  </si>
  <si>
    <t>T0-C inact</t>
  </si>
  <si>
    <t>T0-A media</t>
  </si>
  <si>
    <t>T0-B media</t>
  </si>
  <si>
    <t>T0-C media</t>
  </si>
  <si>
    <t>T15-A</t>
  </si>
  <si>
    <t>T15-B</t>
  </si>
  <si>
    <t>T15-C</t>
  </si>
  <si>
    <t>T30-A</t>
  </si>
  <si>
    <t>T30-B</t>
  </si>
  <si>
    <t>T30-C</t>
  </si>
  <si>
    <t>T60-A</t>
  </si>
  <si>
    <t>T60-B</t>
  </si>
  <si>
    <t>T60-C</t>
  </si>
  <si>
    <t>T120-A</t>
  </si>
  <si>
    <t>T120-B</t>
  </si>
  <si>
    <t>T120-C</t>
  </si>
  <si>
    <t>T240-A living</t>
  </si>
  <si>
    <t>T240-B living</t>
  </si>
  <si>
    <t>T240-C living</t>
  </si>
  <si>
    <t>T240-A inact</t>
  </si>
  <si>
    <t>T240-B inact</t>
  </si>
  <si>
    <t>T240-C inact</t>
  </si>
  <si>
    <t>T240-A media</t>
  </si>
  <si>
    <t>T240-B media</t>
  </si>
  <si>
    <t>T240-C media</t>
  </si>
  <si>
    <t>T0-A living1</t>
  </si>
  <si>
    <t>T0-B living1</t>
  </si>
  <si>
    <t>T0-C living1</t>
  </si>
  <si>
    <t>T0-A inact1</t>
  </si>
  <si>
    <t>T0-B inact1</t>
  </si>
  <si>
    <t>T0-C inact1</t>
  </si>
  <si>
    <t>T0-A media1</t>
  </si>
  <si>
    <t>T0-B media1</t>
  </si>
  <si>
    <t>T0-C media1</t>
  </si>
  <si>
    <t>T0-A living2</t>
  </si>
  <si>
    <t>T0-B living2</t>
  </si>
  <si>
    <t>T0-C living2</t>
  </si>
  <si>
    <t>T0-A inact2</t>
  </si>
  <si>
    <t>T0-B inact2</t>
  </si>
  <si>
    <t>T15-A-1</t>
  </si>
  <si>
    <t>T15-B-1</t>
  </si>
  <si>
    <t>T15-C-1</t>
  </si>
  <si>
    <t>T15-A-2</t>
  </si>
  <si>
    <t>T15-B-2</t>
  </si>
  <si>
    <t>T15-C-2</t>
  </si>
  <si>
    <t>T30-A-1</t>
  </si>
  <si>
    <t>T30-B-1</t>
  </si>
  <si>
    <t>T30-C-1</t>
  </si>
  <si>
    <t>T30-A-2</t>
  </si>
  <si>
    <t>T30-B-2</t>
  </si>
  <si>
    <t>T30-C-2</t>
  </si>
  <si>
    <t>T60-A-1</t>
  </si>
  <si>
    <t>T60-B-1</t>
  </si>
  <si>
    <t>T60-C-1</t>
  </si>
  <si>
    <t>T60-A-2</t>
  </si>
  <si>
    <t>T60-B-2</t>
  </si>
  <si>
    <t>T60-C-2</t>
  </si>
  <si>
    <t>T120-A-1</t>
  </si>
  <si>
    <t>T120-B-1</t>
  </si>
  <si>
    <t>T120-C-1</t>
  </si>
  <si>
    <t>T120-A-2</t>
  </si>
  <si>
    <t>T120-B-2</t>
  </si>
  <si>
    <t>T120-C-2</t>
  </si>
  <si>
    <t>T240-A living1</t>
  </si>
  <si>
    <t>T240-B living1</t>
  </si>
  <si>
    <t>T240-C living1</t>
  </si>
  <si>
    <t>T240-A inact1</t>
  </si>
  <si>
    <t>T240-B inact1</t>
  </si>
  <si>
    <t>T240-C inact1</t>
  </si>
  <si>
    <t>T240-A media1</t>
  </si>
  <si>
    <t>T240-B media1</t>
  </si>
  <si>
    <t>T240-C media1</t>
  </si>
  <si>
    <t>T240-A living2</t>
  </si>
  <si>
    <t>T240-B living2</t>
  </si>
  <si>
    <t>T240-C living2</t>
  </si>
  <si>
    <t>T240-A inact2</t>
  </si>
  <si>
    <t>T240-B inact2</t>
  </si>
  <si>
    <t>T240-C inact2</t>
  </si>
  <si>
    <t>T240-A media2</t>
  </si>
  <si>
    <t>T240-B media2</t>
  </si>
  <si>
    <t>T240-C media2</t>
  </si>
  <si>
    <t xml:space="preserve">Quantify Compound Summary Report </t>
  </si>
  <si>
    <t>Printed Mon Jan 31 14:25:02 2022</t>
  </si>
  <si>
    <t>Compound 1:  phenacetin</t>
  </si>
  <si>
    <t>#</t>
  </si>
  <si>
    <t>Name</t>
  </si>
  <si>
    <t>Sample Text</t>
  </si>
  <si>
    <t>Type</t>
  </si>
  <si>
    <t>RT</t>
  </si>
  <si>
    <t>Area</t>
  </si>
  <si>
    <t>Height</t>
  </si>
  <si>
    <t>IS Area</t>
  </si>
  <si>
    <t>Response</t>
  </si>
  <si>
    <t>Coeff. Of Determination</t>
  </si>
  <si>
    <t>Std. Conc</t>
  </si>
  <si>
    <t>nM</t>
  </si>
  <si>
    <t>%Dev</t>
  </si>
  <si>
    <t>Acq.Date</t>
  </si>
  <si>
    <t>20220128_PFAS_Clint_Hep12HLB_Sample001</t>
  </si>
  <si>
    <t>Mobile Phase Blank</t>
  </si>
  <si>
    <t>Solvent</t>
  </si>
  <si>
    <t>20220128_PFAS_Clint_Hep12HLB_Sample002</t>
  </si>
  <si>
    <t>20220128_PFAS_Clint_Hep12HLB_Sample003</t>
  </si>
  <si>
    <t>HLB SPE Blank</t>
  </si>
  <si>
    <t>Blank</t>
  </si>
  <si>
    <t>20220128_PFAS_Clint_Hep12HLB_Sample004</t>
  </si>
  <si>
    <t>HLB SPE Matrix Blank</t>
  </si>
  <si>
    <t>20220128_PFAS_Clint_Hep12HLB_Sample005</t>
  </si>
  <si>
    <t>4.165 nM Neat</t>
  </si>
  <si>
    <t>Analyte</t>
  </si>
  <si>
    <t>20220128_PFAS_Clint_Hep12HLB_Sample006</t>
  </si>
  <si>
    <t>20220128_PFAS_Clint_Hep12HLB_Sample007</t>
  </si>
  <si>
    <t>HLB SPE eluentA</t>
  </si>
  <si>
    <t>20220128_PFAS_Clint_Hep12HLB_Sample008</t>
  </si>
  <si>
    <t>HLB SPE eluentB</t>
  </si>
  <si>
    <t>20220128_PFAS_Clint_Hep12HLB_Sample009</t>
  </si>
  <si>
    <t>HLB SPE eluentC</t>
  </si>
  <si>
    <t>20220128_PFAS_Clint_Hep12HLB_Sample010</t>
  </si>
  <si>
    <t>20220128_PFAS_Clint_Hep12HLB_Sample011</t>
  </si>
  <si>
    <t>HLB Spike A</t>
  </si>
  <si>
    <t>20220128_PFAS_Clint_Hep12HLB_Sample012</t>
  </si>
  <si>
    <t>HLB Spike B</t>
  </si>
  <si>
    <t>20220128_PFAS_Clint_Hep12HLB_Sample013</t>
  </si>
  <si>
    <t>HLB Spike C</t>
  </si>
  <si>
    <t>20220128_PFAS_Clint_Hep12HLB_Sample014</t>
  </si>
  <si>
    <t>20220128_PFAS_Clint_Hep12HLB_Sample015</t>
  </si>
  <si>
    <t>20220128_PFAS_Clint_Hep12HLB_Sample016</t>
  </si>
  <si>
    <t>20220128_PFAS_Clint_Hep12HLB_Sample017</t>
  </si>
  <si>
    <t>HLB CC1</t>
  </si>
  <si>
    <t>Standard</t>
  </si>
  <si>
    <t>20220128_PFAS_Clint_Hep12HLB_Sample018</t>
  </si>
  <si>
    <t>HLB CC2</t>
  </si>
  <si>
    <t>20220128_PFAS_Clint_Hep12HLB_Sample019</t>
  </si>
  <si>
    <t>HLB CC3</t>
  </si>
  <si>
    <t>20220128_PFAS_Clint_Hep12HLB_Sample020</t>
  </si>
  <si>
    <t>HLB CC4</t>
  </si>
  <si>
    <t>20220128_PFAS_Clint_Hep12HLB_Sample021</t>
  </si>
  <si>
    <t>HLB CC5</t>
  </si>
  <si>
    <t>20220128_PFAS_Clint_Hep12HLB_Sample022</t>
  </si>
  <si>
    <t>HLB CC6</t>
  </si>
  <si>
    <t>20220128_PFAS_Clint_Hep12HLB_Sample023</t>
  </si>
  <si>
    <t>20220128_PFAS_Clint_Hep12HLB_Sample024</t>
  </si>
  <si>
    <t>HLB CC7</t>
  </si>
  <si>
    <t>20220128_PFAS_Clint_Hep12HLB_Sample025</t>
  </si>
  <si>
    <t>HLB CC8</t>
  </si>
  <si>
    <t>20220128_PFAS_Clint_Hep12HLB_Sample026</t>
  </si>
  <si>
    <t>HLB CC9</t>
  </si>
  <si>
    <t>20220128_PFAS_Clint_Hep12HLB_Sample027</t>
  </si>
  <si>
    <t>HLB CC10</t>
  </si>
  <si>
    <t>20220128_PFAS_Clint_Hep12HLB_Sample028</t>
  </si>
  <si>
    <t>HLB CC11</t>
  </si>
  <si>
    <t>20220128_PFAS_Clint_Hep12HLB_Sample029</t>
  </si>
  <si>
    <t>HLB CC12</t>
  </si>
  <si>
    <t>20220128_PFAS_Clint_Hep12HLB_Sample030</t>
  </si>
  <si>
    <t>20220128_PFAS_Clint_Hep12HLB_Sample031</t>
  </si>
  <si>
    <t>HLB CC13</t>
  </si>
  <si>
    <t>20220128_PFAS_Clint_Hep12HLB_Sample032</t>
  </si>
  <si>
    <t>HLB CC14</t>
  </si>
  <si>
    <t>20220128_PFAS_Clint_Hep12HLB_Sample033</t>
  </si>
  <si>
    <t>HLB CC15</t>
  </si>
  <si>
    <t>20220128_PFAS_Clint_Hep12HLB_Sample034</t>
  </si>
  <si>
    <t>HLB CC16</t>
  </si>
  <si>
    <t>20220128_PFAS_Clint_Hep12HLB_Sample035</t>
  </si>
  <si>
    <t>HLB CC17</t>
  </si>
  <si>
    <t>20220128_PFAS_Clint_Hep12HLB_Sample036</t>
  </si>
  <si>
    <t>20220128_PFAS_Clint_Hep12HLB_Sample037</t>
  </si>
  <si>
    <t>HLB QC-B</t>
  </si>
  <si>
    <t>QC</t>
  </si>
  <si>
    <t>20220128_PFAS_Clint_Hep12HLB_Sample038</t>
  </si>
  <si>
    <t>HLB QC-C</t>
  </si>
  <si>
    <t>20220128_PFAS_Clint_Hep12HLB_Sample039</t>
  </si>
  <si>
    <t>HLB QC-D</t>
  </si>
  <si>
    <t>20220128_PFAS_Clint_Hep12HLB_Sample040</t>
  </si>
  <si>
    <t>Empty</t>
  </si>
  <si>
    <t>20220128_PFAS_Clint_Hep12HLB_Sample041</t>
  </si>
  <si>
    <t>20220128_PFAS_Clint_Hep12HLB_Sample042</t>
  </si>
  <si>
    <t>20220128_PFAS_Clint_Hep12HLB_Sample043</t>
  </si>
  <si>
    <t>20220128_PFAS_Clint_Hep12HLB_Sample044</t>
  </si>
  <si>
    <t>20220128_PFAS_Clint_Hep12HLB_Sample045</t>
  </si>
  <si>
    <t>20220128_PFAS_Clint_Hep12HLB_Sample046</t>
  </si>
  <si>
    <t>20220128_PFAS_Clint_Hep12HLB_Sample047</t>
  </si>
  <si>
    <t>20220128_PFAS_Clint_Hep12HLB_Sample048</t>
  </si>
  <si>
    <t>20220128_PFAS_Clint_Hep12HLB_Sample049</t>
  </si>
  <si>
    <t>20220128_PFAS_Clint_Hep12HLB_Sample050</t>
  </si>
  <si>
    <t>HLB T0-A Living</t>
  </si>
  <si>
    <t>20220128_PFAS_Clint_Hep12HLB_Sample051</t>
  </si>
  <si>
    <t>HLB T0-B Living</t>
  </si>
  <si>
    <t>20220128_PFAS_Clint_Hep12HLB_Sample052</t>
  </si>
  <si>
    <t>HLB T0-C Living</t>
  </si>
  <si>
    <t>20220128_PFAS_Clint_Hep12HLB_Sample053</t>
  </si>
  <si>
    <t>HLB T0-A Inactive</t>
  </si>
  <si>
    <t>20220128_PFAS_Clint_Hep12HLB_Sample054</t>
  </si>
  <si>
    <t>HLB T0-B Inactive</t>
  </si>
  <si>
    <t>20220128_PFAS_Clint_Hep12HLB_Sample055</t>
  </si>
  <si>
    <t>HLB T0-C Inactive</t>
  </si>
  <si>
    <t>20220128_PFAS_Clint_Hep12HLB_Sample056</t>
  </si>
  <si>
    <t>20220128_PFAS_Clint_Hep12HLB_Sample057</t>
  </si>
  <si>
    <t>HLB T0-A WEM</t>
  </si>
  <si>
    <t>20220128_PFAS_Clint_Hep12HLB_Sample058</t>
  </si>
  <si>
    <t>HLB T0-B WEM</t>
  </si>
  <si>
    <t>20220128_PFAS_Clint_Hep12HLB_Sample059</t>
  </si>
  <si>
    <t>HLB T0-C WEM</t>
  </si>
  <si>
    <t>20220128_PFAS_Clint_Hep12HLB_Sample060</t>
  </si>
  <si>
    <t>HLB T15-A</t>
  </si>
  <si>
    <t>20220128_PFAS_Clint_Hep12HLB_Sample061</t>
  </si>
  <si>
    <t>HLB T15-B</t>
  </si>
  <si>
    <t>20220128_PFAS_Clint_Hep12HLB_Sample062</t>
  </si>
  <si>
    <t>HLB T15-C</t>
  </si>
  <si>
    <t>20220128_PFAS_Clint_Hep12HLB_Sample063</t>
  </si>
  <si>
    <t>20220128_PFAS_Clint_Hep12HLB_Sample064</t>
  </si>
  <si>
    <t>HLB T30-A</t>
  </si>
  <si>
    <t>20220128_PFAS_Clint_Hep12HLB_Sample065</t>
  </si>
  <si>
    <t>HLB T30-B</t>
  </si>
  <si>
    <t>20220128_PFAS_Clint_Hep12HLB_Sample066</t>
  </si>
  <si>
    <t>HLB T30-C</t>
  </si>
  <si>
    <t>20220128_PFAS_Clint_Hep12HLB_Sample067</t>
  </si>
  <si>
    <t>HLB T60-A</t>
  </si>
  <si>
    <t>20220128_PFAS_Clint_Hep12HLB_Sample068</t>
  </si>
  <si>
    <t>HLB T60-B</t>
  </si>
  <si>
    <t>20220128_PFAS_Clint_Hep12HLB_Sample069</t>
  </si>
  <si>
    <t>HLB T60-C</t>
  </si>
  <si>
    <t>20220128_PFAS_Clint_Hep12HLB_Sample070</t>
  </si>
  <si>
    <t>20220128_PFAS_Clint_Hep12HLB_Sample071</t>
  </si>
  <si>
    <t>HLB T120-A</t>
  </si>
  <si>
    <t>20220128_PFAS_Clint_Hep12HLB_Sample072</t>
  </si>
  <si>
    <t>HLB T120-B</t>
  </si>
  <si>
    <t>20220128_PFAS_Clint_Hep12HLB_Sample073</t>
  </si>
  <si>
    <t>HLB T120-C</t>
  </si>
  <si>
    <t>20220128_PFAS_Clint_Hep12HLB_Sample074</t>
  </si>
  <si>
    <t>HLB T240-A Living</t>
  </si>
  <si>
    <t>20220128_PFAS_Clint_Hep12HLB_Sample075</t>
  </si>
  <si>
    <t>HLB T240-B Living</t>
  </si>
  <si>
    <t>20220128_PFAS_Clint_Hep12HLB_Sample076</t>
  </si>
  <si>
    <t>HLB T240-C Living</t>
  </si>
  <si>
    <t>20220128_PFAS_Clint_Hep12HLB_Sample077</t>
  </si>
  <si>
    <t>20220128_PFAS_Clint_Hep12HLB_Sample078</t>
  </si>
  <si>
    <t>HLB T240-A Inactive</t>
  </si>
  <si>
    <t>20220128_PFAS_Clint_Hep12HLB_Sample079</t>
  </si>
  <si>
    <t>HLB T240-B Inactive</t>
  </si>
  <si>
    <t>20220128_PFAS_Clint_Hep12HLB_Sample080</t>
  </si>
  <si>
    <t>HLB T240-C Inactive</t>
  </si>
  <si>
    <t>20220128_PFAS_Clint_Hep12HLB_Sample081</t>
  </si>
  <si>
    <t>HLB T240-A WEM</t>
  </si>
  <si>
    <t>20220128_PFAS_Clint_Hep12HLB_Sample082</t>
  </si>
  <si>
    <t>HLB T240-B WEM</t>
  </si>
  <si>
    <t>20220128_PFAS_Clint_Hep12HLB_Sample083</t>
  </si>
  <si>
    <t>HLB T240-C WEM</t>
  </si>
  <si>
    <t>20220128_PFAS_Clint_Hep12HLB_Sample084</t>
  </si>
  <si>
    <t>20220128_PFAS_Clint_Hep12HLB_Sample085</t>
  </si>
  <si>
    <t>20220128_PFAS_Clint_Hep12HLB_Sample086</t>
  </si>
  <si>
    <t>20220128_PFAS_Clint_Hep12HLB_Sample087</t>
  </si>
  <si>
    <t>20220128_PFAS_Clint_Hep12HLB_Sample088</t>
  </si>
  <si>
    <t>20220128_PFAS_Clint_Hep12HLB_Sample089</t>
  </si>
  <si>
    <t>20220128_PFAS_Clint_Hep12HLB_Sample090</t>
  </si>
  <si>
    <t>20220128_PFAS_Clint_Hep12HLB_Sample091</t>
  </si>
  <si>
    <t>20220128_PFAS_Clint_Hep12HLB_Sample092</t>
  </si>
  <si>
    <t>20220128_PFAS_Clint_Hep12HLB_Sample093</t>
  </si>
  <si>
    <t>20220128_PFAS_Clint_Hep12HLB_Sample094</t>
  </si>
  <si>
    <t>20220128_PFAS_Clint_Hep12HLB_Sample095</t>
  </si>
  <si>
    <t>20220128_PFAS_Clint_Hep12HLB_Sample096</t>
  </si>
  <si>
    <t>20220128_PFAS_Clint_Hep12HLB_Sample097</t>
  </si>
  <si>
    <t>20220128_PFAS_Clint_Hep12HLB_Sample098</t>
  </si>
  <si>
    <t>20220128_PFAS_Clint_Hep12HLB_Sample099</t>
  </si>
  <si>
    <t>20220128_PFAS_Clint_Hep12HLB_Sample100</t>
  </si>
  <si>
    <t>20220128_PFAS_Clint_Hep12HLB_Sample101</t>
  </si>
  <si>
    <t>20220128_PFAS_Clint_Hep12HLB_Sample102</t>
  </si>
  <si>
    <t>20220128_PFAS_Clint_Hep12HLB_Sample103</t>
  </si>
  <si>
    <t>20220128_PFAS_Clint_Hep12HLB_Sample104</t>
  </si>
  <si>
    <t>20220128_PFAS_Clint_Hep12HLB_Sample105</t>
  </si>
  <si>
    <t>20220128_PFAS_Clint_Hep12HLB_Sample106</t>
  </si>
  <si>
    <t>20220128_PFAS_Clint_Hep12HLB_Sample107</t>
  </si>
  <si>
    <t>20220128_PFAS_Clint_Hep12HLB_Sample108</t>
  </si>
  <si>
    <t>20220128_PFAS_Clint_Hep12HLB_Sample109</t>
  </si>
  <si>
    <t>20220128_PFAS_Clint_Hep12HLB_Sample110</t>
  </si>
  <si>
    <t>20220128_PFAS_Clint_Hep12HLB_Sample111</t>
  </si>
  <si>
    <t>20220128_PFAS_Clint_Hep12HLB_Sample112</t>
  </si>
  <si>
    <t>20220128_PFAS_Clint_Hep12HLB_Sample113</t>
  </si>
  <si>
    <t>20220128_PFAS_Clint_Hep12HLB_Sample114</t>
  </si>
  <si>
    <t>20220128_PFAS_Clint_Hep12HLB_Sample115</t>
  </si>
  <si>
    <t>20220128_PFAS_Clint_Hep12HLB_Sample116</t>
  </si>
  <si>
    <t>20220128_PFAS_Clint_Hep12HLB_Sample117</t>
  </si>
  <si>
    <t>20220128_PFAS_Clint_Hep12HLB_Sample118</t>
  </si>
  <si>
    <t>20220128_PFAS_Clint_Hep12HLB_Sample119</t>
  </si>
  <si>
    <t>20220128_PFAS_Clint_Hep12HLB_Sample120</t>
  </si>
  <si>
    <t>20220128_PFAS_Clint_Hep12HLB_Sample121</t>
  </si>
  <si>
    <t>20220128_PFAS_Clint_Hep12HLB_Sample122</t>
  </si>
  <si>
    <t>20220128_PFAS_Clint_Hep12HLB_Sample123</t>
  </si>
  <si>
    <t>20220128_PFAS_Clint_Hep12HLB_Sample124</t>
  </si>
  <si>
    <t>20220128_PFAS_Clint_Hep12HLB_Sample125</t>
  </si>
  <si>
    <t>20220128_PFAS_Clint_Hep12HLB_Sample126</t>
  </si>
  <si>
    <t>20220128_PFAS_Clint_Hep12HLB_Sample127</t>
  </si>
  <si>
    <t>Compound 2:  propranolol</t>
  </si>
  <si>
    <t>Compound 3:  propranolol-d7</t>
  </si>
  <si>
    <t>Printed Wed Feb 02 14:07:31 2022</t>
  </si>
  <si>
    <t>Compound 1:  TFMFPA</t>
  </si>
  <si>
    <t>20220128_PFAS_Clint_Hep12WAX_Sample001</t>
  </si>
  <si>
    <t>20220128_PFAS_Clint_Hep12WAX_Sample002</t>
  </si>
  <si>
    <t>20220128_PFAS_Clint_Hep12WAX_Sample003</t>
  </si>
  <si>
    <t>WAX SPE Blank</t>
  </si>
  <si>
    <t>20220128_PFAS_Clint_Hep12WAX_Sample004</t>
  </si>
  <si>
    <t>WAX SPE Matrix Blank</t>
  </si>
  <si>
    <t>20220128_PFAS_Clint_Hep12WAX_Sample005</t>
  </si>
  <si>
    <t>41.65 nM Neat</t>
  </si>
  <si>
    <t>20220128_PFAS_Clint_Hep12WAX_Sample006</t>
  </si>
  <si>
    <t>20220128_PFAS_Clint_Hep12WAX_Sample007</t>
  </si>
  <si>
    <t>WAX SPE eluentA</t>
  </si>
  <si>
    <t>20220128_PFAS_Clint_Hep12WAX_Sample008</t>
  </si>
  <si>
    <t>WAX SPE eluentB</t>
  </si>
  <si>
    <t>20220128_PFAS_Clint_Hep12WAX_Sample009</t>
  </si>
  <si>
    <t>WAX SPE eluentC</t>
  </si>
  <si>
    <t>20220128_PFAS_Clint_Hep12WAX_Sample010</t>
  </si>
  <si>
    <t>20220128_PFAS_Clint_Hep12WAX_Sample011</t>
  </si>
  <si>
    <t>WAX Spike A</t>
  </si>
  <si>
    <t>20220128_PFAS_Clint_Hep12WAX_Sample012</t>
  </si>
  <si>
    <t>WAX Spike B</t>
  </si>
  <si>
    <t>20220128_PFAS_Clint_Hep12WAX_Sample013</t>
  </si>
  <si>
    <t>WAX Spike C</t>
  </si>
  <si>
    <t>20220128_PFAS_Clint_Hep12WAX_Sample014</t>
  </si>
  <si>
    <t>20220128_PFAS_Clint_Hep12WAX_Sample015</t>
  </si>
  <si>
    <t>20220128_PFAS_Clint_Hep12WAX_Sample016</t>
  </si>
  <si>
    <t>20220128_PFAS_Clint_Hep12WAX_Sample017</t>
  </si>
  <si>
    <t>WAX CC1</t>
  </si>
  <si>
    <t>20220128_PFAS_Clint_Hep12WAX_Sample018</t>
  </si>
  <si>
    <t>WAX CC2</t>
  </si>
  <si>
    <t>20220128_PFAS_Clint_Hep12WAX_Sample019</t>
  </si>
  <si>
    <t>WAX CC3</t>
  </si>
  <si>
    <t>20220128_PFAS_Clint_Hep12WAX_Sample020</t>
  </si>
  <si>
    <t>WAX CC4</t>
  </si>
  <si>
    <t>20220128_PFAS_Clint_Hep12WAX_Sample021</t>
  </si>
  <si>
    <t>WAX CC5</t>
  </si>
  <si>
    <t>20220128_PFAS_Clint_Hep12WAX_Sample022</t>
  </si>
  <si>
    <t>WAX CC6</t>
  </si>
  <si>
    <t>20220128_PFAS_Clint_Hep12WAX_Sample023</t>
  </si>
  <si>
    <t>20220128_PFAS_Clint_Hep12WAX_Sample024</t>
  </si>
  <si>
    <t>WAX CC7</t>
  </si>
  <si>
    <t>20220128_PFAS_Clint_Hep12WAX_Sample025</t>
  </si>
  <si>
    <t>WAX CC8</t>
  </si>
  <si>
    <t>20220128_PFAS_Clint_Hep12WAX_Sample026</t>
  </si>
  <si>
    <t>WAX CC9</t>
  </si>
  <si>
    <t>20220128_PFAS_Clint_Hep12WAX_Sample027</t>
  </si>
  <si>
    <t>WAX CC10</t>
  </si>
  <si>
    <t>20220128_PFAS_Clint_Hep12WAX_Sample028</t>
  </si>
  <si>
    <t>WAX CC11</t>
  </si>
  <si>
    <t>20220128_PFAS_Clint_Hep12WAX_Sample029</t>
  </si>
  <si>
    <t>WAX CC12</t>
  </si>
  <si>
    <t>20220128_PFAS_Clint_Hep12WAX_Sample030</t>
  </si>
  <si>
    <t>20220128_PFAS_Clint_Hep12WAX_Sample031</t>
  </si>
  <si>
    <t>WAX CC13</t>
  </si>
  <si>
    <t>20220128_PFAS_Clint_Hep12WAX_Sample032</t>
  </si>
  <si>
    <t>WAX CC14</t>
  </si>
  <si>
    <t>20220128_PFAS_Clint_Hep12WAX_Sample033</t>
  </si>
  <si>
    <t>WAX CC15</t>
  </si>
  <si>
    <t>20220128_PFAS_Clint_Hep12WAX_Sample034</t>
  </si>
  <si>
    <t>WAX CC16</t>
  </si>
  <si>
    <t>20220128_PFAS_Clint_Hep12WAX_Sample035</t>
  </si>
  <si>
    <t>WAX CC17</t>
  </si>
  <si>
    <t>20220128_PFAS_Clint_Hep12WAX_Sample036</t>
  </si>
  <si>
    <t>20220128_PFAS_Clint_Hep12WAX_Sample037</t>
  </si>
  <si>
    <t>WAX QC-B</t>
  </si>
  <si>
    <t>20220128_PFAS_Clint_Hep12WAX_Sample038</t>
  </si>
  <si>
    <t>WAX QC-C</t>
  </si>
  <si>
    <t>20220128_PFAS_Clint_Hep12WAX_Sample039</t>
  </si>
  <si>
    <t>WAX QC-D</t>
  </si>
  <si>
    <t>20220128_PFAS_Clint_Hep12WAX_Sample040</t>
  </si>
  <si>
    <t>20220128_PFAS_Clint_Hep12WAX_Sample041</t>
  </si>
  <si>
    <t>20220128_PFAS_Clint_Hep12WAX_Sample042</t>
  </si>
  <si>
    <t>20220128_PFAS_Clint_Hep12WAX_Sample043</t>
  </si>
  <si>
    <t>20220128_PFAS_Clint_Hep12WAX_Sample044</t>
  </si>
  <si>
    <t>20220128_PFAS_Clint_Hep12WAX_Sample045</t>
  </si>
  <si>
    <t>20220128_PFAS_Clint_Hep12WAX_Sample046</t>
  </si>
  <si>
    <t>20220128_PFAS_Clint_Hep12WAX_Sample047</t>
  </si>
  <si>
    <t>20220128_PFAS_Clint_Hep12WAX_Sample048</t>
  </si>
  <si>
    <t>20220128_PFAS_Clint_Hep12WAX_Sample049</t>
  </si>
  <si>
    <t>20220128_PFAS_Clint_Hep12WAX_Sample050</t>
  </si>
  <si>
    <t>WAX1 T0-A Living</t>
  </si>
  <si>
    <t>20220128_PFAS_Clint_Hep12WAX_Sample051</t>
  </si>
  <si>
    <t>WAX1 T0-B Living</t>
  </si>
  <si>
    <t>20220128_PFAS_Clint_Hep12WAX_Sample052</t>
  </si>
  <si>
    <t>WAX1 T0-C Living</t>
  </si>
  <si>
    <t>20220128_PFAS_Clint_Hep12WAX_Sample053</t>
  </si>
  <si>
    <t>WAX1 T0-A Inactive</t>
  </si>
  <si>
    <t>20220128_PFAS_Clint_Hep12WAX_Sample054</t>
  </si>
  <si>
    <t>WAX1 T0-B Inactive</t>
  </si>
  <si>
    <t>20220128_PFAS_Clint_Hep12WAX_Sample055</t>
  </si>
  <si>
    <t>WAX1 T0-C Inactive</t>
  </si>
  <si>
    <t>20220128_PFAS_Clint_Hep12WAX_Sample056</t>
  </si>
  <si>
    <t>20220128_PFAS_Clint_Hep12WAX_Sample057</t>
  </si>
  <si>
    <t>WAX1 T0-A WEM</t>
  </si>
  <si>
    <t>20220128_PFAS_Clint_Hep12WAX_Sample058</t>
  </si>
  <si>
    <t>WAX1 T0-B WEM</t>
  </si>
  <si>
    <t>20220128_PFAS_Clint_Hep12WAX_Sample059</t>
  </si>
  <si>
    <t>WAX1 T0-C WEM</t>
  </si>
  <si>
    <t>20220128_PFAS_Clint_Hep12WAX_Sample060</t>
  </si>
  <si>
    <t>WAX2 T0-A Living</t>
  </si>
  <si>
    <t>20220128_PFAS_Clint_Hep12WAX_Sample061</t>
  </si>
  <si>
    <t>WAX2 T0-B Living</t>
  </si>
  <si>
    <t>20220128_PFAS_Clint_Hep12WAX_Sample062</t>
  </si>
  <si>
    <t>WAX2 T0-C Living</t>
  </si>
  <si>
    <t>20220128_PFAS_Clint_Hep12WAX_Sample063</t>
  </si>
  <si>
    <t>20220128_PFAS_Clint_Hep12WAX_Sample064</t>
  </si>
  <si>
    <t>WAX2 T0-A Inactive</t>
  </si>
  <si>
    <t>20220128_PFAS_Clint_Hep12WAX_Sample065</t>
  </si>
  <si>
    <t>WAX2 T0-B Inactive</t>
  </si>
  <si>
    <t>20220128_PFAS_Clint_Hep12WAX_Sample066</t>
  </si>
  <si>
    <t>WAX2 T0-C Inactive</t>
  </si>
  <si>
    <t>20220128_PFAS_Clint_Hep12WAX_Sample067</t>
  </si>
  <si>
    <t>WAX2 T0-A WEM</t>
  </si>
  <si>
    <t>20220128_PFAS_Clint_Hep12WAX_Sample068</t>
  </si>
  <si>
    <t>WAX2 T0-B WEM</t>
  </si>
  <si>
    <t>20220128_PFAS_Clint_Hep12WAX_Sample069</t>
  </si>
  <si>
    <t>WAX2 T0-C WEM</t>
  </si>
  <si>
    <t>20220128_PFAS_Clint_Hep12WAX_Sample070</t>
  </si>
  <si>
    <t>20220128_PFAS_Clint_Hep12WAX_Sample071</t>
  </si>
  <si>
    <t>WAX1 T15-A</t>
  </si>
  <si>
    <t>20220128_PFAS_Clint_Hep12WAX_Sample072</t>
  </si>
  <si>
    <t>WAX1 T15-B</t>
  </si>
  <si>
    <t>20220128_PFAS_Clint_Hep12WAX_Sample073</t>
  </si>
  <si>
    <t>WAX1 T15-C</t>
  </si>
  <si>
    <t>20220128_PFAS_Clint_Hep12WAX_Sample074</t>
  </si>
  <si>
    <t>WAX2 T15-A</t>
  </si>
  <si>
    <t>20220128_PFAS_Clint_Hep12WAX_Sample075</t>
  </si>
  <si>
    <t>WAX2 T15-B</t>
  </si>
  <si>
    <t>20220128_PFAS_Clint_Hep12WAX_Sample076</t>
  </si>
  <si>
    <t>WAX2 T15-C</t>
  </si>
  <si>
    <t>20220128_PFAS_Clint_Hep12WAX_Sample077</t>
  </si>
  <si>
    <t>20220128_PFAS_Clint_Hep12WAX_Sample078</t>
  </si>
  <si>
    <t>WAX1 T30-A</t>
  </si>
  <si>
    <t>20220128_PFAS_Clint_Hep12WAX_Sample079</t>
  </si>
  <si>
    <t>WAX1 T30-B</t>
  </si>
  <si>
    <t>20220128_PFAS_Clint_Hep12WAX_Sample080</t>
  </si>
  <si>
    <t>WAX1 T30-C</t>
  </si>
  <si>
    <t>20220128_PFAS_Clint_Hep12WAX_Sample081</t>
  </si>
  <si>
    <t>WAX2 T30-A</t>
  </si>
  <si>
    <t>20220128_PFAS_Clint_Hep12WAX_Sample082</t>
  </si>
  <si>
    <t>WAX2 T30-B</t>
  </si>
  <si>
    <t>20220128_PFAS_Clint_Hep12WAX_Sample083</t>
  </si>
  <si>
    <t>WAX2 T30-C</t>
  </si>
  <si>
    <t>20220128_PFAS_Clint_Hep12WAX_Sample084</t>
  </si>
  <si>
    <t>20220128_PFAS_Clint_Hep12WAX_Sample085</t>
  </si>
  <si>
    <t>WAX1 T60-A</t>
  </si>
  <si>
    <t>20220128_PFAS_Clint_Hep12WAX_Sample086</t>
  </si>
  <si>
    <t>WAX1 T60-B</t>
  </si>
  <si>
    <t>20220128_PFAS_Clint_Hep12WAX_Sample087</t>
  </si>
  <si>
    <t>WAX1 T60-C</t>
  </si>
  <si>
    <t>20220128_PFAS_Clint_Hep12WAX_Sample088</t>
  </si>
  <si>
    <t>WAX2 T60-A</t>
  </si>
  <si>
    <t>20220128_PFAS_Clint_Hep12WAX_Sample089</t>
  </si>
  <si>
    <t>WAX2 T60-B</t>
  </si>
  <si>
    <t>20220128_PFAS_Clint_Hep12WAX_Sample090</t>
  </si>
  <si>
    <t>WAX2 T60-C</t>
  </si>
  <si>
    <t>20220128_PFAS_Clint_Hep12WAX_Sample091</t>
  </si>
  <si>
    <t>20220128_PFAS_Clint_Hep12WAX_Sample092</t>
  </si>
  <si>
    <t>WAX1 T120-A</t>
  </si>
  <si>
    <t>20220128_PFAS_Clint_Hep12WAX_Sample093</t>
  </si>
  <si>
    <t>WAX1 T120-B</t>
  </si>
  <si>
    <t>20220128_PFAS_Clint_Hep12WAX_Sample094</t>
  </si>
  <si>
    <t>WAX1 T120-C</t>
  </si>
  <si>
    <t>20220128_PFAS_Clint_Hep12WAX_Sample095</t>
  </si>
  <si>
    <t>WAX2 T120-A</t>
  </si>
  <si>
    <t>20220128_PFAS_Clint_Hep12WAX_Sample096</t>
  </si>
  <si>
    <t>WAX2 T120-B</t>
  </si>
  <si>
    <t>20220128_PFAS_Clint_Hep12WAX_Sample097</t>
  </si>
  <si>
    <t>WAX2 T120-C</t>
  </si>
  <si>
    <t>20220128_PFAS_Clint_Hep12WAX_Sample098</t>
  </si>
  <si>
    <t>20220128_PFAS_Clint_Hep12WAX_Sample099</t>
  </si>
  <si>
    <t>WAX1 T240-A Living</t>
  </si>
  <si>
    <t>20220128_PFAS_Clint_Hep12WAX_Sample100</t>
  </si>
  <si>
    <t>WAX1 T240-B Living</t>
  </si>
  <si>
    <t>20220128_PFAS_Clint_Hep12WAX_Sample101</t>
  </si>
  <si>
    <t>WAX1 T240-C Living</t>
  </si>
  <si>
    <t>20220128_PFAS_Clint_Hep12WAX_Sample102</t>
  </si>
  <si>
    <t>WAX1 T240-A Inactive</t>
  </si>
  <si>
    <t>20220128_PFAS_Clint_Hep12WAX_Sample103</t>
  </si>
  <si>
    <t>WAX1 T240-B Inactive</t>
  </si>
  <si>
    <t>20220128_PFAS_Clint_Hep12WAX_Sample104</t>
  </si>
  <si>
    <t>WAX1 T240-C Inactive</t>
  </si>
  <si>
    <t>20220128_PFAS_Clint_Hep12WAX_Sample105</t>
  </si>
  <si>
    <t>20220128_PFAS_Clint_Hep12WAX_Sample106</t>
  </si>
  <si>
    <t>WAX1 T240-A WEM</t>
  </si>
  <si>
    <t>20220128_PFAS_Clint_Hep12WAX_Sample107</t>
  </si>
  <si>
    <t>WAX1 T240-B WEM</t>
  </si>
  <si>
    <t>20220128_PFAS_Clint_Hep12WAX_Sample108</t>
  </si>
  <si>
    <t>WAX1 T240-C WEM</t>
  </si>
  <si>
    <t>20220128_PFAS_Clint_Hep12WAX_Sample109</t>
  </si>
  <si>
    <t>WAX2 T240-A Living</t>
  </si>
  <si>
    <t>20220128_PFAS_Clint_Hep12WAX_Sample110</t>
  </si>
  <si>
    <t>WAX2 T240-B Living</t>
  </si>
  <si>
    <t>20220128_PFAS_Clint_Hep12WAX_Sample111</t>
  </si>
  <si>
    <t>WAX2 T240-C Living</t>
  </si>
  <si>
    <t>20220128_PFAS_Clint_Hep12WAX_Sample112</t>
  </si>
  <si>
    <t>20220128_PFAS_Clint_Hep12WAX_Sample113</t>
  </si>
  <si>
    <t>WAX2 T240-A Inactive</t>
  </si>
  <si>
    <t>20220128_PFAS_Clint_Hep12WAX_Sample114</t>
  </si>
  <si>
    <t>WAX2 T240-B Inactive</t>
  </si>
  <si>
    <t>20220128_PFAS_Clint_Hep12WAX_Sample115</t>
  </si>
  <si>
    <t>WAX2 T240-C Inactive</t>
  </si>
  <si>
    <t>20220128_PFAS_Clint_Hep12WAX_Sample116</t>
  </si>
  <si>
    <t>WAX2 T240-A WEM</t>
  </si>
  <si>
    <t>20220128_PFAS_Clint_Hep12WAX_Sample117</t>
  </si>
  <si>
    <t>WAX2 T240-B WEM</t>
  </si>
  <si>
    <t>20220128_PFAS_Clint_Hep12WAX_Sample118</t>
  </si>
  <si>
    <t>WAX2 T240-C WEM</t>
  </si>
  <si>
    <t>20220128_PFAS_Clint_Hep12WAX_Sample119</t>
  </si>
  <si>
    <t>20220128_PFAS_Clint_Hep12WAX_Sample120</t>
  </si>
  <si>
    <t>20220128_PFAS_Clint_Hep12WAX_Sample121</t>
  </si>
  <si>
    <t>20220128_PFAS_Clint_Hep12WAX_Sample122</t>
  </si>
  <si>
    <t>20220128_PFAS_Clint_Hep12WAX_Sample123</t>
  </si>
  <si>
    <t>20220128_PFAS_Clint_Hep12WAX_Sample124</t>
  </si>
  <si>
    <t>20220128_PFAS_Clint_Hep12WAX_Sample125</t>
  </si>
  <si>
    <t>20220128_PFAS_Clint_Hep12WAX_Sample126</t>
  </si>
  <si>
    <t>20220128_PFAS_Clint_Hep12WAX_Sample127</t>
  </si>
  <si>
    <t>20220128_PFAS_Clint_Hep12WAX_Sample128</t>
  </si>
  <si>
    <t>20220128_PFAS_Clint_Hep12WAX_Sample129</t>
  </si>
  <si>
    <t>20220128_PFAS_Clint_Hep12WAX_Sample130</t>
  </si>
  <si>
    <t>20220128_PFAS_Clint_Hep12WAX_Sample131</t>
  </si>
  <si>
    <t>20220128_PFAS_Clint_Hep12WAX_Sample132</t>
  </si>
  <si>
    <t>20220128_PFAS_Clint_Hep12WAX_Sample133</t>
  </si>
  <si>
    <t>20220128_PFAS_Clint_Hep12WAX_Sample134</t>
  </si>
  <si>
    <t>20220128_PFAS_Clint_Hep12WAX_Sample135</t>
  </si>
  <si>
    <t>20220128_PFAS_Clint_Hep12WAX_Sample136</t>
  </si>
  <si>
    <t>20220128_PFAS_Clint_Hep12WAX_Sample137</t>
  </si>
  <si>
    <t>20220128_PFAS_Clint_Hep12WAX_Sample138</t>
  </si>
  <si>
    <t>20220128_PFAS_Clint_Hep12WAX_Sample139</t>
  </si>
  <si>
    <t>20220128_PFAS_Clint_Hep12WAX_Sample140</t>
  </si>
  <si>
    <t>20220128_PFAS_Clint_Hep12WAX_Sample141</t>
  </si>
  <si>
    <t>20220128_PFAS_Clint_Hep12WAX_Sample142</t>
  </si>
  <si>
    <t>20220128_PFAS_Clint_Hep12WAX_Sample143</t>
  </si>
  <si>
    <t>20220128_PFAS_Clint_Hep12WAX_Sample144</t>
  </si>
  <si>
    <t>20220128_PFAS_Clint_Hep12WAX_Sample145</t>
  </si>
  <si>
    <t>20220128_PFAS_Clint_Hep12WAX_Sample146</t>
  </si>
  <si>
    <t>20220128_PFAS_Clint_Hep12WAX_Sample147</t>
  </si>
  <si>
    <t>20220128_PFAS_Clint_Hep12WAX_Sample148</t>
  </si>
  <si>
    <t>20220128_PFAS_Clint_Hep12WAX_Sample149</t>
  </si>
  <si>
    <t>20220128_PFAS_Clint_Hep12WAX_Sample150</t>
  </si>
  <si>
    <t>20220128_PFAS_Clint_Hep12WAX_Sample151</t>
  </si>
  <si>
    <t>20220128_PFAS_Clint_Hep12WAX_Sample152</t>
  </si>
  <si>
    <t>20220128_PFAS_Clint_Hep12WAX_Sample153</t>
  </si>
  <si>
    <t>20220128_PFAS_Clint_Hep12WAX_Sample154</t>
  </si>
  <si>
    <t>20220128_PFAS_Clint_Hep12WAX_Sample155</t>
  </si>
  <si>
    <t>20220128_PFAS_Clint_Hep12WAX_Sample156</t>
  </si>
  <si>
    <t>20220128_PFAS_Clint_Hep12WAX_Sample157</t>
  </si>
  <si>
    <t>20220128_PFAS_Clint_Hep12WAX_Sample158</t>
  </si>
  <si>
    <t>20220128_PFAS_Clint_Hep12WAX_Sample159</t>
  </si>
  <si>
    <t>20220128_PFAS_Clint_Hep12WAX_Sample160</t>
  </si>
  <si>
    <t>20220128_PFAS_Clint_Hep12WAX_Sample161</t>
  </si>
  <si>
    <t>20220128_PFAS_Clint_Hep12WAX_Sample162</t>
  </si>
  <si>
    <t>20220128_PFAS_Clint_Hep12WAX_Sample163</t>
  </si>
  <si>
    <t>20220128_PFAS_Clint_Hep12WAX_Sample164</t>
  </si>
  <si>
    <t>20220128_PFAS_Clint_Hep12WAX_Sample165</t>
  </si>
  <si>
    <t>Compound 2:  M5PFPeA</t>
  </si>
  <si>
    <t>Compound 3:  NaPFOA</t>
  </si>
  <si>
    <t>Compound 4:  M8PFOA</t>
  </si>
  <si>
    <t>Compound 6:  M4PFHpA</t>
  </si>
  <si>
    <t>Compound 7:  PFPE-5</t>
  </si>
  <si>
    <t>Compound 8:  11H-PFUnDA</t>
  </si>
  <si>
    <t>Compound 9:  M6PFDA</t>
  </si>
  <si>
    <t>phenacetin</t>
  </si>
  <si>
    <t>LC-MS Conc. nM</t>
  </si>
  <si>
    <t>Corrected Conc. nM</t>
  </si>
  <si>
    <t>Average T0 (media) nM</t>
  </si>
  <si>
    <t>Average T0 (cells) nM</t>
  </si>
  <si>
    <t>% T0 (cells)</t>
  </si>
  <si>
    <t>% T0 (media)</t>
  </si>
  <si>
    <t>ln(%T0)</t>
  </si>
  <si>
    <t>propranolol</t>
  </si>
  <si>
    <t>% recovery = (response extracted sample/response spike)*100</t>
  </si>
  <si>
    <t>Expected Conc. nM</t>
  </si>
  <si>
    <t>Avg</t>
  </si>
  <si>
    <t>% Recovery</t>
  </si>
  <si>
    <t>% matrix effect = 100*((spike/neat)-1)</t>
  </si>
  <si>
    <t>% Matrix Effect</t>
  </si>
  <si>
    <t>Stdev</t>
  </si>
  <si>
    <t>CV</t>
  </si>
  <si>
    <t>MDL (nM)</t>
  </si>
  <si>
    <t>eLOQ (nM)</t>
  </si>
  <si>
    <t>20210819_PFAS_Clint_Hep11_Sample037</t>
  </si>
  <si>
    <t>20210819_PFAS_Clint_Hep11_Sample140</t>
  </si>
  <si>
    <t>Best-fit values</t>
  </si>
  <si>
    <t>Slope</t>
  </si>
  <si>
    <t>Y-intercept</t>
  </si>
  <si>
    <t>X-intercept</t>
  </si>
  <si>
    <t>1/slope</t>
  </si>
  <si>
    <t>Std. Error</t>
  </si>
  <si>
    <t>95% Confidence Intervals</t>
  </si>
  <si>
    <t>-0.01060 to -0.005217</t>
  </si>
  <si>
    <t>-0.007424 to -0.003780</t>
  </si>
  <si>
    <t>-0.6927 to -0.08374</t>
  </si>
  <si>
    <t>-0.5825 to -0.1705</t>
  </si>
  <si>
    <t>-122.8 to -8.540</t>
  </si>
  <si>
    <t>-144.1 to -24.56</t>
  </si>
  <si>
    <t>Goodness of Fit</t>
  </si>
  <si>
    <t>R squared</t>
  </si>
  <si>
    <t>Sy.x</t>
  </si>
  <si>
    <t>Is slope significantly non-zero?</t>
  </si>
  <si>
    <t>DFn, DFd</t>
  </si>
  <si>
    <t>1, 16</t>
  </si>
  <si>
    <t>P value</t>
  </si>
  <si>
    <t>&lt;0.0001</t>
  </si>
  <si>
    <t>Deviation from zero?</t>
  </si>
  <si>
    <t>Significant</t>
  </si>
  <si>
    <t>Equation</t>
  </si>
  <si>
    <t>Y = -0.007909*X - 0.3882</t>
  </si>
  <si>
    <t>Y = -0.005602*X - 0.3765</t>
  </si>
  <si>
    <t>Data</t>
  </si>
  <si>
    <t>Number of X values</t>
  </si>
  <si>
    <t>Maximum number of Y replicates</t>
  </si>
  <si>
    <t>Total number of values</t>
  </si>
  <si>
    <t>Number of missing values</t>
  </si>
  <si>
    <t>k</t>
  </si>
  <si>
    <r>
      <rPr>
        <b/>
        <i/>
        <sz val="11"/>
        <rFont val="Arial"/>
        <family val="2"/>
      </rPr>
      <t>in vitro</t>
    </r>
    <r>
      <rPr>
        <b/>
        <sz val="11"/>
        <rFont val="Arial"/>
        <family val="2"/>
      </rPr>
      <t xml:space="preserve"> t1/2 (min)</t>
    </r>
  </si>
  <si>
    <r>
      <t>Cl</t>
    </r>
    <r>
      <rPr>
        <b/>
        <vertAlign val="subscript"/>
        <sz val="11"/>
        <rFont val="Arial"/>
        <family val="2"/>
      </rPr>
      <t>int,hep</t>
    </r>
    <r>
      <rPr>
        <b/>
        <sz val="11"/>
        <rFont val="Arial"/>
        <family val="2"/>
      </rPr>
      <t xml:space="preserve"> (uL/min/mill cells)</t>
    </r>
  </si>
  <si>
    <t>Compound 5:  6:2 monoPAP</t>
  </si>
  <si>
    <t>6:2 Fluorotelomer phosphate monoester (6:2 monoPAP)</t>
  </si>
  <si>
    <t>4,4-bis(Trifluoromethyl)-4-fluoropropanoic acid [TFMFPA]</t>
  </si>
  <si>
    <t>Sodium PFOA</t>
  </si>
  <si>
    <t>6:2 monoPAP</t>
  </si>
  <si>
    <t>PFPE-5</t>
  </si>
  <si>
    <t>11H-PFUnDA</t>
  </si>
  <si>
    <t>TFMFPA (DTXSID80380256)</t>
  </si>
  <si>
    <t>Sodium PFOA (DTXSID40880025)</t>
  </si>
  <si>
    <t>PFPE-5 (DTXSID50381073)</t>
  </si>
  <si>
    <t>11H-PFUnDA (DTXSID5061954)</t>
  </si>
  <si>
    <t>-0.0006870 to 0.006056</t>
  </si>
  <si>
    <t>-0.001583 to 0.005600</t>
  </si>
  <si>
    <t>-0.0003814 to 0.008005</t>
  </si>
  <si>
    <t>-0.001085 to 0.01080</t>
  </si>
  <si>
    <t>-0.5720 to 0.1905</t>
  </si>
  <si>
    <t>-1.102 to -0.2662</t>
  </si>
  <si>
    <t>-1.236 to -0.2602</t>
  </si>
  <si>
    <t>-1.841 to -0.4586</t>
  </si>
  <si>
    <t>-infinity to +infinity</t>
  </si>
  <si>
    <t>148.7 to +infinity</t>
  </si>
  <si>
    <t>101.8 to +infinity</t>
  </si>
  <si>
    <t>122.8 to +infinity</t>
  </si>
  <si>
    <t>1, 15</t>
  </si>
  <si>
    <t>Not Significant</t>
  </si>
  <si>
    <t>Y = 0.002684*X - 0.1908</t>
  </si>
  <si>
    <t>Y = 0.002008*X - 0.6840</t>
  </si>
  <si>
    <t>Y = 0.003812*X - 0.7478</t>
  </si>
  <si>
    <t>Y = 0.004857*X - 1.150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</si>
</sst>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4472C4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vertAlign val="subscript"/>
      <sz val="11"/>
      <name val="Arial"/>
      <family val="2"/>
    </font>
    <font>
      <b/>
      <sz val="12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wrapText="1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9" fontId="1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7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4" fontId="1" fillId="0" borderId="0" xfId="0" applyNumberFormat="1" applyFont="1"/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164" fontId="0" fillId="0" borderId="24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1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0" fontId="14" fillId="0" borderId="0" xfId="0" applyFont="1"/>
    <xf numFmtId="0" fontId="0" fillId="0" borderId="0" xfId="0" applyAlignment="1">
      <alignment horizontal="right"/>
    </xf>
    <xf numFmtId="15" fontId="0" fillId="0" borderId="0" xfId="0" applyNumberFormat="1"/>
    <xf numFmtId="0" fontId="9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0" fontId="0" fillId="0" borderId="1" xfId="1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0" xfId="1" applyNumberFormat="1" applyFont="1"/>
    <xf numFmtId="165" fontId="0" fillId="0" borderId="1" xfId="0" applyNumberFormat="1" applyBorder="1" applyAlignment="1">
      <alignment horizontal="center"/>
    </xf>
    <xf numFmtId="10" fontId="0" fillId="0" borderId="0" xfId="1" applyNumberFormat="1" applyFont="1"/>
    <xf numFmtId="0" fontId="17" fillId="0" borderId="0" xfId="0" applyFont="1"/>
    <xf numFmtId="165" fontId="0" fillId="0" borderId="1" xfId="0" applyNumberForma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167" fontId="1" fillId="0" borderId="0" xfId="1" applyNumberFormat="1" applyFont="1"/>
    <xf numFmtId="10" fontId="1" fillId="0" borderId="0" xfId="1" applyNumberFormat="1" applyFont="1"/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Border="1"/>
    <xf numFmtId="167" fontId="23" fillId="0" borderId="0" xfId="1" applyNumberFormat="1" applyFont="1"/>
    <xf numFmtId="2" fontId="0" fillId="0" borderId="24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4" borderId="23" xfId="0" applyNumberFormat="1" applyFill="1" applyBorder="1" applyAlignment="1">
      <alignment horizontal="center" vertical="center"/>
    </xf>
    <xf numFmtId="2" fontId="0" fillId="4" borderId="27" xfId="0" applyNumberForma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2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emf"/><Relationship Id="rId3" Type="http://schemas.openxmlformats.org/officeDocument/2006/relationships/image" Target="../media/image19.emf"/><Relationship Id="rId7" Type="http://schemas.openxmlformats.org/officeDocument/2006/relationships/image" Target="../media/image23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20.emf"/><Relationship Id="rId9" Type="http://schemas.openxmlformats.org/officeDocument/2006/relationships/image" Target="../media/image25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92075</xdr:colOff>
      <xdr:row>14</xdr:row>
      <xdr:rowOff>53975</xdr:rowOff>
    </xdr:from>
    <xdr:to>
      <xdr:col>1</xdr:col>
      <xdr:colOff>2540000</xdr:colOff>
      <xdr:row>24</xdr:row>
      <xdr:rowOff>117252</xdr:rowOff>
    </xdr:to>
    <xdr:pic>
      <xdr:nvPicPr>
        <xdr:cNvPr id="6" name="Picture 5" descr="Machine generated alternative text:&#10;1 2 3 4 5 6 7 8 10 11 12 &#10;TEO &#10;iiiiiiiii••••••.•• ">
          <a:extLst>
            <a:ext uri="{FF2B5EF4-FFF2-40B4-BE49-F238E27FC236}">
              <a16:creationId xmlns:a16="http://schemas.microsoft.com/office/drawing/2014/main" id="{CE23D4D2-09E6-4828-A8EC-5EB174436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" y="2120900"/>
          <a:ext cx="3660775" cy="1873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149225</xdr:colOff>
      <xdr:row>27</xdr:row>
      <xdr:rowOff>63500</xdr:rowOff>
    </xdr:from>
    <xdr:to>
      <xdr:col>1</xdr:col>
      <xdr:colOff>2597150</xdr:colOff>
      <xdr:row>37</xdr:row>
      <xdr:rowOff>121782</xdr:rowOff>
    </xdr:to>
    <xdr:pic>
      <xdr:nvPicPr>
        <xdr:cNvPr id="7" name="Picture 6" descr="Machine generated alternative text:&#10;11 &#10;living &#10;3 4 S S 7 8 10 &#10;TO inactive TO Media &#10;12 ">
          <a:extLst>
            <a:ext uri="{FF2B5EF4-FFF2-40B4-BE49-F238E27FC236}">
              <a16:creationId xmlns:a16="http://schemas.microsoft.com/office/drawing/2014/main" id="{A41A03B7-6AF1-4B0E-AF72-1F1FB9077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225" y="4483100"/>
          <a:ext cx="3660775" cy="1871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3571875</xdr:colOff>
      <xdr:row>27</xdr:row>
      <xdr:rowOff>28575</xdr:rowOff>
    </xdr:from>
    <xdr:to>
      <xdr:col>6</xdr:col>
      <xdr:colOff>104775</xdr:colOff>
      <xdr:row>37</xdr:row>
      <xdr:rowOff>84207</xdr:rowOff>
    </xdr:to>
    <xdr:pic>
      <xdr:nvPicPr>
        <xdr:cNvPr id="8" name="Picture 7" descr="Machine generated alternative text:&#10;1 2 3 4 S S 7 8 10 11 &#10;living T240inacti T240 Media &#10;12 ">
          <a:extLst>
            <a:ext uri="{FF2B5EF4-FFF2-40B4-BE49-F238E27FC236}">
              <a16:creationId xmlns:a16="http://schemas.microsoft.com/office/drawing/2014/main" id="{9E26F959-22D2-4308-937A-D9BCBF485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448175"/>
          <a:ext cx="3654425" cy="18685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581025</xdr:colOff>
          <xdr:row>2</xdr:row>
          <xdr:rowOff>38100</xdr:rowOff>
        </xdr:from>
        <xdr:to>
          <xdr:col>10</xdr:col>
          <xdr:colOff>600583</xdr:colOff>
          <xdr:row>17</xdr:row>
          <xdr:rowOff>111126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4274450D-2F36-41FC-B15A-6F802F7F12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406401</xdr:colOff>
          <xdr:row>2</xdr:row>
          <xdr:rowOff>85725</xdr:rowOff>
        </xdr:from>
        <xdr:to>
          <xdr:col>18</xdr:col>
          <xdr:colOff>75090</xdr:colOff>
          <xdr:row>17</xdr:row>
          <xdr:rowOff>114300</xdr:rowOff>
        </xdr:to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D51A8213-B499-4B2A-BA41-82632D0348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515404</xdr:colOff>
          <xdr:row>2</xdr:row>
          <xdr:rowOff>63500</xdr:rowOff>
        </xdr:from>
        <xdr:to>
          <xdr:col>24</xdr:col>
          <xdr:colOff>332601</xdr:colOff>
          <xdr:row>17</xdr:row>
          <xdr:rowOff>120650</xdr:rowOff>
        </xdr:to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E9B1F74C-AF66-49DF-966D-21ED89AC6C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53975</xdr:colOff>
          <xdr:row>19</xdr:row>
          <xdr:rowOff>9525</xdr:rowOff>
        </xdr:from>
        <xdr:to>
          <xdr:col>17</xdr:col>
          <xdr:colOff>422028</xdr:colOff>
          <xdr:row>36</xdr:row>
          <xdr:rowOff>168275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F0937629-998C-446E-9C0D-225AC1D39B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521873</xdr:colOff>
          <xdr:row>1</xdr:row>
          <xdr:rowOff>25400</xdr:rowOff>
        </xdr:from>
        <xdr:to>
          <xdr:col>13</xdr:col>
          <xdr:colOff>257175</xdr:colOff>
          <xdr:row>18</xdr:row>
          <xdr:rowOff>133350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CB2394C1-7369-403C-8281-1C8C7BBBE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1</xdr:row>
          <xdr:rowOff>2712</xdr:rowOff>
        </xdr:from>
        <xdr:to>
          <xdr:col>20</xdr:col>
          <xdr:colOff>427267</xdr:colOff>
          <xdr:row>18</xdr:row>
          <xdr:rowOff>142875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F1D6EB2A-B575-41B7-816E-A08618B070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588232</xdr:colOff>
          <xdr:row>1</xdr:row>
          <xdr:rowOff>39158</xdr:rowOff>
        </xdr:from>
        <xdr:to>
          <xdr:col>27</xdr:col>
          <xdr:colOff>15875</xdr:colOff>
          <xdr:row>16</xdr:row>
          <xdr:rowOff>136523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E8A6FF75-1FE1-449F-A237-A8DF8D1583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581026</xdr:colOff>
          <xdr:row>20</xdr:row>
          <xdr:rowOff>57150</xdr:rowOff>
        </xdr:from>
        <xdr:to>
          <xdr:col>14</xdr:col>
          <xdr:colOff>411626</xdr:colOff>
          <xdr:row>42</xdr:row>
          <xdr:rowOff>57150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2D61E1DE-0D0B-4CF9-AFAF-04681668C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73025</xdr:colOff>
      <xdr:row>16</xdr:row>
      <xdr:rowOff>104775</xdr:rowOff>
    </xdr:from>
    <xdr:to>
      <xdr:col>13</xdr:col>
      <xdr:colOff>411622</xdr:colOff>
      <xdr:row>34</xdr:row>
      <xdr:rowOff>163696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DBD083C-1EFA-4BCD-B176-866B5D9A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5825" y="3076575"/>
          <a:ext cx="4929647" cy="3335521"/>
        </a:xfrm>
        <a:prstGeom prst="rect">
          <a:avLst/>
        </a:prstGeom>
      </xdr:spPr>
    </xdr:pic>
    <xdr:clientData/>
  </xdr:twoCellAnchor>
  <xdr:twoCellAnchor editAs="oneCell">
    <xdr:from>
      <xdr:col>13</xdr:col>
      <xdr:colOff>577850</xdr:colOff>
      <xdr:row>45</xdr:row>
      <xdr:rowOff>150811</xdr:rowOff>
    </xdr:from>
    <xdr:to>
      <xdr:col>18</xdr:col>
      <xdr:colOff>835604</xdr:colOff>
      <xdr:row>62</xdr:row>
      <xdr:rowOff>161506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2A6D3CA-0546-4BE3-A74A-8D60D5705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31700" y="8389936"/>
          <a:ext cx="4677354" cy="31063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6</xdr:row>
      <xdr:rowOff>0</xdr:rowOff>
    </xdr:from>
    <xdr:to>
      <xdr:col>31</xdr:col>
      <xdr:colOff>400050</xdr:colOff>
      <xdr:row>34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30016-567D-4F8A-9365-7CAF40F5E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6250" y="110490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47625</xdr:colOff>
      <xdr:row>137</xdr:row>
      <xdr:rowOff>0</xdr:rowOff>
    </xdr:from>
    <xdr:to>
      <xdr:col>30</xdr:col>
      <xdr:colOff>447675</xdr:colOff>
      <xdr:row>165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72F199-1E84-42B3-9479-C5C322F96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20625" y="24793575"/>
          <a:ext cx="8934450" cy="520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267</xdr:row>
      <xdr:rowOff>0</xdr:rowOff>
    </xdr:from>
    <xdr:to>
      <xdr:col>30</xdr:col>
      <xdr:colOff>400050</xdr:colOff>
      <xdr:row>295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875D3E-37AB-464C-BF2E-A47A0BCD2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6650" y="4916805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6</xdr:row>
      <xdr:rowOff>0</xdr:rowOff>
    </xdr:from>
    <xdr:to>
      <xdr:col>31</xdr:col>
      <xdr:colOff>400050</xdr:colOff>
      <xdr:row>34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38D402-145A-407F-BF6D-0917404E7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10490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175</xdr:row>
      <xdr:rowOff>0</xdr:rowOff>
    </xdr:from>
    <xdr:to>
      <xdr:col>31</xdr:col>
      <xdr:colOff>400050</xdr:colOff>
      <xdr:row>203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E80DAB-3BC1-4791-BEF1-9B6507DB6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3222625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343</xdr:row>
      <xdr:rowOff>0</xdr:rowOff>
    </xdr:from>
    <xdr:to>
      <xdr:col>31</xdr:col>
      <xdr:colOff>400050</xdr:colOff>
      <xdr:row>371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A5FA99B-3BA3-4051-AE47-26CA591B4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6316345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9525</xdr:colOff>
      <xdr:row>512</xdr:row>
      <xdr:rowOff>9525</xdr:rowOff>
    </xdr:from>
    <xdr:to>
      <xdr:col>30</xdr:col>
      <xdr:colOff>409575</xdr:colOff>
      <xdr:row>540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7B4C62-7426-491B-B84B-A298C9F55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63125" y="92668725"/>
          <a:ext cx="8934450" cy="520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561975</xdr:colOff>
      <xdr:row>681</xdr:row>
      <xdr:rowOff>28575</xdr:rowOff>
    </xdr:from>
    <xdr:to>
      <xdr:col>31</xdr:col>
      <xdr:colOff>352425</xdr:colOff>
      <xdr:row>709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EA3289-1DAD-4F2A-A9AD-BF02E4AF0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5575" y="123272550"/>
          <a:ext cx="8934450" cy="520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28575</xdr:colOff>
      <xdr:row>850</xdr:row>
      <xdr:rowOff>19050</xdr:rowOff>
    </xdr:from>
    <xdr:to>
      <xdr:col>31</xdr:col>
      <xdr:colOff>428625</xdr:colOff>
      <xdr:row>878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01FA1C-35BC-4930-AB34-0173AEBA4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91775" y="153847800"/>
          <a:ext cx="8934450" cy="520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1018</xdr:row>
      <xdr:rowOff>0</xdr:rowOff>
    </xdr:from>
    <xdr:to>
      <xdr:col>30</xdr:col>
      <xdr:colOff>400050</xdr:colOff>
      <xdr:row>1046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31846BA-31D4-474A-ADBF-3870FC572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8746470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1187</xdr:row>
      <xdr:rowOff>0</xdr:rowOff>
    </xdr:from>
    <xdr:to>
      <xdr:col>30</xdr:col>
      <xdr:colOff>400050</xdr:colOff>
      <xdr:row>1215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65C3F1-0166-4590-A34C-9EE88ADFC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1858605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1357</xdr:row>
      <xdr:rowOff>0</xdr:rowOff>
    </xdr:from>
    <xdr:to>
      <xdr:col>30</xdr:col>
      <xdr:colOff>400050</xdr:colOff>
      <xdr:row>1385</xdr:row>
      <xdr:rowOff>133350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D00DE5-D27B-4D23-A01B-A5E635042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49891550"/>
          <a:ext cx="8934450" cy="528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5.e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7.emf"/><Relationship Id="rId4" Type="http://schemas.openxmlformats.org/officeDocument/2006/relationships/image" Target="../media/image4.emf"/><Relationship Id="rId9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oleObject" Target="../embeddings/oleObject5.bin"/><Relationship Id="rId7" Type="http://schemas.openxmlformats.org/officeDocument/2006/relationships/oleObject" Target="../embeddings/oleObject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9.emf"/><Relationship Id="rId5" Type="http://schemas.openxmlformats.org/officeDocument/2006/relationships/oleObject" Target="../embeddings/oleObject6.bin"/><Relationship Id="rId10" Type="http://schemas.openxmlformats.org/officeDocument/2006/relationships/image" Target="../media/image11.emf"/><Relationship Id="rId4" Type="http://schemas.openxmlformats.org/officeDocument/2006/relationships/image" Target="../media/image8.emf"/><Relationship Id="rId9" Type="http://schemas.openxmlformats.org/officeDocument/2006/relationships/oleObject" Target="../embeddings/oleObject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C95D-A601-4CA5-BAA8-D71A8AD90CF6}">
  <sheetPr>
    <pageSetUpPr fitToPage="1"/>
  </sheetPr>
  <dimension ref="A1:H31"/>
  <sheetViews>
    <sheetView workbookViewId="0">
      <selection activeCell="J17" sqref="J17"/>
    </sheetView>
  </sheetViews>
  <sheetFormatPr defaultRowHeight="14.5" x14ac:dyDescent="0.35"/>
  <cols>
    <col min="1" max="1" width="17.26953125" style="44" customWidth="1"/>
    <col min="2" max="2" width="58.90625" style="44" bestFit="1" customWidth="1"/>
    <col min="3" max="3" width="10.7265625" style="44" bestFit="1" customWidth="1"/>
    <col min="4" max="4" width="11.6328125" style="44" customWidth="1"/>
    <col min="5" max="5" width="12" bestFit="1" customWidth="1"/>
  </cols>
  <sheetData>
    <row r="1" spans="1:8" ht="18.5" x14ac:dyDescent="0.45">
      <c r="A1" s="57" t="s">
        <v>85</v>
      </c>
      <c r="B1" s="61">
        <v>44397</v>
      </c>
      <c r="C1" s="76" t="s">
        <v>155</v>
      </c>
    </row>
    <row r="2" spans="1:8" x14ac:dyDescent="0.35">
      <c r="A2" s="57" t="s">
        <v>86</v>
      </c>
      <c r="B2" s="61">
        <v>44589</v>
      </c>
    </row>
    <row r="4" spans="1:8" ht="15" customHeight="1" x14ac:dyDescent="0.35">
      <c r="A4" s="48" t="s">
        <v>56</v>
      </c>
      <c r="B4" s="48" t="s">
        <v>57</v>
      </c>
      <c r="C4" s="48" t="s">
        <v>58</v>
      </c>
      <c r="D4" s="48" t="s">
        <v>59</v>
      </c>
      <c r="E4" s="56" t="s">
        <v>63</v>
      </c>
    </row>
    <row r="5" spans="1:8" ht="15" customHeight="1" x14ac:dyDescent="0.35">
      <c r="A5" s="45" t="s">
        <v>144</v>
      </c>
      <c r="B5" s="45" t="s">
        <v>145</v>
      </c>
      <c r="C5" s="45">
        <v>459</v>
      </c>
      <c r="D5" s="42" t="s">
        <v>43</v>
      </c>
      <c r="E5" s="10" t="s">
        <v>125</v>
      </c>
    </row>
    <row r="6" spans="1:8" ht="15" customHeight="1" x14ac:dyDescent="0.35">
      <c r="A6" s="45" t="s">
        <v>146</v>
      </c>
      <c r="B6" s="45" t="s">
        <v>147</v>
      </c>
      <c r="C6" s="45">
        <v>465</v>
      </c>
      <c r="D6" s="42" t="s">
        <v>44</v>
      </c>
      <c r="E6" s="10" t="s">
        <v>126</v>
      </c>
      <c r="G6" s="49"/>
    </row>
    <row r="7" spans="1:8" ht="15" customHeight="1" x14ac:dyDescent="0.35">
      <c r="A7" s="45" t="s">
        <v>148</v>
      </c>
      <c r="B7" s="45" t="s">
        <v>149</v>
      </c>
      <c r="C7" s="45">
        <v>462</v>
      </c>
      <c r="D7" s="42" t="s">
        <v>45</v>
      </c>
      <c r="E7" s="10" t="s">
        <v>126</v>
      </c>
      <c r="G7" s="49"/>
    </row>
    <row r="8" spans="1:8" ht="15" customHeight="1" x14ac:dyDescent="0.35">
      <c r="A8" s="45" t="s">
        <v>150</v>
      </c>
      <c r="B8" s="45" t="s">
        <v>151</v>
      </c>
      <c r="C8" s="45">
        <v>272</v>
      </c>
      <c r="D8" s="43" t="s">
        <v>46</v>
      </c>
      <c r="E8" s="10" t="s">
        <v>126</v>
      </c>
      <c r="G8" s="49"/>
    </row>
    <row r="9" spans="1:8" ht="15" customHeight="1" x14ac:dyDescent="0.35">
      <c r="A9" s="47" t="s">
        <v>152</v>
      </c>
      <c r="B9" s="45" t="s">
        <v>784</v>
      </c>
      <c r="C9" s="45">
        <v>463</v>
      </c>
      <c r="D9" s="42" t="s">
        <v>47</v>
      </c>
      <c r="E9" s="10" t="s">
        <v>125</v>
      </c>
      <c r="G9" s="49"/>
    </row>
    <row r="10" spans="1:8" ht="15" customHeight="1" x14ac:dyDescent="0.35">
      <c r="A10" s="59" t="s">
        <v>153</v>
      </c>
      <c r="B10" s="59" t="s">
        <v>154</v>
      </c>
      <c r="C10" s="59">
        <v>187</v>
      </c>
      <c r="D10" s="60" t="s">
        <v>51</v>
      </c>
      <c r="E10" s="58" t="s">
        <v>87</v>
      </c>
      <c r="G10" s="49"/>
    </row>
    <row r="11" spans="1:8" ht="15" customHeight="1" x14ac:dyDescent="0.35">
      <c r="A11" s="43" t="s">
        <v>48</v>
      </c>
      <c r="B11" s="43" t="s">
        <v>49</v>
      </c>
      <c r="C11" s="46" t="s">
        <v>50</v>
      </c>
      <c r="D11" s="42" t="s">
        <v>55</v>
      </c>
      <c r="E11" s="10" t="s">
        <v>65</v>
      </c>
      <c r="G11" s="49"/>
    </row>
    <row r="12" spans="1:8" x14ac:dyDescent="0.35">
      <c r="A12" s="47" t="s">
        <v>52</v>
      </c>
      <c r="B12" s="47" t="s">
        <v>53</v>
      </c>
      <c r="C12" s="47" t="s">
        <v>54</v>
      </c>
      <c r="D12" s="47" t="s">
        <v>64</v>
      </c>
      <c r="E12" s="52" t="s">
        <v>65</v>
      </c>
      <c r="G12" s="49"/>
    </row>
    <row r="13" spans="1:8" x14ac:dyDescent="0.35">
      <c r="H13" s="51"/>
    </row>
    <row r="14" spans="1:8" x14ac:dyDescent="0.35">
      <c r="A14" s="49" t="s">
        <v>60</v>
      </c>
      <c r="H14" s="51"/>
    </row>
    <row r="15" spans="1:8" x14ac:dyDescent="0.35">
      <c r="G15" s="50"/>
      <c r="H15" s="51"/>
    </row>
    <row r="16" spans="1:8" x14ac:dyDescent="0.35">
      <c r="G16" s="50"/>
      <c r="H16" s="51"/>
    </row>
    <row r="17" spans="1:8" x14ac:dyDescent="0.35">
      <c r="G17" s="50"/>
      <c r="H17" s="51"/>
    </row>
    <row r="18" spans="1:8" x14ac:dyDescent="0.35">
      <c r="G18" s="50"/>
      <c r="H18" s="51"/>
    </row>
    <row r="19" spans="1:8" x14ac:dyDescent="0.35">
      <c r="G19" s="50"/>
      <c r="H19" s="51"/>
    </row>
    <row r="20" spans="1:8" x14ac:dyDescent="0.35">
      <c r="G20" s="50"/>
      <c r="H20" s="51"/>
    </row>
    <row r="21" spans="1:8" x14ac:dyDescent="0.35">
      <c r="G21" s="50"/>
      <c r="H21" s="51"/>
    </row>
    <row r="22" spans="1:8" x14ac:dyDescent="0.35">
      <c r="G22" s="51"/>
      <c r="H22" s="51"/>
    </row>
    <row r="23" spans="1:8" x14ac:dyDescent="0.35">
      <c r="H23" s="51"/>
    </row>
    <row r="24" spans="1:8" x14ac:dyDescent="0.35">
      <c r="G24" s="50"/>
      <c r="H24" s="51"/>
    </row>
    <row r="25" spans="1:8" x14ac:dyDescent="0.35">
      <c r="G25" s="49"/>
    </row>
    <row r="26" spans="1:8" x14ac:dyDescent="0.35">
      <c r="G26" s="49"/>
    </row>
    <row r="27" spans="1:8" x14ac:dyDescent="0.35">
      <c r="A27" s="50" t="s">
        <v>61</v>
      </c>
      <c r="C27" s="50" t="s">
        <v>62</v>
      </c>
      <c r="G27" s="49"/>
    </row>
    <row r="28" spans="1:8" x14ac:dyDescent="0.35">
      <c r="G28" s="49"/>
    </row>
    <row r="29" spans="1:8" x14ac:dyDescent="0.35">
      <c r="G29" s="49"/>
    </row>
    <row r="31" spans="1:8" x14ac:dyDescent="0.35">
      <c r="G31" s="49"/>
    </row>
  </sheetData>
  <pageMargins left="0.7" right="0.7" top="0.75" bottom="0.75" header="0.3" footer="0.3"/>
  <pageSetup scale="8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942C-9EA5-4910-945B-60BCEC0A3B21}">
  <dimension ref="A1:O396"/>
  <sheetViews>
    <sheetView workbookViewId="0">
      <selection sqref="A1:O1048576"/>
    </sheetView>
  </sheetViews>
  <sheetFormatPr defaultRowHeight="14.5" x14ac:dyDescent="0.35"/>
  <cols>
    <col min="3" max="3" width="39.08984375" bestFit="1" customWidth="1"/>
    <col min="4" max="4" width="18.6328125" bestFit="1" customWidth="1"/>
  </cols>
  <sheetData>
    <row r="1" spans="1:15" x14ac:dyDescent="0.35">
      <c r="A1" t="s">
        <v>253</v>
      </c>
    </row>
    <row r="3" spans="1:15" x14ac:dyDescent="0.35">
      <c r="A3" t="s">
        <v>254</v>
      </c>
    </row>
    <row r="5" spans="1:15" x14ac:dyDescent="0.35">
      <c r="A5" t="s">
        <v>255</v>
      </c>
    </row>
    <row r="7" spans="1:15" x14ac:dyDescent="0.35">
      <c r="B7" t="s">
        <v>256</v>
      </c>
      <c r="C7" t="s">
        <v>257</v>
      </c>
      <c r="D7" t="s">
        <v>258</v>
      </c>
      <c r="E7" t="s">
        <v>259</v>
      </c>
      <c r="F7" t="s">
        <v>260</v>
      </c>
      <c r="G7" t="s">
        <v>261</v>
      </c>
      <c r="H7" t="s">
        <v>262</v>
      </c>
      <c r="I7" t="s">
        <v>263</v>
      </c>
      <c r="J7" t="s">
        <v>264</v>
      </c>
      <c r="K7" t="s">
        <v>265</v>
      </c>
      <c r="L7" t="s">
        <v>266</v>
      </c>
      <c r="M7" t="s">
        <v>267</v>
      </c>
      <c r="N7" t="s">
        <v>268</v>
      </c>
      <c r="O7" t="s">
        <v>269</v>
      </c>
    </row>
    <row r="8" spans="1:15" x14ac:dyDescent="0.35">
      <c r="A8">
        <v>1</v>
      </c>
      <c r="B8">
        <v>1</v>
      </c>
      <c r="C8" t="s">
        <v>270</v>
      </c>
      <c r="D8" t="s">
        <v>271</v>
      </c>
      <c r="E8" t="s">
        <v>272</v>
      </c>
      <c r="F8">
        <v>3.86</v>
      </c>
      <c r="G8">
        <v>109.66500000000001</v>
      </c>
      <c r="H8">
        <v>1143</v>
      </c>
      <c r="K8">
        <v>0.97099999999999997</v>
      </c>
      <c r="O8" s="78">
        <v>44589</v>
      </c>
    </row>
    <row r="9" spans="1:15" x14ac:dyDescent="0.35">
      <c r="A9">
        <v>2</v>
      </c>
      <c r="B9">
        <v>2</v>
      </c>
      <c r="C9" t="s">
        <v>273</v>
      </c>
      <c r="D9" t="s">
        <v>271</v>
      </c>
      <c r="E9" t="s">
        <v>272</v>
      </c>
      <c r="F9">
        <v>3.88</v>
      </c>
      <c r="G9">
        <v>100.602</v>
      </c>
      <c r="H9">
        <v>-134</v>
      </c>
      <c r="K9">
        <v>0.97099999999999997</v>
      </c>
      <c r="O9" s="78">
        <v>44589</v>
      </c>
    </row>
    <row r="10" spans="1:15" x14ac:dyDescent="0.35">
      <c r="A10">
        <v>3</v>
      </c>
      <c r="B10">
        <v>3</v>
      </c>
      <c r="C10" t="s">
        <v>274</v>
      </c>
      <c r="D10" t="s">
        <v>275</v>
      </c>
      <c r="E10" t="s">
        <v>276</v>
      </c>
      <c r="F10">
        <v>3.83</v>
      </c>
      <c r="G10">
        <v>95.67</v>
      </c>
      <c r="H10">
        <v>3331</v>
      </c>
      <c r="I10">
        <v>18189.298999999999</v>
      </c>
      <c r="J10">
        <v>7.9000000000000001E-2</v>
      </c>
      <c r="K10">
        <v>0.97099999999999997</v>
      </c>
      <c r="M10">
        <v>4.002E-2</v>
      </c>
      <c r="O10" s="78">
        <v>44589</v>
      </c>
    </row>
    <row r="11" spans="1:15" x14ac:dyDescent="0.35">
      <c r="A11">
        <v>4</v>
      </c>
      <c r="B11">
        <v>4</v>
      </c>
      <c r="C11" t="s">
        <v>277</v>
      </c>
      <c r="D11" t="s">
        <v>278</v>
      </c>
      <c r="E11" t="s">
        <v>276</v>
      </c>
      <c r="F11">
        <v>3.86</v>
      </c>
      <c r="G11">
        <v>254.21799999999999</v>
      </c>
      <c r="H11">
        <v>3932</v>
      </c>
      <c r="I11">
        <v>17998.576000000001</v>
      </c>
      <c r="J11">
        <v>0.21199999999999999</v>
      </c>
      <c r="K11">
        <v>0.97099999999999997</v>
      </c>
      <c r="M11">
        <v>0.10145</v>
      </c>
      <c r="O11" s="78">
        <v>44589</v>
      </c>
    </row>
    <row r="12" spans="1:15" x14ac:dyDescent="0.35">
      <c r="A12">
        <v>5</v>
      </c>
      <c r="B12">
        <v>5</v>
      </c>
      <c r="C12" t="s">
        <v>279</v>
      </c>
      <c r="D12" t="s">
        <v>280</v>
      </c>
      <c r="E12" t="s">
        <v>281</v>
      </c>
      <c r="F12">
        <v>3.83</v>
      </c>
      <c r="G12">
        <v>11498.782999999999</v>
      </c>
      <c r="H12">
        <v>361868</v>
      </c>
      <c r="I12">
        <v>19066.898000000001</v>
      </c>
      <c r="J12">
        <v>9.0459999999999994</v>
      </c>
      <c r="K12">
        <v>0.97099999999999997</v>
      </c>
      <c r="L12">
        <v>4.165</v>
      </c>
      <c r="M12">
        <v>4.3501500000000002</v>
      </c>
      <c r="N12">
        <v>4.45</v>
      </c>
      <c r="O12" s="78">
        <v>44589</v>
      </c>
    </row>
    <row r="13" spans="1:15" x14ac:dyDescent="0.35">
      <c r="A13">
        <v>6</v>
      </c>
      <c r="B13">
        <v>6</v>
      </c>
      <c r="C13" t="s">
        <v>282</v>
      </c>
      <c r="D13" t="s">
        <v>271</v>
      </c>
      <c r="E13" t="s">
        <v>272</v>
      </c>
      <c r="F13">
        <v>3.89</v>
      </c>
      <c r="G13">
        <v>196.16800000000001</v>
      </c>
      <c r="H13">
        <v>3869</v>
      </c>
      <c r="K13">
        <v>0.97099999999999997</v>
      </c>
      <c r="O13" s="78">
        <v>44589</v>
      </c>
    </row>
    <row r="14" spans="1:15" x14ac:dyDescent="0.35">
      <c r="A14">
        <v>7</v>
      </c>
      <c r="B14">
        <v>7</v>
      </c>
      <c r="C14" t="s">
        <v>283</v>
      </c>
      <c r="D14" t="s">
        <v>284</v>
      </c>
      <c r="E14" t="s">
        <v>281</v>
      </c>
      <c r="F14">
        <v>3.83</v>
      </c>
      <c r="G14">
        <v>11181.646000000001</v>
      </c>
      <c r="H14">
        <v>341932</v>
      </c>
      <c r="I14">
        <v>18031.807000000001</v>
      </c>
      <c r="J14">
        <v>9.3019999999999996</v>
      </c>
      <c r="K14">
        <v>0.97099999999999997</v>
      </c>
      <c r="L14">
        <v>4.165</v>
      </c>
      <c r="M14">
        <v>4.4783600000000003</v>
      </c>
      <c r="N14">
        <v>7.52</v>
      </c>
      <c r="O14" s="78">
        <v>44589</v>
      </c>
    </row>
    <row r="15" spans="1:15" x14ac:dyDescent="0.35">
      <c r="A15">
        <v>8</v>
      </c>
      <c r="B15">
        <v>8</v>
      </c>
      <c r="C15" t="s">
        <v>285</v>
      </c>
      <c r="D15" t="s">
        <v>286</v>
      </c>
      <c r="E15" t="s">
        <v>281</v>
      </c>
      <c r="F15">
        <v>3.83</v>
      </c>
      <c r="G15">
        <v>12246.511</v>
      </c>
      <c r="H15">
        <v>366732</v>
      </c>
      <c r="I15">
        <v>18458</v>
      </c>
      <c r="J15">
        <v>9.952</v>
      </c>
      <c r="K15">
        <v>0.97099999999999997</v>
      </c>
      <c r="L15">
        <v>4.165</v>
      </c>
      <c r="M15">
        <v>4.8063599999999997</v>
      </c>
      <c r="N15">
        <v>15.4</v>
      </c>
      <c r="O15" s="78">
        <v>44589</v>
      </c>
    </row>
    <row r="16" spans="1:15" x14ac:dyDescent="0.35">
      <c r="A16">
        <v>9</v>
      </c>
      <c r="B16">
        <v>9</v>
      </c>
      <c r="C16" t="s">
        <v>287</v>
      </c>
      <c r="D16" t="s">
        <v>288</v>
      </c>
      <c r="E16" t="s">
        <v>281</v>
      </c>
      <c r="F16">
        <v>3.83</v>
      </c>
      <c r="G16">
        <v>11854.630999999999</v>
      </c>
      <c r="H16">
        <v>353208</v>
      </c>
      <c r="I16">
        <v>18199.506000000001</v>
      </c>
      <c r="J16">
        <v>9.7710000000000008</v>
      </c>
      <c r="K16">
        <v>0.97099999999999997</v>
      </c>
      <c r="L16">
        <v>4.165</v>
      </c>
      <c r="M16">
        <v>4.7145700000000001</v>
      </c>
      <c r="N16">
        <v>13.2</v>
      </c>
      <c r="O16" s="78">
        <v>44589</v>
      </c>
    </row>
    <row r="17" spans="1:15" x14ac:dyDescent="0.35">
      <c r="A17">
        <v>10</v>
      </c>
      <c r="B17">
        <v>10</v>
      </c>
      <c r="C17" t="s">
        <v>289</v>
      </c>
      <c r="D17" t="s">
        <v>271</v>
      </c>
      <c r="E17" t="s">
        <v>272</v>
      </c>
      <c r="F17">
        <v>3.82</v>
      </c>
      <c r="G17">
        <v>131.16499999999999</v>
      </c>
      <c r="H17">
        <v>3683</v>
      </c>
      <c r="K17">
        <v>0.97099999999999997</v>
      </c>
      <c r="O17" s="78">
        <v>44589</v>
      </c>
    </row>
    <row r="18" spans="1:15" x14ac:dyDescent="0.35">
      <c r="A18">
        <v>11</v>
      </c>
      <c r="B18">
        <v>11</v>
      </c>
      <c r="C18" t="s">
        <v>290</v>
      </c>
      <c r="D18" t="s">
        <v>291</v>
      </c>
      <c r="E18" t="s">
        <v>281</v>
      </c>
      <c r="F18">
        <v>3.83</v>
      </c>
      <c r="G18">
        <v>11497.64</v>
      </c>
      <c r="H18">
        <v>370057</v>
      </c>
      <c r="I18">
        <v>16791.877</v>
      </c>
      <c r="J18">
        <v>10.271000000000001</v>
      </c>
      <c r="K18">
        <v>0.97099999999999997</v>
      </c>
      <c r="L18">
        <v>4.165</v>
      </c>
      <c r="M18">
        <v>4.9677300000000004</v>
      </c>
      <c r="N18">
        <v>19.27</v>
      </c>
      <c r="O18" s="78">
        <v>44589</v>
      </c>
    </row>
    <row r="19" spans="1:15" x14ac:dyDescent="0.35">
      <c r="A19">
        <v>12</v>
      </c>
      <c r="B19">
        <v>12</v>
      </c>
      <c r="C19" t="s">
        <v>292</v>
      </c>
      <c r="D19" t="s">
        <v>293</v>
      </c>
      <c r="E19" t="s">
        <v>281</v>
      </c>
      <c r="F19">
        <v>3.83</v>
      </c>
      <c r="G19">
        <v>10257.353999999999</v>
      </c>
      <c r="H19">
        <v>319351</v>
      </c>
      <c r="I19">
        <v>17326.311000000002</v>
      </c>
      <c r="J19">
        <v>8.8800000000000008</v>
      </c>
      <c r="K19">
        <v>0.97099999999999997</v>
      </c>
      <c r="L19">
        <v>4.165</v>
      </c>
      <c r="M19">
        <v>4.2670199999999996</v>
      </c>
      <c r="N19">
        <v>2.4500000000000002</v>
      </c>
      <c r="O19" s="78">
        <v>44589</v>
      </c>
    </row>
    <row r="20" spans="1:15" x14ac:dyDescent="0.35">
      <c r="A20">
        <v>13</v>
      </c>
      <c r="B20">
        <v>13</v>
      </c>
      <c r="C20" t="s">
        <v>294</v>
      </c>
      <c r="D20" t="s">
        <v>295</v>
      </c>
      <c r="E20" t="s">
        <v>281</v>
      </c>
      <c r="F20">
        <v>3.83</v>
      </c>
      <c r="G20">
        <v>9608.3680000000004</v>
      </c>
      <c r="H20">
        <v>317132</v>
      </c>
      <c r="I20">
        <v>16255.606</v>
      </c>
      <c r="J20">
        <v>8.8659999999999997</v>
      </c>
      <c r="K20">
        <v>0.97099999999999997</v>
      </c>
      <c r="L20">
        <v>4.165</v>
      </c>
      <c r="M20">
        <v>4.26004</v>
      </c>
      <c r="N20">
        <v>2.2799999999999998</v>
      </c>
      <c r="O20" s="78">
        <v>44589</v>
      </c>
    </row>
    <row r="21" spans="1:15" x14ac:dyDescent="0.35">
      <c r="A21">
        <v>14</v>
      </c>
      <c r="B21">
        <v>14</v>
      </c>
      <c r="C21" t="s">
        <v>296</v>
      </c>
      <c r="D21" t="s">
        <v>271</v>
      </c>
      <c r="E21" t="s">
        <v>272</v>
      </c>
      <c r="F21">
        <v>3.84</v>
      </c>
      <c r="G21">
        <v>72.706999999999994</v>
      </c>
      <c r="H21">
        <v>3248</v>
      </c>
      <c r="K21">
        <v>0.97099999999999997</v>
      </c>
      <c r="O21" s="78">
        <v>44589</v>
      </c>
    </row>
    <row r="22" spans="1:15" x14ac:dyDescent="0.35">
      <c r="A22">
        <v>15</v>
      </c>
      <c r="B22">
        <v>15</v>
      </c>
      <c r="C22" t="s">
        <v>297</v>
      </c>
      <c r="D22" t="s">
        <v>280</v>
      </c>
      <c r="E22" t="s">
        <v>281</v>
      </c>
      <c r="F22">
        <v>3.83</v>
      </c>
      <c r="G22">
        <v>12584.558999999999</v>
      </c>
      <c r="H22">
        <v>406632</v>
      </c>
      <c r="I22">
        <v>18815.580000000002</v>
      </c>
      <c r="J22">
        <v>10.032999999999999</v>
      </c>
      <c r="K22">
        <v>0.97099999999999997</v>
      </c>
      <c r="L22">
        <v>4.165</v>
      </c>
      <c r="M22">
        <v>4.8470199999999997</v>
      </c>
      <c r="N22">
        <v>16.38</v>
      </c>
      <c r="O22" s="78">
        <v>44589</v>
      </c>
    </row>
    <row r="23" spans="1:15" x14ac:dyDescent="0.35">
      <c r="A23">
        <v>16</v>
      </c>
      <c r="B23">
        <v>16</v>
      </c>
      <c r="C23" t="s">
        <v>298</v>
      </c>
      <c r="D23" t="s">
        <v>271</v>
      </c>
      <c r="E23" t="s">
        <v>272</v>
      </c>
      <c r="F23">
        <v>3.87</v>
      </c>
      <c r="G23">
        <v>48.83</v>
      </c>
      <c r="H23">
        <v>477</v>
      </c>
      <c r="K23">
        <v>0.97099999999999997</v>
      </c>
      <c r="O23" s="78">
        <v>44589</v>
      </c>
    </row>
    <row r="24" spans="1:15" x14ac:dyDescent="0.35">
      <c r="A24">
        <v>17</v>
      </c>
      <c r="B24">
        <v>17</v>
      </c>
      <c r="C24" t="s">
        <v>299</v>
      </c>
      <c r="D24" t="s">
        <v>300</v>
      </c>
      <c r="E24" t="s">
        <v>301</v>
      </c>
      <c r="F24">
        <v>3.83</v>
      </c>
      <c r="G24">
        <v>56.5</v>
      </c>
      <c r="H24">
        <v>2398</v>
      </c>
      <c r="I24">
        <v>18123.623</v>
      </c>
      <c r="J24">
        <v>4.7E-2</v>
      </c>
      <c r="K24">
        <v>0.97099999999999997</v>
      </c>
      <c r="L24">
        <v>0.02</v>
      </c>
      <c r="M24">
        <v>2.5190000000000001E-2</v>
      </c>
      <c r="N24">
        <v>25.94</v>
      </c>
      <c r="O24" s="78">
        <v>44589</v>
      </c>
    </row>
    <row r="25" spans="1:15" x14ac:dyDescent="0.35">
      <c r="A25">
        <v>18</v>
      </c>
      <c r="B25">
        <v>18</v>
      </c>
      <c r="C25" t="s">
        <v>302</v>
      </c>
      <c r="D25" t="s">
        <v>303</v>
      </c>
      <c r="E25" t="s">
        <v>301</v>
      </c>
      <c r="F25">
        <v>3.87</v>
      </c>
      <c r="G25">
        <v>82.106999999999999</v>
      </c>
      <c r="H25">
        <v>120</v>
      </c>
      <c r="I25">
        <v>18268.603999999999</v>
      </c>
      <c r="J25">
        <v>6.7000000000000004E-2</v>
      </c>
      <c r="K25">
        <v>0.97099999999999997</v>
      </c>
      <c r="L25">
        <v>0.04</v>
      </c>
      <c r="M25">
        <v>3.4720000000000001E-2</v>
      </c>
      <c r="N25">
        <v>-13.2</v>
      </c>
      <c r="O25" s="78">
        <v>44589</v>
      </c>
    </row>
    <row r="26" spans="1:15" x14ac:dyDescent="0.35">
      <c r="A26">
        <v>19</v>
      </c>
      <c r="B26">
        <v>19</v>
      </c>
      <c r="C26" t="s">
        <v>304</v>
      </c>
      <c r="D26" t="s">
        <v>305</v>
      </c>
      <c r="E26" t="s">
        <v>301</v>
      </c>
      <c r="F26">
        <v>3.86</v>
      </c>
      <c r="G26">
        <v>162.11600000000001</v>
      </c>
      <c r="H26">
        <v>4164</v>
      </c>
      <c r="I26">
        <v>18202.794999999998</v>
      </c>
      <c r="J26">
        <v>0.13400000000000001</v>
      </c>
      <c r="K26">
        <v>0.97099999999999997</v>
      </c>
      <c r="L26">
        <v>0.06</v>
      </c>
      <c r="M26">
        <v>6.5280000000000005E-2</v>
      </c>
      <c r="N26">
        <v>8.8000000000000007</v>
      </c>
      <c r="O26" s="78">
        <v>44589</v>
      </c>
    </row>
    <row r="27" spans="1:15" x14ac:dyDescent="0.35">
      <c r="A27">
        <v>20</v>
      </c>
      <c r="B27">
        <v>20</v>
      </c>
      <c r="C27" t="s">
        <v>306</v>
      </c>
      <c r="D27" t="s">
        <v>307</v>
      </c>
      <c r="E27" t="s">
        <v>301</v>
      </c>
      <c r="F27">
        <v>3.89</v>
      </c>
      <c r="G27">
        <v>152.47800000000001</v>
      </c>
      <c r="H27">
        <v>4326</v>
      </c>
      <c r="I27">
        <v>17825.504000000001</v>
      </c>
      <c r="J27">
        <v>0.128</v>
      </c>
      <c r="K27">
        <v>0.97099999999999997</v>
      </c>
      <c r="L27">
        <v>0.09</v>
      </c>
      <c r="M27">
        <v>6.2839999999999993E-2</v>
      </c>
      <c r="N27">
        <v>-30.18</v>
      </c>
      <c r="O27" s="78">
        <v>44589</v>
      </c>
    </row>
    <row r="28" spans="1:15" x14ac:dyDescent="0.35">
      <c r="A28">
        <v>21</v>
      </c>
      <c r="B28">
        <v>21</v>
      </c>
      <c r="C28" t="s">
        <v>308</v>
      </c>
      <c r="D28" t="s">
        <v>309</v>
      </c>
      <c r="E28" t="s">
        <v>301</v>
      </c>
      <c r="F28">
        <v>3.83</v>
      </c>
      <c r="G28">
        <v>325.30599999999998</v>
      </c>
      <c r="H28">
        <v>7113</v>
      </c>
      <c r="I28">
        <v>18207.080000000002</v>
      </c>
      <c r="J28">
        <v>0.26800000000000002</v>
      </c>
      <c r="K28">
        <v>0.97099999999999997</v>
      </c>
      <c r="L28">
        <v>0.15</v>
      </c>
      <c r="M28">
        <v>0.12740000000000001</v>
      </c>
      <c r="N28">
        <v>-15.06</v>
      </c>
      <c r="O28" s="78">
        <v>44589</v>
      </c>
    </row>
    <row r="29" spans="1:15" x14ac:dyDescent="0.35">
      <c r="A29">
        <v>22</v>
      </c>
      <c r="B29">
        <v>22</v>
      </c>
      <c r="C29" t="s">
        <v>310</v>
      </c>
      <c r="D29" t="s">
        <v>311</v>
      </c>
      <c r="E29" t="s">
        <v>301</v>
      </c>
      <c r="F29">
        <v>3.83</v>
      </c>
      <c r="G29">
        <v>887.87900000000002</v>
      </c>
      <c r="H29">
        <v>25972</v>
      </c>
      <c r="I29">
        <v>17670.805</v>
      </c>
      <c r="J29">
        <v>0.754</v>
      </c>
      <c r="K29">
        <v>0.97099999999999997</v>
      </c>
      <c r="L29">
        <v>0.24</v>
      </c>
      <c r="M29">
        <v>0.35247000000000001</v>
      </c>
      <c r="N29">
        <v>46.86</v>
      </c>
      <c r="O29" s="78">
        <v>44589</v>
      </c>
    </row>
    <row r="30" spans="1:15" x14ac:dyDescent="0.35">
      <c r="A30">
        <v>23</v>
      </c>
      <c r="B30">
        <v>23</v>
      </c>
      <c r="C30" t="s">
        <v>312</v>
      </c>
      <c r="D30" t="s">
        <v>271</v>
      </c>
      <c r="E30" t="s">
        <v>272</v>
      </c>
      <c r="F30">
        <v>3.87</v>
      </c>
      <c r="G30">
        <v>89.625</v>
      </c>
      <c r="H30">
        <v>380</v>
      </c>
      <c r="K30">
        <v>0.97099999999999997</v>
      </c>
      <c r="O30" s="78">
        <v>44589</v>
      </c>
    </row>
    <row r="31" spans="1:15" x14ac:dyDescent="0.35">
      <c r="A31">
        <v>24</v>
      </c>
      <c r="B31">
        <v>24</v>
      </c>
      <c r="C31" t="s">
        <v>313</v>
      </c>
      <c r="D31" t="s">
        <v>314</v>
      </c>
      <c r="E31" t="s">
        <v>301</v>
      </c>
      <c r="F31">
        <v>3.83</v>
      </c>
      <c r="G31">
        <v>1202.4110000000001</v>
      </c>
      <c r="H31">
        <v>39241</v>
      </c>
      <c r="I31">
        <v>17276.960999999999</v>
      </c>
      <c r="J31">
        <v>1.044</v>
      </c>
      <c r="K31">
        <v>0.97099999999999997</v>
      </c>
      <c r="L31">
        <v>0.39</v>
      </c>
      <c r="M31">
        <v>0.48742000000000002</v>
      </c>
      <c r="N31">
        <v>24.98</v>
      </c>
      <c r="O31" s="78">
        <v>44589</v>
      </c>
    </row>
    <row r="32" spans="1:15" x14ac:dyDescent="0.35">
      <c r="A32">
        <v>25</v>
      </c>
      <c r="B32">
        <v>25</v>
      </c>
      <c r="C32" t="s">
        <v>315</v>
      </c>
      <c r="D32" t="s">
        <v>316</v>
      </c>
      <c r="E32" t="s">
        <v>301</v>
      </c>
      <c r="F32">
        <v>3.83</v>
      </c>
      <c r="G32">
        <v>1294.8689999999999</v>
      </c>
      <c r="H32">
        <v>40598</v>
      </c>
      <c r="I32">
        <v>17545.34</v>
      </c>
      <c r="J32">
        <v>1.107</v>
      </c>
      <c r="K32">
        <v>0.97099999999999997</v>
      </c>
      <c r="L32">
        <v>0.62</v>
      </c>
      <c r="M32">
        <v>0.51678999999999997</v>
      </c>
      <c r="N32">
        <v>-16.649999999999999</v>
      </c>
      <c r="O32" s="78">
        <v>44589</v>
      </c>
    </row>
    <row r="33" spans="1:15" x14ac:dyDescent="0.35">
      <c r="A33">
        <v>26</v>
      </c>
      <c r="B33">
        <v>26</v>
      </c>
      <c r="C33" t="s">
        <v>317</v>
      </c>
      <c r="D33" t="s">
        <v>318</v>
      </c>
      <c r="E33" t="s">
        <v>301</v>
      </c>
      <c r="F33">
        <v>3.83</v>
      </c>
      <c r="G33">
        <v>2596.2600000000002</v>
      </c>
      <c r="H33">
        <v>77290</v>
      </c>
      <c r="I33">
        <v>17952.383000000002</v>
      </c>
      <c r="J33">
        <v>2.169</v>
      </c>
      <c r="K33">
        <v>0.97099999999999997</v>
      </c>
      <c r="L33">
        <v>0.99</v>
      </c>
      <c r="M33">
        <v>1.0138400000000001</v>
      </c>
      <c r="N33">
        <v>2.41</v>
      </c>
      <c r="O33" s="78">
        <v>44589</v>
      </c>
    </row>
    <row r="34" spans="1:15" x14ac:dyDescent="0.35">
      <c r="A34">
        <v>27</v>
      </c>
      <c r="B34">
        <v>27</v>
      </c>
      <c r="C34" t="s">
        <v>319</v>
      </c>
      <c r="D34" t="s">
        <v>320</v>
      </c>
      <c r="E34" t="s">
        <v>301</v>
      </c>
      <c r="F34">
        <v>3.84</v>
      </c>
      <c r="G34">
        <v>2743.652</v>
      </c>
      <c r="H34">
        <v>73823</v>
      </c>
      <c r="I34">
        <v>17342.574000000001</v>
      </c>
      <c r="J34">
        <v>2.3730000000000002</v>
      </c>
      <c r="K34">
        <v>0.97099999999999997</v>
      </c>
      <c r="L34">
        <v>1.59</v>
      </c>
      <c r="M34">
        <v>1.1096999999999999</v>
      </c>
      <c r="N34">
        <v>-30.21</v>
      </c>
      <c r="O34" s="78">
        <v>44589</v>
      </c>
    </row>
    <row r="35" spans="1:15" x14ac:dyDescent="0.35">
      <c r="A35">
        <v>28</v>
      </c>
      <c r="B35">
        <v>28</v>
      </c>
      <c r="C35" t="s">
        <v>321</v>
      </c>
      <c r="D35" t="s">
        <v>322</v>
      </c>
      <c r="E35" t="s">
        <v>301</v>
      </c>
      <c r="F35">
        <v>3.83</v>
      </c>
      <c r="G35">
        <v>4104.8310000000001</v>
      </c>
      <c r="H35">
        <v>112223</v>
      </c>
      <c r="I35">
        <v>18239.138999999999</v>
      </c>
      <c r="J35">
        <v>3.3759999999999999</v>
      </c>
      <c r="K35">
        <v>0.97099999999999997</v>
      </c>
      <c r="L35">
        <v>2.54</v>
      </c>
      <c r="M35">
        <v>1.5840399999999999</v>
      </c>
      <c r="N35">
        <v>-37.64</v>
      </c>
      <c r="O35" s="78">
        <v>44589</v>
      </c>
    </row>
    <row r="36" spans="1:15" x14ac:dyDescent="0.35">
      <c r="A36">
        <v>29</v>
      </c>
      <c r="B36">
        <v>29</v>
      </c>
      <c r="C36" t="s">
        <v>323</v>
      </c>
      <c r="D36" t="s">
        <v>324</v>
      </c>
      <c r="E36" t="s">
        <v>301</v>
      </c>
      <c r="F36">
        <v>3.83</v>
      </c>
      <c r="G36">
        <v>11234.957</v>
      </c>
      <c r="H36">
        <v>351945</v>
      </c>
      <c r="I36">
        <v>17650.011999999999</v>
      </c>
      <c r="J36">
        <v>9.548</v>
      </c>
      <c r="K36">
        <v>0.97099999999999997</v>
      </c>
      <c r="L36">
        <v>4.07</v>
      </c>
      <c r="M36">
        <v>4.6023899999999998</v>
      </c>
      <c r="N36">
        <v>13.08</v>
      </c>
      <c r="O36" s="78">
        <v>44589</v>
      </c>
    </row>
    <row r="37" spans="1:15" x14ac:dyDescent="0.35">
      <c r="A37">
        <v>30</v>
      </c>
      <c r="B37">
        <v>30</v>
      </c>
      <c r="C37" t="s">
        <v>325</v>
      </c>
      <c r="D37" t="s">
        <v>271</v>
      </c>
      <c r="E37" t="s">
        <v>272</v>
      </c>
      <c r="F37">
        <v>3.88</v>
      </c>
      <c r="G37">
        <v>96.736000000000004</v>
      </c>
      <c r="H37">
        <v>1978</v>
      </c>
      <c r="K37">
        <v>0.97099999999999997</v>
      </c>
      <c r="O37" s="78">
        <v>44589</v>
      </c>
    </row>
    <row r="38" spans="1:15" x14ac:dyDescent="0.35">
      <c r="A38">
        <v>31</v>
      </c>
      <c r="B38">
        <v>31</v>
      </c>
      <c r="C38" t="s">
        <v>326</v>
      </c>
      <c r="D38" t="s">
        <v>327</v>
      </c>
      <c r="E38" t="s">
        <v>301</v>
      </c>
      <c r="F38">
        <v>3.83</v>
      </c>
      <c r="G38">
        <v>12179.371999999999</v>
      </c>
      <c r="H38">
        <v>392382</v>
      </c>
      <c r="I38">
        <v>18636.150000000001</v>
      </c>
      <c r="J38">
        <v>9.8030000000000008</v>
      </c>
      <c r="K38">
        <v>0.97099999999999997</v>
      </c>
      <c r="L38">
        <v>6.51</v>
      </c>
      <c r="M38">
        <v>4.7309599999999996</v>
      </c>
      <c r="N38">
        <v>-27.33</v>
      </c>
      <c r="O38" s="78">
        <v>44589</v>
      </c>
    </row>
    <row r="39" spans="1:15" x14ac:dyDescent="0.35">
      <c r="A39">
        <v>32</v>
      </c>
      <c r="B39">
        <v>32</v>
      </c>
      <c r="C39" t="s">
        <v>328</v>
      </c>
      <c r="D39" t="s">
        <v>329</v>
      </c>
      <c r="E39" t="s">
        <v>301</v>
      </c>
      <c r="F39">
        <v>3.84</v>
      </c>
      <c r="G39">
        <v>25194.458999999999</v>
      </c>
      <c r="H39">
        <v>774614</v>
      </c>
      <c r="I39">
        <v>18765.508000000002</v>
      </c>
      <c r="J39">
        <v>20.138999999999999</v>
      </c>
      <c r="K39">
        <v>0.97099999999999997</v>
      </c>
      <c r="L39">
        <v>10.42</v>
      </c>
      <c r="M39">
        <v>10.25657</v>
      </c>
      <c r="N39">
        <v>-1.57</v>
      </c>
      <c r="O39" s="78">
        <v>44590</v>
      </c>
    </row>
    <row r="40" spans="1:15" x14ac:dyDescent="0.35">
      <c r="A40">
        <v>33</v>
      </c>
      <c r="B40">
        <v>33</v>
      </c>
      <c r="C40" t="s">
        <v>330</v>
      </c>
      <c r="D40" t="s">
        <v>331</v>
      </c>
      <c r="E40" t="s">
        <v>301</v>
      </c>
      <c r="F40">
        <v>3.83</v>
      </c>
      <c r="G40">
        <v>44068.862999999998</v>
      </c>
      <c r="H40">
        <v>1380428</v>
      </c>
      <c r="I40">
        <v>18843.008000000002</v>
      </c>
      <c r="J40">
        <v>35.081000000000003</v>
      </c>
      <c r="K40">
        <v>0.97099999999999997</v>
      </c>
      <c r="L40">
        <v>16.670000000000002</v>
      </c>
      <c r="M40">
        <v>19.756630000000001</v>
      </c>
      <c r="N40">
        <v>18.52</v>
      </c>
      <c r="O40" s="78">
        <v>44590</v>
      </c>
    </row>
    <row r="41" spans="1:15" x14ac:dyDescent="0.35">
      <c r="A41">
        <v>34</v>
      </c>
      <c r="B41">
        <v>34</v>
      </c>
      <c r="C41" t="s">
        <v>332</v>
      </c>
      <c r="D41" t="s">
        <v>333</v>
      </c>
      <c r="E41" t="s">
        <v>301</v>
      </c>
      <c r="F41">
        <v>3.83</v>
      </c>
      <c r="G41">
        <v>58290.921999999999</v>
      </c>
      <c r="H41">
        <v>1830314</v>
      </c>
      <c r="I41">
        <v>18939.224999999999</v>
      </c>
      <c r="J41">
        <v>46.167000000000002</v>
      </c>
      <c r="K41">
        <v>0.97099999999999997</v>
      </c>
      <c r="L41">
        <v>26.67</v>
      </c>
      <c r="M41">
        <v>28.980270000000001</v>
      </c>
      <c r="N41">
        <v>8.66</v>
      </c>
      <c r="O41" s="78">
        <v>44590</v>
      </c>
    </row>
    <row r="42" spans="1:15" x14ac:dyDescent="0.35">
      <c r="A42">
        <v>35</v>
      </c>
      <c r="B42">
        <v>35</v>
      </c>
      <c r="C42" t="s">
        <v>334</v>
      </c>
      <c r="D42" t="s">
        <v>335</v>
      </c>
      <c r="E42" t="s">
        <v>301</v>
      </c>
      <c r="F42">
        <v>3.83</v>
      </c>
      <c r="G42">
        <v>61374.362999999998</v>
      </c>
      <c r="H42">
        <v>1719838</v>
      </c>
      <c r="I42">
        <v>18171.697</v>
      </c>
      <c r="J42">
        <v>50.661999999999999</v>
      </c>
      <c r="K42">
        <v>0.97099999999999997</v>
      </c>
      <c r="L42">
        <v>42.67</v>
      </c>
      <c r="M42">
        <v>33.852559999999997</v>
      </c>
      <c r="N42">
        <v>-20.66</v>
      </c>
      <c r="O42" s="78">
        <v>44590</v>
      </c>
    </row>
    <row r="43" spans="1:15" x14ac:dyDescent="0.35">
      <c r="A43">
        <v>36</v>
      </c>
      <c r="B43">
        <v>36</v>
      </c>
      <c r="C43" t="s">
        <v>336</v>
      </c>
      <c r="D43" t="s">
        <v>271</v>
      </c>
      <c r="E43" t="s">
        <v>272</v>
      </c>
      <c r="F43">
        <v>3.84</v>
      </c>
      <c r="G43">
        <v>317.66899999999998</v>
      </c>
      <c r="H43">
        <v>7069</v>
      </c>
      <c r="K43">
        <v>0.97099999999999997</v>
      </c>
      <c r="O43" s="78">
        <v>44590</v>
      </c>
    </row>
    <row r="44" spans="1:15" x14ac:dyDescent="0.35">
      <c r="A44">
        <v>37</v>
      </c>
      <c r="B44">
        <v>37</v>
      </c>
      <c r="C44" t="s">
        <v>337</v>
      </c>
      <c r="D44" t="s">
        <v>338</v>
      </c>
      <c r="E44" t="s">
        <v>339</v>
      </c>
      <c r="F44">
        <v>3.83</v>
      </c>
      <c r="G44">
        <v>932.88499999999999</v>
      </c>
      <c r="H44">
        <v>28338</v>
      </c>
      <c r="I44">
        <v>17947.166000000001</v>
      </c>
      <c r="J44">
        <v>0.78</v>
      </c>
      <c r="K44">
        <v>0.97099999999999997</v>
      </c>
      <c r="L44">
        <v>0.33</v>
      </c>
      <c r="M44">
        <v>0.36453999999999998</v>
      </c>
      <c r="N44">
        <v>10.47</v>
      </c>
      <c r="O44" s="78">
        <v>44590</v>
      </c>
    </row>
    <row r="45" spans="1:15" x14ac:dyDescent="0.35">
      <c r="A45">
        <v>38</v>
      </c>
      <c r="B45">
        <v>38</v>
      </c>
      <c r="C45" t="s">
        <v>340</v>
      </c>
      <c r="D45" t="s">
        <v>341</v>
      </c>
      <c r="E45" t="s">
        <v>339</v>
      </c>
      <c r="F45">
        <v>3.83</v>
      </c>
      <c r="G45">
        <v>2049.694</v>
      </c>
      <c r="H45">
        <v>66037</v>
      </c>
      <c r="I45">
        <v>17701.585999999999</v>
      </c>
      <c r="J45">
        <v>1.7370000000000001</v>
      </c>
      <c r="K45">
        <v>0.97099999999999997</v>
      </c>
      <c r="L45">
        <v>0.83</v>
      </c>
      <c r="M45">
        <v>0.81094999999999995</v>
      </c>
      <c r="N45">
        <v>-2.2999999999999998</v>
      </c>
      <c r="O45" s="78">
        <v>44590</v>
      </c>
    </row>
    <row r="46" spans="1:15" x14ac:dyDescent="0.35">
      <c r="A46">
        <v>39</v>
      </c>
      <c r="B46">
        <v>39</v>
      </c>
      <c r="C46" t="s">
        <v>342</v>
      </c>
      <c r="D46" t="s">
        <v>343</v>
      </c>
      <c r="E46" t="s">
        <v>339</v>
      </c>
      <c r="F46">
        <v>3.83</v>
      </c>
      <c r="G46">
        <v>7152.6030000000001</v>
      </c>
      <c r="H46">
        <v>225737</v>
      </c>
      <c r="I46">
        <v>18042.491999999998</v>
      </c>
      <c r="J46">
        <v>5.9459999999999997</v>
      </c>
      <c r="K46">
        <v>0.97099999999999997</v>
      </c>
      <c r="L46">
        <v>3.33</v>
      </c>
      <c r="M46">
        <v>2.8197700000000001</v>
      </c>
      <c r="N46">
        <v>-15.32</v>
      </c>
      <c r="O46" s="78">
        <v>44590</v>
      </c>
    </row>
    <row r="47" spans="1:15" x14ac:dyDescent="0.35">
      <c r="A47">
        <v>40</v>
      </c>
      <c r="B47">
        <v>40</v>
      </c>
      <c r="C47" t="s">
        <v>344</v>
      </c>
      <c r="D47" t="s">
        <v>345</v>
      </c>
      <c r="E47" t="s">
        <v>276</v>
      </c>
      <c r="F47">
        <v>3.86</v>
      </c>
      <c r="G47">
        <v>161.535</v>
      </c>
      <c r="H47">
        <v>2896</v>
      </c>
      <c r="K47">
        <v>0.97099999999999997</v>
      </c>
      <c r="O47" s="78">
        <v>44590</v>
      </c>
    </row>
    <row r="48" spans="1:15" x14ac:dyDescent="0.35">
      <c r="A48">
        <v>41</v>
      </c>
      <c r="B48">
        <v>41</v>
      </c>
      <c r="C48" t="s">
        <v>346</v>
      </c>
      <c r="D48" t="s">
        <v>271</v>
      </c>
      <c r="E48" t="s">
        <v>272</v>
      </c>
      <c r="F48">
        <v>3.84</v>
      </c>
      <c r="G48">
        <v>180.96799999999999</v>
      </c>
      <c r="H48">
        <v>6339</v>
      </c>
      <c r="K48">
        <v>0.97099999999999997</v>
      </c>
      <c r="O48" s="78">
        <v>44590</v>
      </c>
    </row>
    <row r="49" spans="1:15" x14ac:dyDescent="0.35">
      <c r="A49">
        <v>42</v>
      </c>
      <c r="B49">
        <v>42</v>
      </c>
      <c r="C49" t="s">
        <v>347</v>
      </c>
      <c r="D49" t="s">
        <v>314</v>
      </c>
      <c r="E49" t="s">
        <v>301</v>
      </c>
      <c r="F49">
        <v>3.83</v>
      </c>
      <c r="G49">
        <v>1142.309</v>
      </c>
      <c r="H49">
        <v>34424</v>
      </c>
      <c r="I49">
        <v>18279.766</v>
      </c>
      <c r="J49">
        <v>0.93700000000000006</v>
      </c>
      <c r="K49">
        <v>0.97099999999999997</v>
      </c>
      <c r="L49">
        <v>0.39</v>
      </c>
      <c r="M49">
        <v>0.43781999999999999</v>
      </c>
      <c r="N49">
        <v>12.26</v>
      </c>
      <c r="O49" s="78">
        <v>44590</v>
      </c>
    </row>
    <row r="50" spans="1:15" x14ac:dyDescent="0.35">
      <c r="A50">
        <v>43</v>
      </c>
      <c r="B50">
        <v>43</v>
      </c>
      <c r="C50" t="s">
        <v>348</v>
      </c>
      <c r="D50" t="s">
        <v>316</v>
      </c>
      <c r="E50" t="s">
        <v>301</v>
      </c>
      <c r="F50">
        <v>3.83</v>
      </c>
      <c r="G50">
        <v>1335.376</v>
      </c>
      <c r="H50">
        <v>38618</v>
      </c>
      <c r="I50">
        <v>17396.182000000001</v>
      </c>
      <c r="J50">
        <v>1.151</v>
      </c>
      <c r="K50">
        <v>0.97099999999999997</v>
      </c>
      <c r="L50">
        <v>0.62</v>
      </c>
      <c r="M50">
        <v>0.53747999999999996</v>
      </c>
      <c r="N50">
        <v>-13.31</v>
      </c>
      <c r="O50" s="78">
        <v>44590</v>
      </c>
    </row>
    <row r="51" spans="1:15" x14ac:dyDescent="0.35">
      <c r="A51">
        <v>44</v>
      </c>
      <c r="B51">
        <v>44</v>
      </c>
      <c r="C51" t="s">
        <v>349</v>
      </c>
      <c r="D51" t="s">
        <v>318</v>
      </c>
      <c r="E51" t="s">
        <v>301</v>
      </c>
      <c r="F51">
        <v>3.83</v>
      </c>
      <c r="G51">
        <v>2334.538</v>
      </c>
      <c r="H51">
        <v>73903</v>
      </c>
      <c r="I51">
        <v>18155.949000000001</v>
      </c>
      <c r="J51">
        <v>1.929</v>
      </c>
      <c r="K51">
        <v>0.97099999999999997</v>
      </c>
      <c r="L51">
        <v>0.99</v>
      </c>
      <c r="M51">
        <v>0.90088000000000001</v>
      </c>
      <c r="N51">
        <v>-9</v>
      </c>
      <c r="O51" s="78">
        <v>44590</v>
      </c>
    </row>
    <row r="52" spans="1:15" x14ac:dyDescent="0.35">
      <c r="A52">
        <v>45</v>
      </c>
      <c r="B52">
        <v>45</v>
      </c>
      <c r="C52" t="s">
        <v>350</v>
      </c>
      <c r="D52" t="s">
        <v>271</v>
      </c>
      <c r="E52" t="s">
        <v>272</v>
      </c>
      <c r="F52">
        <v>3.87</v>
      </c>
      <c r="G52">
        <v>79.128</v>
      </c>
      <c r="H52">
        <v>1603</v>
      </c>
      <c r="K52">
        <v>0.97099999999999997</v>
      </c>
      <c r="O52" s="78">
        <v>44590</v>
      </c>
    </row>
    <row r="53" spans="1:15" x14ac:dyDescent="0.35">
      <c r="A53">
        <v>46</v>
      </c>
      <c r="B53">
        <v>46</v>
      </c>
      <c r="C53" t="s">
        <v>351</v>
      </c>
      <c r="D53" t="s">
        <v>314</v>
      </c>
      <c r="E53" t="s">
        <v>301</v>
      </c>
      <c r="F53">
        <v>3.83</v>
      </c>
      <c r="G53">
        <v>1387.077</v>
      </c>
      <c r="H53">
        <v>37718</v>
      </c>
      <c r="I53">
        <v>18091.330000000002</v>
      </c>
      <c r="J53">
        <v>1.1499999999999999</v>
      </c>
      <c r="K53">
        <v>0.97099999999999997</v>
      </c>
      <c r="L53">
        <v>0.39</v>
      </c>
      <c r="M53">
        <v>0.53683999999999998</v>
      </c>
      <c r="N53">
        <v>37.65</v>
      </c>
      <c r="O53" s="78">
        <v>44590</v>
      </c>
    </row>
    <row r="54" spans="1:15" x14ac:dyDescent="0.35">
      <c r="A54">
        <v>47</v>
      </c>
      <c r="B54">
        <v>47</v>
      </c>
      <c r="C54" t="s">
        <v>352</v>
      </c>
      <c r="D54" t="s">
        <v>316</v>
      </c>
      <c r="E54" t="s">
        <v>301</v>
      </c>
      <c r="F54">
        <v>3.83</v>
      </c>
      <c r="G54">
        <v>1083.875</v>
      </c>
      <c r="H54">
        <v>32456</v>
      </c>
      <c r="I54">
        <v>16408.912</v>
      </c>
      <c r="J54">
        <v>0.99099999999999999</v>
      </c>
      <c r="K54">
        <v>0.97099999999999997</v>
      </c>
      <c r="L54">
        <v>0.62</v>
      </c>
      <c r="M54">
        <v>0.46268999999999999</v>
      </c>
      <c r="N54">
        <v>-25.37</v>
      </c>
      <c r="O54" s="78">
        <v>44590</v>
      </c>
    </row>
    <row r="55" spans="1:15" x14ac:dyDescent="0.35">
      <c r="A55">
        <v>48</v>
      </c>
      <c r="B55">
        <v>48</v>
      </c>
      <c r="C55" t="s">
        <v>353</v>
      </c>
      <c r="D55" t="s">
        <v>318</v>
      </c>
      <c r="E55" t="s">
        <v>301</v>
      </c>
      <c r="F55">
        <v>3.83</v>
      </c>
      <c r="G55">
        <v>1971.7840000000001</v>
      </c>
      <c r="H55">
        <v>55452</v>
      </c>
      <c r="I55">
        <v>18874.817999999999</v>
      </c>
      <c r="J55">
        <v>1.5669999999999999</v>
      </c>
      <c r="K55">
        <v>0.97099999999999997</v>
      </c>
      <c r="L55">
        <v>0.99</v>
      </c>
      <c r="M55">
        <v>0.73145000000000004</v>
      </c>
      <c r="N55">
        <v>-26.12</v>
      </c>
      <c r="O55" s="78">
        <v>44590</v>
      </c>
    </row>
    <row r="56" spans="1:15" x14ac:dyDescent="0.35">
      <c r="A56">
        <v>49</v>
      </c>
      <c r="B56">
        <v>49</v>
      </c>
      <c r="C56" t="s">
        <v>354</v>
      </c>
      <c r="D56" t="s">
        <v>271</v>
      </c>
      <c r="E56" t="s">
        <v>272</v>
      </c>
      <c r="F56">
        <v>3.83</v>
      </c>
      <c r="G56">
        <v>105.928</v>
      </c>
      <c r="H56">
        <v>3366</v>
      </c>
      <c r="K56">
        <v>0.97099999999999997</v>
      </c>
      <c r="O56" s="78">
        <v>44590</v>
      </c>
    </row>
    <row r="57" spans="1:15" x14ac:dyDescent="0.35">
      <c r="A57">
        <v>50</v>
      </c>
      <c r="B57">
        <v>50</v>
      </c>
      <c r="C57" t="s">
        <v>355</v>
      </c>
      <c r="D57" t="s">
        <v>356</v>
      </c>
      <c r="E57" t="s">
        <v>281</v>
      </c>
      <c r="F57">
        <v>3.83</v>
      </c>
      <c r="G57">
        <v>15250.987999999999</v>
      </c>
      <c r="H57">
        <v>464590</v>
      </c>
      <c r="I57">
        <v>18281.525000000001</v>
      </c>
      <c r="J57">
        <v>12.513</v>
      </c>
      <c r="K57">
        <v>0.97099999999999997</v>
      </c>
      <c r="M57">
        <v>6.1191300000000002</v>
      </c>
      <c r="O57" s="78">
        <v>44590</v>
      </c>
    </row>
    <row r="58" spans="1:15" x14ac:dyDescent="0.35">
      <c r="A58">
        <v>51</v>
      </c>
      <c r="B58">
        <v>51</v>
      </c>
      <c r="C58" t="s">
        <v>357</v>
      </c>
      <c r="D58" t="s">
        <v>358</v>
      </c>
      <c r="E58" t="s">
        <v>281</v>
      </c>
      <c r="F58">
        <v>3.83</v>
      </c>
      <c r="G58">
        <v>6759.1</v>
      </c>
      <c r="H58">
        <v>206193</v>
      </c>
      <c r="I58">
        <v>17977.395</v>
      </c>
      <c r="J58">
        <v>5.64</v>
      </c>
      <c r="K58">
        <v>0.97099999999999997</v>
      </c>
      <c r="M58">
        <v>2.67075</v>
      </c>
      <c r="O58" s="78">
        <v>44590</v>
      </c>
    </row>
    <row r="59" spans="1:15" x14ac:dyDescent="0.35">
      <c r="A59">
        <v>52</v>
      </c>
      <c r="B59">
        <v>52</v>
      </c>
      <c r="C59" t="s">
        <v>359</v>
      </c>
      <c r="D59" t="s">
        <v>360</v>
      </c>
      <c r="E59" t="s">
        <v>281</v>
      </c>
      <c r="F59">
        <v>3.83</v>
      </c>
      <c r="G59">
        <v>10727.481</v>
      </c>
      <c r="H59">
        <v>310610</v>
      </c>
      <c r="I59">
        <v>19169.884999999998</v>
      </c>
      <c r="J59">
        <v>8.3940000000000001</v>
      </c>
      <c r="K59">
        <v>0.97099999999999997</v>
      </c>
      <c r="M59">
        <v>4.0243399999999996</v>
      </c>
      <c r="O59" s="78">
        <v>44590</v>
      </c>
    </row>
    <row r="60" spans="1:15" x14ac:dyDescent="0.35">
      <c r="A60">
        <v>53</v>
      </c>
      <c r="B60">
        <v>53</v>
      </c>
      <c r="C60" t="s">
        <v>361</v>
      </c>
      <c r="D60" t="s">
        <v>362</v>
      </c>
      <c r="E60" t="s">
        <v>281</v>
      </c>
      <c r="F60">
        <v>3.83</v>
      </c>
      <c r="G60">
        <v>242.881</v>
      </c>
      <c r="H60">
        <v>6914</v>
      </c>
      <c r="I60">
        <v>19113.451000000001</v>
      </c>
      <c r="J60">
        <v>0.191</v>
      </c>
      <c r="K60">
        <v>0.97099999999999997</v>
      </c>
      <c r="M60">
        <v>9.1619999999999993E-2</v>
      </c>
      <c r="O60" s="78">
        <v>44590</v>
      </c>
    </row>
    <row r="61" spans="1:15" x14ac:dyDescent="0.35">
      <c r="A61">
        <v>54</v>
      </c>
      <c r="B61">
        <v>54</v>
      </c>
      <c r="C61" t="s">
        <v>363</v>
      </c>
      <c r="D61" t="s">
        <v>364</v>
      </c>
      <c r="E61" t="s">
        <v>281</v>
      </c>
      <c r="F61">
        <v>3.83</v>
      </c>
      <c r="G61">
        <v>8048.125</v>
      </c>
      <c r="H61">
        <v>233560</v>
      </c>
      <c r="I61">
        <v>18596.285</v>
      </c>
      <c r="J61">
        <v>6.492</v>
      </c>
      <c r="K61">
        <v>0.97099999999999997</v>
      </c>
      <c r="M61">
        <v>3.08569</v>
      </c>
      <c r="O61" s="78">
        <v>44590</v>
      </c>
    </row>
    <row r="62" spans="1:15" x14ac:dyDescent="0.35">
      <c r="A62">
        <v>55</v>
      </c>
      <c r="B62">
        <v>55</v>
      </c>
      <c r="C62" t="s">
        <v>365</v>
      </c>
      <c r="D62" t="s">
        <v>366</v>
      </c>
      <c r="E62" t="s">
        <v>281</v>
      </c>
      <c r="F62">
        <v>3.83</v>
      </c>
      <c r="G62">
        <v>7206.3429999999998</v>
      </c>
      <c r="H62">
        <v>214515</v>
      </c>
      <c r="I62">
        <v>17334.166000000001</v>
      </c>
      <c r="J62">
        <v>6.2359999999999998</v>
      </c>
      <c r="K62">
        <v>0.97099999999999997</v>
      </c>
      <c r="M62">
        <v>2.9607899999999998</v>
      </c>
      <c r="O62" s="78">
        <v>44590</v>
      </c>
    </row>
    <row r="63" spans="1:15" x14ac:dyDescent="0.35">
      <c r="A63">
        <v>56</v>
      </c>
      <c r="B63">
        <v>56</v>
      </c>
      <c r="C63" t="s">
        <v>367</v>
      </c>
      <c r="D63" t="s">
        <v>271</v>
      </c>
      <c r="E63" t="s">
        <v>272</v>
      </c>
      <c r="F63">
        <v>3.89</v>
      </c>
      <c r="G63">
        <v>141.75700000000001</v>
      </c>
      <c r="H63">
        <v>3018</v>
      </c>
      <c r="K63">
        <v>0.97099999999999997</v>
      </c>
      <c r="O63" s="78">
        <v>44590</v>
      </c>
    </row>
    <row r="64" spans="1:15" x14ac:dyDescent="0.35">
      <c r="A64">
        <v>57</v>
      </c>
      <c r="B64">
        <v>57</v>
      </c>
      <c r="C64" t="s">
        <v>368</v>
      </c>
      <c r="D64" t="s">
        <v>369</v>
      </c>
      <c r="E64" t="s">
        <v>281</v>
      </c>
      <c r="F64">
        <v>3.83</v>
      </c>
      <c r="G64">
        <v>8238.0069999999996</v>
      </c>
      <c r="H64">
        <v>263763</v>
      </c>
      <c r="I64">
        <v>18237.949000000001</v>
      </c>
      <c r="J64">
        <v>6.7750000000000004</v>
      </c>
      <c r="K64">
        <v>0.97099999999999997</v>
      </c>
      <c r="M64">
        <v>3.2246000000000001</v>
      </c>
      <c r="O64" s="78">
        <v>44590</v>
      </c>
    </row>
    <row r="65" spans="1:15" x14ac:dyDescent="0.35">
      <c r="A65">
        <v>58</v>
      </c>
      <c r="B65">
        <v>58</v>
      </c>
      <c r="C65" t="s">
        <v>370</v>
      </c>
      <c r="D65" t="s">
        <v>371</v>
      </c>
      <c r="E65" t="s">
        <v>281</v>
      </c>
      <c r="F65">
        <v>3.83</v>
      </c>
      <c r="G65">
        <v>8888.7739999999994</v>
      </c>
      <c r="H65">
        <v>292388</v>
      </c>
      <c r="I65">
        <v>17876.898000000001</v>
      </c>
      <c r="J65">
        <v>7.4580000000000002</v>
      </c>
      <c r="K65">
        <v>0.97099999999999997</v>
      </c>
      <c r="M65">
        <v>3.5604900000000002</v>
      </c>
      <c r="O65" s="78">
        <v>44590</v>
      </c>
    </row>
    <row r="66" spans="1:15" x14ac:dyDescent="0.35">
      <c r="A66">
        <v>59</v>
      </c>
      <c r="B66">
        <v>59</v>
      </c>
      <c r="C66" t="s">
        <v>372</v>
      </c>
      <c r="D66" t="s">
        <v>373</v>
      </c>
      <c r="E66" t="s">
        <v>281</v>
      </c>
      <c r="F66">
        <v>3.83</v>
      </c>
      <c r="G66">
        <v>10360.284</v>
      </c>
      <c r="H66">
        <v>335035</v>
      </c>
      <c r="I66">
        <v>18467.248</v>
      </c>
      <c r="J66">
        <v>8.4149999999999991</v>
      </c>
      <c r="K66">
        <v>0.97099999999999997</v>
      </c>
      <c r="M66">
        <v>4.0348600000000001</v>
      </c>
      <c r="O66" s="78">
        <v>44590</v>
      </c>
    </row>
    <row r="67" spans="1:15" x14ac:dyDescent="0.35">
      <c r="A67">
        <v>60</v>
      </c>
      <c r="B67">
        <v>60</v>
      </c>
      <c r="C67" t="s">
        <v>374</v>
      </c>
      <c r="D67" t="s">
        <v>375</v>
      </c>
      <c r="E67" t="s">
        <v>281</v>
      </c>
      <c r="F67">
        <v>3.83</v>
      </c>
      <c r="G67">
        <v>5619.8890000000001</v>
      </c>
      <c r="H67">
        <v>173151</v>
      </c>
      <c r="I67">
        <v>17990.738000000001</v>
      </c>
      <c r="J67">
        <v>4.6859999999999999</v>
      </c>
      <c r="K67">
        <v>0.97099999999999997</v>
      </c>
      <c r="M67">
        <v>2.2100499999999998</v>
      </c>
      <c r="O67" s="78">
        <v>44590</v>
      </c>
    </row>
    <row r="68" spans="1:15" x14ac:dyDescent="0.35">
      <c r="A68">
        <v>61</v>
      </c>
      <c r="B68">
        <v>61</v>
      </c>
      <c r="C68" t="s">
        <v>376</v>
      </c>
      <c r="D68" t="s">
        <v>377</v>
      </c>
      <c r="E68" t="s">
        <v>281</v>
      </c>
      <c r="F68">
        <v>3.83</v>
      </c>
      <c r="G68">
        <v>5473.6779999999999</v>
      </c>
      <c r="H68">
        <v>159724</v>
      </c>
      <c r="I68">
        <v>17391.650000000001</v>
      </c>
      <c r="J68">
        <v>4.7210000000000001</v>
      </c>
      <c r="K68">
        <v>0.97099999999999997</v>
      </c>
      <c r="M68">
        <v>2.22702</v>
      </c>
      <c r="O68" s="78">
        <v>44590</v>
      </c>
    </row>
    <row r="69" spans="1:15" x14ac:dyDescent="0.35">
      <c r="A69">
        <v>62</v>
      </c>
      <c r="B69">
        <v>62</v>
      </c>
      <c r="C69" t="s">
        <v>378</v>
      </c>
      <c r="D69" t="s">
        <v>379</v>
      </c>
      <c r="E69" t="s">
        <v>281</v>
      </c>
      <c r="F69">
        <v>3.83</v>
      </c>
      <c r="G69">
        <v>4859.2430000000004</v>
      </c>
      <c r="H69">
        <v>149697</v>
      </c>
      <c r="I69">
        <v>18652.717000000001</v>
      </c>
      <c r="J69">
        <v>3.9079999999999999</v>
      </c>
      <c r="K69">
        <v>0.97099999999999997</v>
      </c>
      <c r="M69">
        <v>1.8373200000000001</v>
      </c>
      <c r="O69" s="78">
        <v>44590</v>
      </c>
    </row>
    <row r="70" spans="1:15" x14ac:dyDescent="0.35">
      <c r="A70">
        <v>63</v>
      </c>
      <c r="B70">
        <v>63</v>
      </c>
      <c r="C70" t="s">
        <v>380</v>
      </c>
      <c r="D70" t="s">
        <v>271</v>
      </c>
      <c r="E70" t="s">
        <v>272</v>
      </c>
      <c r="F70">
        <v>3.89</v>
      </c>
      <c r="G70">
        <v>68.186999999999998</v>
      </c>
      <c r="H70">
        <v>1719</v>
      </c>
      <c r="K70">
        <v>0.97099999999999997</v>
      </c>
      <c r="O70" s="78">
        <v>44590</v>
      </c>
    </row>
    <row r="71" spans="1:15" x14ac:dyDescent="0.35">
      <c r="A71">
        <v>64</v>
      </c>
      <c r="B71">
        <v>64</v>
      </c>
      <c r="C71" t="s">
        <v>381</v>
      </c>
      <c r="D71" t="s">
        <v>382</v>
      </c>
      <c r="E71" t="s">
        <v>281</v>
      </c>
      <c r="F71">
        <v>3.83</v>
      </c>
      <c r="G71">
        <v>3734.05</v>
      </c>
      <c r="H71">
        <v>105117</v>
      </c>
      <c r="I71">
        <v>17591.688999999998</v>
      </c>
      <c r="J71">
        <v>3.1840000000000002</v>
      </c>
      <c r="K71">
        <v>0.97099999999999997</v>
      </c>
      <c r="M71">
        <v>1.4929300000000001</v>
      </c>
      <c r="O71" s="78">
        <v>44590</v>
      </c>
    </row>
    <row r="72" spans="1:15" x14ac:dyDescent="0.35">
      <c r="A72">
        <v>65</v>
      </c>
      <c r="B72">
        <v>65</v>
      </c>
      <c r="C72" t="s">
        <v>383</v>
      </c>
      <c r="D72" t="s">
        <v>384</v>
      </c>
      <c r="E72" t="s">
        <v>281</v>
      </c>
      <c r="F72">
        <v>3.83</v>
      </c>
      <c r="G72">
        <v>3649.7979999999998</v>
      </c>
      <c r="H72">
        <v>117407</v>
      </c>
      <c r="I72">
        <v>18454.771000000001</v>
      </c>
      <c r="J72">
        <v>2.9670000000000001</v>
      </c>
      <c r="K72">
        <v>0.97099999999999997</v>
      </c>
      <c r="M72">
        <v>1.3899300000000001</v>
      </c>
      <c r="O72" s="78">
        <v>44590</v>
      </c>
    </row>
    <row r="73" spans="1:15" x14ac:dyDescent="0.35">
      <c r="A73">
        <v>66</v>
      </c>
      <c r="B73">
        <v>66</v>
      </c>
      <c r="C73" t="s">
        <v>385</v>
      </c>
      <c r="D73" t="s">
        <v>386</v>
      </c>
      <c r="E73" t="s">
        <v>281</v>
      </c>
      <c r="F73">
        <v>3.83</v>
      </c>
      <c r="G73">
        <v>3580.712</v>
      </c>
      <c r="H73">
        <v>101661</v>
      </c>
      <c r="I73">
        <v>18145.634999999998</v>
      </c>
      <c r="J73">
        <v>2.96</v>
      </c>
      <c r="K73">
        <v>0.97099999999999997</v>
      </c>
      <c r="M73">
        <v>1.3868199999999999</v>
      </c>
      <c r="O73" s="78">
        <v>44590</v>
      </c>
    </row>
    <row r="74" spans="1:15" x14ac:dyDescent="0.35">
      <c r="A74">
        <v>67</v>
      </c>
      <c r="B74">
        <v>67</v>
      </c>
      <c r="C74" t="s">
        <v>387</v>
      </c>
      <c r="D74" t="s">
        <v>388</v>
      </c>
      <c r="E74" t="s">
        <v>281</v>
      </c>
      <c r="F74">
        <v>3.83</v>
      </c>
      <c r="G74">
        <v>5707.8090000000002</v>
      </c>
      <c r="H74">
        <v>181835</v>
      </c>
      <c r="I74">
        <v>18080.875</v>
      </c>
      <c r="J74">
        <v>4.7350000000000003</v>
      </c>
      <c r="K74">
        <v>0.97099999999999997</v>
      </c>
      <c r="M74">
        <v>2.2338900000000002</v>
      </c>
      <c r="O74" s="78">
        <v>44590</v>
      </c>
    </row>
    <row r="75" spans="1:15" x14ac:dyDescent="0.35">
      <c r="A75">
        <v>68</v>
      </c>
      <c r="B75">
        <v>68</v>
      </c>
      <c r="C75" t="s">
        <v>389</v>
      </c>
      <c r="D75" t="s">
        <v>390</v>
      </c>
      <c r="E75" t="s">
        <v>281</v>
      </c>
      <c r="F75">
        <v>3.83</v>
      </c>
      <c r="G75">
        <v>8573.4040000000005</v>
      </c>
      <c r="H75">
        <v>274679</v>
      </c>
      <c r="I75">
        <v>18376.918000000001</v>
      </c>
      <c r="J75">
        <v>6.9980000000000002</v>
      </c>
      <c r="K75">
        <v>0.97099999999999997</v>
      </c>
      <c r="M75">
        <v>3.3338100000000002</v>
      </c>
      <c r="O75" s="78">
        <v>44590</v>
      </c>
    </row>
    <row r="76" spans="1:15" x14ac:dyDescent="0.35">
      <c r="A76">
        <v>69</v>
      </c>
      <c r="B76">
        <v>69</v>
      </c>
      <c r="C76" t="s">
        <v>391</v>
      </c>
      <c r="D76" t="s">
        <v>392</v>
      </c>
      <c r="E76" t="s">
        <v>281</v>
      </c>
      <c r="F76">
        <v>3.83</v>
      </c>
      <c r="G76">
        <v>8004.6419999999998</v>
      </c>
      <c r="H76">
        <v>241135</v>
      </c>
      <c r="I76">
        <v>18386.583999999999</v>
      </c>
      <c r="J76">
        <v>6.53</v>
      </c>
      <c r="K76">
        <v>0.97099999999999997</v>
      </c>
      <c r="M76">
        <v>3.1045500000000001</v>
      </c>
      <c r="O76" s="78">
        <v>44590</v>
      </c>
    </row>
    <row r="77" spans="1:15" x14ac:dyDescent="0.35">
      <c r="A77">
        <v>70</v>
      </c>
      <c r="B77">
        <v>70</v>
      </c>
      <c r="C77" t="s">
        <v>393</v>
      </c>
      <c r="D77" t="s">
        <v>271</v>
      </c>
      <c r="E77" t="s">
        <v>272</v>
      </c>
      <c r="F77">
        <v>3.89</v>
      </c>
      <c r="G77">
        <v>60.962000000000003</v>
      </c>
      <c r="H77">
        <v>4446</v>
      </c>
      <c r="K77">
        <v>0.97099999999999997</v>
      </c>
      <c r="O77" s="78">
        <v>44590</v>
      </c>
    </row>
    <row r="78" spans="1:15" x14ac:dyDescent="0.35">
      <c r="A78">
        <v>71</v>
      </c>
      <c r="B78">
        <v>71</v>
      </c>
      <c r="C78" t="s">
        <v>394</v>
      </c>
      <c r="D78" t="s">
        <v>395</v>
      </c>
      <c r="E78" t="s">
        <v>281</v>
      </c>
      <c r="F78">
        <v>3.83</v>
      </c>
      <c r="G78">
        <v>3814.9349999999999</v>
      </c>
      <c r="H78">
        <v>109785</v>
      </c>
      <c r="I78">
        <v>18234.188999999998</v>
      </c>
      <c r="J78">
        <v>3.1379999999999999</v>
      </c>
      <c r="K78">
        <v>0.97099999999999997</v>
      </c>
      <c r="M78">
        <v>1.47129</v>
      </c>
      <c r="O78" s="78">
        <v>44590</v>
      </c>
    </row>
    <row r="79" spans="1:15" x14ac:dyDescent="0.35">
      <c r="A79">
        <v>72</v>
      </c>
      <c r="B79">
        <v>72</v>
      </c>
      <c r="C79" t="s">
        <v>396</v>
      </c>
      <c r="D79" t="s">
        <v>397</v>
      </c>
      <c r="E79" t="s">
        <v>281</v>
      </c>
      <c r="F79">
        <v>3.83</v>
      </c>
      <c r="G79">
        <v>1964.5319999999999</v>
      </c>
      <c r="H79">
        <v>62813</v>
      </c>
      <c r="I79">
        <v>18643.474999999999</v>
      </c>
      <c r="J79">
        <v>1.581</v>
      </c>
      <c r="K79">
        <v>0.97099999999999997</v>
      </c>
      <c r="M79">
        <v>0.73782000000000003</v>
      </c>
      <c r="O79" s="78">
        <v>44590</v>
      </c>
    </row>
    <row r="80" spans="1:15" x14ac:dyDescent="0.35">
      <c r="A80">
        <v>73</v>
      </c>
      <c r="B80">
        <v>73</v>
      </c>
      <c r="C80" t="s">
        <v>398</v>
      </c>
      <c r="D80" t="s">
        <v>399</v>
      </c>
      <c r="E80" t="s">
        <v>281</v>
      </c>
      <c r="F80">
        <v>3.83</v>
      </c>
      <c r="G80">
        <v>2514.5810000000001</v>
      </c>
      <c r="H80">
        <v>79349</v>
      </c>
      <c r="I80">
        <v>19702.66</v>
      </c>
      <c r="J80">
        <v>1.9139999999999999</v>
      </c>
      <c r="K80">
        <v>0.97099999999999997</v>
      </c>
      <c r="M80">
        <v>0.89415</v>
      </c>
      <c r="O80" s="78">
        <v>44590</v>
      </c>
    </row>
    <row r="81" spans="1:15" x14ac:dyDescent="0.35">
      <c r="A81">
        <v>74</v>
      </c>
      <c r="B81">
        <v>74</v>
      </c>
      <c r="C81" t="s">
        <v>400</v>
      </c>
      <c r="D81" t="s">
        <v>401</v>
      </c>
      <c r="E81" t="s">
        <v>281</v>
      </c>
      <c r="F81">
        <v>3.83</v>
      </c>
      <c r="G81">
        <v>2163.1559999999999</v>
      </c>
      <c r="H81">
        <v>68870</v>
      </c>
      <c r="I81">
        <v>17977.953000000001</v>
      </c>
      <c r="J81">
        <v>1.8049999999999999</v>
      </c>
      <c r="K81">
        <v>0.97099999999999997</v>
      </c>
      <c r="M81">
        <v>0.84279000000000004</v>
      </c>
      <c r="O81" s="78">
        <v>44590</v>
      </c>
    </row>
    <row r="82" spans="1:15" x14ac:dyDescent="0.35">
      <c r="A82">
        <v>75</v>
      </c>
      <c r="B82">
        <v>75</v>
      </c>
      <c r="C82" t="s">
        <v>402</v>
      </c>
      <c r="D82" t="s">
        <v>403</v>
      </c>
      <c r="E82" t="s">
        <v>281</v>
      </c>
      <c r="F82">
        <v>3.83</v>
      </c>
      <c r="G82">
        <v>930.202</v>
      </c>
      <c r="H82">
        <v>24544</v>
      </c>
      <c r="I82">
        <v>20397.18</v>
      </c>
      <c r="J82">
        <v>0.68400000000000005</v>
      </c>
      <c r="K82">
        <v>0.97099999999999997</v>
      </c>
      <c r="M82">
        <v>0.32014999999999999</v>
      </c>
      <c r="O82" s="78">
        <v>44590</v>
      </c>
    </row>
    <row r="83" spans="1:15" x14ac:dyDescent="0.35">
      <c r="A83">
        <v>76</v>
      </c>
      <c r="B83">
        <v>76</v>
      </c>
      <c r="C83" t="s">
        <v>404</v>
      </c>
      <c r="D83" t="s">
        <v>405</v>
      </c>
      <c r="E83" t="s">
        <v>281</v>
      </c>
      <c r="F83">
        <v>3.83</v>
      </c>
      <c r="G83">
        <v>861.38099999999997</v>
      </c>
      <c r="H83">
        <v>28596</v>
      </c>
      <c r="I83">
        <v>18768.370999999999</v>
      </c>
      <c r="J83">
        <v>0.68799999999999994</v>
      </c>
      <c r="K83">
        <v>0.97099999999999997</v>
      </c>
      <c r="M83">
        <v>0.32217000000000001</v>
      </c>
      <c r="O83" s="78">
        <v>44590</v>
      </c>
    </row>
    <row r="84" spans="1:15" x14ac:dyDescent="0.35">
      <c r="A84">
        <v>77</v>
      </c>
      <c r="B84">
        <v>77</v>
      </c>
      <c r="C84" t="s">
        <v>406</v>
      </c>
      <c r="D84" t="s">
        <v>271</v>
      </c>
      <c r="E84" t="s">
        <v>272</v>
      </c>
      <c r="F84">
        <v>3.86</v>
      </c>
      <c r="G84">
        <v>209.26400000000001</v>
      </c>
      <c r="H84">
        <v>4336</v>
      </c>
      <c r="K84">
        <v>0.97099999999999997</v>
      </c>
      <c r="O84" s="78">
        <v>44590</v>
      </c>
    </row>
    <row r="85" spans="1:15" x14ac:dyDescent="0.35">
      <c r="A85">
        <v>78</v>
      </c>
      <c r="B85">
        <v>78</v>
      </c>
      <c r="C85" t="s">
        <v>407</v>
      </c>
      <c r="D85" t="s">
        <v>408</v>
      </c>
      <c r="E85" t="s">
        <v>281</v>
      </c>
      <c r="F85">
        <v>3.83</v>
      </c>
      <c r="G85">
        <v>12134.263000000001</v>
      </c>
      <c r="H85">
        <v>357670</v>
      </c>
      <c r="I85">
        <v>18977.509999999998</v>
      </c>
      <c r="J85">
        <v>9.5909999999999993</v>
      </c>
      <c r="K85">
        <v>0.97099999999999997</v>
      </c>
      <c r="M85">
        <v>4.6240100000000002</v>
      </c>
      <c r="O85" s="78">
        <v>44590</v>
      </c>
    </row>
    <row r="86" spans="1:15" x14ac:dyDescent="0.35">
      <c r="A86">
        <v>79</v>
      </c>
      <c r="B86">
        <v>79</v>
      </c>
      <c r="C86" t="s">
        <v>409</v>
      </c>
      <c r="D86" t="s">
        <v>410</v>
      </c>
      <c r="E86" t="s">
        <v>281</v>
      </c>
      <c r="F86">
        <v>3.83</v>
      </c>
      <c r="G86">
        <v>12750.883</v>
      </c>
      <c r="H86">
        <v>398096</v>
      </c>
      <c r="I86">
        <v>20039.697</v>
      </c>
      <c r="J86">
        <v>9.5440000000000005</v>
      </c>
      <c r="K86">
        <v>0.97099999999999997</v>
      </c>
      <c r="M86">
        <v>4.6004199999999997</v>
      </c>
      <c r="O86" s="78">
        <v>44590</v>
      </c>
    </row>
    <row r="87" spans="1:15" x14ac:dyDescent="0.35">
      <c r="A87">
        <v>80</v>
      </c>
      <c r="B87">
        <v>80</v>
      </c>
      <c r="C87" t="s">
        <v>411</v>
      </c>
      <c r="D87" t="s">
        <v>412</v>
      </c>
      <c r="E87" t="s">
        <v>281</v>
      </c>
      <c r="F87">
        <v>3.83</v>
      </c>
      <c r="G87">
        <v>12122.787</v>
      </c>
      <c r="H87">
        <v>356467</v>
      </c>
      <c r="I87">
        <v>19708.041000000001</v>
      </c>
      <c r="J87">
        <v>9.2270000000000003</v>
      </c>
      <c r="K87">
        <v>0.97099999999999997</v>
      </c>
      <c r="M87">
        <v>4.4407800000000002</v>
      </c>
      <c r="O87" s="78">
        <v>44590</v>
      </c>
    </row>
    <row r="88" spans="1:15" x14ac:dyDescent="0.35">
      <c r="A88">
        <v>81</v>
      </c>
      <c r="B88">
        <v>81</v>
      </c>
      <c r="C88" t="s">
        <v>413</v>
      </c>
      <c r="D88" t="s">
        <v>414</v>
      </c>
      <c r="E88" t="s">
        <v>281</v>
      </c>
      <c r="F88">
        <v>3.83</v>
      </c>
      <c r="G88">
        <v>14453.021000000001</v>
      </c>
      <c r="H88">
        <v>450440</v>
      </c>
      <c r="I88">
        <v>18284.061000000002</v>
      </c>
      <c r="J88">
        <v>11.856999999999999</v>
      </c>
      <c r="K88">
        <v>0.97099999999999997</v>
      </c>
      <c r="M88">
        <v>5.7793400000000004</v>
      </c>
      <c r="O88" s="78">
        <v>44590</v>
      </c>
    </row>
    <row r="89" spans="1:15" x14ac:dyDescent="0.35">
      <c r="A89">
        <v>82</v>
      </c>
      <c r="B89">
        <v>82</v>
      </c>
      <c r="C89" t="s">
        <v>415</v>
      </c>
      <c r="D89" t="s">
        <v>416</v>
      </c>
      <c r="E89" t="s">
        <v>281</v>
      </c>
      <c r="F89">
        <v>3.83</v>
      </c>
      <c r="G89">
        <v>10449.853999999999</v>
      </c>
      <c r="H89">
        <v>327654</v>
      </c>
      <c r="I89">
        <v>18430.256000000001</v>
      </c>
      <c r="J89">
        <v>8.5050000000000008</v>
      </c>
      <c r="K89">
        <v>0.97099999999999997</v>
      </c>
      <c r="M89">
        <v>4.0796000000000001</v>
      </c>
      <c r="O89" s="78">
        <v>44590</v>
      </c>
    </row>
    <row r="90" spans="1:15" x14ac:dyDescent="0.35">
      <c r="A90">
        <v>83</v>
      </c>
      <c r="B90">
        <v>83</v>
      </c>
      <c r="C90" t="s">
        <v>417</v>
      </c>
      <c r="D90" t="s">
        <v>418</v>
      </c>
      <c r="E90" t="s">
        <v>281</v>
      </c>
      <c r="F90">
        <v>3.83</v>
      </c>
      <c r="G90">
        <v>12500.477000000001</v>
      </c>
      <c r="H90">
        <v>392344</v>
      </c>
      <c r="I90">
        <v>19381.136999999999</v>
      </c>
      <c r="J90">
        <v>9.6750000000000007</v>
      </c>
      <c r="K90">
        <v>0.97099999999999997</v>
      </c>
      <c r="M90">
        <v>4.6662100000000004</v>
      </c>
      <c r="O90" s="78">
        <v>44590</v>
      </c>
    </row>
    <row r="91" spans="1:15" x14ac:dyDescent="0.35">
      <c r="A91">
        <v>84</v>
      </c>
      <c r="B91">
        <v>84</v>
      </c>
      <c r="C91" t="s">
        <v>419</v>
      </c>
      <c r="D91" t="s">
        <v>271</v>
      </c>
      <c r="E91" t="s">
        <v>272</v>
      </c>
      <c r="F91">
        <v>3.87</v>
      </c>
      <c r="G91">
        <v>107.49</v>
      </c>
      <c r="H91">
        <v>1927</v>
      </c>
      <c r="K91">
        <v>0.97099999999999997</v>
      </c>
      <c r="O91" s="78">
        <v>44590</v>
      </c>
    </row>
    <row r="92" spans="1:15" x14ac:dyDescent="0.35">
      <c r="A92">
        <v>85</v>
      </c>
      <c r="B92">
        <v>85</v>
      </c>
      <c r="C92" t="s">
        <v>420</v>
      </c>
      <c r="D92" t="s">
        <v>300</v>
      </c>
      <c r="E92" t="s">
        <v>301</v>
      </c>
      <c r="F92">
        <v>3.86</v>
      </c>
      <c r="G92">
        <v>58.01</v>
      </c>
      <c r="H92">
        <v>-62</v>
      </c>
      <c r="I92">
        <v>19777.315999999999</v>
      </c>
      <c r="J92">
        <v>4.3999999999999997E-2</v>
      </c>
      <c r="K92">
        <v>0.97099999999999997</v>
      </c>
      <c r="L92">
        <v>0.02</v>
      </c>
      <c r="M92">
        <v>2.3910000000000001E-2</v>
      </c>
      <c r="N92">
        <v>19.559999999999999</v>
      </c>
      <c r="O92" s="78">
        <v>44590</v>
      </c>
    </row>
    <row r="93" spans="1:15" x14ac:dyDescent="0.35">
      <c r="A93">
        <v>86</v>
      </c>
      <c r="B93">
        <v>86</v>
      </c>
      <c r="C93" t="s">
        <v>421</v>
      </c>
      <c r="D93" t="s">
        <v>303</v>
      </c>
      <c r="E93" t="s">
        <v>301</v>
      </c>
      <c r="F93">
        <v>3.83</v>
      </c>
      <c r="G93">
        <v>141.261</v>
      </c>
      <c r="H93">
        <v>4838</v>
      </c>
      <c r="I93">
        <v>19862.373</v>
      </c>
      <c r="J93">
        <v>0.107</v>
      </c>
      <c r="K93">
        <v>0.97099999999999997</v>
      </c>
      <c r="L93">
        <v>0.04</v>
      </c>
      <c r="M93">
        <v>5.2850000000000001E-2</v>
      </c>
      <c r="N93">
        <v>32.130000000000003</v>
      </c>
      <c r="O93" s="78">
        <v>44590</v>
      </c>
    </row>
    <row r="94" spans="1:15" x14ac:dyDescent="0.35">
      <c r="A94">
        <v>87</v>
      </c>
      <c r="B94">
        <v>87</v>
      </c>
      <c r="C94" t="s">
        <v>422</v>
      </c>
      <c r="D94" t="s">
        <v>305</v>
      </c>
      <c r="E94" t="s">
        <v>301</v>
      </c>
      <c r="F94">
        <v>3.83</v>
      </c>
      <c r="G94">
        <v>217.29300000000001</v>
      </c>
      <c r="H94">
        <v>6766</v>
      </c>
      <c r="I94">
        <v>17967.993999999999</v>
      </c>
      <c r="J94">
        <v>0.18099999999999999</v>
      </c>
      <c r="K94">
        <v>0.97099999999999997</v>
      </c>
      <c r="L94">
        <v>0.06</v>
      </c>
      <c r="M94">
        <v>8.7370000000000003E-2</v>
      </c>
      <c r="N94">
        <v>45.61</v>
      </c>
      <c r="O94" s="78">
        <v>44590</v>
      </c>
    </row>
    <row r="95" spans="1:15" x14ac:dyDescent="0.35">
      <c r="A95">
        <v>88</v>
      </c>
      <c r="B95">
        <v>88</v>
      </c>
      <c r="C95" t="s">
        <v>423</v>
      </c>
      <c r="D95" t="s">
        <v>307</v>
      </c>
      <c r="E95" t="s">
        <v>301</v>
      </c>
      <c r="F95">
        <v>3.83</v>
      </c>
      <c r="G95">
        <v>221.98099999999999</v>
      </c>
      <c r="H95">
        <v>5523</v>
      </c>
      <c r="I95">
        <v>18763.002</v>
      </c>
      <c r="J95">
        <v>0.17699999999999999</v>
      </c>
      <c r="K95">
        <v>0.97099999999999997</v>
      </c>
      <c r="L95">
        <v>0.09</v>
      </c>
      <c r="M95">
        <v>8.5550000000000001E-2</v>
      </c>
      <c r="N95">
        <v>-4.95</v>
      </c>
      <c r="O95" s="78">
        <v>44590</v>
      </c>
    </row>
    <row r="96" spans="1:15" x14ac:dyDescent="0.35">
      <c r="A96">
        <v>89</v>
      </c>
      <c r="B96">
        <v>89</v>
      </c>
      <c r="C96" t="s">
        <v>424</v>
      </c>
      <c r="D96" t="s">
        <v>309</v>
      </c>
      <c r="E96" t="s">
        <v>301</v>
      </c>
      <c r="F96">
        <v>3.84</v>
      </c>
      <c r="G96">
        <v>532.29300000000001</v>
      </c>
      <c r="H96">
        <v>17126</v>
      </c>
      <c r="I96">
        <v>17573.857</v>
      </c>
      <c r="J96">
        <v>0.45400000000000001</v>
      </c>
      <c r="K96">
        <v>0.97099999999999997</v>
      </c>
      <c r="L96">
        <v>0.15</v>
      </c>
      <c r="M96">
        <v>0.21364</v>
      </c>
      <c r="N96">
        <v>42.43</v>
      </c>
      <c r="O96" s="78">
        <v>44590</v>
      </c>
    </row>
    <row r="97" spans="1:15" x14ac:dyDescent="0.35">
      <c r="A97">
        <v>90</v>
      </c>
      <c r="B97">
        <v>90</v>
      </c>
      <c r="C97" t="s">
        <v>425</v>
      </c>
      <c r="D97" t="s">
        <v>311</v>
      </c>
      <c r="E97" t="s">
        <v>301</v>
      </c>
      <c r="F97">
        <v>3.83</v>
      </c>
      <c r="G97">
        <v>811.03300000000002</v>
      </c>
      <c r="H97">
        <v>26762</v>
      </c>
      <c r="I97">
        <v>18837.313999999998</v>
      </c>
      <c r="J97">
        <v>0.64600000000000002</v>
      </c>
      <c r="K97">
        <v>0.97099999999999997</v>
      </c>
      <c r="L97">
        <v>0.24</v>
      </c>
      <c r="M97">
        <v>0.3024</v>
      </c>
      <c r="N97">
        <v>26</v>
      </c>
      <c r="O97" s="78">
        <v>44590</v>
      </c>
    </row>
    <row r="98" spans="1:15" x14ac:dyDescent="0.35">
      <c r="A98">
        <v>91</v>
      </c>
      <c r="B98">
        <v>91</v>
      </c>
      <c r="C98" t="s">
        <v>426</v>
      </c>
      <c r="D98" t="s">
        <v>271</v>
      </c>
      <c r="E98" t="s">
        <v>272</v>
      </c>
      <c r="F98">
        <v>3.83</v>
      </c>
      <c r="G98">
        <v>103.34399999999999</v>
      </c>
      <c r="H98">
        <v>2691</v>
      </c>
      <c r="K98">
        <v>0.97099999999999997</v>
      </c>
      <c r="O98" s="78">
        <v>44590</v>
      </c>
    </row>
    <row r="99" spans="1:15" x14ac:dyDescent="0.35">
      <c r="A99">
        <v>92</v>
      </c>
      <c r="B99">
        <v>92</v>
      </c>
      <c r="C99" t="s">
        <v>427</v>
      </c>
      <c r="D99" t="s">
        <v>314</v>
      </c>
      <c r="E99" t="s">
        <v>301</v>
      </c>
      <c r="F99">
        <v>3.83</v>
      </c>
      <c r="G99">
        <v>1361.3340000000001</v>
      </c>
      <c r="H99">
        <v>39805</v>
      </c>
      <c r="I99">
        <v>19625.395</v>
      </c>
      <c r="J99">
        <v>1.04</v>
      </c>
      <c r="K99">
        <v>0.97099999999999997</v>
      </c>
      <c r="L99">
        <v>0.39</v>
      </c>
      <c r="M99">
        <v>0.48581000000000002</v>
      </c>
      <c r="N99">
        <v>24.57</v>
      </c>
      <c r="O99" s="78">
        <v>44590</v>
      </c>
    </row>
    <row r="100" spans="1:15" x14ac:dyDescent="0.35">
      <c r="A100">
        <v>93</v>
      </c>
      <c r="B100">
        <v>93</v>
      </c>
      <c r="C100" t="s">
        <v>428</v>
      </c>
      <c r="D100" t="s">
        <v>316</v>
      </c>
      <c r="E100" t="s">
        <v>301</v>
      </c>
      <c r="F100">
        <v>3.83</v>
      </c>
      <c r="G100">
        <v>1227.239</v>
      </c>
      <c r="H100">
        <v>37447</v>
      </c>
      <c r="I100">
        <v>18530.157999999999</v>
      </c>
      <c r="J100">
        <v>0.99299999999999999</v>
      </c>
      <c r="K100">
        <v>0.97099999999999997</v>
      </c>
      <c r="L100">
        <v>0.62</v>
      </c>
      <c r="M100">
        <v>0.46390999999999999</v>
      </c>
      <c r="N100">
        <v>-25.18</v>
      </c>
      <c r="O100" s="78">
        <v>44590</v>
      </c>
    </row>
    <row r="101" spans="1:15" x14ac:dyDescent="0.35">
      <c r="A101">
        <v>94</v>
      </c>
      <c r="B101">
        <v>94</v>
      </c>
      <c r="C101" t="s">
        <v>429</v>
      </c>
      <c r="D101" t="s">
        <v>318</v>
      </c>
      <c r="E101" t="s">
        <v>301</v>
      </c>
      <c r="F101">
        <v>3.83</v>
      </c>
      <c r="G101">
        <v>1952.1369999999999</v>
      </c>
      <c r="H101">
        <v>56052</v>
      </c>
      <c r="I101">
        <v>18312.803</v>
      </c>
      <c r="J101">
        <v>1.599</v>
      </c>
      <c r="K101">
        <v>0.97099999999999997</v>
      </c>
      <c r="L101">
        <v>0.99</v>
      </c>
      <c r="M101">
        <v>0.74641999999999997</v>
      </c>
      <c r="N101">
        <v>-24.6</v>
      </c>
      <c r="O101" s="78">
        <v>44590</v>
      </c>
    </row>
    <row r="102" spans="1:15" x14ac:dyDescent="0.35">
      <c r="A102">
        <v>95</v>
      </c>
      <c r="B102">
        <v>95</v>
      </c>
      <c r="C102" t="s">
        <v>430</v>
      </c>
      <c r="D102" t="s">
        <v>320</v>
      </c>
      <c r="E102" t="s">
        <v>301</v>
      </c>
      <c r="F102">
        <v>3.83</v>
      </c>
      <c r="G102">
        <v>2333.2579999999998</v>
      </c>
      <c r="H102">
        <v>62825</v>
      </c>
      <c r="I102">
        <v>19528.118999999999</v>
      </c>
      <c r="J102">
        <v>1.792</v>
      </c>
      <c r="K102">
        <v>0.97099999999999997</v>
      </c>
      <c r="L102">
        <v>1.59</v>
      </c>
      <c r="M102">
        <v>0.83687999999999996</v>
      </c>
      <c r="N102">
        <v>-47.37</v>
      </c>
      <c r="O102" s="78">
        <v>44590</v>
      </c>
    </row>
    <row r="103" spans="1:15" x14ac:dyDescent="0.35">
      <c r="A103">
        <v>96</v>
      </c>
      <c r="B103">
        <v>96</v>
      </c>
      <c r="C103" t="s">
        <v>431</v>
      </c>
      <c r="D103" t="s">
        <v>322</v>
      </c>
      <c r="E103" t="s">
        <v>301</v>
      </c>
      <c r="F103">
        <v>3.83</v>
      </c>
      <c r="G103">
        <v>4465.8379999999997</v>
      </c>
      <c r="H103">
        <v>130720</v>
      </c>
      <c r="I103">
        <v>19899.651999999998</v>
      </c>
      <c r="J103">
        <v>3.3660000000000001</v>
      </c>
      <c r="K103">
        <v>0.97099999999999997</v>
      </c>
      <c r="L103">
        <v>2.54</v>
      </c>
      <c r="M103">
        <v>1.5794900000000001</v>
      </c>
      <c r="N103">
        <v>-37.82</v>
      </c>
      <c r="O103" s="78">
        <v>44590</v>
      </c>
    </row>
    <row r="104" spans="1:15" x14ac:dyDescent="0.35">
      <c r="A104">
        <v>97</v>
      </c>
      <c r="B104">
        <v>97</v>
      </c>
      <c r="C104" t="s">
        <v>432</v>
      </c>
      <c r="D104" t="s">
        <v>324</v>
      </c>
      <c r="E104" t="s">
        <v>301</v>
      </c>
      <c r="F104">
        <v>3.83</v>
      </c>
      <c r="G104">
        <v>14422.592000000001</v>
      </c>
      <c r="H104">
        <v>497135</v>
      </c>
      <c r="I104">
        <v>19266.990000000002</v>
      </c>
      <c r="J104">
        <v>11.228</v>
      </c>
      <c r="K104">
        <v>0.97099999999999997</v>
      </c>
      <c r="L104">
        <v>4.07</v>
      </c>
      <c r="M104">
        <v>5.4561400000000004</v>
      </c>
      <c r="N104">
        <v>34.06</v>
      </c>
      <c r="O104" s="78">
        <v>44590</v>
      </c>
    </row>
    <row r="105" spans="1:15" x14ac:dyDescent="0.35">
      <c r="A105">
        <v>98</v>
      </c>
      <c r="B105">
        <v>98</v>
      </c>
      <c r="C105" t="s">
        <v>433</v>
      </c>
      <c r="D105" t="s">
        <v>271</v>
      </c>
      <c r="E105" t="s">
        <v>272</v>
      </c>
      <c r="F105">
        <v>3.83</v>
      </c>
      <c r="G105">
        <v>58.862000000000002</v>
      </c>
      <c r="H105">
        <v>3158</v>
      </c>
      <c r="K105">
        <v>0.97099999999999997</v>
      </c>
      <c r="O105" s="78">
        <v>44590</v>
      </c>
    </row>
    <row r="106" spans="1:15" x14ac:dyDescent="0.35">
      <c r="A106">
        <v>99</v>
      </c>
      <c r="B106">
        <v>99</v>
      </c>
      <c r="C106" t="s">
        <v>434</v>
      </c>
      <c r="D106" t="s">
        <v>327</v>
      </c>
      <c r="E106" t="s">
        <v>301</v>
      </c>
      <c r="F106">
        <v>3.83</v>
      </c>
      <c r="G106">
        <v>13946.907999999999</v>
      </c>
      <c r="H106">
        <v>428757</v>
      </c>
      <c r="I106">
        <v>19323.131000000001</v>
      </c>
      <c r="J106">
        <v>10.827</v>
      </c>
      <c r="K106">
        <v>0.97099999999999997</v>
      </c>
      <c r="L106">
        <v>6.51</v>
      </c>
      <c r="M106">
        <v>5.25061</v>
      </c>
      <c r="N106">
        <v>-19.350000000000001</v>
      </c>
      <c r="O106" s="78">
        <v>44590</v>
      </c>
    </row>
    <row r="107" spans="1:15" x14ac:dyDescent="0.35">
      <c r="A107">
        <v>100</v>
      </c>
      <c r="B107">
        <v>100</v>
      </c>
      <c r="C107" t="s">
        <v>435</v>
      </c>
      <c r="D107" t="s">
        <v>329</v>
      </c>
      <c r="E107" t="s">
        <v>301</v>
      </c>
      <c r="F107">
        <v>3.83</v>
      </c>
      <c r="G107">
        <v>30724.741999999998</v>
      </c>
      <c r="H107">
        <v>950201</v>
      </c>
      <c r="I107">
        <v>19750.921999999999</v>
      </c>
      <c r="J107">
        <v>23.334</v>
      </c>
      <c r="K107">
        <v>0.97099999999999997</v>
      </c>
      <c r="L107">
        <v>10.42</v>
      </c>
      <c r="M107">
        <v>12.109579999999999</v>
      </c>
      <c r="N107">
        <v>16.21</v>
      </c>
      <c r="O107" s="78">
        <v>44590</v>
      </c>
    </row>
    <row r="108" spans="1:15" x14ac:dyDescent="0.35">
      <c r="A108">
        <v>101</v>
      </c>
      <c r="B108">
        <v>101</v>
      </c>
      <c r="C108" t="s">
        <v>436</v>
      </c>
      <c r="D108" t="s">
        <v>331</v>
      </c>
      <c r="E108" t="s">
        <v>301</v>
      </c>
      <c r="F108">
        <v>3.83</v>
      </c>
      <c r="G108">
        <v>43321.737999999998</v>
      </c>
      <c r="H108">
        <v>1334956</v>
      </c>
      <c r="I108">
        <v>19083.335999999999</v>
      </c>
      <c r="J108">
        <v>34.052</v>
      </c>
      <c r="K108">
        <v>0.97099999999999997</v>
      </c>
      <c r="L108">
        <v>16.670000000000002</v>
      </c>
      <c r="M108">
        <v>19.021170000000001</v>
      </c>
      <c r="N108">
        <v>14.1</v>
      </c>
      <c r="O108" s="78">
        <v>44590</v>
      </c>
    </row>
    <row r="109" spans="1:15" x14ac:dyDescent="0.35">
      <c r="A109">
        <v>102</v>
      </c>
      <c r="B109">
        <v>102</v>
      </c>
      <c r="C109" t="s">
        <v>437</v>
      </c>
      <c r="D109" t="s">
        <v>333</v>
      </c>
      <c r="E109" t="s">
        <v>301</v>
      </c>
      <c r="F109">
        <v>3.83</v>
      </c>
      <c r="G109">
        <v>68011.070000000007</v>
      </c>
      <c r="H109">
        <v>2084542</v>
      </c>
      <c r="I109">
        <v>20478.543000000001</v>
      </c>
      <c r="J109">
        <v>49.816000000000003</v>
      </c>
      <c r="K109">
        <v>0.97099999999999997</v>
      </c>
      <c r="L109">
        <v>26.67</v>
      </c>
      <c r="M109">
        <v>32.85277</v>
      </c>
      <c r="N109">
        <v>23.18</v>
      </c>
      <c r="O109" s="78">
        <v>44590</v>
      </c>
    </row>
    <row r="110" spans="1:15" x14ac:dyDescent="0.35">
      <c r="A110">
        <v>103</v>
      </c>
      <c r="B110">
        <v>103</v>
      </c>
      <c r="C110" t="s">
        <v>438</v>
      </c>
      <c r="D110" t="s">
        <v>335</v>
      </c>
      <c r="E110" t="s">
        <v>301</v>
      </c>
      <c r="F110">
        <v>3.83</v>
      </c>
      <c r="G110">
        <v>67677.429999999993</v>
      </c>
      <c r="H110">
        <v>1821287</v>
      </c>
      <c r="I110">
        <v>18797.518</v>
      </c>
      <c r="J110">
        <v>54.005000000000003</v>
      </c>
      <c r="K110">
        <v>0.97099999999999997</v>
      </c>
      <c r="L110">
        <v>42.67</v>
      </c>
      <c r="M110">
        <v>38.394109999999998</v>
      </c>
      <c r="N110">
        <v>-10.02</v>
      </c>
      <c r="O110" s="78">
        <v>44590</v>
      </c>
    </row>
    <row r="111" spans="1:15" x14ac:dyDescent="0.35">
      <c r="A111">
        <v>104</v>
      </c>
      <c r="B111">
        <v>104</v>
      </c>
      <c r="C111" t="s">
        <v>439</v>
      </c>
      <c r="D111" t="s">
        <v>271</v>
      </c>
      <c r="E111" t="s">
        <v>272</v>
      </c>
      <c r="F111">
        <v>3.81</v>
      </c>
      <c r="G111">
        <v>109.85899999999999</v>
      </c>
      <c r="H111">
        <v>2555</v>
      </c>
      <c r="K111">
        <v>0.97099999999999997</v>
      </c>
      <c r="O111" s="78">
        <v>44590</v>
      </c>
    </row>
    <row r="112" spans="1:15" x14ac:dyDescent="0.35">
      <c r="A112">
        <v>105</v>
      </c>
      <c r="B112">
        <v>105</v>
      </c>
      <c r="C112" t="s">
        <v>440</v>
      </c>
      <c r="D112" t="s">
        <v>338</v>
      </c>
      <c r="E112" t="s">
        <v>339</v>
      </c>
      <c r="F112">
        <v>3.83</v>
      </c>
      <c r="G112">
        <v>984.65300000000002</v>
      </c>
      <c r="H112">
        <v>28025</v>
      </c>
      <c r="I112">
        <v>18864.063999999998</v>
      </c>
      <c r="J112">
        <v>0.78300000000000003</v>
      </c>
      <c r="K112">
        <v>0.97099999999999997</v>
      </c>
      <c r="L112">
        <v>0.33</v>
      </c>
      <c r="M112">
        <v>0.36606</v>
      </c>
      <c r="N112">
        <v>10.93</v>
      </c>
      <c r="O112" s="78">
        <v>44590</v>
      </c>
    </row>
    <row r="113" spans="1:15" x14ac:dyDescent="0.35">
      <c r="A113">
        <v>106</v>
      </c>
      <c r="B113">
        <v>106</v>
      </c>
      <c r="C113" t="s">
        <v>441</v>
      </c>
      <c r="D113" t="s">
        <v>341</v>
      </c>
      <c r="E113" t="s">
        <v>339</v>
      </c>
      <c r="F113">
        <v>3.83</v>
      </c>
      <c r="G113">
        <v>1756.444</v>
      </c>
      <c r="H113">
        <v>51205</v>
      </c>
      <c r="I113">
        <v>18264.914000000001</v>
      </c>
      <c r="J113">
        <v>1.4419999999999999</v>
      </c>
      <c r="K113">
        <v>0.97099999999999997</v>
      </c>
      <c r="L113">
        <v>0.83</v>
      </c>
      <c r="M113">
        <v>0.67325999999999997</v>
      </c>
      <c r="N113">
        <v>-18.88</v>
      </c>
      <c r="O113" s="78">
        <v>44590</v>
      </c>
    </row>
    <row r="114" spans="1:15" x14ac:dyDescent="0.35">
      <c r="A114">
        <v>107</v>
      </c>
      <c r="B114">
        <v>107</v>
      </c>
      <c r="C114" t="s">
        <v>442</v>
      </c>
      <c r="D114" t="s">
        <v>343</v>
      </c>
      <c r="E114" t="s">
        <v>339</v>
      </c>
      <c r="F114">
        <v>3.83</v>
      </c>
      <c r="G114">
        <v>9139.3680000000004</v>
      </c>
      <c r="H114">
        <v>288872</v>
      </c>
      <c r="I114">
        <v>19590.241999999998</v>
      </c>
      <c r="J114">
        <v>6.9980000000000002</v>
      </c>
      <c r="K114">
        <v>0.97099999999999997</v>
      </c>
      <c r="L114">
        <v>3.33</v>
      </c>
      <c r="M114">
        <v>3.33378</v>
      </c>
      <c r="N114">
        <v>0.11</v>
      </c>
      <c r="O114" s="78">
        <v>44590</v>
      </c>
    </row>
    <row r="115" spans="1:15" x14ac:dyDescent="0.35">
      <c r="A115">
        <v>108</v>
      </c>
      <c r="B115">
        <v>108</v>
      </c>
      <c r="C115" t="s">
        <v>443</v>
      </c>
      <c r="D115" t="s">
        <v>345</v>
      </c>
      <c r="E115" t="s">
        <v>276</v>
      </c>
      <c r="F115">
        <v>3.86</v>
      </c>
      <c r="G115">
        <v>99.643000000000001</v>
      </c>
      <c r="H115">
        <v>1337</v>
      </c>
      <c r="K115">
        <v>0.97099999999999997</v>
      </c>
      <c r="O115" s="78">
        <v>44590</v>
      </c>
    </row>
    <row r="116" spans="1:15" x14ac:dyDescent="0.35">
      <c r="A116">
        <v>109</v>
      </c>
      <c r="B116">
        <v>109</v>
      </c>
      <c r="C116" t="s">
        <v>444</v>
      </c>
      <c r="D116" t="s">
        <v>271</v>
      </c>
      <c r="E116" t="s">
        <v>272</v>
      </c>
      <c r="F116">
        <v>3.86</v>
      </c>
      <c r="G116">
        <v>59.286999999999999</v>
      </c>
      <c r="H116">
        <v>2887</v>
      </c>
      <c r="K116">
        <v>0.97099999999999997</v>
      </c>
      <c r="O116" s="78">
        <v>44590</v>
      </c>
    </row>
    <row r="117" spans="1:15" x14ac:dyDescent="0.35">
      <c r="A117">
        <v>110</v>
      </c>
      <c r="B117">
        <v>110</v>
      </c>
      <c r="C117" t="s">
        <v>445</v>
      </c>
      <c r="D117" t="s">
        <v>314</v>
      </c>
      <c r="E117" t="s">
        <v>301</v>
      </c>
      <c r="F117">
        <v>3.83</v>
      </c>
      <c r="G117">
        <v>1266.798</v>
      </c>
      <c r="H117">
        <v>44640</v>
      </c>
      <c r="I117">
        <v>18056.296999999999</v>
      </c>
      <c r="J117">
        <v>1.052</v>
      </c>
      <c r="K117">
        <v>0.97099999999999997</v>
      </c>
      <c r="L117">
        <v>0.39</v>
      </c>
      <c r="M117">
        <v>0.49134</v>
      </c>
      <c r="N117">
        <v>25.99</v>
      </c>
      <c r="O117" s="78">
        <v>44590</v>
      </c>
    </row>
    <row r="118" spans="1:15" x14ac:dyDescent="0.35">
      <c r="A118">
        <v>111</v>
      </c>
      <c r="B118">
        <v>111</v>
      </c>
      <c r="C118" t="s">
        <v>446</v>
      </c>
      <c r="D118" t="s">
        <v>316</v>
      </c>
      <c r="E118" t="s">
        <v>301</v>
      </c>
      <c r="F118">
        <v>3.83</v>
      </c>
      <c r="G118">
        <v>1411.556</v>
      </c>
      <c r="H118">
        <v>44857</v>
      </c>
      <c r="I118">
        <v>18081.488000000001</v>
      </c>
      <c r="J118">
        <v>1.171</v>
      </c>
      <c r="K118">
        <v>0.97099999999999997</v>
      </c>
      <c r="L118">
        <v>0.62</v>
      </c>
      <c r="M118">
        <v>0.54659000000000002</v>
      </c>
      <c r="N118">
        <v>-11.84</v>
      </c>
      <c r="O118" s="78">
        <v>44590</v>
      </c>
    </row>
    <row r="119" spans="1:15" x14ac:dyDescent="0.35">
      <c r="A119">
        <v>112</v>
      </c>
      <c r="B119">
        <v>112</v>
      </c>
      <c r="C119" t="s">
        <v>447</v>
      </c>
      <c r="D119" t="s">
        <v>318</v>
      </c>
      <c r="E119" t="s">
        <v>301</v>
      </c>
      <c r="F119">
        <v>3.83</v>
      </c>
      <c r="G119">
        <v>1846.9880000000001</v>
      </c>
      <c r="H119">
        <v>57268</v>
      </c>
      <c r="I119">
        <v>18115.932000000001</v>
      </c>
      <c r="J119">
        <v>1.5289999999999999</v>
      </c>
      <c r="K119">
        <v>0.97099999999999997</v>
      </c>
      <c r="L119">
        <v>0.99</v>
      </c>
      <c r="M119">
        <v>0.71382999999999996</v>
      </c>
      <c r="N119">
        <v>-27.9</v>
      </c>
      <c r="O119" s="78">
        <v>44590</v>
      </c>
    </row>
    <row r="120" spans="1:15" x14ac:dyDescent="0.35">
      <c r="A120">
        <v>113</v>
      </c>
      <c r="B120">
        <v>113</v>
      </c>
      <c r="C120" t="s">
        <v>448</v>
      </c>
      <c r="D120" t="s">
        <v>271</v>
      </c>
      <c r="E120" t="s">
        <v>272</v>
      </c>
      <c r="F120">
        <v>3.87</v>
      </c>
      <c r="G120">
        <v>45.267000000000003</v>
      </c>
      <c r="H120">
        <v>1804</v>
      </c>
      <c r="K120">
        <v>0.97099999999999997</v>
      </c>
      <c r="O120" s="78">
        <v>44590</v>
      </c>
    </row>
    <row r="121" spans="1:15" x14ac:dyDescent="0.35">
      <c r="A121">
        <v>114</v>
      </c>
      <c r="B121">
        <v>114</v>
      </c>
      <c r="C121" t="s">
        <v>449</v>
      </c>
      <c r="D121" t="s">
        <v>314</v>
      </c>
      <c r="E121" t="s">
        <v>301</v>
      </c>
      <c r="F121">
        <v>3.83</v>
      </c>
      <c r="G121">
        <v>1324.9179999999999</v>
      </c>
      <c r="H121">
        <v>39336</v>
      </c>
      <c r="I121">
        <v>18361.245999999999</v>
      </c>
      <c r="J121">
        <v>1.0820000000000001</v>
      </c>
      <c r="K121">
        <v>0.97099999999999997</v>
      </c>
      <c r="L121">
        <v>0.39</v>
      </c>
      <c r="M121">
        <v>0.50531000000000004</v>
      </c>
      <c r="N121">
        <v>29.57</v>
      </c>
      <c r="O121" s="78">
        <v>44590</v>
      </c>
    </row>
    <row r="122" spans="1:15" x14ac:dyDescent="0.35">
      <c r="A122">
        <v>115</v>
      </c>
      <c r="B122">
        <v>115</v>
      </c>
      <c r="C122" t="s">
        <v>450</v>
      </c>
      <c r="D122" t="s">
        <v>316</v>
      </c>
      <c r="E122" t="s">
        <v>301</v>
      </c>
      <c r="F122">
        <v>3.83</v>
      </c>
      <c r="G122">
        <v>1038.2270000000001</v>
      </c>
      <c r="H122">
        <v>30665</v>
      </c>
      <c r="I122">
        <v>17898.949000000001</v>
      </c>
      <c r="J122">
        <v>0.87</v>
      </c>
      <c r="K122">
        <v>0.97099999999999997</v>
      </c>
      <c r="L122">
        <v>0.62</v>
      </c>
      <c r="M122">
        <v>0.40654000000000001</v>
      </c>
      <c r="N122">
        <v>-34.43</v>
      </c>
      <c r="O122" s="78">
        <v>44590</v>
      </c>
    </row>
    <row r="123" spans="1:15" x14ac:dyDescent="0.35">
      <c r="A123">
        <v>116</v>
      </c>
      <c r="B123">
        <v>116</v>
      </c>
      <c r="C123" t="s">
        <v>451</v>
      </c>
      <c r="D123" t="s">
        <v>318</v>
      </c>
      <c r="E123" t="s">
        <v>301</v>
      </c>
      <c r="F123">
        <v>3.83</v>
      </c>
      <c r="G123">
        <v>1949.1369999999999</v>
      </c>
      <c r="H123">
        <v>62418</v>
      </c>
      <c r="I123">
        <v>19361.585999999999</v>
      </c>
      <c r="J123">
        <v>1.51</v>
      </c>
      <c r="K123">
        <v>0.97099999999999997</v>
      </c>
      <c r="L123">
        <v>0.99</v>
      </c>
      <c r="M123">
        <v>0.70482999999999996</v>
      </c>
      <c r="N123">
        <v>-28.8</v>
      </c>
      <c r="O123" s="78">
        <v>44590</v>
      </c>
    </row>
    <row r="124" spans="1:15" x14ac:dyDescent="0.35">
      <c r="A124">
        <v>117</v>
      </c>
      <c r="B124">
        <v>117</v>
      </c>
      <c r="C124" t="s">
        <v>452</v>
      </c>
      <c r="D124" t="s">
        <v>271</v>
      </c>
      <c r="E124" t="s">
        <v>272</v>
      </c>
      <c r="F124">
        <v>3.84</v>
      </c>
      <c r="G124">
        <v>196.84399999999999</v>
      </c>
      <c r="H124">
        <v>4109</v>
      </c>
      <c r="K124">
        <v>0.97099999999999997</v>
      </c>
      <c r="O124" s="78">
        <v>44590</v>
      </c>
    </row>
    <row r="125" spans="1:15" x14ac:dyDescent="0.35">
      <c r="A125">
        <v>118</v>
      </c>
      <c r="B125">
        <v>118</v>
      </c>
      <c r="C125" t="s">
        <v>453</v>
      </c>
      <c r="D125" t="s">
        <v>314</v>
      </c>
      <c r="E125" t="s">
        <v>301</v>
      </c>
      <c r="F125">
        <v>3.84</v>
      </c>
      <c r="G125">
        <v>1267.681</v>
      </c>
      <c r="H125">
        <v>41901</v>
      </c>
      <c r="I125">
        <v>18910.037</v>
      </c>
      <c r="J125">
        <v>1.006</v>
      </c>
      <c r="K125">
        <v>0.97099999999999997</v>
      </c>
      <c r="L125">
        <v>0.39</v>
      </c>
      <c r="M125">
        <v>0.46955000000000002</v>
      </c>
      <c r="N125">
        <v>20.399999999999999</v>
      </c>
      <c r="O125" s="78">
        <v>44590</v>
      </c>
    </row>
    <row r="126" spans="1:15" x14ac:dyDescent="0.35">
      <c r="A126">
        <v>119</v>
      </c>
      <c r="B126">
        <v>119</v>
      </c>
      <c r="C126" t="s">
        <v>454</v>
      </c>
      <c r="D126" t="s">
        <v>316</v>
      </c>
      <c r="E126" t="s">
        <v>301</v>
      </c>
      <c r="F126">
        <v>3.84</v>
      </c>
      <c r="G126">
        <v>1383.163</v>
      </c>
      <c r="H126">
        <v>43206</v>
      </c>
      <c r="I126">
        <v>18863.379000000001</v>
      </c>
      <c r="J126">
        <v>1.1000000000000001</v>
      </c>
      <c r="K126">
        <v>0.97099999999999997</v>
      </c>
      <c r="L126">
        <v>0.62</v>
      </c>
      <c r="M126">
        <v>0.51346000000000003</v>
      </c>
      <c r="N126">
        <v>-17.18</v>
      </c>
      <c r="O126" s="78">
        <v>44590</v>
      </c>
    </row>
    <row r="127" spans="1:15" x14ac:dyDescent="0.35">
      <c r="A127">
        <v>120</v>
      </c>
      <c r="B127">
        <v>120</v>
      </c>
      <c r="C127" t="s">
        <v>455</v>
      </c>
      <c r="D127" t="s">
        <v>318</v>
      </c>
      <c r="E127" t="s">
        <v>301</v>
      </c>
      <c r="F127">
        <v>3.84</v>
      </c>
      <c r="G127">
        <v>2806.989</v>
      </c>
      <c r="H127">
        <v>85143</v>
      </c>
      <c r="I127">
        <v>18932.123</v>
      </c>
      <c r="J127">
        <v>2.2240000000000002</v>
      </c>
      <c r="K127">
        <v>0.97099999999999997</v>
      </c>
      <c r="L127">
        <v>0.99</v>
      </c>
      <c r="M127">
        <v>1.03955</v>
      </c>
      <c r="N127">
        <v>5.01</v>
      </c>
      <c r="O127" s="78">
        <v>44590</v>
      </c>
    </row>
    <row r="128" spans="1:15" x14ac:dyDescent="0.35">
      <c r="A128">
        <v>121</v>
      </c>
      <c r="B128">
        <v>121</v>
      </c>
      <c r="C128" t="s">
        <v>456</v>
      </c>
      <c r="D128" t="s">
        <v>271</v>
      </c>
      <c r="E128" t="s">
        <v>272</v>
      </c>
      <c r="F128">
        <v>3.84</v>
      </c>
      <c r="G128">
        <v>57.884</v>
      </c>
      <c r="H128">
        <v>1874</v>
      </c>
      <c r="K128">
        <v>0.97099999999999997</v>
      </c>
      <c r="O128" s="78">
        <v>44590</v>
      </c>
    </row>
    <row r="129" spans="1:15" x14ac:dyDescent="0.35">
      <c r="A129">
        <v>122</v>
      </c>
      <c r="B129">
        <v>122</v>
      </c>
      <c r="C129" t="s">
        <v>457</v>
      </c>
      <c r="D129" t="s">
        <v>286</v>
      </c>
      <c r="E129" t="s">
        <v>281</v>
      </c>
      <c r="F129">
        <v>3.84</v>
      </c>
      <c r="G129">
        <v>12110.451999999999</v>
      </c>
      <c r="H129">
        <v>384595</v>
      </c>
      <c r="I129">
        <v>18404.535</v>
      </c>
      <c r="J129">
        <v>9.8699999999999992</v>
      </c>
      <c r="K129">
        <v>0.97099999999999997</v>
      </c>
      <c r="L129">
        <v>4.165</v>
      </c>
      <c r="M129">
        <v>4.7649100000000004</v>
      </c>
      <c r="N129">
        <v>14.4</v>
      </c>
      <c r="O129" s="78">
        <v>44590</v>
      </c>
    </row>
    <row r="130" spans="1:15" x14ac:dyDescent="0.35">
      <c r="A130">
        <v>123</v>
      </c>
      <c r="B130">
        <v>123</v>
      </c>
      <c r="C130" t="s">
        <v>458</v>
      </c>
      <c r="D130" t="s">
        <v>271</v>
      </c>
      <c r="E130" t="s">
        <v>272</v>
      </c>
      <c r="F130">
        <v>3.86</v>
      </c>
      <c r="G130">
        <v>106.86499999999999</v>
      </c>
      <c r="H130">
        <v>3822</v>
      </c>
      <c r="K130">
        <v>0.97099999999999997</v>
      </c>
      <c r="O130" s="78">
        <v>44590</v>
      </c>
    </row>
    <row r="131" spans="1:15" x14ac:dyDescent="0.35">
      <c r="A131">
        <v>124</v>
      </c>
      <c r="B131">
        <v>124</v>
      </c>
      <c r="C131" t="s">
        <v>459</v>
      </c>
      <c r="D131" t="s">
        <v>293</v>
      </c>
      <c r="E131" t="s">
        <v>281</v>
      </c>
      <c r="F131">
        <v>3.84</v>
      </c>
      <c r="G131">
        <v>10619.643</v>
      </c>
      <c r="H131">
        <v>342947</v>
      </c>
      <c r="I131">
        <v>18521.809000000001</v>
      </c>
      <c r="J131">
        <v>8.6</v>
      </c>
      <c r="K131">
        <v>0.97099999999999997</v>
      </c>
      <c r="L131">
        <v>4.165</v>
      </c>
      <c r="M131">
        <v>4.1272200000000003</v>
      </c>
      <c r="N131">
        <v>-0.91</v>
      </c>
      <c r="O131" s="78">
        <v>44590</v>
      </c>
    </row>
    <row r="132" spans="1:15" x14ac:dyDescent="0.35">
      <c r="A132">
        <v>125</v>
      </c>
      <c r="B132">
        <v>125</v>
      </c>
      <c r="C132" t="s">
        <v>460</v>
      </c>
      <c r="D132" t="s">
        <v>280</v>
      </c>
      <c r="E132" t="s">
        <v>281</v>
      </c>
      <c r="F132">
        <v>3.83</v>
      </c>
      <c r="G132">
        <v>10746.939</v>
      </c>
      <c r="H132">
        <v>308261</v>
      </c>
      <c r="I132">
        <v>21534.98</v>
      </c>
      <c r="J132">
        <v>7.4859999999999998</v>
      </c>
      <c r="K132">
        <v>0.97099999999999997</v>
      </c>
      <c r="L132">
        <v>4.165</v>
      </c>
      <c r="M132">
        <v>3.5739999999999998</v>
      </c>
      <c r="N132">
        <v>-14.19</v>
      </c>
      <c r="O132" s="78">
        <v>44590</v>
      </c>
    </row>
    <row r="133" spans="1:15" x14ac:dyDescent="0.35">
      <c r="A133">
        <v>126</v>
      </c>
      <c r="B133">
        <v>126</v>
      </c>
      <c r="C133" t="s">
        <v>461</v>
      </c>
      <c r="D133" t="s">
        <v>271</v>
      </c>
      <c r="E133" t="s">
        <v>272</v>
      </c>
      <c r="F133">
        <v>3.86</v>
      </c>
      <c r="G133">
        <v>124.486</v>
      </c>
      <c r="H133">
        <v>2977</v>
      </c>
      <c r="K133">
        <v>0.97099999999999997</v>
      </c>
      <c r="O133" s="78">
        <v>44590</v>
      </c>
    </row>
    <row r="134" spans="1:15" x14ac:dyDescent="0.35">
      <c r="A134">
        <v>127</v>
      </c>
      <c r="B134">
        <v>127</v>
      </c>
      <c r="C134" t="s">
        <v>462</v>
      </c>
      <c r="D134" t="s">
        <v>271</v>
      </c>
      <c r="E134" t="s">
        <v>272</v>
      </c>
      <c r="F134">
        <v>3.82</v>
      </c>
      <c r="G134">
        <v>35.689</v>
      </c>
      <c r="H134">
        <v>1276</v>
      </c>
      <c r="K134">
        <v>0.97099999999999997</v>
      </c>
      <c r="O134" s="78">
        <v>44590</v>
      </c>
    </row>
    <row r="136" spans="1:15" x14ac:dyDescent="0.35">
      <c r="A136" t="s">
        <v>463</v>
      </c>
    </row>
    <row r="138" spans="1:15" x14ac:dyDescent="0.35">
      <c r="B138" t="s">
        <v>256</v>
      </c>
      <c r="C138" t="s">
        <v>257</v>
      </c>
      <c r="D138" t="s">
        <v>258</v>
      </c>
      <c r="E138" t="s">
        <v>259</v>
      </c>
      <c r="F138" t="s">
        <v>260</v>
      </c>
      <c r="G138" t="s">
        <v>261</v>
      </c>
      <c r="H138" t="s">
        <v>262</v>
      </c>
      <c r="I138" t="s">
        <v>263</v>
      </c>
      <c r="J138" t="s">
        <v>264</v>
      </c>
      <c r="K138" t="s">
        <v>265</v>
      </c>
      <c r="L138" t="s">
        <v>266</v>
      </c>
      <c r="M138" t="s">
        <v>267</v>
      </c>
      <c r="N138" t="s">
        <v>268</v>
      </c>
      <c r="O138" t="s">
        <v>269</v>
      </c>
    </row>
    <row r="139" spans="1:15" x14ac:dyDescent="0.35">
      <c r="A139">
        <v>1</v>
      </c>
      <c r="B139">
        <v>1</v>
      </c>
      <c r="C139" t="s">
        <v>270</v>
      </c>
      <c r="D139" t="s">
        <v>271</v>
      </c>
      <c r="E139" t="s">
        <v>272</v>
      </c>
      <c r="F139">
        <v>4.0999999999999996</v>
      </c>
      <c r="G139">
        <v>2185.64</v>
      </c>
      <c r="H139">
        <v>32851</v>
      </c>
      <c r="K139">
        <v>0.96699999999999997</v>
      </c>
      <c r="O139" s="78">
        <v>44589</v>
      </c>
    </row>
    <row r="140" spans="1:15" x14ac:dyDescent="0.35">
      <c r="A140">
        <v>2</v>
      </c>
      <c r="B140">
        <v>2</v>
      </c>
      <c r="C140" t="s">
        <v>273</v>
      </c>
      <c r="D140" t="s">
        <v>271</v>
      </c>
      <c r="E140" t="s">
        <v>272</v>
      </c>
      <c r="F140">
        <v>4.1100000000000003</v>
      </c>
      <c r="G140">
        <v>2314.4580000000001</v>
      </c>
      <c r="H140">
        <v>29810</v>
      </c>
      <c r="K140">
        <v>0.96699999999999997</v>
      </c>
      <c r="O140" s="78">
        <v>44589</v>
      </c>
    </row>
    <row r="141" spans="1:15" x14ac:dyDescent="0.35">
      <c r="A141">
        <v>3</v>
      </c>
      <c r="B141">
        <v>3</v>
      </c>
      <c r="C141" t="s">
        <v>274</v>
      </c>
      <c r="D141" t="s">
        <v>275</v>
      </c>
      <c r="E141" t="s">
        <v>276</v>
      </c>
      <c r="F141">
        <v>4.0999999999999996</v>
      </c>
      <c r="G141">
        <v>720.41499999999996</v>
      </c>
      <c r="H141">
        <v>8939</v>
      </c>
      <c r="I141">
        <v>18189.298999999999</v>
      </c>
      <c r="J141">
        <v>0.59399999999999997</v>
      </c>
      <c r="K141">
        <v>0.96699999999999997</v>
      </c>
      <c r="O141" s="78">
        <v>44589</v>
      </c>
    </row>
    <row r="142" spans="1:15" x14ac:dyDescent="0.35">
      <c r="A142">
        <v>4</v>
      </c>
      <c r="B142">
        <v>4</v>
      </c>
      <c r="C142" t="s">
        <v>277</v>
      </c>
      <c r="D142" t="s">
        <v>278</v>
      </c>
      <c r="E142" t="s">
        <v>276</v>
      </c>
      <c r="F142">
        <v>4.0999999999999996</v>
      </c>
      <c r="G142">
        <v>862.58799999999997</v>
      </c>
      <c r="H142">
        <v>11731</v>
      </c>
      <c r="I142">
        <v>17998.576000000001</v>
      </c>
      <c r="J142">
        <v>0.71899999999999997</v>
      </c>
      <c r="K142">
        <v>0.96699999999999997</v>
      </c>
      <c r="O142" s="78">
        <v>44589</v>
      </c>
    </row>
    <row r="143" spans="1:15" x14ac:dyDescent="0.35">
      <c r="A143">
        <v>5</v>
      </c>
      <c r="B143">
        <v>5</v>
      </c>
      <c r="C143" t="s">
        <v>279</v>
      </c>
      <c r="D143" t="s">
        <v>280</v>
      </c>
      <c r="E143" t="s">
        <v>281</v>
      </c>
      <c r="F143">
        <v>4.1100000000000003</v>
      </c>
      <c r="G143">
        <v>13845.859</v>
      </c>
      <c r="H143">
        <v>210369</v>
      </c>
      <c r="I143">
        <v>19066.898000000001</v>
      </c>
      <c r="J143">
        <v>10.893000000000001</v>
      </c>
      <c r="K143">
        <v>0.96699999999999997</v>
      </c>
      <c r="L143">
        <v>4.165</v>
      </c>
      <c r="M143">
        <v>3.28775</v>
      </c>
      <c r="N143">
        <v>-21.06</v>
      </c>
      <c r="O143" s="78">
        <v>44589</v>
      </c>
    </row>
    <row r="144" spans="1:15" x14ac:dyDescent="0.35">
      <c r="A144">
        <v>6</v>
      </c>
      <c r="B144">
        <v>6</v>
      </c>
      <c r="C144" t="s">
        <v>282</v>
      </c>
      <c r="D144" t="s">
        <v>271</v>
      </c>
      <c r="E144" t="s">
        <v>272</v>
      </c>
      <c r="F144">
        <v>4.1100000000000003</v>
      </c>
      <c r="G144">
        <v>2123.605</v>
      </c>
      <c r="H144">
        <v>24290</v>
      </c>
      <c r="K144">
        <v>0.96699999999999997</v>
      </c>
      <c r="O144" s="78">
        <v>44589</v>
      </c>
    </row>
    <row r="145" spans="1:15" x14ac:dyDescent="0.35">
      <c r="A145">
        <v>7</v>
      </c>
      <c r="B145">
        <v>7</v>
      </c>
      <c r="C145" t="s">
        <v>283</v>
      </c>
      <c r="D145" t="s">
        <v>284</v>
      </c>
      <c r="E145" t="s">
        <v>281</v>
      </c>
      <c r="F145">
        <v>4.1100000000000003</v>
      </c>
      <c r="G145">
        <v>17796.416000000001</v>
      </c>
      <c r="H145">
        <v>278460</v>
      </c>
      <c r="I145">
        <v>18031.807000000001</v>
      </c>
      <c r="J145">
        <v>14.804</v>
      </c>
      <c r="K145">
        <v>0.96699999999999997</v>
      </c>
      <c r="L145">
        <v>4.165</v>
      </c>
      <c r="M145">
        <v>4.7040800000000003</v>
      </c>
      <c r="N145">
        <v>12.94</v>
      </c>
      <c r="O145" s="78">
        <v>44589</v>
      </c>
    </row>
    <row r="146" spans="1:15" x14ac:dyDescent="0.35">
      <c r="A146">
        <v>8</v>
      </c>
      <c r="B146">
        <v>8</v>
      </c>
      <c r="C146" t="s">
        <v>285</v>
      </c>
      <c r="D146" t="s">
        <v>286</v>
      </c>
      <c r="E146" t="s">
        <v>281</v>
      </c>
      <c r="F146">
        <v>4.1100000000000003</v>
      </c>
      <c r="G146">
        <v>17699.794999999998</v>
      </c>
      <c r="H146">
        <v>280019</v>
      </c>
      <c r="I146">
        <v>18458</v>
      </c>
      <c r="J146">
        <v>14.384</v>
      </c>
      <c r="K146">
        <v>0.96699999999999997</v>
      </c>
      <c r="L146">
        <v>4.165</v>
      </c>
      <c r="M146">
        <v>4.55131</v>
      </c>
      <c r="N146">
        <v>9.2799999999999994</v>
      </c>
      <c r="O146" s="78">
        <v>44589</v>
      </c>
    </row>
    <row r="147" spans="1:15" x14ac:dyDescent="0.35">
      <c r="A147">
        <v>9</v>
      </c>
      <c r="B147">
        <v>9</v>
      </c>
      <c r="C147" t="s">
        <v>287</v>
      </c>
      <c r="D147" t="s">
        <v>288</v>
      </c>
      <c r="E147" t="s">
        <v>281</v>
      </c>
      <c r="F147">
        <v>4.1100000000000003</v>
      </c>
      <c r="G147">
        <v>16537.988000000001</v>
      </c>
      <c r="H147">
        <v>239576</v>
      </c>
      <c r="I147">
        <v>18199.506000000001</v>
      </c>
      <c r="J147">
        <v>13.631</v>
      </c>
      <c r="K147">
        <v>0.96699999999999997</v>
      </c>
      <c r="L147">
        <v>4.165</v>
      </c>
      <c r="M147">
        <v>4.2778999999999998</v>
      </c>
      <c r="N147">
        <v>2.71</v>
      </c>
      <c r="O147" s="78">
        <v>44589</v>
      </c>
    </row>
    <row r="148" spans="1:15" x14ac:dyDescent="0.35">
      <c r="A148">
        <v>10</v>
      </c>
      <c r="B148">
        <v>10</v>
      </c>
      <c r="C148" t="s">
        <v>289</v>
      </c>
      <c r="D148" t="s">
        <v>271</v>
      </c>
      <c r="E148" t="s">
        <v>272</v>
      </c>
      <c r="F148">
        <v>4.12</v>
      </c>
      <c r="G148">
        <v>2202.2249999999999</v>
      </c>
      <c r="H148">
        <v>27472</v>
      </c>
      <c r="K148">
        <v>0.96699999999999997</v>
      </c>
      <c r="O148" s="78">
        <v>44589</v>
      </c>
    </row>
    <row r="149" spans="1:15" x14ac:dyDescent="0.35">
      <c r="A149">
        <v>11</v>
      </c>
      <c r="B149">
        <v>11</v>
      </c>
      <c r="C149" t="s">
        <v>290</v>
      </c>
      <c r="D149" t="s">
        <v>291</v>
      </c>
      <c r="E149" t="s">
        <v>281</v>
      </c>
      <c r="F149">
        <v>4.1100000000000003</v>
      </c>
      <c r="G149">
        <v>14370.618</v>
      </c>
      <c r="H149">
        <v>229427</v>
      </c>
      <c r="I149">
        <v>16791.877</v>
      </c>
      <c r="J149">
        <v>12.837</v>
      </c>
      <c r="K149">
        <v>0.96699999999999997</v>
      </c>
      <c r="L149">
        <v>4.165</v>
      </c>
      <c r="M149">
        <v>3.9903599999999999</v>
      </c>
      <c r="N149">
        <v>-4.1900000000000004</v>
      </c>
      <c r="O149" s="78">
        <v>44589</v>
      </c>
    </row>
    <row r="150" spans="1:15" x14ac:dyDescent="0.35">
      <c r="A150">
        <v>12</v>
      </c>
      <c r="B150">
        <v>12</v>
      </c>
      <c r="C150" t="s">
        <v>292</v>
      </c>
      <c r="D150" t="s">
        <v>293</v>
      </c>
      <c r="E150" t="s">
        <v>281</v>
      </c>
      <c r="F150">
        <v>4.1100000000000003</v>
      </c>
      <c r="G150">
        <v>14824.798000000001</v>
      </c>
      <c r="H150">
        <v>226063</v>
      </c>
      <c r="I150">
        <v>17326.311000000002</v>
      </c>
      <c r="J150">
        <v>12.834</v>
      </c>
      <c r="K150">
        <v>0.96699999999999997</v>
      </c>
      <c r="L150">
        <v>4.165</v>
      </c>
      <c r="M150">
        <v>3.98936</v>
      </c>
      <c r="N150">
        <v>-4.22</v>
      </c>
      <c r="O150" s="78">
        <v>44589</v>
      </c>
    </row>
    <row r="151" spans="1:15" x14ac:dyDescent="0.35">
      <c r="A151">
        <v>13</v>
      </c>
      <c r="B151">
        <v>13</v>
      </c>
      <c r="C151" t="s">
        <v>294</v>
      </c>
      <c r="D151" t="s">
        <v>295</v>
      </c>
      <c r="E151" t="s">
        <v>281</v>
      </c>
      <c r="F151">
        <v>4.1100000000000003</v>
      </c>
      <c r="G151">
        <v>13849.611000000001</v>
      </c>
      <c r="H151">
        <v>183938</v>
      </c>
      <c r="I151">
        <v>16255.606</v>
      </c>
      <c r="J151">
        <v>12.78</v>
      </c>
      <c r="K151">
        <v>0.96699999999999997</v>
      </c>
      <c r="L151">
        <v>4.165</v>
      </c>
      <c r="M151">
        <v>3.96963</v>
      </c>
      <c r="N151">
        <v>-4.6900000000000004</v>
      </c>
      <c r="O151" s="78">
        <v>44589</v>
      </c>
    </row>
    <row r="152" spans="1:15" x14ac:dyDescent="0.35">
      <c r="A152">
        <v>14</v>
      </c>
      <c r="B152">
        <v>14</v>
      </c>
      <c r="C152" t="s">
        <v>296</v>
      </c>
      <c r="D152" t="s">
        <v>271</v>
      </c>
      <c r="E152" t="s">
        <v>272</v>
      </c>
      <c r="F152">
        <v>4.1100000000000003</v>
      </c>
      <c r="G152">
        <v>2447.1260000000002</v>
      </c>
      <c r="H152">
        <v>27203</v>
      </c>
      <c r="K152">
        <v>0.96699999999999997</v>
      </c>
      <c r="O152" s="78">
        <v>44589</v>
      </c>
    </row>
    <row r="153" spans="1:15" x14ac:dyDescent="0.35">
      <c r="A153">
        <v>15</v>
      </c>
      <c r="B153">
        <v>15</v>
      </c>
      <c r="C153" t="s">
        <v>297</v>
      </c>
      <c r="D153" t="s">
        <v>280</v>
      </c>
      <c r="E153" t="s">
        <v>281</v>
      </c>
      <c r="F153">
        <v>4.1100000000000003</v>
      </c>
      <c r="G153">
        <v>14366.138999999999</v>
      </c>
      <c r="H153">
        <v>198689</v>
      </c>
      <c r="I153">
        <v>18815.580000000002</v>
      </c>
      <c r="J153">
        <v>11.452999999999999</v>
      </c>
      <c r="K153">
        <v>0.96699999999999997</v>
      </c>
      <c r="L153">
        <v>4.165</v>
      </c>
      <c r="M153">
        <v>3.4899</v>
      </c>
      <c r="N153">
        <v>-16.21</v>
      </c>
      <c r="O153" s="78">
        <v>44589</v>
      </c>
    </row>
    <row r="154" spans="1:15" x14ac:dyDescent="0.35">
      <c r="A154">
        <v>16</v>
      </c>
      <c r="B154">
        <v>16</v>
      </c>
      <c r="C154" t="s">
        <v>298</v>
      </c>
      <c r="D154" t="s">
        <v>271</v>
      </c>
      <c r="E154" t="s">
        <v>272</v>
      </c>
      <c r="F154">
        <v>4.1100000000000003</v>
      </c>
      <c r="G154">
        <v>2013.049</v>
      </c>
      <c r="H154">
        <v>26557</v>
      </c>
      <c r="K154">
        <v>0.96699999999999997</v>
      </c>
      <c r="O154" s="78">
        <v>44589</v>
      </c>
    </row>
    <row r="155" spans="1:15" x14ac:dyDescent="0.35">
      <c r="A155">
        <v>17</v>
      </c>
      <c r="B155">
        <v>17</v>
      </c>
      <c r="C155" t="s">
        <v>299</v>
      </c>
      <c r="D155" t="s">
        <v>300</v>
      </c>
      <c r="E155" t="s">
        <v>301</v>
      </c>
      <c r="F155">
        <v>4.1100000000000003</v>
      </c>
      <c r="G155">
        <v>2105.5</v>
      </c>
      <c r="H155">
        <v>33661</v>
      </c>
      <c r="I155">
        <v>18123.623</v>
      </c>
      <c r="J155">
        <v>1.7430000000000001</v>
      </c>
      <c r="K155">
        <v>0.96699999999999997</v>
      </c>
      <c r="L155">
        <v>0.02</v>
      </c>
      <c r="M155">
        <v>1.9539999999999998E-2</v>
      </c>
      <c r="N155">
        <v>-2.2799999999999998</v>
      </c>
      <c r="O155" s="78">
        <v>44589</v>
      </c>
    </row>
    <row r="156" spans="1:15" x14ac:dyDescent="0.35">
      <c r="A156">
        <v>18</v>
      </c>
      <c r="B156">
        <v>18</v>
      </c>
      <c r="C156" t="s">
        <v>302</v>
      </c>
      <c r="D156" t="s">
        <v>303</v>
      </c>
      <c r="E156" t="s">
        <v>301</v>
      </c>
      <c r="F156">
        <v>4.1100000000000003</v>
      </c>
      <c r="G156">
        <v>2231.2350000000001</v>
      </c>
      <c r="H156">
        <v>31199</v>
      </c>
      <c r="I156">
        <v>18268.603999999999</v>
      </c>
      <c r="J156">
        <v>1.8320000000000001</v>
      </c>
      <c r="K156">
        <v>0.96699999999999997</v>
      </c>
      <c r="L156">
        <v>0.04</v>
      </c>
      <c r="M156">
        <v>5.1180000000000003E-2</v>
      </c>
      <c r="N156">
        <v>27.96</v>
      </c>
      <c r="O156" s="78">
        <v>44589</v>
      </c>
    </row>
    <row r="157" spans="1:15" x14ac:dyDescent="0.35">
      <c r="A157">
        <v>19</v>
      </c>
      <c r="B157">
        <v>19</v>
      </c>
      <c r="C157" t="s">
        <v>304</v>
      </c>
      <c r="D157" t="s">
        <v>305</v>
      </c>
      <c r="E157" t="s">
        <v>301</v>
      </c>
      <c r="F157">
        <v>4.1100000000000003</v>
      </c>
      <c r="G157">
        <v>2277.163</v>
      </c>
      <c r="H157">
        <v>31755</v>
      </c>
      <c r="I157">
        <v>18202.794999999998</v>
      </c>
      <c r="J157">
        <v>1.8759999999999999</v>
      </c>
      <c r="K157">
        <v>0.96699999999999997</v>
      </c>
      <c r="L157">
        <v>0.06</v>
      </c>
      <c r="M157">
        <v>6.6919999999999993E-2</v>
      </c>
      <c r="N157">
        <v>11.54</v>
      </c>
      <c r="O157" s="78">
        <v>44589</v>
      </c>
    </row>
    <row r="158" spans="1:15" x14ac:dyDescent="0.35">
      <c r="A158">
        <v>20</v>
      </c>
      <c r="B158">
        <v>20</v>
      </c>
      <c r="C158" t="s">
        <v>306</v>
      </c>
      <c r="D158" t="s">
        <v>307</v>
      </c>
      <c r="E158" t="s">
        <v>301</v>
      </c>
      <c r="F158">
        <v>4.1100000000000003</v>
      </c>
      <c r="G158">
        <v>2304.7669999999998</v>
      </c>
      <c r="H158">
        <v>32288</v>
      </c>
      <c r="I158">
        <v>17825.504000000001</v>
      </c>
      <c r="J158">
        <v>1.9390000000000001</v>
      </c>
      <c r="K158">
        <v>0.96699999999999997</v>
      </c>
      <c r="L158">
        <v>0.09</v>
      </c>
      <c r="M158">
        <v>8.9200000000000002E-2</v>
      </c>
      <c r="N158">
        <v>-0.89</v>
      </c>
      <c r="O158" s="78">
        <v>44589</v>
      </c>
    </row>
    <row r="159" spans="1:15" x14ac:dyDescent="0.35">
      <c r="A159">
        <v>21</v>
      </c>
      <c r="B159">
        <v>21</v>
      </c>
      <c r="C159" t="s">
        <v>308</v>
      </c>
      <c r="D159" t="s">
        <v>309</v>
      </c>
      <c r="E159" t="s">
        <v>301</v>
      </c>
      <c r="F159">
        <v>4.1100000000000003</v>
      </c>
      <c r="G159">
        <v>2689.0709999999999</v>
      </c>
      <c r="H159">
        <v>36932</v>
      </c>
      <c r="I159">
        <v>18207.080000000002</v>
      </c>
      <c r="J159">
        <v>2.2149999999999999</v>
      </c>
      <c r="K159">
        <v>0.96699999999999997</v>
      </c>
      <c r="L159">
        <v>0.15</v>
      </c>
      <c r="M159">
        <v>0.18692</v>
      </c>
      <c r="N159">
        <v>24.61</v>
      </c>
      <c r="O159" s="78">
        <v>44589</v>
      </c>
    </row>
    <row r="160" spans="1:15" x14ac:dyDescent="0.35">
      <c r="A160">
        <v>22</v>
      </c>
      <c r="B160">
        <v>22</v>
      </c>
      <c r="C160" t="s">
        <v>310</v>
      </c>
      <c r="D160" t="s">
        <v>311</v>
      </c>
      <c r="E160" t="s">
        <v>301</v>
      </c>
      <c r="F160">
        <v>4.1100000000000003</v>
      </c>
      <c r="G160">
        <v>2867.0839999999998</v>
      </c>
      <c r="H160">
        <v>45455</v>
      </c>
      <c r="I160">
        <v>17670.805</v>
      </c>
      <c r="J160">
        <v>2.4340000000000002</v>
      </c>
      <c r="K160">
        <v>0.96699999999999997</v>
      </c>
      <c r="L160">
        <v>0.24</v>
      </c>
      <c r="M160">
        <v>0.26427</v>
      </c>
      <c r="N160">
        <v>10.11</v>
      </c>
      <c r="O160" s="78">
        <v>44589</v>
      </c>
    </row>
    <row r="161" spans="1:15" x14ac:dyDescent="0.35">
      <c r="A161">
        <v>23</v>
      </c>
      <c r="B161">
        <v>23</v>
      </c>
      <c r="C161" t="s">
        <v>312</v>
      </c>
      <c r="D161" t="s">
        <v>271</v>
      </c>
      <c r="E161" t="s">
        <v>272</v>
      </c>
      <c r="F161">
        <v>4.1100000000000003</v>
      </c>
      <c r="G161">
        <v>2188.5709999999999</v>
      </c>
      <c r="H161">
        <v>25960</v>
      </c>
      <c r="K161">
        <v>0.96699999999999997</v>
      </c>
      <c r="O161" s="78">
        <v>44589</v>
      </c>
    </row>
    <row r="162" spans="1:15" x14ac:dyDescent="0.35">
      <c r="A162">
        <v>24</v>
      </c>
      <c r="B162">
        <v>24</v>
      </c>
      <c r="C162" t="s">
        <v>313</v>
      </c>
      <c r="D162" t="s">
        <v>314</v>
      </c>
      <c r="E162" t="s">
        <v>301</v>
      </c>
      <c r="F162">
        <v>4.1100000000000003</v>
      </c>
      <c r="G162">
        <v>4047.1619999999998</v>
      </c>
      <c r="H162">
        <v>67740</v>
      </c>
      <c r="I162">
        <v>17276.960999999999</v>
      </c>
      <c r="J162">
        <v>3.5139999999999998</v>
      </c>
      <c r="K162">
        <v>0.96699999999999997</v>
      </c>
      <c r="L162">
        <v>0.39</v>
      </c>
      <c r="M162">
        <v>0.64737999999999996</v>
      </c>
      <c r="N162">
        <v>66</v>
      </c>
      <c r="O162" s="78">
        <v>44589</v>
      </c>
    </row>
    <row r="163" spans="1:15" x14ac:dyDescent="0.35">
      <c r="A163">
        <v>25</v>
      </c>
      <c r="B163">
        <v>25</v>
      </c>
      <c r="C163" t="s">
        <v>315</v>
      </c>
      <c r="D163" t="s">
        <v>316</v>
      </c>
      <c r="E163" t="s">
        <v>301</v>
      </c>
      <c r="F163">
        <v>4.1100000000000003</v>
      </c>
      <c r="G163">
        <v>3653.7159999999999</v>
      </c>
      <c r="H163">
        <v>53268</v>
      </c>
      <c r="I163">
        <v>17545.34</v>
      </c>
      <c r="J163">
        <v>3.1240000000000001</v>
      </c>
      <c r="K163">
        <v>0.96699999999999997</v>
      </c>
      <c r="L163">
        <v>0.62</v>
      </c>
      <c r="M163">
        <v>0.50890000000000002</v>
      </c>
      <c r="N163">
        <v>-17.920000000000002</v>
      </c>
      <c r="O163" s="78">
        <v>44589</v>
      </c>
    </row>
    <row r="164" spans="1:15" x14ac:dyDescent="0.35">
      <c r="A164">
        <v>26</v>
      </c>
      <c r="B164">
        <v>26</v>
      </c>
      <c r="C164" t="s">
        <v>317</v>
      </c>
      <c r="D164" t="s">
        <v>318</v>
      </c>
      <c r="E164" t="s">
        <v>301</v>
      </c>
      <c r="F164">
        <v>4.1100000000000003</v>
      </c>
      <c r="G164">
        <v>4201.1540000000005</v>
      </c>
      <c r="H164">
        <v>55767</v>
      </c>
      <c r="I164">
        <v>17952.383000000002</v>
      </c>
      <c r="J164">
        <v>3.51</v>
      </c>
      <c r="K164">
        <v>0.96699999999999997</v>
      </c>
      <c r="L164">
        <v>0.99</v>
      </c>
      <c r="M164">
        <v>0.64612999999999998</v>
      </c>
      <c r="N164">
        <v>-34.729999999999997</v>
      </c>
      <c r="O164" s="78">
        <v>44589</v>
      </c>
    </row>
    <row r="165" spans="1:15" x14ac:dyDescent="0.35">
      <c r="A165">
        <v>27</v>
      </c>
      <c r="B165">
        <v>27</v>
      </c>
      <c r="C165" t="s">
        <v>319</v>
      </c>
      <c r="D165" t="s">
        <v>320</v>
      </c>
      <c r="E165" t="s">
        <v>301</v>
      </c>
      <c r="F165">
        <v>4.1100000000000003</v>
      </c>
      <c r="G165">
        <v>5554.8729999999996</v>
      </c>
      <c r="H165">
        <v>79425</v>
      </c>
      <c r="I165">
        <v>17342.574000000001</v>
      </c>
      <c r="J165">
        <v>4.8049999999999997</v>
      </c>
      <c r="K165">
        <v>0.96699999999999997</v>
      </c>
      <c r="L165">
        <v>1.59</v>
      </c>
      <c r="M165">
        <v>1.10636</v>
      </c>
      <c r="N165">
        <v>-30.42</v>
      </c>
      <c r="O165" s="78">
        <v>44589</v>
      </c>
    </row>
    <row r="166" spans="1:15" x14ac:dyDescent="0.35">
      <c r="A166">
        <v>28</v>
      </c>
      <c r="B166">
        <v>28</v>
      </c>
      <c r="C166" t="s">
        <v>321</v>
      </c>
      <c r="D166" t="s">
        <v>322</v>
      </c>
      <c r="E166" t="s">
        <v>301</v>
      </c>
      <c r="F166">
        <v>4.1100000000000003</v>
      </c>
      <c r="G166">
        <v>7410.9380000000001</v>
      </c>
      <c r="H166">
        <v>103653</v>
      </c>
      <c r="I166">
        <v>18239.138999999999</v>
      </c>
      <c r="J166">
        <v>6.0949999999999998</v>
      </c>
      <c r="K166">
        <v>0.96699999999999997</v>
      </c>
      <c r="L166">
        <v>2.54</v>
      </c>
      <c r="M166">
        <v>1.56637</v>
      </c>
      <c r="N166">
        <v>-38.33</v>
      </c>
      <c r="O166" s="78">
        <v>44589</v>
      </c>
    </row>
    <row r="167" spans="1:15" x14ac:dyDescent="0.35">
      <c r="A167">
        <v>29</v>
      </c>
      <c r="B167">
        <v>29</v>
      </c>
      <c r="C167" t="s">
        <v>323</v>
      </c>
      <c r="D167" t="s">
        <v>324</v>
      </c>
      <c r="E167" t="s">
        <v>301</v>
      </c>
      <c r="F167">
        <v>4.1100000000000003</v>
      </c>
      <c r="G167">
        <v>26443.91</v>
      </c>
      <c r="H167">
        <v>426814</v>
      </c>
      <c r="I167">
        <v>17650.011999999999</v>
      </c>
      <c r="J167">
        <v>22.474</v>
      </c>
      <c r="K167">
        <v>0.96699999999999997</v>
      </c>
      <c r="L167">
        <v>4.07</v>
      </c>
      <c r="M167">
        <v>7.5158699999999996</v>
      </c>
      <c r="N167">
        <v>84.67</v>
      </c>
      <c r="O167" s="78">
        <v>44589</v>
      </c>
    </row>
    <row r="168" spans="1:15" x14ac:dyDescent="0.35">
      <c r="A168">
        <v>30</v>
      </c>
      <c r="B168">
        <v>30</v>
      </c>
      <c r="C168" t="s">
        <v>325</v>
      </c>
      <c r="D168" t="s">
        <v>271</v>
      </c>
      <c r="E168" t="s">
        <v>272</v>
      </c>
      <c r="F168">
        <v>4.1100000000000003</v>
      </c>
      <c r="G168">
        <v>2277.1179999999999</v>
      </c>
      <c r="H168">
        <v>28032</v>
      </c>
      <c r="K168">
        <v>0.96699999999999997</v>
      </c>
      <c r="O168" s="78">
        <v>44589</v>
      </c>
    </row>
    <row r="169" spans="1:15" x14ac:dyDescent="0.35">
      <c r="A169">
        <v>31</v>
      </c>
      <c r="B169">
        <v>31</v>
      </c>
      <c r="C169" t="s">
        <v>326</v>
      </c>
      <c r="D169" t="s">
        <v>327</v>
      </c>
      <c r="E169" t="s">
        <v>301</v>
      </c>
      <c r="F169">
        <v>4.1100000000000003</v>
      </c>
      <c r="G169">
        <v>20962.861000000001</v>
      </c>
      <c r="H169">
        <v>325686</v>
      </c>
      <c r="I169">
        <v>18636.150000000001</v>
      </c>
      <c r="J169">
        <v>16.873000000000001</v>
      </c>
      <c r="K169">
        <v>0.96699999999999997</v>
      </c>
      <c r="L169">
        <v>6.51</v>
      </c>
      <c r="M169">
        <v>5.4578600000000002</v>
      </c>
      <c r="N169">
        <v>-16.16</v>
      </c>
      <c r="O169" s="78">
        <v>44589</v>
      </c>
    </row>
    <row r="170" spans="1:15" x14ac:dyDescent="0.35">
      <c r="A170">
        <v>32</v>
      </c>
      <c r="B170">
        <v>32</v>
      </c>
      <c r="C170" t="s">
        <v>328</v>
      </c>
      <c r="D170" t="s">
        <v>329</v>
      </c>
      <c r="E170" t="s">
        <v>301</v>
      </c>
      <c r="F170">
        <v>4.1100000000000003</v>
      </c>
      <c r="G170">
        <v>39979.953000000001</v>
      </c>
      <c r="H170">
        <v>573165</v>
      </c>
      <c r="I170">
        <v>18765.508000000002</v>
      </c>
      <c r="J170">
        <v>31.957999999999998</v>
      </c>
      <c r="K170">
        <v>0.96699999999999997</v>
      </c>
      <c r="L170">
        <v>10.42</v>
      </c>
      <c r="M170">
        <v>11.059760000000001</v>
      </c>
      <c r="N170">
        <v>6.14</v>
      </c>
      <c r="O170" s="78">
        <v>44590</v>
      </c>
    </row>
    <row r="171" spans="1:15" x14ac:dyDescent="0.35">
      <c r="A171">
        <v>33</v>
      </c>
      <c r="B171">
        <v>33</v>
      </c>
      <c r="C171" t="s">
        <v>330</v>
      </c>
      <c r="D171" t="s">
        <v>331</v>
      </c>
      <c r="E171" t="s">
        <v>301</v>
      </c>
      <c r="F171">
        <v>4.1100000000000003</v>
      </c>
      <c r="G171">
        <v>52231.934000000001</v>
      </c>
      <c r="H171">
        <v>788009</v>
      </c>
      <c r="I171">
        <v>18843.008000000002</v>
      </c>
      <c r="J171">
        <v>41.579000000000001</v>
      </c>
      <c r="K171">
        <v>0.96699999999999997</v>
      </c>
      <c r="L171">
        <v>16.670000000000002</v>
      </c>
      <c r="M171">
        <v>14.735379999999999</v>
      </c>
      <c r="N171">
        <v>-11.61</v>
      </c>
      <c r="O171" s="78">
        <v>44590</v>
      </c>
    </row>
    <row r="172" spans="1:15" x14ac:dyDescent="0.35">
      <c r="A172">
        <v>34</v>
      </c>
      <c r="B172">
        <v>34</v>
      </c>
      <c r="C172" t="s">
        <v>332</v>
      </c>
      <c r="D172" t="s">
        <v>333</v>
      </c>
      <c r="E172" t="s">
        <v>301</v>
      </c>
      <c r="F172">
        <v>4.1100000000000003</v>
      </c>
      <c r="G172">
        <v>85574.156000000003</v>
      </c>
      <c r="H172">
        <v>1201269</v>
      </c>
      <c r="I172">
        <v>18939.224999999999</v>
      </c>
      <c r="J172">
        <v>67.775000000000006</v>
      </c>
      <c r="K172">
        <v>0.96699999999999997</v>
      </c>
      <c r="L172">
        <v>26.67</v>
      </c>
      <c r="M172">
        <v>25.199940000000002</v>
      </c>
      <c r="N172">
        <v>-5.51</v>
      </c>
      <c r="O172" s="78">
        <v>44590</v>
      </c>
    </row>
    <row r="173" spans="1:15" x14ac:dyDescent="0.35">
      <c r="A173">
        <v>35</v>
      </c>
      <c r="B173">
        <v>35</v>
      </c>
      <c r="C173" t="s">
        <v>334</v>
      </c>
      <c r="D173" t="s">
        <v>335</v>
      </c>
      <c r="E173" t="s">
        <v>301</v>
      </c>
      <c r="F173">
        <v>4.1100000000000003</v>
      </c>
      <c r="G173">
        <v>130724.211</v>
      </c>
      <c r="H173">
        <v>1886364</v>
      </c>
      <c r="I173">
        <v>18171.697</v>
      </c>
      <c r="J173">
        <v>107.908</v>
      </c>
      <c r="K173">
        <v>0.96699999999999997</v>
      </c>
      <c r="L173">
        <v>42.67</v>
      </c>
      <c r="M173">
        <v>42.833089999999999</v>
      </c>
      <c r="N173">
        <v>0.38</v>
      </c>
      <c r="O173" s="78">
        <v>44590</v>
      </c>
    </row>
    <row r="174" spans="1:15" x14ac:dyDescent="0.35">
      <c r="A174">
        <v>36</v>
      </c>
      <c r="B174">
        <v>36</v>
      </c>
      <c r="C174" t="s">
        <v>336</v>
      </c>
      <c r="D174" t="s">
        <v>271</v>
      </c>
      <c r="E174" t="s">
        <v>272</v>
      </c>
      <c r="F174">
        <v>4.12</v>
      </c>
      <c r="G174">
        <v>3218.123</v>
      </c>
      <c r="H174">
        <v>34966</v>
      </c>
      <c r="K174">
        <v>0.96699999999999997</v>
      </c>
      <c r="O174" s="78">
        <v>44590</v>
      </c>
    </row>
    <row r="175" spans="1:15" x14ac:dyDescent="0.35">
      <c r="A175">
        <v>37</v>
      </c>
      <c r="B175">
        <v>37</v>
      </c>
      <c r="C175" t="s">
        <v>337</v>
      </c>
      <c r="D175" t="s">
        <v>338</v>
      </c>
      <c r="E175" t="s">
        <v>339</v>
      </c>
      <c r="F175">
        <v>4.1100000000000003</v>
      </c>
      <c r="G175">
        <v>2735.7860000000001</v>
      </c>
      <c r="H175">
        <v>31658</v>
      </c>
      <c r="I175">
        <v>17947.166000000001</v>
      </c>
      <c r="J175">
        <v>2.2869999999999999</v>
      </c>
      <c r="K175">
        <v>0.96699999999999997</v>
      </c>
      <c r="L175">
        <v>0.33</v>
      </c>
      <c r="M175">
        <v>0.21210999999999999</v>
      </c>
      <c r="N175">
        <v>-35.72</v>
      </c>
      <c r="O175" s="78">
        <v>44590</v>
      </c>
    </row>
    <row r="176" spans="1:15" x14ac:dyDescent="0.35">
      <c r="A176">
        <v>38</v>
      </c>
      <c r="B176">
        <v>38</v>
      </c>
      <c r="C176" t="s">
        <v>340</v>
      </c>
      <c r="D176" t="s">
        <v>341</v>
      </c>
      <c r="E176" t="s">
        <v>339</v>
      </c>
      <c r="F176">
        <v>4.1100000000000003</v>
      </c>
      <c r="G176">
        <v>5440.9849999999997</v>
      </c>
      <c r="H176">
        <v>76858</v>
      </c>
      <c r="I176">
        <v>17701.585999999999</v>
      </c>
      <c r="J176">
        <v>4.6109999999999998</v>
      </c>
      <c r="K176">
        <v>0.96699999999999997</v>
      </c>
      <c r="L176">
        <v>0.83</v>
      </c>
      <c r="M176">
        <v>1.03731</v>
      </c>
      <c r="N176">
        <v>24.98</v>
      </c>
      <c r="O176" s="78">
        <v>44590</v>
      </c>
    </row>
    <row r="177" spans="1:15" x14ac:dyDescent="0.35">
      <c r="A177">
        <v>39</v>
      </c>
      <c r="B177">
        <v>39</v>
      </c>
      <c r="C177" t="s">
        <v>342</v>
      </c>
      <c r="D177" t="s">
        <v>343</v>
      </c>
      <c r="E177" t="s">
        <v>339</v>
      </c>
      <c r="F177">
        <v>4.1100000000000003</v>
      </c>
      <c r="G177">
        <v>15107.062</v>
      </c>
      <c r="H177">
        <v>203659</v>
      </c>
      <c r="I177">
        <v>18042.491999999998</v>
      </c>
      <c r="J177">
        <v>12.56</v>
      </c>
      <c r="K177">
        <v>0.96699999999999997</v>
      </c>
      <c r="L177">
        <v>3.33</v>
      </c>
      <c r="M177">
        <v>3.8898999999999999</v>
      </c>
      <c r="N177">
        <v>16.809999999999999</v>
      </c>
      <c r="O177" s="78">
        <v>44590</v>
      </c>
    </row>
    <row r="178" spans="1:15" x14ac:dyDescent="0.35">
      <c r="A178">
        <v>40</v>
      </c>
      <c r="B178">
        <v>40</v>
      </c>
      <c r="C178" t="s">
        <v>344</v>
      </c>
      <c r="D178" t="s">
        <v>345</v>
      </c>
      <c r="E178" t="s">
        <v>276</v>
      </c>
      <c r="K178">
        <v>0.96699999999999997</v>
      </c>
      <c r="O178" s="78">
        <v>44590</v>
      </c>
    </row>
    <row r="179" spans="1:15" x14ac:dyDescent="0.35">
      <c r="A179">
        <v>41</v>
      </c>
      <c r="B179">
        <v>41</v>
      </c>
      <c r="C179" t="s">
        <v>346</v>
      </c>
      <c r="D179" t="s">
        <v>271</v>
      </c>
      <c r="E179" t="s">
        <v>272</v>
      </c>
      <c r="F179">
        <v>4.1100000000000003</v>
      </c>
      <c r="G179">
        <v>2009.789</v>
      </c>
      <c r="H179">
        <v>25242</v>
      </c>
      <c r="K179">
        <v>0.96699999999999997</v>
      </c>
      <c r="O179" s="78">
        <v>44590</v>
      </c>
    </row>
    <row r="180" spans="1:15" x14ac:dyDescent="0.35">
      <c r="A180">
        <v>42</v>
      </c>
      <c r="B180">
        <v>42</v>
      </c>
      <c r="C180" t="s">
        <v>347</v>
      </c>
      <c r="D180" t="s">
        <v>314</v>
      </c>
      <c r="E180" t="s">
        <v>301</v>
      </c>
      <c r="F180">
        <v>4.1100000000000003</v>
      </c>
      <c r="G180">
        <v>3918.3589999999999</v>
      </c>
      <c r="H180">
        <v>63089</v>
      </c>
      <c r="I180">
        <v>18279.766</v>
      </c>
      <c r="J180">
        <v>3.2149999999999999</v>
      </c>
      <c r="K180">
        <v>0.96699999999999997</v>
      </c>
      <c r="L180">
        <v>0.39</v>
      </c>
      <c r="M180">
        <v>0.54142999999999997</v>
      </c>
      <c r="N180">
        <v>38.83</v>
      </c>
      <c r="O180" s="78">
        <v>44590</v>
      </c>
    </row>
    <row r="181" spans="1:15" x14ac:dyDescent="0.35">
      <c r="A181">
        <v>43</v>
      </c>
      <c r="B181">
        <v>43</v>
      </c>
      <c r="C181" t="s">
        <v>348</v>
      </c>
      <c r="D181" t="s">
        <v>316</v>
      </c>
      <c r="E181" t="s">
        <v>301</v>
      </c>
      <c r="F181">
        <v>4.1100000000000003</v>
      </c>
      <c r="G181">
        <v>3771.0839999999998</v>
      </c>
      <c r="H181">
        <v>49696</v>
      </c>
      <c r="I181">
        <v>17396.182000000001</v>
      </c>
      <c r="J181">
        <v>3.2519999999999998</v>
      </c>
      <c r="K181">
        <v>0.96699999999999997</v>
      </c>
      <c r="L181">
        <v>0.62</v>
      </c>
      <c r="M181">
        <v>0.55432000000000003</v>
      </c>
      <c r="N181">
        <v>-10.59</v>
      </c>
      <c r="O181" s="78">
        <v>44590</v>
      </c>
    </row>
    <row r="182" spans="1:15" x14ac:dyDescent="0.35">
      <c r="A182">
        <v>44</v>
      </c>
      <c r="B182">
        <v>44</v>
      </c>
      <c r="C182" t="s">
        <v>349</v>
      </c>
      <c r="D182" t="s">
        <v>318</v>
      </c>
      <c r="E182" t="s">
        <v>301</v>
      </c>
      <c r="F182">
        <v>4.1100000000000003</v>
      </c>
      <c r="G182">
        <v>4794.4530000000004</v>
      </c>
      <c r="H182">
        <v>59747</v>
      </c>
      <c r="I182">
        <v>18155.949000000001</v>
      </c>
      <c r="J182">
        <v>3.9609999999999999</v>
      </c>
      <c r="K182">
        <v>0.96699999999999997</v>
      </c>
      <c r="L182">
        <v>0.99</v>
      </c>
      <c r="M182">
        <v>0.80628999999999995</v>
      </c>
      <c r="N182">
        <v>-18.559999999999999</v>
      </c>
      <c r="O182" s="78">
        <v>44590</v>
      </c>
    </row>
    <row r="183" spans="1:15" x14ac:dyDescent="0.35">
      <c r="A183">
        <v>45</v>
      </c>
      <c r="B183">
        <v>45</v>
      </c>
      <c r="C183" t="s">
        <v>350</v>
      </c>
      <c r="D183" t="s">
        <v>271</v>
      </c>
      <c r="E183" t="s">
        <v>272</v>
      </c>
      <c r="F183">
        <v>4.12</v>
      </c>
      <c r="G183">
        <v>2527.8020000000001</v>
      </c>
      <c r="H183">
        <v>26668</v>
      </c>
      <c r="K183">
        <v>0.96699999999999997</v>
      </c>
      <c r="O183" s="78">
        <v>44590</v>
      </c>
    </row>
    <row r="184" spans="1:15" x14ac:dyDescent="0.35">
      <c r="A184">
        <v>46</v>
      </c>
      <c r="B184">
        <v>46</v>
      </c>
      <c r="C184" t="s">
        <v>351</v>
      </c>
      <c r="D184" t="s">
        <v>314</v>
      </c>
      <c r="E184" t="s">
        <v>301</v>
      </c>
      <c r="F184">
        <v>4.1100000000000003</v>
      </c>
      <c r="G184">
        <v>3923.252</v>
      </c>
      <c r="H184">
        <v>69098</v>
      </c>
      <c r="I184">
        <v>18091.330000000002</v>
      </c>
      <c r="J184">
        <v>3.2530000000000001</v>
      </c>
      <c r="K184">
        <v>0.96699999999999997</v>
      </c>
      <c r="L184">
        <v>0.39</v>
      </c>
      <c r="M184">
        <v>0.55474999999999997</v>
      </c>
      <c r="N184">
        <v>42.24</v>
      </c>
      <c r="O184" s="78">
        <v>44590</v>
      </c>
    </row>
    <row r="185" spans="1:15" x14ac:dyDescent="0.35">
      <c r="A185">
        <v>47</v>
      </c>
      <c r="B185">
        <v>47</v>
      </c>
      <c r="C185" t="s">
        <v>352</v>
      </c>
      <c r="D185" t="s">
        <v>316</v>
      </c>
      <c r="E185" t="s">
        <v>301</v>
      </c>
      <c r="F185">
        <v>4.12</v>
      </c>
      <c r="G185">
        <v>3582.0250000000001</v>
      </c>
      <c r="H185">
        <v>47963</v>
      </c>
      <c r="I185">
        <v>16408.912</v>
      </c>
      <c r="J185">
        <v>3.274</v>
      </c>
      <c r="K185">
        <v>0.96699999999999997</v>
      </c>
      <c r="L185">
        <v>0.62</v>
      </c>
      <c r="M185">
        <v>0.56242000000000003</v>
      </c>
      <c r="N185">
        <v>-9.2899999999999991</v>
      </c>
      <c r="O185" s="78">
        <v>44590</v>
      </c>
    </row>
    <row r="186" spans="1:15" x14ac:dyDescent="0.35">
      <c r="A186">
        <v>48</v>
      </c>
      <c r="B186">
        <v>48</v>
      </c>
      <c r="C186" t="s">
        <v>353</v>
      </c>
      <c r="D186" t="s">
        <v>318</v>
      </c>
      <c r="E186" t="s">
        <v>301</v>
      </c>
      <c r="F186">
        <v>4.1100000000000003</v>
      </c>
      <c r="G186">
        <v>4728.6509999999998</v>
      </c>
      <c r="H186">
        <v>60987</v>
      </c>
      <c r="I186">
        <v>18874.817999999999</v>
      </c>
      <c r="J186">
        <v>3.758</v>
      </c>
      <c r="K186">
        <v>0.96699999999999997</v>
      </c>
      <c r="L186">
        <v>0.99</v>
      </c>
      <c r="M186">
        <v>0.73409999999999997</v>
      </c>
      <c r="N186">
        <v>-25.85</v>
      </c>
      <c r="O186" s="78">
        <v>44590</v>
      </c>
    </row>
    <row r="187" spans="1:15" x14ac:dyDescent="0.35">
      <c r="A187">
        <v>49</v>
      </c>
      <c r="B187">
        <v>49</v>
      </c>
      <c r="C187" t="s">
        <v>354</v>
      </c>
      <c r="D187" t="s">
        <v>271</v>
      </c>
      <c r="E187" t="s">
        <v>272</v>
      </c>
      <c r="F187">
        <v>4.1100000000000003</v>
      </c>
      <c r="G187">
        <v>2255.7510000000002</v>
      </c>
      <c r="H187">
        <v>27266</v>
      </c>
      <c r="K187">
        <v>0.96699999999999997</v>
      </c>
      <c r="O187" s="78">
        <v>44590</v>
      </c>
    </row>
    <row r="188" spans="1:15" x14ac:dyDescent="0.35">
      <c r="A188">
        <v>50</v>
      </c>
      <c r="B188">
        <v>50</v>
      </c>
      <c r="C188" t="s">
        <v>355</v>
      </c>
      <c r="D188" t="s">
        <v>356</v>
      </c>
      <c r="E188" t="s">
        <v>281</v>
      </c>
      <c r="F188">
        <v>4.1100000000000003</v>
      </c>
      <c r="G188">
        <v>13711.996999999999</v>
      </c>
      <c r="H188">
        <v>195633</v>
      </c>
      <c r="I188">
        <v>18281.525000000001</v>
      </c>
      <c r="J188">
        <v>11.250999999999999</v>
      </c>
      <c r="K188">
        <v>0.96699999999999997</v>
      </c>
      <c r="M188">
        <v>3.4169299999999998</v>
      </c>
      <c r="O188" s="78">
        <v>44590</v>
      </c>
    </row>
    <row r="189" spans="1:15" x14ac:dyDescent="0.35">
      <c r="A189">
        <v>51</v>
      </c>
      <c r="B189">
        <v>51</v>
      </c>
      <c r="C189" t="s">
        <v>357</v>
      </c>
      <c r="D189" t="s">
        <v>358</v>
      </c>
      <c r="E189" t="s">
        <v>281</v>
      </c>
      <c r="F189">
        <v>4.1100000000000003</v>
      </c>
      <c r="G189">
        <v>17820.326000000001</v>
      </c>
      <c r="H189">
        <v>264666</v>
      </c>
      <c r="I189">
        <v>17977.395</v>
      </c>
      <c r="J189">
        <v>14.869</v>
      </c>
      <c r="K189">
        <v>0.96699999999999997</v>
      </c>
      <c r="M189">
        <v>4.7276300000000004</v>
      </c>
      <c r="O189" s="78">
        <v>44590</v>
      </c>
    </row>
    <row r="190" spans="1:15" x14ac:dyDescent="0.35">
      <c r="A190">
        <v>52</v>
      </c>
      <c r="B190">
        <v>52</v>
      </c>
      <c r="C190" t="s">
        <v>359</v>
      </c>
      <c r="D190" t="s">
        <v>360</v>
      </c>
      <c r="E190" t="s">
        <v>281</v>
      </c>
      <c r="F190">
        <v>4.1100000000000003</v>
      </c>
      <c r="G190">
        <v>11319.325000000001</v>
      </c>
      <c r="H190">
        <v>159783</v>
      </c>
      <c r="I190">
        <v>19169.884999999998</v>
      </c>
      <c r="J190">
        <v>8.8569999999999993</v>
      </c>
      <c r="K190">
        <v>0.96699999999999997</v>
      </c>
      <c r="M190">
        <v>2.5553499999999998</v>
      </c>
      <c r="O190" s="78">
        <v>44590</v>
      </c>
    </row>
    <row r="191" spans="1:15" x14ac:dyDescent="0.35">
      <c r="A191">
        <v>53</v>
      </c>
      <c r="B191">
        <v>53</v>
      </c>
      <c r="C191" t="s">
        <v>361</v>
      </c>
      <c r="D191" t="s">
        <v>362</v>
      </c>
      <c r="E191" t="s">
        <v>281</v>
      </c>
      <c r="F191">
        <v>4.1100000000000003</v>
      </c>
      <c r="G191">
        <v>12101.672</v>
      </c>
      <c r="H191">
        <v>173717</v>
      </c>
      <c r="I191">
        <v>19113.451000000001</v>
      </c>
      <c r="J191">
        <v>9.4969999999999999</v>
      </c>
      <c r="K191">
        <v>0.96699999999999997</v>
      </c>
      <c r="M191">
        <v>2.7853400000000001</v>
      </c>
      <c r="O191" s="78">
        <v>44590</v>
      </c>
    </row>
    <row r="192" spans="1:15" x14ac:dyDescent="0.35">
      <c r="A192">
        <v>54</v>
      </c>
      <c r="B192">
        <v>54</v>
      </c>
      <c r="C192" t="s">
        <v>363</v>
      </c>
      <c r="D192" t="s">
        <v>364</v>
      </c>
      <c r="E192" t="s">
        <v>281</v>
      </c>
      <c r="F192">
        <v>4.1100000000000003</v>
      </c>
      <c r="G192">
        <v>14714.305</v>
      </c>
      <c r="H192">
        <v>204006</v>
      </c>
      <c r="I192">
        <v>18596.285</v>
      </c>
      <c r="J192">
        <v>11.869</v>
      </c>
      <c r="K192">
        <v>0.96699999999999997</v>
      </c>
      <c r="M192">
        <v>3.6400999999999999</v>
      </c>
      <c r="O192" s="78">
        <v>44590</v>
      </c>
    </row>
    <row r="193" spans="1:15" x14ac:dyDescent="0.35">
      <c r="A193">
        <v>55</v>
      </c>
      <c r="B193">
        <v>55</v>
      </c>
      <c r="C193" t="s">
        <v>365</v>
      </c>
      <c r="D193" t="s">
        <v>366</v>
      </c>
      <c r="E193" t="s">
        <v>281</v>
      </c>
      <c r="F193">
        <v>4.1100000000000003</v>
      </c>
      <c r="G193">
        <v>11725.882</v>
      </c>
      <c r="H193">
        <v>178874</v>
      </c>
      <c r="I193">
        <v>17334.166000000001</v>
      </c>
      <c r="J193">
        <v>10.147</v>
      </c>
      <c r="K193">
        <v>0.96699999999999997</v>
      </c>
      <c r="M193">
        <v>3.0190800000000002</v>
      </c>
      <c r="O193" s="78">
        <v>44590</v>
      </c>
    </row>
    <row r="194" spans="1:15" x14ac:dyDescent="0.35">
      <c r="A194">
        <v>56</v>
      </c>
      <c r="B194">
        <v>56</v>
      </c>
      <c r="C194" t="s">
        <v>367</v>
      </c>
      <c r="D194" t="s">
        <v>271</v>
      </c>
      <c r="E194" t="s">
        <v>272</v>
      </c>
      <c r="F194">
        <v>4.1100000000000003</v>
      </c>
      <c r="G194">
        <v>2042.99</v>
      </c>
      <c r="H194">
        <v>29229</v>
      </c>
      <c r="K194">
        <v>0.96699999999999997</v>
      </c>
      <c r="O194" s="78">
        <v>44590</v>
      </c>
    </row>
    <row r="195" spans="1:15" x14ac:dyDescent="0.35">
      <c r="A195">
        <v>57</v>
      </c>
      <c r="B195">
        <v>57</v>
      </c>
      <c r="C195" t="s">
        <v>368</v>
      </c>
      <c r="D195" t="s">
        <v>369</v>
      </c>
      <c r="E195" t="s">
        <v>281</v>
      </c>
      <c r="F195">
        <v>4.1100000000000003</v>
      </c>
      <c r="G195">
        <v>10771.834999999999</v>
      </c>
      <c r="H195">
        <v>149719</v>
      </c>
      <c r="I195">
        <v>18237.949000000001</v>
      </c>
      <c r="J195">
        <v>8.859</v>
      </c>
      <c r="K195">
        <v>0.96699999999999997</v>
      </c>
      <c r="M195">
        <v>2.5561699999999998</v>
      </c>
      <c r="O195" s="78">
        <v>44590</v>
      </c>
    </row>
    <row r="196" spans="1:15" x14ac:dyDescent="0.35">
      <c r="A196">
        <v>58</v>
      </c>
      <c r="B196">
        <v>58</v>
      </c>
      <c r="C196" t="s">
        <v>370</v>
      </c>
      <c r="D196" t="s">
        <v>371</v>
      </c>
      <c r="E196" t="s">
        <v>281</v>
      </c>
      <c r="F196">
        <v>4.1100000000000003</v>
      </c>
      <c r="G196">
        <v>11100.28</v>
      </c>
      <c r="H196">
        <v>162166</v>
      </c>
      <c r="I196">
        <v>17876.898000000001</v>
      </c>
      <c r="J196">
        <v>9.3140000000000001</v>
      </c>
      <c r="K196">
        <v>0.96699999999999997</v>
      </c>
      <c r="M196">
        <v>2.7194500000000001</v>
      </c>
      <c r="O196" s="78">
        <v>44590</v>
      </c>
    </row>
    <row r="197" spans="1:15" x14ac:dyDescent="0.35">
      <c r="A197">
        <v>59</v>
      </c>
      <c r="B197">
        <v>59</v>
      </c>
      <c r="C197" t="s">
        <v>372</v>
      </c>
      <c r="D197" t="s">
        <v>373</v>
      </c>
      <c r="E197" t="s">
        <v>281</v>
      </c>
      <c r="F197">
        <v>4.1100000000000003</v>
      </c>
      <c r="G197">
        <v>11101.413</v>
      </c>
      <c r="H197">
        <v>160312</v>
      </c>
      <c r="I197">
        <v>18467.248</v>
      </c>
      <c r="J197">
        <v>9.0169999999999995</v>
      </c>
      <c r="K197">
        <v>0.96699999999999997</v>
      </c>
      <c r="M197">
        <v>2.6128</v>
      </c>
      <c r="O197" s="78">
        <v>44590</v>
      </c>
    </row>
    <row r="198" spans="1:15" x14ac:dyDescent="0.35">
      <c r="A198">
        <v>60</v>
      </c>
      <c r="B198">
        <v>60</v>
      </c>
      <c r="C198" t="s">
        <v>374</v>
      </c>
      <c r="D198" t="s">
        <v>375</v>
      </c>
      <c r="E198" t="s">
        <v>281</v>
      </c>
      <c r="F198">
        <v>4.1100000000000003</v>
      </c>
      <c r="G198">
        <v>9537.2379999999994</v>
      </c>
      <c r="H198">
        <v>143186</v>
      </c>
      <c r="I198">
        <v>17990.738000000001</v>
      </c>
      <c r="J198">
        <v>7.952</v>
      </c>
      <c r="K198">
        <v>0.96699999999999997</v>
      </c>
      <c r="M198">
        <v>2.2305999999999999</v>
      </c>
      <c r="O198" s="78">
        <v>44590</v>
      </c>
    </row>
    <row r="199" spans="1:15" x14ac:dyDescent="0.35">
      <c r="A199">
        <v>61</v>
      </c>
      <c r="B199">
        <v>61</v>
      </c>
      <c r="C199" t="s">
        <v>376</v>
      </c>
      <c r="D199" t="s">
        <v>377</v>
      </c>
      <c r="E199" t="s">
        <v>281</v>
      </c>
      <c r="F199">
        <v>4.1100000000000003</v>
      </c>
      <c r="G199">
        <v>7796.2920000000004</v>
      </c>
      <c r="H199">
        <v>119748</v>
      </c>
      <c r="I199">
        <v>17391.650000000001</v>
      </c>
      <c r="J199">
        <v>6.7240000000000002</v>
      </c>
      <c r="K199">
        <v>0.96699999999999997</v>
      </c>
      <c r="M199">
        <v>1.7911999999999999</v>
      </c>
      <c r="O199" s="78">
        <v>44590</v>
      </c>
    </row>
    <row r="200" spans="1:15" x14ac:dyDescent="0.35">
      <c r="A200">
        <v>62</v>
      </c>
      <c r="B200">
        <v>62</v>
      </c>
      <c r="C200" t="s">
        <v>378</v>
      </c>
      <c r="D200" t="s">
        <v>379</v>
      </c>
      <c r="E200" t="s">
        <v>281</v>
      </c>
      <c r="F200">
        <v>4.12</v>
      </c>
      <c r="G200">
        <v>6650.942</v>
      </c>
      <c r="H200">
        <v>93392</v>
      </c>
      <c r="I200">
        <v>18652.717000000001</v>
      </c>
      <c r="J200">
        <v>5.3490000000000002</v>
      </c>
      <c r="K200">
        <v>0.96699999999999997</v>
      </c>
      <c r="M200">
        <v>1.3001499999999999</v>
      </c>
      <c r="O200" s="78">
        <v>44590</v>
      </c>
    </row>
    <row r="201" spans="1:15" x14ac:dyDescent="0.35">
      <c r="A201">
        <v>63</v>
      </c>
      <c r="B201">
        <v>63</v>
      </c>
      <c r="C201" t="s">
        <v>380</v>
      </c>
      <c r="D201" t="s">
        <v>271</v>
      </c>
      <c r="E201" t="s">
        <v>272</v>
      </c>
      <c r="F201">
        <v>4.1100000000000003</v>
      </c>
      <c r="G201">
        <v>2368.221</v>
      </c>
      <c r="H201">
        <v>28719</v>
      </c>
      <c r="K201">
        <v>0.96699999999999997</v>
      </c>
      <c r="O201" s="78">
        <v>44590</v>
      </c>
    </row>
    <row r="202" spans="1:15" x14ac:dyDescent="0.35">
      <c r="A202">
        <v>64</v>
      </c>
      <c r="B202">
        <v>64</v>
      </c>
      <c r="C202" t="s">
        <v>381</v>
      </c>
      <c r="D202" t="s">
        <v>382</v>
      </c>
      <c r="E202" t="s">
        <v>281</v>
      </c>
      <c r="F202">
        <v>4.1100000000000003</v>
      </c>
      <c r="G202">
        <v>7186.0749999999998</v>
      </c>
      <c r="H202">
        <v>109639</v>
      </c>
      <c r="I202">
        <v>17591.688999999998</v>
      </c>
      <c r="J202">
        <v>6.1269999999999998</v>
      </c>
      <c r="K202">
        <v>0.96699999999999997</v>
      </c>
      <c r="M202">
        <v>1.5780099999999999</v>
      </c>
      <c r="O202" s="78">
        <v>44590</v>
      </c>
    </row>
    <row r="203" spans="1:15" x14ac:dyDescent="0.35">
      <c r="A203">
        <v>65</v>
      </c>
      <c r="B203">
        <v>65</v>
      </c>
      <c r="C203" t="s">
        <v>383</v>
      </c>
      <c r="D203" t="s">
        <v>384</v>
      </c>
      <c r="E203" t="s">
        <v>281</v>
      </c>
      <c r="F203">
        <v>4.1100000000000003</v>
      </c>
      <c r="G203">
        <v>6651.0370000000003</v>
      </c>
      <c r="H203">
        <v>90221</v>
      </c>
      <c r="I203">
        <v>18454.771000000001</v>
      </c>
      <c r="J203">
        <v>5.4059999999999997</v>
      </c>
      <c r="K203">
        <v>0.96699999999999997</v>
      </c>
      <c r="M203">
        <v>1.3206199999999999</v>
      </c>
      <c r="O203" s="78">
        <v>44590</v>
      </c>
    </row>
    <row r="204" spans="1:15" x14ac:dyDescent="0.35">
      <c r="A204">
        <v>66</v>
      </c>
      <c r="B204">
        <v>66</v>
      </c>
      <c r="C204" t="s">
        <v>385</v>
      </c>
      <c r="D204" t="s">
        <v>386</v>
      </c>
      <c r="E204" t="s">
        <v>281</v>
      </c>
      <c r="F204">
        <v>4.1100000000000003</v>
      </c>
      <c r="G204">
        <v>7712.3019999999997</v>
      </c>
      <c r="H204">
        <v>114926</v>
      </c>
      <c r="I204">
        <v>18145.634999999998</v>
      </c>
      <c r="J204">
        <v>6.375</v>
      </c>
      <c r="K204">
        <v>0.96699999999999997</v>
      </c>
      <c r="M204">
        <v>1.66655</v>
      </c>
      <c r="O204" s="78">
        <v>44590</v>
      </c>
    </row>
    <row r="205" spans="1:15" x14ac:dyDescent="0.35">
      <c r="A205">
        <v>67</v>
      </c>
      <c r="B205">
        <v>67</v>
      </c>
      <c r="C205" t="s">
        <v>387</v>
      </c>
      <c r="D205" t="s">
        <v>388</v>
      </c>
      <c r="E205" t="s">
        <v>281</v>
      </c>
      <c r="F205">
        <v>4.1100000000000003</v>
      </c>
      <c r="G205">
        <v>9179.9779999999992</v>
      </c>
      <c r="H205">
        <v>128010</v>
      </c>
      <c r="I205">
        <v>18080.875</v>
      </c>
      <c r="J205">
        <v>7.6159999999999997</v>
      </c>
      <c r="K205">
        <v>0.96699999999999997</v>
      </c>
      <c r="M205">
        <v>2.1102099999999999</v>
      </c>
      <c r="O205" s="78">
        <v>44590</v>
      </c>
    </row>
    <row r="206" spans="1:15" x14ac:dyDescent="0.35">
      <c r="A206">
        <v>68</v>
      </c>
      <c r="B206">
        <v>68</v>
      </c>
      <c r="C206" t="s">
        <v>389</v>
      </c>
      <c r="D206" t="s">
        <v>390</v>
      </c>
      <c r="E206" t="s">
        <v>281</v>
      </c>
      <c r="F206">
        <v>4.1100000000000003</v>
      </c>
      <c r="G206">
        <v>9995.4950000000008</v>
      </c>
      <c r="H206">
        <v>159109</v>
      </c>
      <c r="I206">
        <v>18376.918000000001</v>
      </c>
      <c r="J206">
        <v>8.1590000000000007</v>
      </c>
      <c r="K206">
        <v>0.96699999999999997</v>
      </c>
      <c r="M206">
        <v>2.3047800000000001</v>
      </c>
      <c r="O206" s="78">
        <v>44590</v>
      </c>
    </row>
    <row r="207" spans="1:15" x14ac:dyDescent="0.35">
      <c r="A207">
        <v>69</v>
      </c>
      <c r="B207">
        <v>69</v>
      </c>
      <c r="C207" t="s">
        <v>391</v>
      </c>
      <c r="D207" t="s">
        <v>392</v>
      </c>
      <c r="E207" t="s">
        <v>281</v>
      </c>
      <c r="F207">
        <v>4.12</v>
      </c>
      <c r="G207">
        <v>9838.9599999999991</v>
      </c>
      <c r="H207">
        <v>133603</v>
      </c>
      <c r="I207">
        <v>18386.583999999999</v>
      </c>
      <c r="J207">
        <v>8.0269999999999992</v>
      </c>
      <c r="K207">
        <v>0.96699999999999997</v>
      </c>
      <c r="M207">
        <v>2.25746</v>
      </c>
      <c r="O207" s="78">
        <v>44590</v>
      </c>
    </row>
    <row r="208" spans="1:15" x14ac:dyDescent="0.35">
      <c r="A208">
        <v>70</v>
      </c>
      <c r="B208">
        <v>70</v>
      </c>
      <c r="C208" t="s">
        <v>393</v>
      </c>
      <c r="D208" t="s">
        <v>271</v>
      </c>
      <c r="E208" t="s">
        <v>272</v>
      </c>
      <c r="F208">
        <v>4.13</v>
      </c>
      <c r="G208">
        <v>2281.4609999999998</v>
      </c>
      <c r="H208">
        <v>29005</v>
      </c>
      <c r="K208">
        <v>0.96699999999999997</v>
      </c>
      <c r="O208" s="78">
        <v>44590</v>
      </c>
    </row>
    <row r="209" spans="1:15" x14ac:dyDescent="0.35">
      <c r="A209">
        <v>71</v>
      </c>
      <c r="B209">
        <v>71</v>
      </c>
      <c r="C209" t="s">
        <v>394</v>
      </c>
      <c r="D209" t="s">
        <v>395</v>
      </c>
      <c r="E209" t="s">
        <v>281</v>
      </c>
      <c r="F209">
        <v>4.1100000000000003</v>
      </c>
      <c r="G209">
        <v>6362.7449999999999</v>
      </c>
      <c r="H209">
        <v>83938</v>
      </c>
      <c r="I209">
        <v>18234.188999999998</v>
      </c>
      <c r="J209">
        <v>5.234</v>
      </c>
      <c r="K209">
        <v>0.96699999999999997</v>
      </c>
      <c r="M209">
        <v>1.2594000000000001</v>
      </c>
      <c r="O209" s="78">
        <v>44590</v>
      </c>
    </row>
    <row r="210" spans="1:15" x14ac:dyDescent="0.35">
      <c r="A210">
        <v>72</v>
      </c>
      <c r="B210">
        <v>72</v>
      </c>
      <c r="C210" t="s">
        <v>396</v>
      </c>
      <c r="D210" t="s">
        <v>397</v>
      </c>
      <c r="E210" t="s">
        <v>281</v>
      </c>
      <c r="F210">
        <v>4.1100000000000003</v>
      </c>
      <c r="G210">
        <v>5944.0330000000004</v>
      </c>
      <c r="H210">
        <v>94792</v>
      </c>
      <c r="I210">
        <v>18643.474999999999</v>
      </c>
      <c r="J210">
        <v>4.782</v>
      </c>
      <c r="K210">
        <v>0.96699999999999997</v>
      </c>
      <c r="M210">
        <v>1.0984700000000001</v>
      </c>
      <c r="O210" s="78">
        <v>44590</v>
      </c>
    </row>
    <row r="211" spans="1:15" x14ac:dyDescent="0.35">
      <c r="A211">
        <v>73</v>
      </c>
      <c r="B211">
        <v>73</v>
      </c>
      <c r="C211" t="s">
        <v>398</v>
      </c>
      <c r="D211" t="s">
        <v>399</v>
      </c>
      <c r="E211" t="s">
        <v>281</v>
      </c>
      <c r="F211">
        <v>4.1100000000000003</v>
      </c>
      <c r="G211">
        <v>7247.5029999999997</v>
      </c>
      <c r="H211">
        <v>96036</v>
      </c>
      <c r="I211">
        <v>19702.66</v>
      </c>
      <c r="J211">
        <v>5.5179999999999998</v>
      </c>
      <c r="K211">
        <v>0.96699999999999997</v>
      </c>
      <c r="M211">
        <v>1.3604499999999999</v>
      </c>
      <c r="O211" s="78">
        <v>44590</v>
      </c>
    </row>
    <row r="212" spans="1:15" x14ac:dyDescent="0.35">
      <c r="A212">
        <v>74</v>
      </c>
      <c r="B212">
        <v>74</v>
      </c>
      <c r="C212" t="s">
        <v>400</v>
      </c>
      <c r="D212" t="s">
        <v>401</v>
      </c>
      <c r="E212" t="s">
        <v>281</v>
      </c>
      <c r="F212">
        <v>4.1100000000000003</v>
      </c>
      <c r="G212">
        <v>4445.4369999999999</v>
      </c>
      <c r="H212">
        <v>64643</v>
      </c>
      <c r="I212">
        <v>17977.953000000001</v>
      </c>
      <c r="J212">
        <v>3.7090000000000001</v>
      </c>
      <c r="K212">
        <v>0.96699999999999997</v>
      </c>
      <c r="M212">
        <v>0.71675</v>
      </c>
      <c r="O212" s="78">
        <v>44590</v>
      </c>
    </row>
    <row r="213" spans="1:15" x14ac:dyDescent="0.35">
      <c r="A213">
        <v>75</v>
      </c>
      <c r="B213">
        <v>75</v>
      </c>
      <c r="C213" t="s">
        <v>402</v>
      </c>
      <c r="D213" t="s">
        <v>403</v>
      </c>
      <c r="E213" t="s">
        <v>281</v>
      </c>
      <c r="F213">
        <v>4.1100000000000003</v>
      </c>
      <c r="G213">
        <v>4565.8779999999997</v>
      </c>
      <c r="H213">
        <v>69742</v>
      </c>
      <c r="I213">
        <v>20397.18</v>
      </c>
      <c r="J213">
        <v>3.3580000000000001</v>
      </c>
      <c r="K213">
        <v>0.96699999999999997</v>
      </c>
      <c r="M213">
        <v>0.59197</v>
      </c>
      <c r="O213" s="78">
        <v>44590</v>
      </c>
    </row>
    <row r="214" spans="1:15" x14ac:dyDescent="0.35">
      <c r="A214">
        <v>76</v>
      </c>
      <c r="B214">
        <v>76</v>
      </c>
      <c r="C214" t="s">
        <v>404</v>
      </c>
      <c r="D214" t="s">
        <v>405</v>
      </c>
      <c r="E214" t="s">
        <v>281</v>
      </c>
      <c r="F214">
        <v>4.1100000000000003</v>
      </c>
      <c r="G214">
        <v>4282.8999999999996</v>
      </c>
      <c r="H214">
        <v>63529</v>
      </c>
      <c r="I214">
        <v>18768.370999999999</v>
      </c>
      <c r="J214">
        <v>3.423</v>
      </c>
      <c r="K214">
        <v>0.96699999999999997</v>
      </c>
      <c r="M214">
        <v>0.61514000000000002</v>
      </c>
      <c r="O214" s="78">
        <v>44590</v>
      </c>
    </row>
    <row r="215" spans="1:15" x14ac:dyDescent="0.35">
      <c r="A215">
        <v>77</v>
      </c>
      <c r="B215">
        <v>77</v>
      </c>
      <c r="C215" t="s">
        <v>406</v>
      </c>
      <c r="D215" t="s">
        <v>271</v>
      </c>
      <c r="E215" t="s">
        <v>272</v>
      </c>
      <c r="F215">
        <v>4.1100000000000003</v>
      </c>
      <c r="G215">
        <v>2357.665</v>
      </c>
      <c r="H215">
        <v>30480</v>
      </c>
      <c r="K215">
        <v>0.96699999999999997</v>
      </c>
      <c r="O215" s="78">
        <v>44590</v>
      </c>
    </row>
    <row r="216" spans="1:15" x14ac:dyDescent="0.35">
      <c r="A216">
        <v>78</v>
      </c>
      <c r="B216">
        <v>78</v>
      </c>
      <c r="C216" t="s">
        <v>407</v>
      </c>
      <c r="D216" t="s">
        <v>408</v>
      </c>
      <c r="E216" t="s">
        <v>281</v>
      </c>
      <c r="F216">
        <v>4.1100000000000003</v>
      </c>
      <c r="G216">
        <v>21685.238000000001</v>
      </c>
      <c r="H216">
        <v>321987</v>
      </c>
      <c r="I216">
        <v>18977.509999999998</v>
      </c>
      <c r="J216">
        <v>17.14</v>
      </c>
      <c r="K216">
        <v>0.96699999999999997</v>
      </c>
      <c r="M216">
        <v>5.55558</v>
      </c>
      <c r="O216" s="78">
        <v>44590</v>
      </c>
    </row>
    <row r="217" spans="1:15" x14ac:dyDescent="0.35">
      <c r="A217">
        <v>79</v>
      </c>
      <c r="B217">
        <v>79</v>
      </c>
      <c r="C217" t="s">
        <v>409</v>
      </c>
      <c r="D217" t="s">
        <v>410</v>
      </c>
      <c r="E217" t="s">
        <v>281</v>
      </c>
      <c r="F217">
        <v>4.12</v>
      </c>
      <c r="G217">
        <v>22374.701000000001</v>
      </c>
      <c r="H217">
        <v>322881</v>
      </c>
      <c r="I217">
        <v>20039.697</v>
      </c>
      <c r="J217">
        <v>16.748000000000001</v>
      </c>
      <c r="K217">
        <v>0.96699999999999997</v>
      </c>
      <c r="M217">
        <v>5.4122300000000001</v>
      </c>
      <c r="O217" s="78">
        <v>44590</v>
      </c>
    </row>
    <row r="218" spans="1:15" x14ac:dyDescent="0.35">
      <c r="A218">
        <v>80</v>
      </c>
      <c r="B218">
        <v>80</v>
      </c>
      <c r="C218" t="s">
        <v>411</v>
      </c>
      <c r="D218" t="s">
        <v>412</v>
      </c>
      <c r="E218" t="s">
        <v>281</v>
      </c>
      <c r="F218">
        <v>4.12</v>
      </c>
      <c r="G218">
        <v>23551.525000000001</v>
      </c>
      <c r="H218">
        <v>368680</v>
      </c>
      <c r="I218">
        <v>19708.041000000001</v>
      </c>
      <c r="J218">
        <v>17.925000000000001</v>
      </c>
      <c r="K218">
        <v>0.96699999999999997</v>
      </c>
      <c r="M218">
        <v>5.8427199999999999</v>
      </c>
      <c r="O218" s="78">
        <v>44590</v>
      </c>
    </row>
    <row r="219" spans="1:15" x14ac:dyDescent="0.35">
      <c r="A219">
        <v>81</v>
      </c>
      <c r="B219">
        <v>81</v>
      </c>
      <c r="C219" t="s">
        <v>413</v>
      </c>
      <c r="D219" t="s">
        <v>414</v>
      </c>
      <c r="E219" t="s">
        <v>281</v>
      </c>
      <c r="F219">
        <v>4.1100000000000003</v>
      </c>
      <c r="G219">
        <v>21647.076000000001</v>
      </c>
      <c r="H219">
        <v>298635</v>
      </c>
      <c r="I219">
        <v>18284.061000000002</v>
      </c>
      <c r="J219">
        <v>17.759</v>
      </c>
      <c r="K219">
        <v>0.96699999999999997</v>
      </c>
      <c r="M219">
        <v>5.7818399999999999</v>
      </c>
      <c r="O219" s="78">
        <v>44590</v>
      </c>
    </row>
    <row r="220" spans="1:15" x14ac:dyDescent="0.35">
      <c r="A220">
        <v>82</v>
      </c>
      <c r="B220">
        <v>82</v>
      </c>
      <c r="C220" t="s">
        <v>415</v>
      </c>
      <c r="D220" t="s">
        <v>416</v>
      </c>
      <c r="E220" t="s">
        <v>281</v>
      </c>
      <c r="F220">
        <v>4.1100000000000003</v>
      </c>
      <c r="G220">
        <v>20634.072</v>
      </c>
      <c r="H220">
        <v>294466</v>
      </c>
      <c r="I220">
        <v>18430.256000000001</v>
      </c>
      <c r="J220">
        <v>16.794</v>
      </c>
      <c r="K220">
        <v>0.96699999999999997</v>
      </c>
      <c r="M220">
        <v>5.4289800000000001</v>
      </c>
      <c r="O220" s="78">
        <v>44590</v>
      </c>
    </row>
    <row r="221" spans="1:15" x14ac:dyDescent="0.35">
      <c r="A221">
        <v>83</v>
      </c>
      <c r="B221">
        <v>83</v>
      </c>
      <c r="C221" t="s">
        <v>417</v>
      </c>
      <c r="D221" t="s">
        <v>418</v>
      </c>
      <c r="E221" t="s">
        <v>281</v>
      </c>
      <c r="F221">
        <v>4.1100000000000003</v>
      </c>
      <c r="G221">
        <v>19595.436000000002</v>
      </c>
      <c r="H221">
        <v>299544</v>
      </c>
      <c r="I221">
        <v>19381.136999999999</v>
      </c>
      <c r="J221">
        <v>15.166</v>
      </c>
      <c r="K221">
        <v>0.96699999999999997</v>
      </c>
      <c r="M221">
        <v>4.8356300000000001</v>
      </c>
      <c r="O221" s="78">
        <v>44590</v>
      </c>
    </row>
    <row r="222" spans="1:15" x14ac:dyDescent="0.35">
      <c r="A222">
        <v>84</v>
      </c>
      <c r="B222">
        <v>84</v>
      </c>
      <c r="C222" t="s">
        <v>419</v>
      </c>
      <c r="D222" t="s">
        <v>271</v>
      </c>
      <c r="E222" t="s">
        <v>272</v>
      </c>
      <c r="F222">
        <v>4.13</v>
      </c>
      <c r="G222">
        <v>3100.91</v>
      </c>
      <c r="H222">
        <v>33125</v>
      </c>
      <c r="K222">
        <v>0.96699999999999997</v>
      </c>
      <c r="O222" s="78">
        <v>44590</v>
      </c>
    </row>
    <row r="223" spans="1:15" x14ac:dyDescent="0.35">
      <c r="A223">
        <v>85</v>
      </c>
      <c r="B223">
        <v>85</v>
      </c>
      <c r="C223" t="s">
        <v>420</v>
      </c>
      <c r="D223" t="s">
        <v>300</v>
      </c>
      <c r="E223" t="s">
        <v>301</v>
      </c>
      <c r="F223">
        <v>4.12</v>
      </c>
      <c r="G223">
        <v>2132.4029999999998</v>
      </c>
      <c r="H223">
        <v>33004</v>
      </c>
      <c r="I223">
        <v>19777.315999999999</v>
      </c>
      <c r="J223">
        <v>1.617</v>
      </c>
      <c r="K223">
        <v>0.96699999999999997</v>
      </c>
      <c r="L223">
        <v>0.02</v>
      </c>
      <c r="O223" s="78">
        <v>44590</v>
      </c>
    </row>
    <row r="224" spans="1:15" x14ac:dyDescent="0.35">
      <c r="A224">
        <v>86</v>
      </c>
      <c r="B224">
        <v>86</v>
      </c>
      <c r="C224" t="s">
        <v>421</v>
      </c>
      <c r="D224" t="s">
        <v>303</v>
      </c>
      <c r="E224" t="s">
        <v>301</v>
      </c>
      <c r="F224">
        <v>4.12</v>
      </c>
      <c r="G224">
        <v>2403.1410000000001</v>
      </c>
      <c r="H224">
        <v>35590</v>
      </c>
      <c r="I224">
        <v>19862.373</v>
      </c>
      <c r="J224">
        <v>1.8149999999999999</v>
      </c>
      <c r="K224">
        <v>0.96699999999999997</v>
      </c>
      <c r="L224">
        <v>0.04</v>
      </c>
      <c r="M224">
        <v>4.5100000000000001E-2</v>
      </c>
      <c r="N224">
        <v>12.76</v>
      </c>
      <c r="O224" s="78">
        <v>44590</v>
      </c>
    </row>
    <row r="225" spans="1:15" x14ac:dyDescent="0.35">
      <c r="A225">
        <v>87</v>
      </c>
      <c r="B225">
        <v>87</v>
      </c>
      <c r="C225" t="s">
        <v>422</v>
      </c>
      <c r="D225" t="s">
        <v>305</v>
      </c>
      <c r="E225" t="s">
        <v>301</v>
      </c>
      <c r="F225">
        <v>4.1100000000000003</v>
      </c>
      <c r="G225">
        <v>2177.0259999999998</v>
      </c>
      <c r="H225">
        <v>34655</v>
      </c>
      <c r="I225">
        <v>17967.993999999999</v>
      </c>
      <c r="J225">
        <v>1.8169999999999999</v>
      </c>
      <c r="K225">
        <v>0.96699999999999997</v>
      </c>
      <c r="L225">
        <v>0.06</v>
      </c>
      <c r="M225">
        <v>4.6019999999999998E-2</v>
      </c>
      <c r="N225">
        <v>-23.31</v>
      </c>
      <c r="O225" s="78">
        <v>44590</v>
      </c>
    </row>
    <row r="226" spans="1:15" x14ac:dyDescent="0.35">
      <c r="A226">
        <v>88</v>
      </c>
      <c r="B226">
        <v>88</v>
      </c>
      <c r="C226" t="s">
        <v>423</v>
      </c>
      <c r="D226" t="s">
        <v>307</v>
      </c>
      <c r="E226" t="s">
        <v>301</v>
      </c>
      <c r="F226">
        <v>4.12</v>
      </c>
      <c r="G226">
        <v>2512.4380000000001</v>
      </c>
      <c r="H226">
        <v>33826</v>
      </c>
      <c r="I226">
        <v>18763.002</v>
      </c>
      <c r="J226">
        <v>2.0089999999999999</v>
      </c>
      <c r="K226">
        <v>0.96699999999999997</v>
      </c>
      <c r="L226">
        <v>0.09</v>
      </c>
      <c r="M226">
        <v>0.11366999999999999</v>
      </c>
      <c r="N226">
        <v>26.3</v>
      </c>
      <c r="O226" s="78">
        <v>44590</v>
      </c>
    </row>
    <row r="227" spans="1:15" x14ac:dyDescent="0.35">
      <c r="A227">
        <v>89</v>
      </c>
      <c r="B227">
        <v>89</v>
      </c>
      <c r="C227" t="s">
        <v>424</v>
      </c>
      <c r="D227" t="s">
        <v>309</v>
      </c>
      <c r="E227" t="s">
        <v>301</v>
      </c>
      <c r="F227">
        <v>4.12</v>
      </c>
      <c r="G227">
        <v>2682.7950000000001</v>
      </c>
      <c r="H227">
        <v>40140</v>
      </c>
      <c r="I227">
        <v>17573.857</v>
      </c>
      <c r="J227">
        <v>2.29</v>
      </c>
      <c r="K227">
        <v>0.96699999999999997</v>
      </c>
      <c r="L227">
        <v>0.15</v>
      </c>
      <c r="M227">
        <v>0.21329000000000001</v>
      </c>
      <c r="N227">
        <v>42.2</v>
      </c>
      <c r="O227" s="78">
        <v>44590</v>
      </c>
    </row>
    <row r="228" spans="1:15" x14ac:dyDescent="0.35">
      <c r="A228">
        <v>90</v>
      </c>
      <c r="B228">
        <v>90</v>
      </c>
      <c r="C228" t="s">
        <v>425</v>
      </c>
      <c r="D228" t="s">
        <v>311</v>
      </c>
      <c r="E228" t="s">
        <v>301</v>
      </c>
      <c r="F228">
        <v>4.1100000000000003</v>
      </c>
      <c r="G228">
        <v>3252.7840000000001</v>
      </c>
      <c r="H228">
        <v>50198</v>
      </c>
      <c r="I228">
        <v>18837.313999999998</v>
      </c>
      <c r="J228">
        <v>2.59</v>
      </c>
      <c r="K228">
        <v>0.96699999999999997</v>
      </c>
      <c r="L228">
        <v>0.24</v>
      </c>
      <c r="M228">
        <v>0.31969999999999998</v>
      </c>
      <c r="N228">
        <v>33.21</v>
      </c>
      <c r="O228" s="78">
        <v>44590</v>
      </c>
    </row>
    <row r="229" spans="1:15" x14ac:dyDescent="0.35">
      <c r="A229">
        <v>91</v>
      </c>
      <c r="B229">
        <v>91</v>
      </c>
      <c r="C229" t="s">
        <v>426</v>
      </c>
      <c r="D229" t="s">
        <v>271</v>
      </c>
      <c r="E229" t="s">
        <v>272</v>
      </c>
      <c r="F229">
        <v>4.12</v>
      </c>
      <c r="G229">
        <v>2786.6439999999998</v>
      </c>
      <c r="H229">
        <v>28099</v>
      </c>
      <c r="K229">
        <v>0.96699999999999997</v>
      </c>
      <c r="O229" s="78">
        <v>44590</v>
      </c>
    </row>
    <row r="230" spans="1:15" x14ac:dyDescent="0.35">
      <c r="A230">
        <v>92</v>
      </c>
      <c r="B230">
        <v>92</v>
      </c>
      <c r="C230" t="s">
        <v>427</v>
      </c>
      <c r="D230" t="s">
        <v>314</v>
      </c>
      <c r="E230" t="s">
        <v>301</v>
      </c>
      <c r="F230">
        <v>4.12</v>
      </c>
      <c r="G230">
        <v>4168.8270000000002</v>
      </c>
      <c r="H230">
        <v>63478</v>
      </c>
      <c r="I230">
        <v>19625.395</v>
      </c>
      <c r="J230">
        <v>3.1859999999999999</v>
      </c>
      <c r="K230">
        <v>0.96699999999999997</v>
      </c>
      <c r="L230">
        <v>0.39</v>
      </c>
      <c r="M230">
        <v>0.53112999999999999</v>
      </c>
      <c r="N230">
        <v>36.19</v>
      </c>
      <c r="O230" s="78">
        <v>44590</v>
      </c>
    </row>
    <row r="231" spans="1:15" x14ac:dyDescent="0.35">
      <c r="A231">
        <v>93</v>
      </c>
      <c r="B231">
        <v>93</v>
      </c>
      <c r="C231" t="s">
        <v>428</v>
      </c>
      <c r="D231" t="s">
        <v>316</v>
      </c>
      <c r="E231" t="s">
        <v>301</v>
      </c>
      <c r="F231">
        <v>4.13</v>
      </c>
      <c r="G231">
        <v>3775.9470000000001</v>
      </c>
      <c r="H231">
        <v>55426</v>
      </c>
      <c r="I231">
        <v>18530.157999999999</v>
      </c>
      <c r="J231">
        <v>3.0569999999999999</v>
      </c>
      <c r="K231">
        <v>0.96699999999999997</v>
      </c>
      <c r="L231">
        <v>0.62</v>
      </c>
      <c r="M231">
        <v>0.48509999999999998</v>
      </c>
      <c r="N231">
        <v>-21.76</v>
      </c>
      <c r="O231" s="78">
        <v>44590</v>
      </c>
    </row>
    <row r="232" spans="1:15" x14ac:dyDescent="0.35">
      <c r="A232">
        <v>94</v>
      </c>
      <c r="B232">
        <v>94</v>
      </c>
      <c r="C232" t="s">
        <v>429</v>
      </c>
      <c r="D232" t="s">
        <v>318</v>
      </c>
      <c r="E232" t="s">
        <v>301</v>
      </c>
      <c r="F232">
        <v>4.1100000000000003</v>
      </c>
      <c r="G232">
        <v>5128.2619999999997</v>
      </c>
      <c r="H232">
        <v>75035</v>
      </c>
      <c r="I232">
        <v>18312.803</v>
      </c>
      <c r="J232">
        <v>4.2009999999999996</v>
      </c>
      <c r="K232">
        <v>0.96699999999999997</v>
      </c>
      <c r="L232">
        <v>0.99</v>
      </c>
      <c r="M232">
        <v>0.89144000000000001</v>
      </c>
      <c r="N232">
        <v>-9.9600000000000009</v>
      </c>
      <c r="O232" s="78">
        <v>44590</v>
      </c>
    </row>
    <row r="233" spans="1:15" x14ac:dyDescent="0.35">
      <c r="A233">
        <v>95</v>
      </c>
      <c r="B233">
        <v>95</v>
      </c>
      <c r="C233" t="s">
        <v>430</v>
      </c>
      <c r="D233" t="s">
        <v>320</v>
      </c>
      <c r="E233" t="s">
        <v>301</v>
      </c>
      <c r="F233">
        <v>4.12</v>
      </c>
      <c r="G233">
        <v>6055.31</v>
      </c>
      <c r="H233">
        <v>83878</v>
      </c>
      <c r="I233">
        <v>19528.118999999999</v>
      </c>
      <c r="J233">
        <v>4.6509999999999998</v>
      </c>
      <c r="K233">
        <v>0.96699999999999997</v>
      </c>
      <c r="L233">
        <v>1.59</v>
      </c>
      <c r="M233">
        <v>1.0517799999999999</v>
      </c>
      <c r="N233">
        <v>-33.85</v>
      </c>
      <c r="O233" s="78">
        <v>44590</v>
      </c>
    </row>
    <row r="234" spans="1:15" x14ac:dyDescent="0.35">
      <c r="A234">
        <v>96</v>
      </c>
      <c r="B234">
        <v>96</v>
      </c>
      <c r="C234" t="s">
        <v>431</v>
      </c>
      <c r="D234" t="s">
        <v>322</v>
      </c>
      <c r="E234" t="s">
        <v>301</v>
      </c>
      <c r="F234">
        <v>4.1100000000000003</v>
      </c>
      <c r="G234">
        <v>8529.0229999999992</v>
      </c>
      <c r="H234">
        <v>113673</v>
      </c>
      <c r="I234">
        <v>19899.651999999998</v>
      </c>
      <c r="J234">
        <v>6.4290000000000003</v>
      </c>
      <c r="K234">
        <v>0.96699999999999997</v>
      </c>
      <c r="L234">
        <v>2.54</v>
      </c>
      <c r="M234">
        <v>1.68573</v>
      </c>
      <c r="N234">
        <v>-33.630000000000003</v>
      </c>
      <c r="O234" s="78">
        <v>44590</v>
      </c>
    </row>
    <row r="235" spans="1:15" x14ac:dyDescent="0.35">
      <c r="A235">
        <v>97</v>
      </c>
      <c r="B235">
        <v>97</v>
      </c>
      <c r="C235" t="s">
        <v>432</v>
      </c>
      <c r="D235" t="s">
        <v>324</v>
      </c>
      <c r="E235" t="s">
        <v>301</v>
      </c>
      <c r="F235">
        <v>4.1100000000000003</v>
      </c>
      <c r="G235">
        <v>25012.848000000002</v>
      </c>
      <c r="H235">
        <v>388058</v>
      </c>
      <c r="I235">
        <v>19266.990000000002</v>
      </c>
      <c r="J235">
        <v>19.472999999999999</v>
      </c>
      <c r="K235">
        <v>0.96699999999999997</v>
      </c>
      <c r="L235">
        <v>4.07</v>
      </c>
      <c r="M235">
        <v>6.4103199999999996</v>
      </c>
      <c r="N235">
        <v>57.5</v>
      </c>
      <c r="O235" s="78">
        <v>44590</v>
      </c>
    </row>
    <row r="236" spans="1:15" x14ac:dyDescent="0.35">
      <c r="A236">
        <v>98</v>
      </c>
      <c r="B236">
        <v>98</v>
      </c>
      <c r="C236" t="s">
        <v>433</v>
      </c>
      <c r="D236" t="s">
        <v>271</v>
      </c>
      <c r="E236" t="s">
        <v>272</v>
      </c>
      <c r="F236">
        <v>4.12</v>
      </c>
      <c r="G236">
        <v>2362.6799999999998</v>
      </c>
      <c r="H236">
        <v>33248</v>
      </c>
      <c r="K236">
        <v>0.96699999999999997</v>
      </c>
      <c r="O236" s="78">
        <v>44590</v>
      </c>
    </row>
    <row r="237" spans="1:15" x14ac:dyDescent="0.35">
      <c r="A237">
        <v>99</v>
      </c>
      <c r="B237">
        <v>99</v>
      </c>
      <c r="C237" t="s">
        <v>434</v>
      </c>
      <c r="D237" t="s">
        <v>327</v>
      </c>
      <c r="E237" t="s">
        <v>301</v>
      </c>
      <c r="F237">
        <v>4.12</v>
      </c>
      <c r="G237">
        <v>22381.162</v>
      </c>
      <c r="H237">
        <v>291984</v>
      </c>
      <c r="I237">
        <v>19323.131000000001</v>
      </c>
      <c r="J237">
        <v>17.373999999999999</v>
      </c>
      <c r="K237">
        <v>0.96699999999999997</v>
      </c>
      <c r="L237">
        <v>6.51</v>
      </c>
      <c r="M237">
        <v>5.6409799999999999</v>
      </c>
      <c r="N237">
        <v>-13.35</v>
      </c>
      <c r="O237" s="78">
        <v>44590</v>
      </c>
    </row>
    <row r="238" spans="1:15" x14ac:dyDescent="0.35">
      <c r="A238">
        <v>100</v>
      </c>
      <c r="B238">
        <v>100</v>
      </c>
      <c r="C238" t="s">
        <v>435</v>
      </c>
      <c r="D238" t="s">
        <v>329</v>
      </c>
      <c r="E238" t="s">
        <v>301</v>
      </c>
      <c r="F238">
        <v>4.12</v>
      </c>
      <c r="G238">
        <v>43819.105000000003</v>
      </c>
      <c r="H238">
        <v>646412</v>
      </c>
      <c r="I238">
        <v>19750.921999999999</v>
      </c>
      <c r="J238">
        <v>33.279000000000003</v>
      </c>
      <c r="K238">
        <v>0.96699999999999997</v>
      </c>
      <c r="L238">
        <v>10.42</v>
      </c>
      <c r="M238">
        <v>11.55959</v>
      </c>
      <c r="N238">
        <v>10.94</v>
      </c>
      <c r="O238" s="78">
        <v>44590</v>
      </c>
    </row>
    <row r="239" spans="1:15" x14ac:dyDescent="0.35">
      <c r="A239">
        <v>101</v>
      </c>
      <c r="B239">
        <v>101</v>
      </c>
      <c r="C239" t="s">
        <v>436</v>
      </c>
      <c r="D239" t="s">
        <v>331</v>
      </c>
      <c r="E239" t="s">
        <v>301</v>
      </c>
      <c r="F239">
        <v>4.1100000000000003</v>
      </c>
      <c r="G239">
        <v>59975.862999999998</v>
      </c>
      <c r="H239">
        <v>860898</v>
      </c>
      <c r="I239">
        <v>19083.335999999999</v>
      </c>
      <c r="J239">
        <v>47.143000000000001</v>
      </c>
      <c r="K239">
        <v>0.96699999999999997</v>
      </c>
      <c r="L239">
        <v>16.670000000000002</v>
      </c>
      <c r="M239">
        <v>16.89969</v>
      </c>
      <c r="N239">
        <v>1.38</v>
      </c>
      <c r="O239" s="78">
        <v>44590</v>
      </c>
    </row>
    <row r="240" spans="1:15" x14ac:dyDescent="0.35">
      <c r="A240">
        <v>102</v>
      </c>
      <c r="B240">
        <v>102</v>
      </c>
      <c r="C240" t="s">
        <v>437</v>
      </c>
      <c r="D240" t="s">
        <v>333</v>
      </c>
      <c r="E240" t="s">
        <v>301</v>
      </c>
      <c r="F240">
        <v>4.12</v>
      </c>
      <c r="G240">
        <v>94483.75</v>
      </c>
      <c r="H240">
        <v>1359426</v>
      </c>
      <c r="I240">
        <v>20478.543000000001</v>
      </c>
      <c r="J240">
        <v>69.206999999999994</v>
      </c>
      <c r="K240">
        <v>0.96699999999999997</v>
      </c>
      <c r="L240">
        <v>26.67</v>
      </c>
      <c r="M240">
        <v>25.792999999999999</v>
      </c>
      <c r="N240">
        <v>-3.29</v>
      </c>
      <c r="O240" s="78">
        <v>44590</v>
      </c>
    </row>
    <row r="241" spans="1:15" x14ac:dyDescent="0.35">
      <c r="A241">
        <v>103</v>
      </c>
      <c r="B241">
        <v>103</v>
      </c>
      <c r="C241" t="s">
        <v>438</v>
      </c>
      <c r="D241" t="s">
        <v>335</v>
      </c>
      <c r="E241" t="s">
        <v>301</v>
      </c>
      <c r="F241">
        <v>4.1100000000000003</v>
      </c>
      <c r="G241">
        <v>139190.891</v>
      </c>
      <c r="H241">
        <v>2140156</v>
      </c>
      <c r="I241">
        <v>18797.518</v>
      </c>
      <c r="J241">
        <v>111.071</v>
      </c>
      <c r="K241">
        <v>0.96699999999999997</v>
      </c>
      <c r="L241">
        <v>42.67</v>
      </c>
      <c r="M241">
        <v>44.324550000000002</v>
      </c>
      <c r="N241">
        <v>3.88</v>
      </c>
      <c r="O241" s="78">
        <v>44590</v>
      </c>
    </row>
    <row r="242" spans="1:15" x14ac:dyDescent="0.35">
      <c r="A242">
        <v>104</v>
      </c>
      <c r="B242">
        <v>104</v>
      </c>
      <c r="C242" t="s">
        <v>439</v>
      </c>
      <c r="D242" t="s">
        <v>271</v>
      </c>
      <c r="E242" t="s">
        <v>272</v>
      </c>
      <c r="F242">
        <v>4.13</v>
      </c>
      <c r="G242">
        <v>3725.4430000000002</v>
      </c>
      <c r="H242">
        <v>41530</v>
      </c>
      <c r="K242">
        <v>0.96699999999999997</v>
      </c>
      <c r="O242" s="78">
        <v>44590</v>
      </c>
    </row>
    <row r="243" spans="1:15" x14ac:dyDescent="0.35">
      <c r="A243">
        <v>105</v>
      </c>
      <c r="B243">
        <v>105</v>
      </c>
      <c r="C243" t="s">
        <v>440</v>
      </c>
      <c r="D243" t="s">
        <v>338</v>
      </c>
      <c r="E243" t="s">
        <v>339</v>
      </c>
      <c r="F243">
        <v>4.12</v>
      </c>
      <c r="G243">
        <v>3357.8980000000001</v>
      </c>
      <c r="H243">
        <v>41096</v>
      </c>
      <c r="I243">
        <v>18864.063999999998</v>
      </c>
      <c r="J243">
        <v>2.67</v>
      </c>
      <c r="K243">
        <v>0.96699999999999997</v>
      </c>
      <c r="L243">
        <v>0.33</v>
      </c>
      <c r="M243">
        <v>0.34803000000000001</v>
      </c>
      <c r="N243">
        <v>5.46</v>
      </c>
      <c r="O243" s="78">
        <v>44590</v>
      </c>
    </row>
    <row r="244" spans="1:15" x14ac:dyDescent="0.35">
      <c r="A244">
        <v>106</v>
      </c>
      <c r="B244">
        <v>106</v>
      </c>
      <c r="C244" t="s">
        <v>441</v>
      </c>
      <c r="D244" t="s">
        <v>341</v>
      </c>
      <c r="E244" t="s">
        <v>339</v>
      </c>
      <c r="F244">
        <v>4.12</v>
      </c>
      <c r="G244">
        <v>5775.5280000000002</v>
      </c>
      <c r="H244">
        <v>84808</v>
      </c>
      <c r="I244">
        <v>18264.914000000001</v>
      </c>
      <c r="J244">
        <v>4.7430000000000003</v>
      </c>
      <c r="K244">
        <v>0.96699999999999997</v>
      </c>
      <c r="L244">
        <v>0.83</v>
      </c>
      <c r="M244">
        <v>1.08449</v>
      </c>
      <c r="N244">
        <v>30.66</v>
      </c>
      <c r="O244" s="78">
        <v>44590</v>
      </c>
    </row>
    <row r="245" spans="1:15" x14ac:dyDescent="0.35">
      <c r="A245">
        <v>107</v>
      </c>
      <c r="B245">
        <v>107</v>
      </c>
      <c r="C245" t="s">
        <v>442</v>
      </c>
      <c r="D245" t="s">
        <v>343</v>
      </c>
      <c r="E245" t="s">
        <v>339</v>
      </c>
      <c r="F245">
        <v>4.12</v>
      </c>
      <c r="G245">
        <v>16827.838</v>
      </c>
      <c r="H245">
        <v>251368</v>
      </c>
      <c r="I245">
        <v>19590.241999999998</v>
      </c>
      <c r="J245">
        <v>12.885</v>
      </c>
      <c r="K245">
        <v>0.96699999999999997</v>
      </c>
      <c r="L245">
        <v>3.33</v>
      </c>
      <c r="M245">
        <v>4.0076499999999999</v>
      </c>
      <c r="N245">
        <v>20.350000000000001</v>
      </c>
      <c r="O245" s="78">
        <v>44590</v>
      </c>
    </row>
    <row r="246" spans="1:15" x14ac:dyDescent="0.35">
      <c r="A246">
        <v>108</v>
      </c>
      <c r="B246">
        <v>108</v>
      </c>
      <c r="C246" t="s">
        <v>443</v>
      </c>
      <c r="D246" t="s">
        <v>345</v>
      </c>
      <c r="E246" t="s">
        <v>276</v>
      </c>
      <c r="F246">
        <v>4.13</v>
      </c>
      <c r="G246">
        <v>589.20600000000002</v>
      </c>
      <c r="H246">
        <v>2717</v>
      </c>
      <c r="K246">
        <v>0.96699999999999997</v>
      </c>
      <c r="O246" s="78">
        <v>44590</v>
      </c>
    </row>
    <row r="247" spans="1:15" x14ac:dyDescent="0.35">
      <c r="A247">
        <v>109</v>
      </c>
      <c r="B247">
        <v>109</v>
      </c>
      <c r="C247" t="s">
        <v>444</v>
      </c>
      <c r="D247" t="s">
        <v>271</v>
      </c>
      <c r="E247" t="s">
        <v>272</v>
      </c>
      <c r="F247">
        <v>4.12</v>
      </c>
      <c r="G247">
        <v>3093.1210000000001</v>
      </c>
      <c r="H247">
        <v>30205</v>
      </c>
      <c r="K247">
        <v>0.96699999999999997</v>
      </c>
      <c r="O247" s="78">
        <v>44590</v>
      </c>
    </row>
    <row r="248" spans="1:15" x14ac:dyDescent="0.35">
      <c r="A248">
        <v>110</v>
      </c>
      <c r="B248">
        <v>110</v>
      </c>
      <c r="C248" t="s">
        <v>445</v>
      </c>
      <c r="D248" t="s">
        <v>314</v>
      </c>
      <c r="E248" t="s">
        <v>301</v>
      </c>
      <c r="F248">
        <v>4.12</v>
      </c>
      <c r="G248">
        <v>4052.067</v>
      </c>
      <c r="H248">
        <v>64324</v>
      </c>
      <c r="I248">
        <v>18056.296999999999</v>
      </c>
      <c r="J248">
        <v>3.3660000000000001</v>
      </c>
      <c r="K248">
        <v>0.96699999999999997</v>
      </c>
      <c r="L248">
        <v>0.39</v>
      </c>
      <c r="M248">
        <v>0.59497999999999995</v>
      </c>
      <c r="N248">
        <v>52.56</v>
      </c>
      <c r="O248" s="78">
        <v>44590</v>
      </c>
    </row>
    <row r="249" spans="1:15" x14ac:dyDescent="0.35">
      <c r="A249">
        <v>111</v>
      </c>
      <c r="B249">
        <v>111</v>
      </c>
      <c r="C249" t="s">
        <v>446</v>
      </c>
      <c r="D249" t="s">
        <v>316</v>
      </c>
      <c r="E249" t="s">
        <v>301</v>
      </c>
      <c r="F249">
        <v>4.12</v>
      </c>
      <c r="G249">
        <v>3803.4580000000001</v>
      </c>
      <c r="H249">
        <v>53961</v>
      </c>
      <c r="I249">
        <v>18081.488000000001</v>
      </c>
      <c r="J249">
        <v>3.1549999999999998</v>
      </c>
      <c r="K249">
        <v>0.96699999999999997</v>
      </c>
      <c r="L249">
        <v>0.62</v>
      </c>
      <c r="M249">
        <v>0.52010999999999996</v>
      </c>
      <c r="N249">
        <v>-16.11</v>
      </c>
      <c r="O249" s="78">
        <v>44590</v>
      </c>
    </row>
    <row r="250" spans="1:15" x14ac:dyDescent="0.35">
      <c r="A250">
        <v>112</v>
      </c>
      <c r="B250">
        <v>112</v>
      </c>
      <c r="C250" t="s">
        <v>447</v>
      </c>
      <c r="D250" t="s">
        <v>318</v>
      </c>
      <c r="E250" t="s">
        <v>301</v>
      </c>
      <c r="F250">
        <v>4.12</v>
      </c>
      <c r="G250">
        <v>5026.3599999999997</v>
      </c>
      <c r="H250">
        <v>64170</v>
      </c>
      <c r="I250">
        <v>18115.932000000001</v>
      </c>
      <c r="J250">
        <v>4.1619999999999999</v>
      </c>
      <c r="K250">
        <v>0.96699999999999997</v>
      </c>
      <c r="L250">
        <v>0.99</v>
      </c>
      <c r="M250">
        <v>0.87766999999999995</v>
      </c>
      <c r="N250">
        <v>-11.35</v>
      </c>
      <c r="O250" s="78">
        <v>44590</v>
      </c>
    </row>
    <row r="251" spans="1:15" x14ac:dyDescent="0.35">
      <c r="A251">
        <v>113</v>
      </c>
      <c r="B251">
        <v>113</v>
      </c>
      <c r="C251" t="s">
        <v>448</v>
      </c>
      <c r="D251" t="s">
        <v>271</v>
      </c>
      <c r="E251" t="s">
        <v>272</v>
      </c>
      <c r="F251">
        <v>4.1100000000000003</v>
      </c>
      <c r="G251">
        <v>2266.049</v>
      </c>
      <c r="H251">
        <v>29457</v>
      </c>
      <c r="K251">
        <v>0.96699999999999997</v>
      </c>
      <c r="O251" s="78">
        <v>44590</v>
      </c>
    </row>
    <row r="252" spans="1:15" x14ac:dyDescent="0.35">
      <c r="A252">
        <v>114</v>
      </c>
      <c r="B252">
        <v>114</v>
      </c>
      <c r="C252" t="s">
        <v>449</v>
      </c>
      <c r="D252" t="s">
        <v>314</v>
      </c>
      <c r="E252" t="s">
        <v>301</v>
      </c>
      <c r="F252">
        <v>4.12</v>
      </c>
      <c r="G252">
        <v>3713.7220000000002</v>
      </c>
      <c r="H252">
        <v>55305</v>
      </c>
      <c r="I252">
        <v>18361.245999999999</v>
      </c>
      <c r="J252">
        <v>3.0339999999999998</v>
      </c>
      <c r="K252">
        <v>0.96699999999999997</v>
      </c>
      <c r="L252">
        <v>0.39</v>
      </c>
      <c r="M252">
        <v>0.47704999999999997</v>
      </c>
      <c r="N252">
        <v>22.32</v>
      </c>
      <c r="O252" s="78">
        <v>44590</v>
      </c>
    </row>
    <row r="253" spans="1:15" x14ac:dyDescent="0.35">
      <c r="A253">
        <v>115</v>
      </c>
      <c r="B253">
        <v>115</v>
      </c>
      <c r="C253" t="s">
        <v>450</v>
      </c>
      <c r="D253" t="s">
        <v>316</v>
      </c>
      <c r="E253" t="s">
        <v>301</v>
      </c>
      <c r="F253">
        <v>4.13</v>
      </c>
      <c r="G253">
        <v>3855.453</v>
      </c>
      <c r="H253">
        <v>46825</v>
      </c>
      <c r="I253">
        <v>17898.949000000001</v>
      </c>
      <c r="J253">
        <v>3.2309999999999999</v>
      </c>
      <c r="K253">
        <v>0.96699999999999997</v>
      </c>
      <c r="L253">
        <v>0.62</v>
      </c>
      <c r="M253">
        <v>0.54700000000000004</v>
      </c>
      <c r="N253">
        <v>-11.77</v>
      </c>
      <c r="O253" s="78">
        <v>44590</v>
      </c>
    </row>
    <row r="254" spans="1:15" x14ac:dyDescent="0.35">
      <c r="A254">
        <v>116</v>
      </c>
      <c r="B254">
        <v>116</v>
      </c>
      <c r="C254" t="s">
        <v>451</v>
      </c>
      <c r="D254" t="s">
        <v>318</v>
      </c>
      <c r="E254" t="s">
        <v>301</v>
      </c>
      <c r="F254">
        <v>4.12</v>
      </c>
      <c r="G254">
        <v>5857.9650000000001</v>
      </c>
      <c r="H254">
        <v>81894</v>
      </c>
      <c r="I254">
        <v>19361.585999999999</v>
      </c>
      <c r="J254">
        <v>4.5380000000000003</v>
      </c>
      <c r="K254">
        <v>0.96699999999999997</v>
      </c>
      <c r="L254">
        <v>0.99</v>
      </c>
      <c r="M254">
        <v>1.0116000000000001</v>
      </c>
      <c r="N254">
        <v>2.1800000000000002</v>
      </c>
      <c r="O254" s="78">
        <v>44590</v>
      </c>
    </row>
    <row r="255" spans="1:15" x14ac:dyDescent="0.35">
      <c r="A255">
        <v>117</v>
      </c>
      <c r="B255">
        <v>117</v>
      </c>
      <c r="C255" t="s">
        <v>452</v>
      </c>
      <c r="D255" t="s">
        <v>271</v>
      </c>
      <c r="E255" t="s">
        <v>272</v>
      </c>
      <c r="F255">
        <v>4.12</v>
      </c>
      <c r="G255">
        <v>2603.1010000000001</v>
      </c>
      <c r="H255">
        <v>34732</v>
      </c>
      <c r="K255">
        <v>0.96699999999999997</v>
      </c>
      <c r="O255" s="78">
        <v>44590</v>
      </c>
    </row>
    <row r="256" spans="1:15" x14ac:dyDescent="0.35">
      <c r="A256">
        <v>118</v>
      </c>
      <c r="B256">
        <v>118</v>
      </c>
      <c r="C256" t="s">
        <v>453</v>
      </c>
      <c r="D256" t="s">
        <v>314</v>
      </c>
      <c r="E256" t="s">
        <v>301</v>
      </c>
      <c r="F256">
        <v>4.12</v>
      </c>
      <c r="G256">
        <v>4174.3689999999997</v>
      </c>
      <c r="H256">
        <v>64807</v>
      </c>
      <c r="I256">
        <v>18910.037</v>
      </c>
      <c r="J256">
        <v>3.3109999999999999</v>
      </c>
      <c r="K256">
        <v>0.96699999999999997</v>
      </c>
      <c r="L256">
        <v>0.39</v>
      </c>
      <c r="M256">
        <v>0.57547000000000004</v>
      </c>
      <c r="N256">
        <v>47.56</v>
      </c>
      <c r="O256" s="78">
        <v>44590</v>
      </c>
    </row>
    <row r="257" spans="1:15" x14ac:dyDescent="0.35">
      <c r="A257">
        <v>119</v>
      </c>
      <c r="B257">
        <v>119</v>
      </c>
      <c r="C257" t="s">
        <v>454</v>
      </c>
      <c r="D257" t="s">
        <v>316</v>
      </c>
      <c r="E257" t="s">
        <v>301</v>
      </c>
      <c r="F257">
        <v>4.13</v>
      </c>
      <c r="G257">
        <v>3954.134</v>
      </c>
      <c r="H257">
        <v>57429</v>
      </c>
      <c r="I257">
        <v>18863.379000000001</v>
      </c>
      <c r="J257">
        <v>3.1440000000000001</v>
      </c>
      <c r="K257">
        <v>0.96699999999999997</v>
      </c>
      <c r="L257">
        <v>0.62</v>
      </c>
      <c r="M257">
        <v>0.51622000000000001</v>
      </c>
      <c r="N257">
        <v>-16.739999999999998</v>
      </c>
      <c r="O257" s="78">
        <v>44590</v>
      </c>
    </row>
    <row r="258" spans="1:15" x14ac:dyDescent="0.35">
      <c r="A258">
        <v>120</v>
      </c>
      <c r="B258">
        <v>120</v>
      </c>
      <c r="C258" t="s">
        <v>455</v>
      </c>
      <c r="D258" t="s">
        <v>318</v>
      </c>
      <c r="E258" t="s">
        <v>301</v>
      </c>
      <c r="F258">
        <v>4.12</v>
      </c>
      <c r="G258">
        <v>5015.1559999999999</v>
      </c>
      <c r="H258">
        <v>70751</v>
      </c>
      <c r="I258">
        <v>18932.123</v>
      </c>
      <c r="J258">
        <v>3.9740000000000002</v>
      </c>
      <c r="K258">
        <v>0.96699999999999997</v>
      </c>
      <c r="L258">
        <v>0.99</v>
      </c>
      <c r="M258">
        <v>0.81072</v>
      </c>
      <c r="N258">
        <v>-18.11</v>
      </c>
      <c r="O258" s="78">
        <v>44590</v>
      </c>
    </row>
    <row r="259" spans="1:15" x14ac:dyDescent="0.35">
      <c r="A259">
        <v>121</v>
      </c>
      <c r="B259">
        <v>121</v>
      </c>
      <c r="C259" t="s">
        <v>456</v>
      </c>
      <c r="D259" t="s">
        <v>271</v>
      </c>
      <c r="E259" t="s">
        <v>272</v>
      </c>
      <c r="F259">
        <v>4.13</v>
      </c>
      <c r="G259">
        <v>2691.3519999999999</v>
      </c>
      <c r="H259">
        <v>31347</v>
      </c>
      <c r="K259">
        <v>0.96699999999999997</v>
      </c>
      <c r="O259" s="78">
        <v>44590</v>
      </c>
    </row>
    <row r="260" spans="1:15" x14ac:dyDescent="0.35">
      <c r="A260">
        <v>122</v>
      </c>
      <c r="B260">
        <v>122</v>
      </c>
      <c r="C260" t="s">
        <v>457</v>
      </c>
      <c r="D260" t="s">
        <v>286</v>
      </c>
      <c r="E260" t="s">
        <v>281</v>
      </c>
      <c r="F260">
        <v>4.13</v>
      </c>
      <c r="G260">
        <v>18453.623</v>
      </c>
      <c r="H260">
        <v>293126</v>
      </c>
      <c r="I260">
        <v>18404.535</v>
      </c>
      <c r="J260">
        <v>15.04</v>
      </c>
      <c r="K260">
        <v>0.96699999999999997</v>
      </c>
      <c r="L260">
        <v>4.165</v>
      </c>
      <c r="M260">
        <v>4.7898399999999999</v>
      </c>
      <c r="N260">
        <v>15</v>
      </c>
      <c r="O260" s="78">
        <v>44590</v>
      </c>
    </row>
    <row r="261" spans="1:15" x14ac:dyDescent="0.35">
      <c r="A261">
        <v>123</v>
      </c>
      <c r="B261">
        <v>123</v>
      </c>
      <c r="C261" t="s">
        <v>458</v>
      </c>
      <c r="D261" t="s">
        <v>271</v>
      </c>
      <c r="E261" t="s">
        <v>272</v>
      </c>
      <c r="F261">
        <v>4.1399999999999997</v>
      </c>
      <c r="G261">
        <v>2260.8490000000002</v>
      </c>
      <c r="H261">
        <v>32017</v>
      </c>
      <c r="K261">
        <v>0.96699999999999997</v>
      </c>
      <c r="O261" s="78">
        <v>44590</v>
      </c>
    </row>
    <row r="262" spans="1:15" x14ac:dyDescent="0.35">
      <c r="A262">
        <v>124</v>
      </c>
      <c r="B262">
        <v>124</v>
      </c>
      <c r="C262" t="s">
        <v>459</v>
      </c>
      <c r="D262" t="s">
        <v>293</v>
      </c>
      <c r="E262" t="s">
        <v>281</v>
      </c>
      <c r="F262">
        <v>4.13</v>
      </c>
      <c r="G262">
        <v>17060.796999999999</v>
      </c>
      <c r="H262">
        <v>251088</v>
      </c>
      <c r="I262">
        <v>18521.809000000001</v>
      </c>
      <c r="J262">
        <v>13.817</v>
      </c>
      <c r="K262">
        <v>0.96699999999999997</v>
      </c>
      <c r="L262">
        <v>4.165</v>
      </c>
      <c r="M262">
        <v>4.3454499999999996</v>
      </c>
      <c r="N262">
        <v>4.33</v>
      </c>
      <c r="O262" s="78">
        <v>44590</v>
      </c>
    </row>
    <row r="263" spans="1:15" x14ac:dyDescent="0.35">
      <c r="A263">
        <v>125</v>
      </c>
      <c r="B263">
        <v>125</v>
      </c>
      <c r="C263" t="s">
        <v>460</v>
      </c>
      <c r="D263" t="s">
        <v>280</v>
      </c>
      <c r="E263" t="s">
        <v>281</v>
      </c>
      <c r="F263">
        <v>4.13</v>
      </c>
      <c r="G263">
        <v>17410.550999999999</v>
      </c>
      <c r="H263">
        <v>256084</v>
      </c>
      <c r="I263">
        <v>21534.98</v>
      </c>
      <c r="J263">
        <v>12.127000000000001</v>
      </c>
      <c r="K263">
        <v>0.96699999999999997</v>
      </c>
      <c r="L263">
        <v>4.165</v>
      </c>
      <c r="M263">
        <v>3.7334999999999998</v>
      </c>
      <c r="N263">
        <v>-10.36</v>
      </c>
      <c r="O263" s="78">
        <v>44590</v>
      </c>
    </row>
    <row r="264" spans="1:15" x14ac:dyDescent="0.35">
      <c r="A264">
        <v>126</v>
      </c>
      <c r="B264">
        <v>126</v>
      </c>
      <c r="C264" t="s">
        <v>461</v>
      </c>
      <c r="D264" t="s">
        <v>271</v>
      </c>
      <c r="E264" t="s">
        <v>272</v>
      </c>
      <c r="F264">
        <v>4.13</v>
      </c>
      <c r="G264">
        <v>1890.3009999999999</v>
      </c>
      <c r="H264">
        <v>26983</v>
      </c>
      <c r="K264">
        <v>0.96699999999999997</v>
      </c>
      <c r="O264" s="78">
        <v>44590</v>
      </c>
    </row>
    <row r="265" spans="1:15" x14ac:dyDescent="0.35">
      <c r="A265">
        <v>127</v>
      </c>
      <c r="B265">
        <v>127</v>
      </c>
      <c r="C265" t="s">
        <v>462</v>
      </c>
      <c r="D265" t="s">
        <v>271</v>
      </c>
      <c r="E265" t="s">
        <v>272</v>
      </c>
      <c r="F265">
        <v>4.13</v>
      </c>
      <c r="G265">
        <v>2869.3029999999999</v>
      </c>
      <c r="H265">
        <v>29434</v>
      </c>
      <c r="K265">
        <v>0.96699999999999997</v>
      </c>
      <c r="O265" s="78">
        <v>44590</v>
      </c>
    </row>
    <row r="267" spans="1:15" x14ac:dyDescent="0.35">
      <c r="A267" t="s">
        <v>464</v>
      </c>
    </row>
    <row r="269" spans="1:15" x14ac:dyDescent="0.35">
      <c r="B269" t="s">
        <v>256</v>
      </c>
      <c r="C269" t="s">
        <v>257</v>
      </c>
      <c r="D269" t="s">
        <v>258</v>
      </c>
      <c r="E269" t="s">
        <v>259</v>
      </c>
      <c r="F269" t="s">
        <v>260</v>
      </c>
      <c r="G269" t="s">
        <v>261</v>
      </c>
      <c r="H269" t="s">
        <v>262</v>
      </c>
      <c r="I269" t="s">
        <v>263</v>
      </c>
      <c r="J269" t="s">
        <v>264</v>
      </c>
      <c r="K269" t="s">
        <v>265</v>
      </c>
      <c r="L269" t="s">
        <v>266</v>
      </c>
      <c r="M269" t="s">
        <v>267</v>
      </c>
      <c r="N269" t="s">
        <v>268</v>
      </c>
      <c r="O269" t="s">
        <v>269</v>
      </c>
    </row>
    <row r="270" spans="1:15" x14ac:dyDescent="0.35">
      <c r="A270">
        <v>1</v>
      </c>
      <c r="B270">
        <v>1</v>
      </c>
      <c r="C270" t="s">
        <v>270</v>
      </c>
      <c r="D270" t="s">
        <v>271</v>
      </c>
      <c r="E270" t="s">
        <v>272</v>
      </c>
      <c r="L270">
        <v>15</v>
      </c>
      <c r="O270" s="78">
        <v>44589</v>
      </c>
    </row>
    <row r="271" spans="1:15" x14ac:dyDescent="0.35">
      <c r="A271">
        <v>2</v>
      </c>
      <c r="B271">
        <v>2</v>
      </c>
      <c r="C271" t="s">
        <v>273</v>
      </c>
      <c r="D271" t="s">
        <v>271</v>
      </c>
      <c r="E271" t="s">
        <v>272</v>
      </c>
      <c r="L271">
        <v>15</v>
      </c>
      <c r="O271" s="78">
        <v>44589</v>
      </c>
    </row>
    <row r="272" spans="1:15" x14ac:dyDescent="0.35">
      <c r="A272">
        <v>3</v>
      </c>
      <c r="B272">
        <v>3</v>
      </c>
      <c r="C272" t="s">
        <v>274</v>
      </c>
      <c r="D272" t="s">
        <v>275</v>
      </c>
      <c r="E272" t="s">
        <v>276</v>
      </c>
      <c r="F272">
        <v>4.09</v>
      </c>
      <c r="G272">
        <v>18189.298999999999</v>
      </c>
      <c r="H272">
        <v>262092</v>
      </c>
      <c r="J272">
        <v>18189.298999999999</v>
      </c>
      <c r="L272">
        <v>15</v>
      </c>
      <c r="M272">
        <v>14.742760000000001</v>
      </c>
      <c r="N272">
        <v>-1.71</v>
      </c>
      <c r="O272" s="78">
        <v>44589</v>
      </c>
    </row>
    <row r="273" spans="1:15" x14ac:dyDescent="0.35">
      <c r="A273">
        <v>4</v>
      </c>
      <c r="B273">
        <v>4</v>
      </c>
      <c r="C273" t="s">
        <v>277</v>
      </c>
      <c r="D273" t="s">
        <v>278</v>
      </c>
      <c r="E273" t="s">
        <v>276</v>
      </c>
      <c r="F273">
        <v>4.09</v>
      </c>
      <c r="G273">
        <v>17998.576000000001</v>
      </c>
      <c r="H273">
        <v>251703</v>
      </c>
      <c r="J273">
        <v>17998.576000000001</v>
      </c>
      <c r="L273">
        <v>15</v>
      </c>
      <c r="M273">
        <v>14.588179999999999</v>
      </c>
      <c r="N273">
        <v>-2.75</v>
      </c>
      <c r="O273" s="78">
        <v>44589</v>
      </c>
    </row>
    <row r="274" spans="1:15" x14ac:dyDescent="0.35">
      <c r="A274">
        <v>5</v>
      </c>
      <c r="B274">
        <v>5</v>
      </c>
      <c r="C274" t="s">
        <v>279</v>
      </c>
      <c r="D274" t="s">
        <v>280</v>
      </c>
      <c r="E274" t="s">
        <v>281</v>
      </c>
      <c r="F274">
        <v>4.09</v>
      </c>
      <c r="G274">
        <v>19066.898000000001</v>
      </c>
      <c r="H274">
        <v>286645</v>
      </c>
      <c r="J274">
        <v>19066.898000000001</v>
      </c>
      <c r="L274">
        <v>15</v>
      </c>
      <c r="M274">
        <v>15.454079999999999</v>
      </c>
      <c r="N274">
        <v>3.03</v>
      </c>
      <c r="O274" s="78">
        <v>44589</v>
      </c>
    </row>
    <row r="275" spans="1:15" x14ac:dyDescent="0.35">
      <c r="A275">
        <v>6</v>
      </c>
      <c r="B275">
        <v>6</v>
      </c>
      <c r="C275" t="s">
        <v>282</v>
      </c>
      <c r="D275" t="s">
        <v>271</v>
      </c>
      <c r="E275" t="s">
        <v>272</v>
      </c>
      <c r="L275">
        <v>15</v>
      </c>
      <c r="O275" s="78">
        <v>44589</v>
      </c>
    </row>
    <row r="276" spans="1:15" x14ac:dyDescent="0.35">
      <c r="A276">
        <v>7</v>
      </c>
      <c r="B276">
        <v>7</v>
      </c>
      <c r="C276" t="s">
        <v>283</v>
      </c>
      <c r="D276" t="s">
        <v>284</v>
      </c>
      <c r="E276" t="s">
        <v>281</v>
      </c>
      <c r="F276">
        <v>4.09</v>
      </c>
      <c r="G276">
        <v>18031.807000000001</v>
      </c>
      <c r="H276">
        <v>259001</v>
      </c>
      <c r="J276">
        <v>18031.807000000001</v>
      </c>
      <c r="L276">
        <v>15</v>
      </c>
      <c r="M276">
        <v>14.61511</v>
      </c>
      <c r="N276">
        <v>-2.57</v>
      </c>
      <c r="O276" s="78">
        <v>44589</v>
      </c>
    </row>
    <row r="277" spans="1:15" x14ac:dyDescent="0.35">
      <c r="A277">
        <v>8</v>
      </c>
      <c r="B277">
        <v>8</v>
      </c>
      <c r="C277" t="s">
        <v>285</v>
      </c>
      <c r="D277" t="s">
        <v>286</v>
      </c>
      <c r="E277" t="s">
        <v>281</v>
      </c>
      <c r="F277">
        <v>4.09</v>
      </c>
      <c r="G277">
        <v>18458</v>
      </c>
      <c r="H277">
        <v>264408</v>
      </c>
      <c r="J277">
        <v>18458</v>
      </c>
      <c r="L277">
        <v>15</v>
      </c>
      <c r="M277">
        <v>14.96055</v>
      </c>
      <c r="N277">
        <v>-0.26</v>
      </c>
      <c r="O277" s="78">
        <v>44589</v>
      </c>
    </row>
    <row r="278" spans="1:15" x14ac:dyDescent="0.35">
      <c r="A278">
        <v>9</v>
      </c>
      <c r="B278">
        <v>9</v>
      </c>
      <c r="C278" t="s">
        <v>287</v>
      </c>
      <c r="D278" t="s">
        <v>288</v>
      </c>
      <c r="E278" t="s">
        <v>281</v>
      </c>
      <c r="F278">
        <v>4.0999999999999996</v>
      </c>
      <c r="G278">
        <v>18199.506000000001</v>
      </c>
      <c r="H278">
        <v>255030</v>
      </c>
      <c r="J278">
        <v>18199.506000000001</v>
      </c>
      <c r="L278">
        <v>15</v>
      </c>
      <c r="M278">
        <v>14.75104</v>
      </c>
      <c r="N278">
        <v>-1.66</v>
      </c>
      <c r="O278" s="78">
        <v>44589</v>
      </c>
    </row>
    <row r="279" spans="1:15" x14ac:dyDescent="0.35">
      <c r="A279">
        <v>10</v>
      </c>
      <c r="B279">
        <v>10</v>
      </c>
      <c r="C279" t="s">
        <v>289</v>
      </c>
      <c r="D279" t="s">
        <v>271</v>
      </c>
      <c r="E279" t="s">
        <v>272</v>
      </c>
      <c r="L279">
        <v>15</v>
      </c>
      <c r="O279" s="78">
        <v>44589</v>
      </c>
    </row>
    <row r="280" spans="1:15" x14ac:dyDescent="0.35">
      <c r="A280">
        <v>11</v>
      </c>
      <c r="B280">
        <v>11</v>
      </c>
      <c r="C280" t="s">
        <v>290</v>
      </c>
      <c r="D280" t="s">
        <v>291</v>
      </c>
      <c r="E280" t="s">
        <v>281</v>
      </c>
      <c r="F280">
        <v>4.09</v>
      </c>
      <c r="G280">
        <v>16791.877</v>
      </c>
      <c r="H280">
        <v>247956</v>
      </c>
      <c r="J280">
        <v>16791.877</v>
      </c>
      <c r="L280">
        <v>15</v>
      </c>
      <c r="M280">
        <v>13.61013</v>
      </c>
      <c r="N280">
        <v>-9.27</v>
      </c>
      <c r="O280" s="78">
        <v>44589</v>
      </c>
    </row>
    <row r="281" spans="1:15" x14ac:dyDescent="0.35">
      <c r="A281">
        <v>12</v>
      </c>
      <c r="B281">
        <v>12</v>
      </c>
      <c r="C281" t="s">
        <v>292</v>
      </c>
      <c r="D281" t="s">
        <v>293</v>
      </c>
      <c r="E281" t="s">
        <v>281</v>
      </c>
      <c r="F281">
        <v>4.09</v>
      </c>
      <c r="G281">
        <v>17326.311000000002</v>
      </c>
      <c r="H281">
        <v>242437</v>
      </c>
      <c r="J281">
        <v>17326.311000000002</v>
      </c>
      <c r="L281">
        <v>15</v>
      </c>
      <c r="M281">
        <v>14.0433</v>
      </c>
      <c r="N281">
        <v>-6.38</v>
      </c>
      <c r="O281" s="78">
        <v>44589</v>
      </c>
    </row>
    <row r="282" spans="1:15" x14ac:dyDescent="0.35">
      <c r="A282">
        <v>13</v>
      </c>
      <c r="B282">
        <v>13</v>
      </c>
      <c r="C282" t="s">
        <v>294</v>
      </c>
      <c r="D282" t="s">
        <v>295</v>
      </c>
      <c r="E282" t="s">
        <v>281</v>
      </c>
      <c r="F282">
        <v>4.0999999999999996</v>
      </c>
      <c r="G282">
        <v>16255.606</v>
      </c>
      <c r="H282">
        <v>237571</v>
      </c>
      <c r="J282">
        <v>16255.606</v>
      </c>
      <c r="L282">
        <v>15</v>
      </c>
      <c r="M282">
        <v>13.175470000000001</v>
      </c>
      <c r="N282">
        <v>-12.16</v>
      </c>
      <c r="O282" s="78">
        <v>44589</v>
      </c>
    </row>
    <row r="283" spans="1:15" x14ac:dyDescent="0.35">
      <c r="A283">
        <v>14</v>
      </c>
      <c r="B283">
        <v>14</v>
      </c>
      <c r="C283" t="s">
        <v>296</v>
      </c>
      <c r="D283" t="s">
        <v>271</v>
      </c>
      <c r="E283" t="s">
        <v>272</v>
      </c>
      <c r="L283">
        <v>15</v>
      </c>
      <c r="O283" s="78">
        <v>44589</v>
      </c>
    </row>
    <row r="284" spans="1:15" x14ac:dyDescent="0.35">
      <c r="A284">
        <v>15</v>
      </c>
      <c r="B284">
        <v>15</v>
      </c>
      <c r="C284" t="s">
        <v>297</v>
      </c>
      <c r="D284" t="s">
        <v>280</v>
      </c>
      <c r="E284" t="s">
        <v>281</v>
      </c>
      <c r="F284">
        <v>4.09</v>
      </c>
      <c r="G284">
        <v>18815.580000000002</v>
      </c>
      <c r="H284">
        <v>262550</v>
      </c>
      <c r="J284">
        <v>18815.580000000002</v>
      </c>
      <c r="L284">
        <v>15</v>
      </c>
      <c r="M284">
        <v>15.25038</v>
      </c>
      <c r="N284">
        <v>1.67</v>
      </c>
      <c r="O284" s="78">
        <v>44589</v>
      </c>
    </row>
    <row r="285" spans="1:15" x14ac:dyDescent="0.35">
      <c r="A285">
        <v>16</v>
      </c>
      <c r="B285">
        <v>16</v>
      </c>
      <c r="C285" t="s">
        <v>298</v>
      </c>
      <c r="D285" t="s">
        <v>271</v>
      </c>
      <c r="E285" t="s">
        <v>272</v>
      </c>
      <c r="L285">
        <v>15</v>
      </c>
      <c r="O285" s="78">
        <v>44589</v>
      </c>
    </row>
    <row r="286" spans="1:15" x14ac:dyDescent="0.35">
      <c r="A286">
        <v>17</v>
      </c>
      <c r="B286">
        <v>17</v>
      </c>
      <c r="C286" t="s">
        <v>299</v>
      </c>
      <c r="D286" t="s">
        <v>300</v>
      </c>
      <c r="E286" t="s">
        <v>301</v>
      </c>
      <c r="F286">
        <v>4.0999999999999996</v>
      </c>
      <c r="G286">
        <v>18123.623</v>
      </c>
      <c r="H286">
        <v>262620</v>
      </c>
      <c r="J286">
        <v>18123.623</v>
      </c>
      <c r="L286">
        <v>15</v>
      </c>
      <c r="M286">
        <v>14.68953</v>
      </c>
      <c r="N286">
        <v>-2.0699999999999998</v>
      </c>
      <c r="O286" s="78">
        <v>44589</v>
      </c>
    </row>
    <row r="287" spans="1:15" x14ac:dyDescent="0.35">
      <c r="A287">
        <v>18</v>
      </c>
      <c r="B287">
        <v>18</v>
      </c>
      <c r="C287" t="s">
        <v>302</v>
      </c>
      <c r="D287" t="s">
        <v>303</v>
      </c>
      <c r="E287" t="s">
        <v>301</v>
      </c>
      <c r="F287">
        <v>4.0999999999999996</v>
      </c>
      <c r="G287">
        <v>18268.603999999999</v>
      </c>
      <c r="H287">
        <v>280277</v>
      </c>
      <c r="J287">
        <v>18268.603999999999</v>
      </c>
      <c r="L287">
        <v>15</v>
      </c>
      <c r="M287">
        <v>14.807040000000001</v>
      </c>
      <c r="N287">
        <v>-1.29</v>
      </c>
      <c r="O287" s="78">
        <v>44589</v>
      </c>
    </row>
    <row r="288" spans="1:15" x14ac:dyDescent="0.35">
      <c r="A288">
        <v>19</v>
      </c>
      <c r="B288">
        <v>19</v>
      </c>
      <c r="C288" t="s">
        <v>304</v>
      </c>
      <c r="D288" t="s">
        <v>305</v>
      </c>
      <c r="E288" t="s">
        <v>301</v>
      </c>
      <c r="F288">
        <v>4.0999999999999996</v>
      </c>
      <c r="G288">
        <v>18202.794999999998</v>
      </c>
      <c r="H288">
        <v>286057</v>
      </c>
      <c r="J288">
        <v>18202.794999999998</v>
      </c>
      <c r="L288">
        <v>15</v>
      </c>
      <c r="M288">
        <v>14.7537</v>
      </c>
      <c r="N288">
        <v>-1.64</v>
      </c>
      <c r="O288" s="78">
        <v>44589</v>
      </c>
    </row>
    <row r="289" spans="1:15" x14ac:dyDescent="0.35">
      <c r="A289">
        <v>20</v>
      </c>
      <c r="B289">
        <v>20</v>
      </c>
      <c r="C289" t="s">
        <v>306</v>
      </c>
      <c r="D289" t="s">
        <v>307</v>
      </c>
      <c r="E289" t="s">
        <v>301</v>
      </c>
      <c r="F289">
        <v>4.0999999999999996</v>
      </c>
      <c r="G289">
        <v>17825.504000000001</v>
      </c>
      <c r="H289">
        <v>243739</v>
      </c>
      <c r="J289">
        <v>17825.504000000001</v>
      </c>
      <c r="L289">
        <v>15</v>
      </c>
      <c r="M289">
        <v>14.447900000000001</v>
      </c>
      <c r="N289">
        <v>-3.68</v>
      </c>
      <c r="O289" s="78">
        <v>44589</v>
      </c>
    </row>
    <row r="290" spans="1:15" x14ac:dyDescent="0.35">
      <c r="A290">
        <v>21</v>
      </c>
      <c r="B290">
        <v>21</v>
      </c>
      <c r="C290" t="s">
        <v>308</v>
      </c>
      <c r="D290" t="s">
        <v>309</v>
      </c>
      <c r="E290" t="s">
        <v>301</v>
      </c>
      <c r="F290">
        <v>4.0999999999999996</v>
      </c>
      <c r="G290">
        <v>18207.080000000002</v>
      </c>
      <c r="H290">
        <v>249269</v>
      </c>
      <c r="J290">
        <v>18207.080000000002</v>
      </c>
      <c r="L290">
        <v>15</v>
      </c>
      <c r="M290">
        <v>14.75718</v>
      </c>
      <c r="N290">
        <v>-1.62</v>
      </c>
      <c r="O290" s="78">
        <v>44589</v>
      </c>
    </row>
    <row r="291" spans="1:15" x14ac:dyDescent="0.35">
      <c r="A291">
        <v>22</v>
      </c>
      <c r="B291">
        <v>22</v>
      </c>
      <c r="C291" t="s">
        <v>310</v>
      </c>
      <c r="D291" t="s">
        <v>311</v>
      </c>
      <c r="E291" t="s">
        <v>301</v>
      </c>
      <c r="F291">
        <v>4.0999999999999996</v>
      </c>
      <c r="G291">
        <v>17670.805</v>
      </c>
      <c r="H291">
        <v>252680</v>
      </c>
      <c r="J291">
        <v>17670.805</v>
      </c>
      <c r="L291">
        <v>15</v>
      </c>
      <c r="M291">
        <v>14.322520000000001</v>
      </c>
      <c r="N291">
        <v>-4.5199999999999996</v>
      </c>
      <c r="O291" s="78">
        <v>44589</v>
      </c>
    </row>
    <row r="292" spans="1:15" x14ac:dyDescent="0.35">
      <c r="A292">
        <v>23</v>
      </c>
      <c r="B292">
        <v>23</v>
      </c>
      <c r="C292" t="s">
        <v>312</v>
      </c>
      <c r="D292" t="s">
        <v>271</v>
      </c>
      <c r="E292" t="s">
        <v>272</v>
      </c>
      <c r="L292">
        <v>15</v>
      </c>
      <c r="O292" s="78">
        <v>44589</v>
      </c>
    </row>
    <row r="293" spans="1:15" x14ac:dyDescent="0.35">
      <c r="A293">
        <v>24</v>
      </c>
      <c r="B293">
        <v>24</v>
      </c>
      <c r="C293" t="s">
        <v>313</v>
      </c>
      <c r="D293" t="s">
        <v>314</v>
      </c>
      <c r="E293" t="s">
        <v>301</v>
      </c>
      <c r="F293">
        <v>4.0999999999999996</v>
      </c>
      <c r="G293">
        <v>17276.960999999999</v>
      </c>
      <c r="H293">
        <v>247497</v>
      </c>
      <c r="J293">
        <v>17276.960999999999</v>
      </c>
      <c r="L293">
        <v>15</v>
      </c>
      <c r="M293">
        <v>14.003299999999999</v>
      </c>
      <c r="N293">
        <v>-6.64</v>
      </c>
      <c r="O293" s="78">
        <v>44589</v>
      </c>
    </row>
    <row r="294" spans="1:15" x14ac:dyDescent="0.35">
      <c r="A294">
        <v>25</v>
      </c>
      <c r="B294">
        <v>25</v>
      </c>
      <c r="C294" t="s">
        <v>315</v>
      </c>
      <c r="D294" t="s">
        <v>316</v>
      </c>
      <c r="E294" t="s">
        <v>301</v>
      </c>
      <c r="F294">
        <v>4.0999999999999996</v>
      </c>
      <c r="G294">
        <v>17545.34</v>
      </c>
      <c r="H294">
        <v>251921</v>
      </c>
      <c r="J294">
        <v>17545.34</v>
      </c>
      <c r="L294">
        <v>15</v>
      </c>
      <c r="M294">
        <v>14.22082</v>
      </c>
      <c r="N294">
        <v>-5.19</v>
      </c>
      <c r="O294" s="78">
        <v>44589</v>
      </c>
    </row>
    <row r="295" spans="1:15" x14ac:dyDescent="0.35">
      <c r="A295">
        <v>26</v>
      </c>
      <c r="B295">
        <v>26</v>
      </c>
      <c r="C295" t="s">
        <v>317</v>
      </c>
      <c r="D295" t="s">
        <v>318</v>
      </c>
      <c r="E295" t="s">
        <v>301</v>
      </c>
      <c r="F295">
        <v>4.0999999999999996</v>
      </c>
      <c r="G295">
        <v>17952.383000000002</v>
      </c>
      <c r="H295">
        <v>255688</v>
      </c>
      <c r="J295">
        <v>17952.383000000002</v>
      </c>
      <c r="L295">
        <v>15</v>
      </c>
      <c r="M295">
        <v>14.550739999999999</v>
      </c>
      <c r="N295">
        <v>-3</v>
      </c>
      <c r="O295" s="78">
        <v>44589</v>
      </c>
    </row>
    <row r="296" spans="1:15" x14ac:dyDescent="0.35">
      <c r="A296">
        <v>27</v>
      </c>
      <c r="B296">
        <v>27</v>
      </c>
      <c r="C296" t="s">
        <v>319</v>
      </c>
      <c r="D296" t="s">
        <v>320</v>
      </c>
      <c r="E296" t="s">
        <v>301</v>
      </c>
      <c r="F296">
        <v>4.0999999999999996</v>
      </c>
      <c r="G296">
        <v>17342.574000000001</v>
      </c>
      <c r="H296">
        <v>253104</v>
      </c>
      <c r="J296">
        <v>17342.574000000001</v>
      </c>
      <c r="L296">
        <v>15</v>
      </c>
      <c r="M296">
        <v>14.056480000000001</v>
      </c>
      <c r="N296">
        <v>-6.29</v>
      </c>
      <c r="O296" s="78">
        <v>44589</v>
      </c>
    </row>
    <row r="297" spans="1:15" x14ac:dyDescent="0.35">
      <c r="A297">
        <v>28</v>
      </c>
      <c r="B297">
        <v>28</v>
      </c>
      <c r="C297" t="s">
        <v>321</v>
      </c>
      <c r="D297" t="s">
        <v>322</v>
      </c>
      <c r="E297" t="s">
        <v>301</v>
      </c>
      <c r="F297">
        <v>4.0999999999999996</v>
      </c>
      <c r="G297">
        <v>18239.138999999999</v>
      </c>
      <c r="H297">
        <v>267231</v>
      </c>
      <c r="J297">
        <v>18239.138999999999</v>
      </c>
      <c r="L297">
        <v>15</v>
      </c>
      <c r="M297">
        <v>14.783160000000001</v>
      </c>
      <c r="N297">
        <v>-1.45</v>
      </c>
      <c r="O297" s="78">
        <v>44589</v>
      </c>
    </row>
    <row r="298" spans="1:15" x14ac:dyDescent="0.35">
      <c r="A298">
        <v>29</v>
      </c>
      <c r="B298">
        <v>29</v>
      </c>
      <c r="C298" t="s">
        <v>323</v>
      </c>
      <c r="D298" t="s">
        <v>324</v>
      </c>
      <c r="E298" t="s">
        <v>301</v>
      </c>
      <c r="F298">
        <v>4.0999999999999996</v>
      </c>
      <c r="G298">
        <v>17650.011999999999</v>
      </c>
      <c r="H298">
        <v>253246</v>
      </c>
      <c r="J298">
        <v>17650.011999999999</v>
      </c>
      <c r="L298">
        <v>15</v>
      </c>
      <c r="M298">
        <v>14.30566</v>
      </c>
      <c r="N298">
        <v>-4.63</v>
      </c>
      <c r="O298" s="78">
        <v>44589</v>
      </c>
    </row>
    <row r="299" spans="1:15" x14ac:dyDescent="0.35">
      <c r="A299">
        <v>30</v>
      </c>
      <c r="B299">
        <v>30</v>
      </c>
      <c r="C299" t="s">
        <v>325</v>
      </c>
      <c r="D299" t="s">
        <v>271</v>
      </c>
      <c r="E299" t="s">
        <v>272</v>
      </c>
      <c r="L299">
        <v>15</v>
      </c>
      <c r="O299" s="78">
        <v>44589</v>
      </c>
    </row>
    <row r="300" spans="1:15" x14ac:dyDescent="0.35">
      <c r="A300">
        <v>31</v>
      </c>
      <c r="B300">
        <v>31</v>
      </c>
      <c r="C300" t="s">
        <v>326</v>
      </c>
      <c r="D300" t="s">
        <v>327</v>
      </c>
      <c r="E300" t="s">
        <v>301</v>
      </c>
      <c r="F300">
        <v>4.0999999999999996</v>
      </c>
      <c r="G300">
        <v>18636.150000000001</v>
      </c>
      <c r="H300">
        <v>263847</v>
      </c>
      <c r="J300">
        <v>18636.150000000001</v>
      </c>
      <c r="L300">
        <v>15</v>
      </c>
      <c r="M300">
        <v>15.104950000000001</v>
      </c>
      <c r="N300">
        <v>0.7</v>
      </c>
      <c r="O300" s="78">
        <v>44589</v>
      </c>
    </row>
    <row r="301" spans="1:15" x14ac:dyDescent="0.35">
      <c r="A301">
        <v>32</v>
      </c>
      <c r="B301">
        <v>32</v>
      </c>
      <c r="C301" t="s">
        <v>328</v>
      </c>
      <c r="D301" t="s">
        <v>329</v>
      </c>
      <c r="E301" t="s">
        <v>301</v>
      </c>
      <c r="F301">
        <v>4.0999999999999996</v>
      </c>
      <c r="G301">
        <v>18765.508000000002</v>
      </c>
      <c r="H301">
        <v>269564</v>
      </c>
      <c r="J301">
        <v>18765.508000000002</v>
      </c>
      <c r="L301">
        <v>15</v>
      </c>
      <c r="M301">
        <v>15.20979</v>
      </c>
      <c r="N301">
        <v>1.4</v>
      </c>
      <c r="O301" s="78">
        <v>44590</v>
      </c>
    </row>
    <row r="302" spans="1:15" x14ac:dyDescent="0.35">
      <c r="A302">
        <v>33</v>
      </c>
      <c r="B302">
        <v>33</v>
      </c>
      <c r="C302" t="s">
        <v>330</v>
      </c>
      <c r="D302" t="s">
        <v>331</v>
      </c>
      <c r="E302" t="s">
        <v>301</v>
      </c>
      <c r="F302">
        <v>4.0999999999999996</v>
      </c>
      <c r="G302">
        <v>18843.008000000002</v>
      </c>
      <c r="H302">
        <v>275907</v>
      </c>
      <c r="J302">
        <v>18843.008000000002</v>
      </c>
      <c r="L302">
        <v>15</v>
      </c>
      <c r="M302">
        <v>15.27261</v>
      </c>
      <c r="N302">
        <v>1.82</v>
      </c>
      <c r="O302" s="78">
        <v>44590</v>
      </c>
    </row>
    <row r="303" spans="1:15" x14ac:dyDescent="0.35">
      <c r="A303">
        <v>34</v>
      </c>
      <c r="B303">
        <v>34</v>
      </c>
      <c r="C303" t="s">
        <v>332</v>
      </c>
      <c r="D303" t="s">
        <v>333</v>
      </c>
      <c r="E303" t="s">
        <v>301</v>
      </c>
      <c r="F303">
        <v>4.0999999999999996</v>
      </c>
      <c r="G303">
        <v>18939.224999999999</v>
      </c>
      <c r="H303">
        <v>298189</v>
      </c>
      <c r="J303">
        <v>18939.224999999999</v>
      </c>
      <c r="L303">
        <v>15</v>
      </c>
      <c r="M303">
        <v>15.35059</v>
      </c>
      <c r="N303">
        <v>2.34</v>
      </c>
      <c r="O303" s="78">
        <v>44590</v>
      </c>
    </row>
    <row r="304" spans="1:15" x14ac:dyDescent="0.35">
      <c r="A304">
        <v>35</v>
      </c>
      <c r="B304">
        <v>35</v>
      </c>
      <c r="C304" t="s">
        <v>334</v>
      </c>
      <c r="D304" t="s">
        <v>335</v>
      </c>
      <c r="E304" t="s">
        <v>301</v>
      </c>
      <c r="F304">
        <v>4.0999999999999996</v>
      </c>
      <c r="G304">
        <v>18171.697</v>
      </c>
      <c r="H304">
        <v>256733</v>
      </c>
      <c r="J304">
        <v>18171.697</v>
      </c>
      <c r="L304">
        <v>15</v>
      </c>
      <c r="M304">
        <v>14.7285</v>
      </c>
      <c r="N304">
        <v>-1.81</v>
      </c>
      <c r="O304" s="78">
        <v>44590</v>
      </c>
    </row>
    <row r="305" spans="1:15" x14ac:dyDescent="0.35">
      <c r="A305">
        <v>36</v>
      </c>
      <c r="B305">
        <v>36</v>
      </c>
      <c r="C305" t="s">
        <v>336</v>
      </c>
      <c r="D305" t="s">
        <v>271</v>
      </c>
      <c r="E305" t="s">
        <v>272</v>
      </c>
      <c r="L305">
        <v>15</v>
      </c>
      <c r="O305" s="78">
        <v>44590</v>
      </c>
    </row>
    <row r="306" spans="1:15" x14ac:dyDescent="0.35">
      <c r="A306">
        <v>37</v>
      </c>
      <c r="B306">
        <v>37</v>
      </c>
      <c r="C306" t="s">
        <v>337</v>
      </c>
      <c r="D306" t="s">
        <v>338</v>
      </c>
      <c r="E306" t="s">
        <v>339</v>
      </c>
      <c r="F306">
        <v>4.0999999999999996</v>
      </c>
      <c r="G306">
        <v>17947.166000000001</v>
      </c>
      <c r="H306">
        <v>263236</v>
      </c>
      <c r="J306">
        <v>17947.166000000001</v>
      </c>
      <c r="L306">
        <v>15</v>
      </c>
      <c r="M306">
        <v>14.54651</v>
      </c>
      <c r="N306">
        <v>-3.02</v>
      </c>
      <c r="O306" s="78">
        <v>44590</v>
      </c>
    </row>
    <row r="307" spans="1:15" x14ac:dyDescent="0.35">
      <c r="A307">
        <v>38</v>
      </c>
      <c r="B307">
        <v>38</v>
      </c>
      <c r="C307" t="s">
        <v>340</v>
      </c>
      <c r="D307" t="s">
        <v>341</v>
      </c>
      <c r="E307" t="s">
        <v>339</v>
      </c>
      <c r="F307">
        <v>4.0999999999999996</v>
      </c>
      <c r="G307">
        <v>17701.585999999999</v>
      </c>
      <c r="H307">
        <v>242432</v>
      </c>
      <c r="J307">
        <v>17701.585999999999</v>
      </c>
      <c r="L307">
        <v>15</v>
      </c>
      <c r="M307">
        <v>14.34746</v>
      </c>
      <c r="N307">
        <v>-4.3499999999999996</v>
      </c>
      <c r="O307" s="78">
        <v>44590</v>
      </c>
    </row>
    <row r="308" spans="1:15" x14ac:dyDescent="0.35">
      <c r="A308">
        <v>39</v>
      </c>
      <c r="B308">
        <v>39</v>
      </c>
      <c r="C308" t="s">
        <v>342</v>
      </c>
      <c r="D308" t="s">
        <v>343</v>
      </c>
      <c r="E308" t="s">
        <v>339</v>
      </c>
      <c r="F308">
        <v>4.0999999999999996</v>
      </c>
      <c r="G308">
        <v>18042.491999999998</v>
      </c>
      <c r="H308">
        <v>268833</v>
      </c>
      <c r="J308">
        <v>18042.491999999998</v>
      </c>
      <c r="L308">
        <v>15</v>
      </c>
      <c r="M308">
        <v>14.62378</v>
      </c>
      <c r="N308">
        <v>-2.5099999999999998</v>
      </c>
      <c r="O308" s="78">
        <v>44590</v>
      </c>
    </row>
    <row r="309" spans="1:15" x14ac:dyDescent="0.35">
      <c r="A309">
        <v>40</v>
      </c>
      <c r="B309">
        <v>40</v>
      </c>
      <c r="C309" t="s">
        <v>344</v>
      </c>
      <c r="D309" t="s">
        <v>345</v>
      </c>
      <c r="E309" t="s">
        <v>276</v>
      </c>
      <c r="L309">
        <v>15</v>
      </c>
      <c r="O309" s="78">
        <v>44590</v>
      </c>
    </row>
    <row r="310" spans="1:15" x14ac:dyDescent="0.35">
      <c r="A310">
        <v>41</v>
      </c>
      <c r="B310">
        <v>41</v>
      </c>
      <c r="C310" t="s">
        <v>346</v>
      </c>
      <c r="D310" t="s">
        <v>271</v>
      </c>
      <c r="E310" t="s">
        <v>272</v>
      </c>
      <c r="L310">
        <v>15</v>
      </c>
      <c r="O310" s="78">
        <v>44590</v>
      </c>
    </row>
    <row r="311" spans="1:15" x14ac:dyDescent="0.35">
      <c r="A311">
        <v>42</v>
      </c>
      <c r="B311">
        <v>42</v>
      </c>
      <c r="C311" t="s">
        <v>347</v>
      </c>
      <c r="D311" t="s">
        <v>314</v>
      </c>
      <c r="E311" t="s">
        <v>301</v>
      </c>
      <c r="F311">
        <v>4.0999999999999996</v>
      </c>
      <c r="G311">
        <v>18279.766</v>
      </c>
      <c r="H311">
        <v>257891</v>
      </c>
      <c r="J311">
        <v>18279.766</v>
      </c>
      <c r="L311">
        <v>15</v>
      </c>
      <c r="M311">
        <v>14.816090000000001</v>
      </c>
      <c r="N311">
        <v>-1.23</v>
      </c>
      <c r="O311" s="78">
        <v>44590</v>
      </c>
    </row>
    <row r="312" spans="1:15" x14ac:dyDescent="0.35">
      <c r="A312">
        <v>43</v>
      </c>
      <c r="B312">
        <v>43</v>
      </c>
      <c r="C312" t="s">
        <v>348</v>
      </c>
      <c r="D312" t="s">
        <v>316</v>
      </c>
      <c r="E312" t="s">
        <v>301</v>
      </c>
      <c r="F312">
        <v>4.0999999999999996</v>
      </c>
      <c r="G312">
        <v>17396.182000000001</v>
      </c>
      <c r="H312">
        <v>253783</v>
      </c>
      <c r="J312">
        <v>17396.182000000001</v>
      </c>
      <c r="L312">
        <v>15</v>
      </c>
      <c r="M312">
        <v>14.099930000000001</v>
      </c>
      <c r="N312">
        <v>-6</v>
      </c>
      <c r="O312" s="78">
        <v>44590</v>
      </c>
    </row>
    <row r="313" spans="1:15" x14ac:dyDescent="0.35">
      <c r="A313">
        <v>44</v>
      </c>
      <c r="B313">
        <v>44</v>
      </c>
      <c r="C313" t="s">
        <v>349</v>
      </c>
      <c r="D313" t="s">
        <v>318</v>
      </c>
      <c r="E313" t="s">
        <v>301</v>
      </c>
      <c r="F313">
        <v>4.0999999999999996</v>
      </c>
      <c r="G313">
        <v>18155.949000000001</v>
      </c>
      <c r="H313">
        <v>274762</v>
      </c>
      <c r="J313">
        <v>18155.949000000001</v>
      </c>
      <c r="L313">
        <v>15</v>
      </c>
      <c r="M313">
        <v>14.715730000000001</v>
      </c>
      <c r="N313">
        <v>-1.9</v>
      </c>
      <c r="O313" s="78">
        <v>44590</v>
      </c>
    </row>
    <row r="314" spans="1:15" x14ac:dyDescent="0.35">
      <c r="A314">
        <v>45</v>
      </c>
      <c r="B314">
        <v>45</v>
      </c>
      <c r="C314" t="s">
        <v>350</v>
      </c>
      <c r="D314" t="s">
        <v>271</v>
      </c>
      <c r="E314" t="s">
        <v>272</v>
      </c>
      <c r="L314">
        <v>15</v>
      </c>
      <c r="O314" s="78">
        <v>44590</v>
      </c>
    </row>
    <row r="315" spans="1:15" x14ac:dyDescent="0.35">
      <c r="A315">
        <v>46</v>
      </c>
      <c r="B315">
        <v>46</v>
      </c>
      <c r="C315" t="s">
        <v>351</v>
      </c>
      <c r="D315" t="s">
        <v>314</v>
      </c>
      <c r="E315" t="s">
        <v>301</v>
      </c>
      <c r="F315">
        <v>4.0999999999999996</v>
      </c>
      <c r="G315">
        <v>18091.330000000002</v>
      </c>
      <c r="H315">
        <v>262266</v>
      </c>
      <c r="J315">
        <v>18091.330000000002</v>
      </c>
      <c r="L315">
        <v>15</v>
      </c>
      <c r="M315">
        <v>14.663360000000001</v>
      </c>
      <c r="N315">
        <v>-2.2400000000000002</v>
      </c>
      <c r="O315" s="78">
        <v>44590</v>
      </c>
    </row>
    <row r="316" spans="1:15" x14ac:dyDescent="0.35">
      <c r="A316">
        <v>47</v>
      </c>
      <c r="B316">
        <v>47</v>
      </c>
      <c r="C316" t="s">
        <v>352</v>
      </c>
      <c r="D316" t="s">
        <v>316</v>
      </c>
      <c r="E316" t="s">
        <v>301</v>
      </c>
      <c r="F316">
        <v>4.0999999999999996</v>
      </c>
      <c r="G316">
        <v>16408.912</v>
      </c>
      <c r="H316">
        <v>233624</v>
      </c>
      <c r="J316">
        <v>16408.912</v>
      </c>
      <c r="L316">
        <v>15</v>
      </c>
      <c r="M316">
        <v>13.29973</v>
      </c>
      <c r="N316">
        <v>-11.34</v>
      </c>
      <c r="O316" s="78">
        <v>44590</v>
      </c>
    </row>
    <row r="317" spans="1:15" x14ac:dyDescent="0.35">
      <c r="A317">
        <v>48</v>
      </c>
      <c r="B317">
        <v>48</v>
      </c>
      <c r="C317" t="s">
        <v>353</v>
      </c>
      <c r="D317" t="s">
        <v>318</v>
      </c>
      <c r="E317" t="s">
        <v>301</v>
      </c>
      <c r="F317">
        <v>4.0999999999999996</v>
      </c>
      <c r="G317">
        <v>18874.817999999999</v>
      </c>
      <c r="H317">
        <v>297575</v>
      </c>
      <c r="J317">
        <v>18874.817999999999</v>
      </c>
      <c r="L317">
        <v>15</v>
      </c>
      <c r="M317">
        <v>15.298389999999999</v>
      </c>
      <c r="N317">
        <v>1.99</v>
      </c>
      <c r="O317" s="78">
        <v>44590</v>
      </c>
    </row>
    <row r="318" spans="1:15" x14ac:dyDescent="0.35">
      <c r="A318">
        <v>49</v>
      </c>
      <c r="B318">
        <v>49</v>
      </c>
      <c r="C318" t="s">
        <v>354</v>
      </c>
      <c r="D318" t="s">
        <v>271</v>
      </c>
      <c r="E318" t="s">
        <v>272</v>
      </c>
      <c r="L318">
        <v>15</v>
      </c>
      <c r="O318" s="78">
        <v>44590</v>
      </c>
    </row>
    <row r="319" spans="1:15" x14ac:dyDescent="0.35">
      <c r="A319">
        <v>50</v>
      </c>
      <c r="B319">
        <v>50</v>
      </c>
      <c r="C319" t="s">
        <v>355</v>
      </c>
      <c r="D319" t="s">
        <v>356</v>
      </c>
      <c r="E319" t="s">
        <v>281</v>
      </c>
      <c r="F319">
        <v>4.0999999999999996</v>
      </c>
      <c r="G319">
        <v>18281.525000000001</v>
      </c>
      <c r="H319">
        <v>260740</v>
      </c>
      <c r="J319">
        <v>18281.525000000001</v>
      </c>
      <c r="L319">
        <v>15</v>
      </c>
      <c r="M319">
        <v>14.81752</v>
      </c>
      <c r="N319">
        <v>-1.22</v>
      </c>
      <c r="O319" s="78">
        <v>44590</v>
      </c>
    </row>
    <row r="320" spans="1:15" x14ac:dyDescent="0.35">
      <c r="A320">
        <v>51</v>
      </c>
      <c r="B320">
        <v>51</v>
      </c>
      <c r="C320" t="s">
        <v>357</v>
      </c>
      <c r="D320" t="s">
        <v>358</v>
      </c>
      <c r="E320" t="s">
        <v>281</v>
      </c>
      <c r="F320">
        <v>4.0999999999999996</v>
      </c>
      <c r="G320">
        <v>17977.395</v>
      </c>
      <c r="H320">
        <v>259254</v>
      </c>
      <c r="J320">
        <v>17977.395</v>
      </c>
      <c r="L320">
        <v>15</v>
      </c>
      <c r="M320">
        <v>14.571009999999999</v>
      </c>
      <c r="N320">
        <v>-2.86</v>
      </c>
      <c r="O320" s="78">
        <v>44590</v>
      </c>
    </row>
    <row r="321" spans="1:15" x14ac:dyDescent="0.35">
      <c r="A321">
        <v>52</v>
      </c>
      <c r="B321">
        <v>52</v>
      </c>
      <c r="C321" t="s">
        <v>359</v>
      </c>
      <c r="D321" t="s">
        <v>360</v>
      </c>
      <c r="E321" t="s">
        <v>281</v>
      </c>
      <c r="F321">
        <v>4.0999999999999996</v>
      </c>
      <c r="G321">
        <v>19169.884999999998</v>
      </c>
      <c r="H321">
        <v>275741</v>
      </c>
      <c r="J321">
        <v>19169.884999999998</v>
      </c>
      <c r="L321">
        <v>15</v>
      </c>
      <c r="M321">
        <v>15.53755</v>
      </c>
      <c r="N321">
        <v>3.58</v>
      </c>
      <c r="O321" s="78">
        <v>44590</v>
      </c>
    </row>
    <row r="322" spans="1:15" x14ac:dyDescent="0.35">
      <c r="A322">
        <v>53</v>
      </c>
      <c r="B322">
        <v>53</v>
      </c>
      <c r="C322" t="s">
        <v>361</v>
      </c>
      <c r="D322" t="s">
        <v>362</v>
      </c>
      <c r="E322" t="s">
        <v>281</v>
      </c>
      <c r="F322">
        <v>4.0999999999999996</v>
      </c>
      <c r="G322">
        <v>19113.451000000001</v>
      </c>
      <c r="H322">
        <v>290257</v>
      </c>
      <c r="J322">
        <v>19113.451000000001</v>
      </c>
      <c r="L322">
        <v>15</v>
      </c>
      <c r="M322">
        <v>15.491809999999999</v>
      </c>
      <c r="N322">
        <v>3.28</v>
      </c>
      <c r="O322" s="78">
        <v>44590</v>
      </c>
    </row>
    <row r="323" spans="1:15" x14ac:dyDescent="0.35">
      <c r="A323">
        <v>54</v>
      </c>
      <c r="B323">
        <v>54</v>
      </c>
      <c r="C323" t="s">
        <v>363</v>
      </c>
      <c r="D323" t="s">
        <v>364</v>
      </c>
      <c r="E323" t="s">
        <v>281</v>
      </c>
      <c r="F323">
        <v>4.0999999999999996</v>
      </c>
      <c r="G323">
        <v>18596.285</v>
      </c>
      <c r="H323">
        <v>255441</v>
      </c>
      <c r="J323">
        <v>18596.285</v>
      </c>
      <c r="L323">
        <v>15</v>
      </c>
      <c r="M323">
        <v>15.07263</v>
      </c>
      <c r="N323">
        <v>0.48</v>
      </c>
      <c r="O323" s="78">
        <v>44590</v>
      </c>
    </row>
    <row r="324" spans="1:15" x14ac:dyDescent="0.35">
      <c r="A324">
        <v>55</v>
      </c>
      <c r="B324">
        <v>55</v>
      </c>
      <c r="C324" t="s">
        <v>365</v>
      </c>
      <c r="D324" t="s">
        <v>366</v>
      </c>
      <c r="E324" t="s">
        <v>281</v>
      </c>
      <c r="F324">
        <v>4.0999999999999996</v>
      </c>
      <c r="G324">
        <v>17334.166000000001</v>
      </c>
      <c r="H324">
        <v>247092</v>
      </c>
      <c r="J324">
        <v>17334.166000000001</v>
      </c>
      <c r="L324">
        <v>15</v>
      </c>
      <c r="M324">
        <v>14.049659999999999</v>
      </c>
      <c r="N324">
        <v>-6.34</v>
      </c>
      <c r="O324" s="78">
        <v>44590</v>
      </c>
    </row>
    <row r="325" spans="1:15" x14ac:dyDescent="0.35">
      <c r="A325">
        <v>56</v>
      </c>
      <c r="B325">
        <v>56</v>
      </c>
      <c r="C325" t="s">
        <v>367</v>
      </c>
      <c r="D325" t="s">
        <v>271</v>
      </c>
      <c r="E325" t="s">
        <v>272</v>
      </c>
      <c r="L325">
        <v>15</v>
      </c>
      <c r="O325" s="78">
        <v>44590</v>
      </c>
    </row>
    <row r="326" spans="1:15" x14ac:dyDescent="0.35">
      <c r="A326">
        <v>57</v>
      </c>
      <c r="B326">
        <v>57</v>
      </c>
      <c r="C326" t="s">
        <v>368</v>
      </c>
      <c r="D326" t="s">
        <v>369</v>
      </c>
      <c r="E326" t="s">
        <v>281</v>
      </c>
      <c r="F326">
        <v>4.0999999999999996</v>
      </c>
      <c r="G326">
        <v>18237.949000000001</v>
      </c>
      <c r="H326">
        <v>256378</v>
      </c>
      <c r="J326">
        <v>18237.949000000001</v>
      </c>
      <c r="L326">
        <v>15</v>
      </c>
      <c r="M326">
        <v>14.7822</v>
      </c>
      <c r="N326">
        <v>-1.45</v>
      </c>
      <c r="O326" s="78">
        <v>44590</v>
      </c>
    </row>
    <row r="327" spans="1:15" x14ac:dyDescent="0.35">
      <c r="A327">
        <v>58</v>
      </c>
      <c r="B327">
        <v>58</v>
      </c>
      <c r="C327" t="s">
        <v>370</v>
      </c>
      <c r="D327" t="s">
        <v>371</v>
      </c>
      <c r="E327" t="s">
        <v>281</v>
      </c>
      <c r="F327">
        <v>4.0999999999999996</v>
      </c>
      <c r="G327">
        <v>17876.898000000001</v>
      </c>
      <c r="H327">
        <v>253515</v>
      </c>
      <c r="J327">
        <v>17876.898000000001</v>
      </c>
      <c r="L327">
        <v>15</v>
      </c>
      <c r="M327">
        <v>14.489560000000001</v>
      </c>
      <c r="N327">
        <v>-3.4</v>
      </c>
      <c r="O327" s="78">
        <v>44590</v>
      </c>
    </row>
    <row r="328" spans="1:15" x14ac:dyDescent="0.35">
      <c r="A328">
        <v>59</v>
      </c>
      <c r="B328">
        <v>59</v>
      </c>
      <c r="C328" t="s">
        <v>372</v>
      </c>
      <c r="D328" t="s">
        <v>373</v>
      </c>
      <c r="E328" t="s">
        <v>281</v>
      </c>
      <c r="F328">
        <v>4.0999999999999996</v>
      </c>
      <c r="G328">
        <v>18467.248</v>
      </c>
      <c r="H328">
        <v>272442</v>
      </c>
      <c r="J328">
        <v>18467.248</v>
      </c>
      <c r="L328">
        <v>15</v>
      </c>
      <c r="M328">
        <v>14.96805</v>
      </c>
      <c r="N328">
        <v>-0.21</v>
      </c>
      <c r="O328" s="78">
        <v>44590</v>
      </c>
    </row>
    <row r="329" spans="1:15" x14ac:dyDescent="0.35">
      <c r="A329">
        <v>60</v>
      </c>
      <c r="B329">
        <v>60</v>
      </c>
      <c r="C329" t="s">
        <v>374</v>
      </c>
      <c r="D329" t="s">
        <v>375</v>
      </c>
      <c r="E329" t="s">
        <v>281</v>
      </c>
      <c r="F329">
        <v>4.0999999999999996</v>
      </c>
      <c r="G329">
        <v>17990.738000000001</v>
      </c>
      <c r="H329">
        <v>262966</v>
      </c>
      <c r="J329">
        <v>17990.738000000001</v>
      </c>
      <c r="L329">
        <v>15</v>
      </c>
      <c r="M329">
        <v>14.58183</v>
      </c>
      <c r="N329">
        <v>-2.79</v>
      </c>
      <c r="O329" s="78">
        <v>44590</v>
      </c>
    </row>
    <row r="330" spans="1:15" x14ac:dyDescent="0.35">
      <c r="A330">
        <v>61</v>
      </c>
      <c r="B330">
        <v>61</v>
      </c>
      <c r="C330" t="s">
        <v>376</v>
      </c>
      <c r="D330" t="s">
        <v>377</v>
      </c>
      <c r="E330" t="s">
        <v>281</v>
      </c>
      <c r="F330">
        <v>4.0999999999999996</v>
      </c>
      <c r="G330">
        <v>17391.650000000001</v>
      </c>
      <c r="H330">
        <v>229710</v>
      </c>
      <c r="J330">
        <v>17391.650000000001</v>
      </c>
      <c r="L330">
        <v>15</v>
      </c>
      <c r="M330">
        <v>14.096259999999999</v>
      </c>
      <c r="N330">
        <v>-6.02</v>
      </c>
      <c r="O330" s="78">
        <v>44590</v>
      </c>
    </row>
    <row r="331" spans="1:15" x14ac:dyDescent="0.35">
      <c r="A331">
        <v>62</v>
      </c>
      <c r="B331">
        <v>62</v>
      </c>
      <c r="C331" t="s">
        <v>378</v>
      </c>
      <c r="D331" t="s">
        <v>379</v>
      </c>
      <c r="E331" t="s">
        <v>281</v>
      </c>
      <c r="F331">
        <v>4.0999999999999996</v>
      </c>
      <c r="G331">
        <v>18652.717000000001</v>
      </c>
      <c r="H331">
        <v>265802</v>
      </c>
      <c r="J331">
        <v>18652.717000000001</v>
      </c>
      <c r="L331">
        <v>15</v>
      </c>
      <c r="M331">
        <v>15.118370000000001</v>
      </c>
      <c r="N331">
        <v>0.79</v>
      </c>
      <c r="O331" s="78">
        <v>44590</v>
      </c>
    </row>
    <row r="332" spans="1:15" x14ac:dyDescent="0.35">
      <c r="A332">
        <v>63</v>
      </c>
      <c r="B332">
        <v>63</v>
      </c>
      <c r="C332" t="s">
        <v>380</v>
      </c>
      <c r="D332" t="s">
        <v>271</v>
      </c>
      <c r="E332" t="s">
        <v>272</v>
      </c>
      <c r="L332">
        <v>15</v>
      </c>
      <c r="O332" s="78">
        <v>44590</v>
      </c>
    </row>
    <row r="333" spans="1:15" x14ac:dyDescent="0.35">
      <c r="A333">
        <v>64</v>
      </c>
      <c r="B333">
        <v>64</v>
      </c>
      <c r="C333" t="s">
        <v>381</v>
      </c>
      <c r="D333" t="s">
        <v>382</v>
      </c>
      <c r="E333" t="s">
        <v>281</v>
      </c>
      <c r="F333">
        <v>4.0999999999999996</v>
      </c>
      <c r="G333">
        <v>17591.688999999998</v>
      </c>
      <c r="H333">
        <v>244374</v>
      </c>
      <c r="J333">
        <v>17591.688999999998</v>
      </c>
      <c r="L333">
        <v>15</v>
      </c>
      <c r="M333">
        <v>14.25839</v>
      </c>
      <c r="N333">
        <v>-4.9400000000000004</v>
      </c>
      <c r="O333" s="78">
        <v>44590</v>
      </c>
    </row>
    <row r="334" spans="1:15" x14ac:dyDescent="0.35">
      <c r="A334">
        <v>65</v>
      </c>
      <c r="B334">
        <v>65</v>
      </c>
      <c r="C334" t="s">
        <v>383</v>
      </c>
      <c r="D334" t="s">
        <v>384</v>
      </c>
      <c r="E334" t="s">
        <v>281</v>
      </c>
      <c r="F334">
        <v>4.0999999999999996</v>
      </c>
      <c r="G334">
        <v>18454.771000000001</v>
      </c>
      <c r="H334">
        <v>283377</v>
      </c>
      <c r="J334">
        <v>18454.771000000001</v>
      </c>
      <c r="L334">
        <v>15</v>
      </c>
      <c r="M334">
        <v>14.957929999999999</v>
      </c>
      <c r="N334">
        <v>-0.28000000000000003</v>
      </c>
      <c r="O334" s="78">
        <v>44590</v>
      </c>
    </row>
    <row r="335" spans="1:15" x14ac:dyDescent="0.35">
      <c r="A335">
        <v>66</v>
      </c>
      <c r="B335">
        <v>66</v>
      </c>
      <c r="C335" t="s">
        <v>385</v>
      </c>
      <c r="D335" t="s">
        <v>386</v>
      </c>
      <c r="E335" t="s">
        <v>281</v>
      </c>
      <c r="F335">
        <v>4.0999999999999996</v>
      </c>
      <c r="G335">
        <v>18145.634999999998</v>
      </c>
      <c r="H335">
        <v>254152</v>
      </c>
      <c r="J335">
        <v>18145.634999999998</v>
      </c>
      <c r="L335">
        <v>15</v>
      </c>
      <c r="M335">
        <v>14.707369999999999</v>
      </c>
      <c r="N335">
        <v>-1.95</v>
      </c>
      <c r="O335" s="78">
        <v>44590</v>
      </c>
    </row>
    <row r="336" spans="1:15" x14ac:dyDescent="0.35">
      <c r="A336">
        <v>67</v>
      </c>
      <c r="B336">
        <v>67</v>
      </c>
      <c r="C336" t="s">
        <v>387</v>
      </c>
      <c r="D336" t="s">
        <v>388</v>
      </c>
      <c r="E336" t="s">
        <v>281</v>
      </c>
      <c r="F336">
        <v>4.0999999999999996</v>
      </c>
      <c r="G336">
        <v>18080.875</v>
      </c>
      <c r="H336">
        <v>274522</v>
      </c>
      <c r="J336">
        <v>18080.875</v>
      </c>
      <c r="L336">
        <v>15</v>
      </c>
      <c r="M336">
        <v>14.65489</v>
      </c>
      <c r="N336">
        <v>-2.2999999999999998</v>
      </c>
      <c r="O336" s="78">
        <v>44590</v>
      </c>
    </row>
    <row r="337" spans="1:15" x14ac:dyDescent="0.35">
      <c r="A337">
        <v>68</v>
      </c>
      <c r="B337">
        <v>68</v>
      </c>
      <c r="C337" t="s">
        <v>389</v>
      </c>
      <c r="D337" t="s">
        <v>390</v>
      </c>
      <c r="E337" t="s">
        <v>281</v>
      </c>
      <c r="F337">
        <v>4.0999999999999996</v>
      </c>
      <c r="G337">
        <v>18376.918000000001</v>
      </c>
      <c r="H337">
        <v>261740</v>
      </c>
      <c r="J337">
        <v>18376.918000000001</v>
      </c>
      <c r="L337">
        <v>15</v>
      </c>
      <c r="M337">
        <v>14.894830000000001</v>
      </c>
      <c r="N337">
        <v>-0.7</v>
      </c>
      <c r="O337" s="78">
        <v>44590</v>
      </c>
    </row>
    <row r="338" spans="1:15" x14ac:dyDescent="0.35">
      <c r="A338">
        <v>69</v>
      </c>
      <c r="B338">
        <v>69</v>
      </c>
      <c r="C338" t="s">
        <v>391</v>
      </c>
      <c r="D338" t="s">
        <v>392</v>
      </c>
      <c r="E338" t="s">
        <v>281</v>
      </c>
      <c r="F338">
        <v>4.0999999999999996</v>
      </c>
      <c r="G338">
        <v>18386.583999999999</v>
      </c>
      <c r="H338">
        <v>265362</v>
      </c>
      <c r="J338">
        <v>18386.583999999999</v>
      </c>
      <c r="L338">
        <v>15</v>
      </c>
      <c r="M338">
        <v>14.902670000000001</v>
      </c>
      <c r="N338">
        <v>-0.65</v>
      </c>
      <c r="O338" s="78">
        <v>44590</v>
      </c>
    </row>
    <row r="339" spans="1:15" x14ac:dyDescent="0.35">
      <c r="A339">
        <v>70</v>
      </c>
      <c r="B339">
        <v>70</v>
      </c>
      <c r="C339" t="s">
        <v>393</v>
      </c>
      <c r="D339" t="s">
        <v>271</v>
      </c>
      <c r="E339" t="s">
        <v>272</v>
      </c>
      <c r="L339">
        <v>15</v>
      </c>
      <c r="O339" s="78">
        <v>44590</v>
      </c>
    </row>
    <row r="340" spans="1:15" x14ac:dyDescent="0.35">
      <c r="A340">
        <v>71</v>
      </c>
      <c r="B340">
        <v>71</v>
      </c>
      <c r="C340" t="s">
        <v>394</v>
      </c>
      <c r="D340" t="s">
        <v>395</v>
      </c>
      <c r="E340" t="s">
        <v>281</v>
      </c>
      <c r="F340">
        <v>4.0999999999999996</v>
      </c>
      <c r="G340">
        <v>18234.188999999998</v>
      </c>
      <c r="H340">
        <v>261361</v>
      </c>
      <c r="J340">
        <v>18234.188999999998</v>
      </c>
      <c r="L340">
        <v>15</v>
      </c>
      <c r="M340">
        <v>14.77915</v>
      </c>
      <c r="N340">
        <v>-1.47</v>
      </c>
      <c r="O340" s="78">
        <v>44590</v>
      </c>
    </row>
    <row r="341" spans="1:15" x14ac:dyDescent="0.35">
      <c r="A341">
        <v>72</v>
      </c>
      <c r="B341">
        <v>72</v>
      </c>
      <c r="C341" t="s">
        <v>396</v>
      </c>
      <c r="D341" t="s">
        <v>397</v>
      </c>
      <c r="E341" t="s">
        <v>281</v>
      </c>
      <c r="F341">
        <v>4.0999999999999996</v>
      </c>
      <c r="G341">
        <v>18643.474999999999</v>
      </c>
      <c r="H341">
        <v>279267</v>
      </c>
      <c r="J341">
        <v>18643.474999999999</v>
      </c>
      <c r="L341">
        <v>15</v>
      </c>
      <c r="M341">
        <v>15.11088</v>
      </c>
      <c r="N341">
        <v>0.74</v>
      </c>
      <c r="O341" s="78">
        <v>44590</v>
      </c>
    </row>
    <row r="342" spans="1:15" x14ac:dyDescent="0.35">
      <c r="A342">
        <v>73</v>
      </c>
      <c r="B342">
        <v>73</v>
      </c>
      <c r="C342" t="s">
        <v>398</v>
      </c>
      <c r="D342" t="s">
        <v>399</v>
      </c>
      <c r="E342" t="s">
        <v>281</v>
      </c>
      <c r="F342">
        <v>4.0999999999999996</v>
      </c>
      <c r="G342">
        <v>19702.66</v>
      </c>
      <c r="H342">
        <v>299709</v>
      </c>
      <c r="J342">
        <v>19702.66</v>
      </c>
      <c r="L342">
        <v>15</v>
      </c>
      <c r="M342">
        <v>15.96937</v>
      </c>
      <c r="N342">
        <v>6.46</v>
      </c>
      <c r="O342" s="78">
        <v>44590</v>
      </c>
    </row>
    <row r="343" spans="1:15" x14ac:dyDescent="0.35">
      <c r="A343">
        <v>74</v>
      </c>
      <c r="B343">
        <v>74</v>
      </c>
      <c r="C343" t="s">
        <v>400</v>
      </c>
      <c r="D343" t="s">
        <v>401</v>
      </c>
      <c r="E343" t="s">
        <v>281</v>
      </c>
      <c r="F343">
        <v>4.0999999999999996</v>
      </c>
      <c r="G343">
        <v>17977.953000000001</v>
      </c>
      <c r="H343">
        <v>241125</v>
      </c>
      <c r="J343">
        <v>17977.953000000001</v>
      </c>
      <c r="L343">
        <v>15</v>
      </c>
      <c r="M343">
        <v>14.57147</v>
      </c>
      <c r="N343">
        <v>-2.86</v>
      </c>
      <c r="O343" s="78">
        <v>44590</v>
      </c>
    </row>
    <row r="344" spans="1:15" x14ac:dyDescent="0.35">
      <c r="A344">
        <v>75</v>
      </c>
      <c r="B344">
        <v>75</v>
      </c>
      <c r="C344" t="s">
        <v>402</v>
      </c>
      <c r="D344" t="s">
        <v>403</v>
      </c>
      <c r="E344" t="s">
        <v>281</v>
      </c>
      <c r="F344">
        <v>4.0999999999999996</v>
      </c>
      <c r="G344">
        <v>20397.18</v>
      </c>
      <c r="H344">
        <v>286978</v>
      </c>
      <c r="J344">
        <v>20397.18</v>
      </c>
      <c r="L344">
        <v>15</v>
      </c>
      <c r="M344">
        <v>16.53229</v>
      </c>
      <c r="N344">
        <v>10.220000000000001</v>
      </c>
      <c r="O344" s="78">
        <v>44590</v>
      </c>
    </row>
    <row r="345" spans="1:15" x14ac:dyDescent="0.35">
      <c r="A345">
        <v>76</v>
      </c>
      <c r="B345">
        <v>76</v>
      </c>
      <c r="C345" t="s">
        <v>404</v>
      </c>
      <c r="D345" t="s">
        <v>405</v>
      </c>
      <c r="E345" t="s">
        <v>281</v>
      </c>
      <c r="F345">
        <v>4.0999999999999996</v>
      </c>
      <c r="G345">
        <v>18768.370999999999</v>
      </c>
      <c r="H345">
        <v>282902</v>
      </c>
      <c r="J345">
        <v>18768.370999999999</v>
      </c>
      <c r="L345">
        <v>15</v>
      </c>
      <c r="M345">
        <v>15.212109999999999</v>
      </c>
      <c r="N345">
        <v>1.41</v>
      </c>
      <c r="O345" s="78">
        <v>44590</v>
      </c>
    </row>
    <row r="346" spans="1:15" x14ac:dyDescent="0.35">
      <c r="A346">
        <v>77</v>
      </c>
      <c r="B346">
        <v>77</v>
      </c>
      <c r="C346" t="s">
        <v>406</v>
      </c>
      <c r="D346" t="s">
        <v>271</v>
      </c>
      <c r="E346" t="s">
        <v>272</v>
      </c>
      <c r="L346">
        <v>15</v>
      </c>
      <c r="O346" s="78">
        <v>44590</v>
      </c>
    </row>
    <row r="347" spans="1:15" x14ac:dyDescent="0.35">
      <c r="A347">
        <v>78</v>
      </c>
      <c r="B347">
        <v>78</v>
      </c>
      <c r="C347" t="s">
        <v>407</v>
      </c>
      <c r="D347" t="s">
        <v>408</v>
      </c>
      <c r="E347" t="s">
        <v>281</v>
      </c>
      <c r="F347">
        <v>4.0999999999999996</v>
      </c>
      <c r="G347">
        <v>18977.509999999998</v>
      </c>
      <c r="H347">
        <v>271851</v>
      </c>
      <c r="J347">
        <v>18977.509999999998</v>
      </c>
      <c r="L347">
        <v>15</v>
      </c>
      <c r="M347">
        <v>15.38162</v>
      </c>
      <c r="N347">
        <v>2.54</v>
      </c>
      <c r="O347" s="78">
        <v>44590</v>
      </c>
    </row>
    <row r="348" spans="1:15" x14ac:dyDescent="0.35">
      <c r="A348">
        <v>79</v>
      </c>
      <c r="B348">
        <v>79</v>
      </c>
      <c r="C348" t="s">
        <v>409</v>
      </c>
      <c r="D348" t="s">
        <v>410</v>
      </c>
      <c r="E348" t="s">
        <v>281</v>
      </c>
      <c r="F348">
        <v>4.0999999999999996</v>
      </c>
      <c r="G348">
        <v>20039.697</v>
      </c>
      <c r="H348">
        <v>288131</v>
      </c>
      <c r="J348">
        <v>20039.697</v>
      </c>
      <c r="L348">
        <v>15</v>
      </c>
      <c r="M348">
        <v>16.242550000000001</v>
      </c>
      <c r="N348">
        <v>8.2799999999999994</v>
      </c>
      <c r="O348" s="78">
        <v>44590</v>
      </c>
    </row>
    <row r="349" spans="1:15" x14ac:dyDescent="0.35">
      <c r="A349">
        <v>80</v>
      </c>
      <c r="B349">
        <v>80</v>
      </c>
      <c r="C349" t="s">
        <v>411</v>
      </c>
      <c r="D349" t="s">
        <v>412</v>
      </c>
      <c r="E349" t="s">
        <v>281</v>
      </c>
      <c r="F349">
        <v>4.0999999999999996</v>
      </c>
      <c r="G349">
        <v>19708.041000000001</v>
      </c>
      <c r="H349">
        <v>311804</v>
      </c>
      <c r="J349">
        <v>19708.041000000001</v>
      </c>
      <c r="L349">
        <v>15</v>
      </c>
      <c r="M349">
        <v>15.97373</v>
      </c>
      <c r="N349">
        <v>6.49</v>
      </c>
      <c r="O349" s="78">
        <v>44590</v>
      </c>
    </row>
    <row r="350" spans="1:15" x14ac:dyDescent="0.35">
      <c r="A350">
        <v>81</v>
      </c>
      <c r="B350">
        <v>81</v>
      </c>
      <c r="C350" t="s">
        <v>413</v>
      </c>
      <c r="D350" t="s">
        <v>414</v>
      </c>
      <c r="E350" t="s">
        <v>281</v>
      </c>
      <c r="F350">
        <v>4.0999999999999996</v>
      </c>
      <c r="G350">
        <v>18284.061000000002</v>
      </c>
      <c r="H350">
        <v>263796</v>
      </c>
      <c r="J350">
        <v>18284.061000000002</v>
      </c>
      <c r="L350">
        <v>15</v>
      </c>
      <c r="M350">
        <v>14.819570000000001</v>
      </c>
      <c r="N350">
        <v>-1.2</v>
      </c>
      <c r="O350" s="78">
        <v>44590</v>
      </c>
    </row>
    <row r="351" spans="1:15" x14ac:dyDescent="0.35">
      <c r="A351">
        <v>82</v>
      </c>
      <c r="B351">
        <v>82</v>
      </c>
      <c r="C351" t="s">
        <v>415</v>
      </c>
      <c r="D351" t="s">
        <v>416</v>
      </c>
      <c r="E351" t="s">
        <v>281</v>
      </c>
      <c r="F351">
        <v>4.0999999999999996</v>
      </c>
      <c r="G351">
        <v>18430.256000000001</v>
      </c>
      <c r="H351">
        <v>268254</v>
      </c>
      <c r="J351">
        <v>18430.256000000001</v>
      </c>
      <c r="L351">
        <v>15</v>
      </c>
      <c r="M351">
        <v>14.93807</v>
      </c>
      <c r="N351">
        <v>-0.41</v>
      </c>
      <c r="O351" s="78">
        <v>44590</v>
      </c>
    </row>
    <row r="352" spans="1:15" x14ac:dyDescent="0.35">
      <c r="A352">
        <v>83</v>
      </c>
      <c r="B352">
        <v>83</v>
      </c>
      <c r="C352" t="s">
        <v>417</v>
      </c>
      <c r="D352" t="s">
        <v>418</v>
      </c>
      <c r="E352" t="s">
        <v>281</v>
      </c>
      <c r="F352">
        <v>4.0999999999999996</v>
      </c>
      <c r="G352">
        <v>19381.136999999999</v>
      </c>
      <c r="H352">
        <v>281398</v>
      </c>
      <c r="J352">
        <v>19381.136999999999</v>
      </c>
      <c r="L352">
        <v>15</v>
      </c>
      <c r="M352">
        <v>15.708769999999999</v>
      </c>
      <c r="N352">
        <v>4.7300000000000004</v>
      </c>
      <c r="O352" s="78">
        <v>44590</v>
      </c>
    </row>
    <row r="353" spans="1:15" x14ac:dyDescent="0.35">
      <c r="A353">
        <v>84</v>
      </c>
      <c r="B353">
        <v>84</v>
      </c>
      <c r="C353" t="s">
        <v>419</v>
      </c>
      <c r="D353" t="s">
        <v>271</v>
      </c>
      <c r="E353" t="s">
        <v>272</v>
      </c>
      <c r="L353">
        <v>15</v>
      </c>
      <c r="O353" s="78">
        <v>44590</v>
      </c>
    </row>
    <row r="354" spans="1:15" x14ac:dyDescent="0.35">
      <c r="A354">
        <v>85</v>
      </c>
      <c r="B354">
        <v>85</v>
      </c>
      <c r="C354" t="s">
        <v>420</v>
      </c>
      <c r="D354" t="s">
        <v>300</v>
      </c>
      <c r="E354" t="s">
        <v>301</v>
      </c>
      <c r="F354">
        <v>4.1100000000000003</v>
      </c>
      <c r="G354">
        <v>19777.315999999999</v>
      </c>
      <c r="H354">
        <v>278493</v>
      </c>
      <c r="J354">
        <v>19777.315999999999</v>
      </c>
      <c r="L354">
        <v>15</v>
      </c>
      <c r="M354">
        <v>16.029879999999999</v>
      </c>
      <c r="N354">
        <v>6.87</v>
      </c>
      <c r="O354" s="78">
        <v>44590</v>
      </c>
    </row>
    <row r="355" spans="1:15" x14ac:dyDescent="0.35">
      <c r="A355">
        <v>86</v>
      </c>
      <c r="B355">
        <v>86</v>
      </c>
      <c r="C355" t="s">
        <v>421</v>
      </c>
      <c r="D355" t="s">
        <v>303</v>
      </c>
      <c r="E355" t="s">
        <v>301</v>
      </c>
      <c r="F355">
        <v>4.0999999999999996</v>
      </c>
      <c r="G355">
        <v>19862.373</v>
      </c>
      <c r="H355">
        <v>291569</v>
      </c>
      <c r="J355">
        <v>19862.373</v>
      </c>
      <c r="L355">
        <v>15</v>
      </c>
      <c r="M355">
        <v>16.09882</v>
      </c>
      <c r="N355">
        <v>7.33</v>
      </c>
      <c r="O355" s="78">
        <v>44590</v>
      </c>
    </row>
    <row r="356" spans="1:15" x14ac:dyDescent="0.35">
      <c r="A356">
        <v>87</v>
      </c>
      <c r="B356">
        <v>87</v>
      </c>
      <c r="C356" t="s">
        <v>422</v>
      </c>
      <c r="D356" t="s">
        <v>305</v>
      </c>
      <c r="E356" t="s">
        <v>301</v>
      </c>
      <c r="F356">
        <v>4.0999999999999996</v>
      </c>
      <c r="G356">
        <v>17967.993999999999</v>
      </c>
      <c r="H356">
        <v>241254</v>
      </c>
      <c r="J356">
        <v>17967.993999999999</v>
      </c>
      <c r="L356">
        <v>15</v>
      </c>
      <c r="M356">
        <v>14.56339</v>
      </c>
      <c r="N356">
        <v>-2.91</v>
      </c>
      <c r="O356" s="78">
        <v>44590</v>
      </c>
    </row>
    <row r="357" spans="1:15" x14ac:dyDescent="0.35">
      <c r="A357">
        <v>88</v>
      </c>
      <c r="B357">
        <v>88</v>
      </c>
      <c r="C357" t="s">
        <v>423</v>
      </c>
      <c r="D357" t="s">
        <v>307</v>
      </c>
      <c r="E357" t="s">
        <v>301</v>
      </c>
      <c r="F357">
        <v>4.0999999999999996</v>
      </c>
      <c r="G357">
        <v>18763.002</v>
      </c>
      <c r="H357">
        <v>258737</v>
      </c>
      <c r="J357">
        <v>18763.002</v>
      </c>
      <c r="L357">
        <v>15</v>
      </c>
      <c r="M357">
        <v>15.20776</v>
      </c>
      <c r="N357">
        <v>1.39</v>
      </c>
      <c r="O357" s="78">
        <v>44590</v>
      </c>
    </row>
    <row r="358" spans="1:15" x14ac:dyDescent="0.35">
      <c r="A358">
        <v>89</v>
      </c>
      <c r="B358">
        <v>89</v>
      </c>
      <c r="C358" t="s">
        <v>424</v>
      </c>
      <c r="D358" t="s">
        <v>309</v>
      </c>
      <c r="E358" t="s">
        <v>301</v>
      </c>
      <c r="F358">
        <v>4.0999999999999996</v>
      </c>
      <c r="G358">
        <v>17573.857</v>
      </c>
      <c r="H358">
        <v>229494</v>
      </c>
      <c r="J358">
        <v>17573.857</v>
      </c>
      <c r="L358">
        <v>15</v>
      </c>
      <c r="M358">
        <v>14.24394</v>
      </c>
      <c r="N358">
        <v>-5.04</v>
      </c>
      <c r="O358" s="78">
        <v>44590</v>
      </c>
    </row>
    <row r="359" spans="1:15" x14ac:dyDescent="0.35">
      <c r="A359">
        <v>90</v>
      </c>
      <c r="B359">
        <v>90</v>
      </c>
      <c r="C359" t="s">
        <v>425</v>
      </c>
      <c r="D359" t="s">
        <v>311</v>
      </c>
      <c r="E359" t="s">
        <v>301</v>
      </c>
      <c r="F359">
        <v>4.0999999999999996</v>
      </c>
      <c r="G359">
        <v>18837.313999999998</v>
      </c>
      <c r="H359">
        <v>272366</v>
      </c>
      <c r="J359">
        <v>18837.313999999998</v>
      </c>
      <c r="L359">
        <v>15</v>
      </c>
      <c r="M359">
        <v>15.267989999999999</v>
      </c>
      <c r="N359">
        <v>1.79</v>
      </c>
      <c r="O359" s="78">
        <v>44590</v>
      </c>
    </row>
    <row r="360" spans="1:15" x14ac:dyDescent="0.35">
      <c r="A360">
        <v>91</v>
      </c>
      <c r="B360">
        <v>91</v>
      </c>
      <c r="C360" t="s">
        <v>426</v>
      </c>
      <c r="D360" t="s">
        <v>271</v>
      </c>
      <c r="E360" t="s">
        <v>272</v>
      </c>
      <c r="L360">
        <v>15</v>
      </c>
      <c r="O360" s="78">
        <v>44590</v>
      </c>
    </row>
    <row r="361" spans="1:15" x14ac:dyDescent="0.35">
      <c r="A361">
        <v>92</v>
      </c>
      <c r="B361">
        <v>92</v>
      </c>
      <c r="C361" t="s">
        <v>427</v>
      </c>
      <c r="D361" t="s">
        <v>314</v>
      </c>
      <c r="E361" t="s">
        <v>301</v>
      </c>
      <c r="F361">
        <v>4.0999999999999996</v>
      </c>
      <c r="G361">
        <v>19625.395</v>
      </c>
      <c r="H361">
        <v>286709</v>
      </c>
      <c r="J361">
        <v>19625.395</v>
      </c>
      <c r="L361">
        <v>15</v>
      </c>
      <c r="M361">
        <v>15.906750000000001</v>
      </c>
      <c r="N361">
        <v>6.04</v>
      </c>
      <c r="O361" s="78">
        <v>44590</v>
      </c>
    </row>
    <row r="362" spans="1:15" x14ac:dyDescent="0.35">
      <c r="A362">
        <v>93</v>
      </c>
      <c r="B362">
        <v>93</v>
      </c>
      <c r="C362" t="s">
        <v>428</v>
      </c>
      <c r="D362" t="s">
        <v>316</v>
      </c>
      <c r="E362" t="s">
        <v>301</v>
      </c>
      <c r="F362">
        <v>4.0999999999999996</v>
      </c>
      <c r="G362">
        <v>18530.157999999999</v>
      </c>
      <c r="H362">
        <v>260399</v>
      </c>
      <c r="J362">
        <v>18530.157999999999</v>
      </c>
      <c r="L362">
        <v>15</v>
      </c>
      <c r="M362">
        <v>15.01904</v>
      </c>
      <c r="N362">
        <v>0.13</v>
      </c>
      <c r="O362" s="78">
        <v>44590</v>
      </c>
    </row>
    <row r="363" spans="1:15" x14ac:dyDescent="0.35">
      <c r="A363">
        <v>94</v>
      </c>
      <c r="B363">
        <v>94</v>
      </c>
      <c r="C363" t="s">
        <v>429</v>
      </c>
      <c r="D363" t="s">
        <v>318</v>
      </c>
      <c r="E363" t="s">
        <v>301</v>
      </c>
      <c r="F363">
        <v>4.0999999999999996</v>
      </c>
      <c r="G363">
        <v>18312.803</v>
      </c>
      <c r="H363">
        <v>255358</v>
      </c>
      <c r="J363">
        <v>18312.803</v>
      </c>
      <c r="L363">
        <v>15</v>
      </c>
      <c r="M363">
        <v>14.84287</v>
      </c>
      <c r="N363">
        <v>-1.05</v>
      </c>
      <c r="O363" s="78">
        <v>44590</v>
      </c>
    </row>
    <row r="364" spans="1:15" x14ac:dyDescent="0.35">
      <c r="A364">
        <v>95</v>
      </c>
      <c r="B364">
        <v>95</v>
      </c>
      <c r="C364" t="s">
        <v>430</v>
      </c>
      <c r="D364" t="s">
        <v>320</v>
      </c>
      <c r="E364" t="s">
        <v>301</v>
      </c>
      <c r="F364">
        <v>4.0999999999999996</v>
      </c>
      <c r="G364">
        <v>19528.118999999999</v>
      </c>
      <c r="H364">
        <v>286985</v>
      </c>
      <c r="J364">
        <v>19528.118999999999</v>
      </c>
      <c r="L364">
        <v>15</v>
      </c>
      <c r="M364">
        <v>15.8279</v>
      </c>
      <c r="N364">
        <v>5.52</v>
      </c>
      <c r="O364" s="78">
        <v>44590</v>
      </c>
    </row>
    <row r="365" spans="1:15" x14ac:dyDescent="0.35">
      <c r="A365">
        <v>96</v>
      </c>
      <c r="B365">
        <v>96</v>
      </c>
      <c r="C365" t="s">
        <v>431</v>
      </c>
      <c r="D365" t="s">
        <v>322</v>
      </c>
      <c r="E365" t="s">
        <v>301</v>
      </c>
      <c r="F365">
        <v>4.0999999999999996</v>
      </c>
      <c r="G365">
        <v>19899.651999999998</v>
      </c>
      <c r="H365">
        <v>296242</v>
      </c>
      <c r="J365">
        <v>19899.651999999998</v>
      </c>
      <c r="L365">
        <v>15</v>
      </c>
      <c r="M365">
        <v>16.12904</v>
      </c>
      <c r="N365">
        <v>7.53</v>
      </c>
      <c r="O365" s="78">
        <v>44590</v>
      </c>
    </row>
    <row r="366" spans="1:15" x14ac:dyDescent="0.35">
      <c r="A366">
        <v>97</v>
      </c>
      <c r="B366">
        <v>97</v>
      </c>
      <c r="C366" t="s">
        <v>432</v>
      </c>
      <c r="D366" t="s">
        <v>324</v>
      </c>
      <c r="E366" t="s">
        <v>301</v>
      </c>
      <c r="F366">
        <v>4.0999999999999996</v>
      </c>
      <c r="G366">
        <v>19266.990000000002</v>
      </c>
      <c r="H366">
        <v>280898</v>
      </c>
      <c r="J366">
        <v>19266.990000000002</v>
      </c>
      <c r="L366">
        <v>15</v>
      </c>
      <c r="M366">
        <v>15.616250000000001</v>
      </c>
      <c r="N366">
        <v>4.1100000000000003</v>
      </c>
      <c r="O366" s="78">
        <v>44590</v>
      </c>
    </row>
    <row r="367" spans="1:15" x14ac:dyDescent="0.35">
      <c r="A367">
        <v>98</v>
      </c>
      <c r="B367">
        <v>98</v>
      </c>
      <c r="C367" t="s">
        <v>433</v>
      </c>
      <c r="D367" t="s">
        <v>271</v>
      </c>
      <c r="E367" t="s">
        <v>272</v>
      </c>
      <c r="L367">
        <v>15</v>
      </c>
      <c r="O367" s="78">
        <v>44590</v>
      </c>
    </row>
    <row r="368" spans="1:15" x14ac:dyDescent="0.35">
      <c r="A368">
        <v>99</v>
      </c>
      <c r="B368">
        <v>99</v>
      </c>
      <c r="C368" t="s">
        <v>434</v>
      </c>
      <c r="D368" t="s">
        <v>327</v>
      </c>
      <c r="E368" t="s">
        <v>301</v>
      </c>
      <c r="F368">
        <v>4.0999999999999996</v>
      </c>
      <c r="G368">
        <v>19323.131000000001</v>
      </c>
      <c r="H368">
        <v>287022</v>
      </c>
      <c r="J368">
        <v>19323.131000000001</v>
      </c>
      <c r="L368">
        <v>15</v>
      </c>
      <c r="M368">
        <v>15.661759999999999</v>
      </c>
      <c r="N368">
        <v>4.41</v>
      </c>
      <c r="O368" s="78">
        <v>44590</v>
      </c>
    </row>
    <row r="369" spans="1:15" x14ac:dyDescent="0.35">
      <c r="A369">
        <v>100</v>
      </c>
      <c r="B369">
        <v>100</v>
      </c>
      <c r="C369" t="s">
        <v>435</v>
      </c>
      <c r="D369" t="s">
        <v>329</v>
      </c>
      <c r="E369" t="s">
        <v>301</v>
      </c>
      <c r="F369">
        <v>4.0999999999999996</v>
      </c>
      <c r="G369">
        <v>19750.921999999999</v>
      </c>
      <c r="H369">
        <v>307422</v>
      </c>
      <c r="J369">
        <v>19750.921999999999</v>
      </c>
      <c r="L369">
        <v>15</v>
      </c>
      <c r="M369">
        <v>16.008489999999998</v>
      </c>
      <c r="N369">
        <v>6.72</v>
      </c>
      <c r="O369" s="78">
        <v>44590</v>
      </c>
    </row>
    <row r="370" spans="1:15" x14ac:dyDescent="0.35">
      <c r="A370">
        <v>101</v>
      </c>
      <c r="B370">
        <v>101</v>
      </c>
      <c r="C370" t="s">
        <v>436</v>
      </c>
      <c r="D370" t="s">
        <v>331</v>
      </c>
      <c r="E370" t="s">
        <v>301</v>
      </c>
      <c r="F370">
        <v>4.0999999999999996</v>
      </c>
      <c r="G370">
        <v>19083.335999999999</v>
      </c>
      <c r="H370">
        <v>271703</v>
      </c>
      <c r="J370">
        <v>19083.335999999999</v>
      </c>
      <c r="L370">
        <v>15</v>
      </c>
      <c r="M370">
        <v>15.4674</v>
      </c>
      <c r="N370">
        <v>3.12</v>
      </c>
      <c r="O370" s="78">
        <v>44590</v>
      </c>
    </row>
    <row r="371" spans="1:15" x14ac:dyDescent="0.35">
      <c r="A371">
        <v>102</v>
      </c>
      <c r="B371">
        <v>102</v>
      </c>
      <c r="C371" t="s">
        <v>437</v>
      </c>
      <c r="D371" t="s">
        <v>333</v>
      </c>
      <c r="E371" t="s">
        <v>301</v>
      </c>
      <c r="F371">
        <v>4.0999999999999996</v>
      </c>
      <c r="G371">
        <v>20478.543000000001</v>
      </c>
      <c r="H371">
        <v>312836</v>
      </c>
      <c r="J371">
        <v>20478.543000000001</v>
      </c>
      <c r="L371">
        <v>15</v>
      </c>
      <c r="M371">
        <v>16.598240000000001</v>
      </c>
      <c r="N371">
        <v>10.65</v>
      </c>
      <c r="O371" s="78">
        <v>44590</v>
      </c>
    </row>
    <row r="372" spans="1:15" x14ac:dyDescent="0.35">
      <c r="A372">
        <v>103</v>
      </c>
      <c r="B372">
        <v>103</v>
      </c>
      <c r="C372" t="s">
        <v>438</v>
      </c>
      <c r="D372" t="s">
        <v>335</v>
      </c>
      <c r="E372" t="s">
        <v>301</v>
      </c>
      <c r="F372">
        <v>4.1100000000000003</v>
      </c>
      <c r="G372">
        <v>18797.518</v>
      </c>
      <c r="H372">
        <v>270613</v>
      </c>
      <c r="J372">
        <v>18797.518</v>
      </c>
      <c r="L372">
        <v>15</v>
      </c>
      <c r="M372">
        <v>15.23574</v>
      </c>
      <c r="N372">
        <v>1.57</v>
      </c>
      <c r="O372" s="78">
        <v>44590</v>
      </c>
    </row>
    <row r="373" spans="1:15" x14ac:dyDescent="0.35">
      <c r="A373">
        <v>104</v>
      </c>
      <c r="B373">
        <v>104</v>
      </c>
      <c r="C373" t="s">
        <v>439</v>
      </c>
      <c r="D373" t="s">
        <v>271</v>
      </c>
      <c r="E373" t="s">
        <v>272</v>
      </c>
      <c r="L373">
        <v>15</v>
      </c>
      <c r="O373" s="78">
        <v>44590</v>
      </c>
    </row>
    <row r="374" spans="1:15" x14ac:dyDescent="0.35">
      <c r="A374">
        <v>105</v>
      </c>
      <c r="B374">
        <v>105</v>
      </c>
      <c r="C374" t="s">
        <v>440</v>
      </c>
      <c r="D374" t="s">
        <v>338</v>
      </c>
      <c r="E374" t="s">
        <v>339</v>
      </c>
      <c r="F374">
        <v>4.0999999999999996</v>
      </c>
      <c r="G374">
        <v>18864.063999999998</v>
      </c>
      <c r="H374">
        <v>266500</v>
      </c>
      <c r="J374">
        <v>18864.063999999998</v>
      </c>
      <c r="L374">
        <v>15</v>
      </c>
      <c r="M374">
        <v>15.289669999999999</v>
      </c>
      <c r="N374">
        <v>1.93</v>
      </c>
      <c r="O374" s="78">
        <v>44590</v>
      </c>
    </row>
    <row r="375" spans="1:15" x14ac:dyDescent="0.35">
      <c r="A375">
        <v>106</v>
      </c>
      <c r="B375">
        <v>106</v>
      </c>
      <c r="C375" t="s">
        <v>441</v>
      </c>
      <c r="D375" t="s">
        <v>341</v>
      </c>
      <c r="E375" t="s">
        <v>339</v>
      </c>
      <c r="F375">
        <v>4.0999999999999996</v>
      </c>
      <c r="G375">
        <v>18264.914000000001</v>
      </c>
      <c r="H375">
        <v>259589</v>
      </c>
      <c r="J375">
        <v>18264.914000000001</v>
      </c>
      <c r="L375">
        <v>15</v>
      </c>
      <c r="M375">
        <v>14.80405</v>
      </c>
      <c r="N375">
        <v>-1.31</v>
      </c>
      <c r="O375" s="78">
        <v>44590</v>
      </c>
    </row>
    <row r="376" spans="1:15" x14ac:dyDescent="0.35">
      <c r="A376">
        <v>107</v>
      </c>
      <c r="B376">
        <v>107</v>
      </c>
      <c r="C376" t="s">
        <v>442</v>
      </c>
      <c r="D376" t="s">
        <v>343</v>
      </c>
      <c r="E376" t="s">
        <v>339</v>
      </c>
      <c r="F376">
        <v>4.0999999999999996</v>
      </c>
      <c r="G376">
        <v>19590.241999999998</v>
      </c>
      <c r="H376">
        <v>293053</v>
      </c>
      <c r="J376">
        <v>19590.241999999998</v>
      </c>
      <c r="L376">
        <v>15</v>
      </c>
      <c r="M376">
        <v>15.878259999999999</v>
      </c>
      <c r="N376">
        <v>5.86</v>
      </c>
      <c r="O376" s="78">
        <v>44590</v>
      </c>
    </row>
    <row r="377" spans="1:15" x14ac:dyDescent="0.35">
      <c r="A377">
        <v>108</v>
      </c>
      <c r="B377">
        <v>108</v>
      </c>
      <c r="C377" t="s">
        <v>443</v>
      </c>
      <c r="D377" t="s">
        <v>345</v>
      </c>
      <c r="E377" t="s">
        <v>276</v>
      </c>
      <c r="L377">
        <v>15</v>
      </c>
      <c r="O377" s="78">
        <v>44590</v>
      </c>
    </row>
    <row r="378" spans="1:15" x14ac:dyDescent="0.35">
      <c r="A378">
        <v>109</v>
      </c>
      <c r="B378">
        <v>109</v>
      </c>
      <c r="C378" t="s">
        <v>444</v>
      </c>
      <c r="D378" t="s">
        <v>271</v>
      </c>
      <c r="E378" t="s">
        <v>272</v>
      </c>
      <c r="L378">
        <v>15</v>
      </c>
      <c r="O378" s="78">
        <v>44590</v>
      </c>
    </row>
    <row r="379" spans="1:15" x14ac:dyDescent="0.35">
      <c r="A379">
        <v>110</v>
      </c>
      <c r="B379">
        <v>110</v>
      </c>
      <c r="C379" t="s">
        <v>445</v>
      </c>
      <c r="D379" t="s">
        <v>314</v>
      </c>
      <c r="E379" t="s">
        <v>301</v>
      </c>
      <c r="F379">
        <v>4.1100000000000003</v>
      </c>
      <c r="G379">
        <v>18056.296999999999</v>
      </c>
      <c r="H379">
        <v>249303</v>
      </c>
      <c r="J379">
        <v>18056.296999999999</v>
      </c>
      <c r="L379">
        <v>15</v>
      </c>
      <c r="M379">
        <v>14.63496</v>
      </c>
      <c r="N379">
        <v>-2.4300000000000002</v>
      </c>
      <c r="O379" s="78">
        <v>44590</v>
      </c>
    </row>
    <row r="380" spans="1:15" x14ac:dyDescent="0.35">
      <c r="A380">
        <v>111</v>
      </c>
      <c r="B380">
        <v>111</v>
      </c>
      <c r="C380" t="s">
        <v>446</v>
      </c>
      <c r="D380" t="s">
        <v>316</v>
      </c>
      <c r="E380" t="s">
        <v>301</v>
      </c>
      <c r="F380">
        <v>4.0999999999999996</v>
      </c>
      <c r="G380">
        <v>18081.488000000001</v>
      </c>
      <c r="H380">
        <v>248722</v>
      </c>
      <c r="J380">
        <v>18081.488000000001</v>
      </c>
      <c r="L380">
        <v>15</v>
      </c>
      <c r="M380">
        <v>14.655379999999999</v>
      </c>
      <c r="N380">
        <v>-2.2999999999999998</v>
      </c>
      <c r="O380" s="78">
        <v>44590</v>
      </c>
    </row>
    <row r="381" spans="1:15" x14ac:dyDescent="0.35">
      <c r="A381">
        <v>112</v>
      </c>
      <c r="B381">
        <v>112</v>
      </c>
      <c r="C381" t="s">
        <v>447</v>
      </c>
      <c r="D381" t="s">
        <v>318</v>
      </c>
      <c r="E381" t="s">
        <v>301</v>
      </c>
      <c r="F381">
        <v>4.0999999999999996</v>
      </c>
      <c r="G381">
        <v>18115.932000000001</v>
      </c>
      <c r="H381">
        <v>261288</v>
      </c>
      <c r="J381">
        <v>18115.932000000001</v>
      </c>
      <c r="L381">
        <v>15</v>
      </c>
      <c r="M381">
        <v>14.683299999999999</v>
      </c>
      <c r="N381">
        <v>-2.11</v>
      </c>
      <c r="O381" s="78">
        <v>44590</v>
      </c>
    </row>
    <row r="382" spans="1:15" x14ac:dyDescent="0.35">
      <c r="A382">
        <v>113</v>
      </c>
      <c r="B382">
        <v>113</v>
      </c>
      <c r="C382" t="s">
        <v>448</v>
      </c>
      <c r="D382" t="s">
        <v>271</v>
      </c>
      <c r="E382" t="s">
        <v>272</v>
      </c>
      <c r="L382">
        <v>15</v>
      </c>
      <c r="O382" s="78">
        <v>44590</v>
      </c>
    </row>
    <row r="383" spans="1:15" x14ac:dyDescent="0.35">
      <c r="A383">
        <v>114</v>
      </c>
      <c r="B383">
        <v>114</v>
      </c>
      <c r="C383" t="s">
        <v>449</v>
      </c>
      <c r="D383" t="s">
        <v>314</v>
      </c>
      <c r="E383" t="s">
        <v>301</v>
      </c>
      <c r="F383">
        <v>4.0999999999999996</v>
      </c>
      <c r="G383">
        <v>18361.245999999999</v>
      </c>
      <c r="H383">
        <v>250673</v>
      </c>
      <c r="J383">
        <v>18361.245999999999</v>
      </c>
      <c r="L383">
        <v>15</v>
      </c>
      <c r="M383">
        <v>14.88213</v>
      </c>
      <c r="N383">
        <v>-0.79</v>
      </c>
      <c r="O383" s="78">
        <v>44590</v>
      </c>
    </row>
    <row r="384" spans="1:15" x14ac:dyDescent="0.35">
      <c r="A384">
        <v>115</v>
      </c>
      <c r="B384">
        <v>115</v>
      </c>
      <c r="C384" t="s">
        <v>450</v>
      </c>
      <c r="D384" t="s">
        <v>316</v>
      </c>
      <c r="E384" t="s">
        <v>301</v>
      </c>
      <c r="F384">
        <v>4.1100000000000003</v>
      </c>
      <c r="G384">
        <v>17898.949000000001</v>
      </c>
      <c r="H384">
        <v>244175</v>
      </c>
      <c r="J384">
        <v>17898.949000000001</v>
      </c>
      <c r="L384">
        <v>15</v>
      </c>
      <c r="M384">
        <v>14.507429999999999</v>
      </c>
      <c r="N384">
        <v>-3.28</v>
      </c>
      <c r="O384" s="78">
        <v>44590</v>
      </c>
    </row>
    <row r="385" spans="1:15" x14ac:dyDescent="0.35">
      <c r="A385">
        <v>116</v>
      </c>
      <c r="B385">
        <v>116</v>
      </c>
      <c r="C385" t="s">
        <v>451</v>
      </c>
      <c r="D385" t="s">
        <v>318</v>
      </c>
      <c r="E385" t="s">
        <v>301</v>
      </c>
      <c r="F385">
        <v>4.1100000000000003</v>
      </c>
      <c r="G385">
        <v>19361.585999999999</v>
      </c>
      <c r="H385">
        <v>272907</v>
      </c>
      <c r="J385">
        <v>19361.585999999999</v>
      </c>
      <c r="L385">
        <v>15</v>
      </c>
      <c r="M385">
        <v>15.69293</v>
      </c>
      <c r="N385">
        <v>4.62</v>
      </c>
      <c r="O385" s="78">
        <v>44590</v>
      </c>
    </row>
    <row r="386" spans="1:15" x14ac:dyDescent="0.35">
      <c r="A386">
        <v>117</v>
      </c>
      <c r="B386">
        <v>117</v>
      </c>
      <c r="C386" t="s">
        <v>452</v>
      </c>
      <c r="D386" t="s">
        <v>271</v>
      </c>
      <c r="E386" t="s">
        <v>272</v>
      </c>
      <c r="L386">
        <v>15</v>
      </c>
      <c r="O386" s="78">
        <v>44590</v>
      </c>
    </row>
    <row r="387" spans="1:15" x14ac:dyDescent="0.35">
      <c r="A387">
        <v>118</v>
      </c>
      <c r="B387">
        <v>118</v>
      </c>
      <c r="C387" t="s">
        <v>453</v>
      </c>
      <c r="D387" t="s">
        <v>314</v>
      </c>
      <c r="E387" t="s">
        <v>301</v>
      </c>
      <c r="F387">
        <v>4.12</v>
      </c>
      <c r="G387">
        <v>18910.037</v>
      </c>
      <c r="H387">
        <v>267254</v>
      </c>
      <c r="J387">
        <v>18910.037</v>
      </c>
      <c r="L387">
        <v>15</v>
      </c>
      <c r="M387">
        <v>15.32694</v>
      </c>
      <c r="N387">
        <v>2.1800000000000002</v>
      </c>
      <c r="O387" s="78">
        <v>44590</v>
      </c>
    </row>
    <row r="388" spans="1:15" x14ac:dyDescent="0.35">
      <c r="A388">
        <v>119</v>
      </c>
      <c r="B388">
        <v>119</v>
      </c>
      <c r="C388" t="s">
        <v>454</v>
      </c>
      <c r="D388" t="s">
        <v>316</v>
      </c>
      <c r="E388" t="s">
        <v>301</v>
      </c>
      <c r="F388">
        <v>4.12</v>
      </c>
      <c r="G388">
        <v>18863.379000000001</v>
      </c>
      <c r="H388">
        <v>264175</v>
      </c>
      <c r="J388">
        <v>18863.379000000001</v>
      </c>
      <c r="L388">
        <v>15</v>
      </c>
      <c r="M388">
        <v>15.28912</v>
      </c>
      <c r="N388">
        <v>1.93</v>
      </c>
      <c r="O388" s="78">
        <v>44590</v>
      </c>
    </row>
    <row r="389" spans="1:15" x14ac:dyDescent="0.35">
      <c r="A389">
        <v>120</v>
      </c>
      <c r="B389">
        <v>120</v>
      </c>
      <c r="C389" t="s">
        <v>455</v>
      </c>
      <c r="D389" t="s">
        <v>318</v>
      </c>
      <c r="E389" t="s">
        <v>301</v>
      </c>
      <c r="F389">
        <v>4.1100000000000003</v>
      </c>
      <c r="G389">
        <v>18932.123</v>
      </c>
      <c r="H389">
        <v>273087</v>
      </c>
      <c r="J389">
        <v>18932.123</v>
      </c>
      <c r="L389">
        <v>15</v>
      </c>
      <c r="M389">
        <v>15.34484</v>
      </c>
      <c r="N389">
        <v>2.2999999999999998</v>
      </c>
      <c r="O389" s="78">
        <v>44590</v>
      </c>
    </row>
    <row r="390" spans="1:15" x14ac:dyDescent="0.35">
      <c r="A390">
        <v>121</v>
      </c>
      <c r="B390">
        <v>121</v>
      </c>
      <c r="C390" t="s">
        <v>456</v>
      </c>
      <c r="D390" t="s">
        <v>271</v>
      </c>
      <c r="E390" t="s">
        <v>272</v>
      </c>
      <c r="L390">
        <v>15</v>
      </c>
      <c r="O390" s="78">
        <v>44590</v>
      </c>
    </row>
    <row r="391" spans="1:15" x14ac:dyDescent="0.35">
      <c r="A391">
        <v>122</v>
      </c>
      <c r="B391">
        <v>122</v>
      </c>
      <c r="C391" t="s">
        <v>457</v>
      </c>
      <c r="D391" t="s">
        <v>286</v>
      </c>
      <c r="E391" t="s">
        <v>281</v>
      </c>
      <c r="F391">
        <v>4.12</v>
      </c>
      <c r="G391">
        <v>18404.535</v>
      </c>
      <c r="H391">
        <v>260367</v>
      </c>
      <c r="J391">
        <v>18404.535</v>
      </c>
      <c r="L391">
        <v>15</v>
      </c>
      <c r="M391">
        <v>14.91722</v>
      </c>
      <c r="N391">
        <v>-0.55000000000000004</v>
      </c>
      <c r="O391" s="78">
        <v>44590</v>
      </c>
    </row>
    <row r="392" spans="1:15" x14ac:dyDescent="0.35">
      <c r="A392">
        <v>123</v>
      </c>
      <c r="B392">
        <v>123</v>
      </c>
      <c r="C392" t="s">
        <v>458</v>
      </c>
      <c r="D392" t="s">
        <v>271</v>
      </c>
      <c r="E392" t="s">
        <v>272</v>
      </c>
      <c r="L392">
        <v>15</v>
      </c>
      <c r="O392" s="78">
        <v>44590</v>
      </c>
    </row>
    <row r="393" spans="1:15" x14ac:dyDescent="0.35">
      <c r="A393">
        <v>124</v>
      </c>
      <c r="B393">
        <v>124</v>
      </c>
      <c r="C393" t="s">
        <v>459</v>
      </c>
      <c r="D393" t="s">
        <v>293</v>
      </c>
      <c r="E393" t="s">
        <v>281</v>
      </c>
      <c r="F393">
        <v>4.12</v>
      </c>
      <c r="G393">
        <v>18521.809000000001</v>
      </c>
      <c r="H393">
        <v>265194</v>
      </c>
      <c r="J393">
        <v>18521.809000000001</v>
      </c>
      <c r="L393">
        <v>15</v>
      </c>
      <c r="M393">
        <v>15.012269999999999</v>
      </c>
      <c r="N393">
        <v>0.08</v>
      </c>
      <c r="O393" s="78">
        <v>44590</v>
      </c>
    </row>
    <row r="394" spans="1:15" x14ac:dyDescent="0.35">
      <c r="A394">
        <v>125</v>
      </c>
      <c r="B394">
        <v>125</v>
      </c>
      <c r="C394" t="s">
        <v>460</v>
      </c>
      <c r="D394" t="s">
        <v>280</v>
      </c>
      <c r="E394" t="s">
        <v>281</v>
      </c>
      <c r="F394">
        <v>4.12</v>
      </c>
      <c r="G394">
        <v>21534.98</v>
      </c>
      <c r="H394">
        <v>313863</v>
      </c>
      <c r="J394">
        <v>21534.98</v>
      </c>
      <c r="L394">
        <v>15</v>
      </c>
      <c r="M394">
        <v>17.454499999999999</v>
      </c>
      <c r="N394">
        <v>16.36</v>
      </c>
      <c r="O394" s="78">
        <v>44590</v>
      </c>
    </row>
    <row r="395" spans="1:15" x14ac:dyDescent="0.35">
      <c r="A395">
        <v>126</v>
      </c>
      <c r="B395">
        <v>126</v>
      </c>
      <c r="C395" t="s">
        <v>461</v>
      </c>
      <c r="D395" t="s">
        <v>271</v>
      </c>
      <c r="E395" t="s">
        <v>272</v>
      </c>
      <c r="L395">
        <v>15</v>
      </c>
      <c r="O395" s="78">
        <v>44590</v>
      </c>
    </row>
    <row r="396" spans="1:15" x14ac:dyDescent="0.35">
      <c r="A396">
        <v>127</v>
      </c>
      <c r="B396">
        <v>127</v>
      </c>
      <c r="C396" t="s">
        <v>462</v>
      </c>
      <c r="D396" t="s">
        <v>271</v>
      </c>
      <c r="E396" t="s">
        <v>272</v>
      </c>
      <c r="L396">
        <v>15</v>
      </c>
      <c r="O396" s="78">
        <v>44590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40A68-327F-4B1A-B57C-6D84154245F5}">
  <dimension ref="A1:O1524"/>
  <sheetViews>
    <sheetView topLeftCell="A658" workbookViewId="0">
      <selection activeCell="A682" sqref="A682"/>
    </sheetView>
  </sheetViews>
  <sheetFormatPr defaultRowHeight="14.5" x14ac:dyDescent="0.35"/>
  <sheetData>
    <row r="1" spans="1:15" x14ac:dyDescent="0.35">
      <c r="A1" t="s">
        <v>253</v>
      </c>
    </row>
    <row r="3" spans="1:15" x14ac:dyDescent="0.35">
      <c r="A3" t="s">
        <v>465</v>
      </c>
    </row>
    <row r="5" spans="1:15" x14ac:dyDescent="0.35">
      <c r="A5" t="s">
        <v>466</v>
      </c>
    </row>
    <row r="7" spans="1:15" x14ac:dyDescent="0.35">
      <c r="B7" t="s">
        <v>256</v>
      </c>
      <c r="C7" t="s">
        <v>257</v>
      </c>
      <c r="D7" t="s">
        <v>258</v>
      </c>
      <c r="E7" t="s">
        <v>259</v>
      </c>
      <c r="F7" t="s">
        <v>260</v>
      </c>
      <c r="G7" t="s">
        <v>261</v>
      </c>
      <c r="H7" t="s">
        <v>262</v>
      </c>
      <c r="I7" t="s">
        <v>263</v>
      </c>
      <c r="J7" t="s">
        <v>264</v>
      </c>
      <c r="K7" t="s">
        <v>265</v>
      </c>
      <c r="L7" t="s">
        <v>266</v>
      </c>
      <c r="M7" t="s">
        <v>267</v>
      </c>
      <c r="N7" t="s">
        <v>268</v>
      </c>
      <c r="O7" t="s">
        <v>269</v>
      </c>
    </row>
    <row r="8" spans="1:15" x14ac:dyDescent="0.35">
      <c r="A8">
        <v>1</v>
      </c>
      <c r="B8">
        <v>1</v>
      </c>
      <c r="C8" t="s">
        <v>467</v>
      </c>
      <c r="D8" t="s">
        <v>271</v>
      </c>
      <c r="E8" t="s">
        <v>272</v>
      </c>
      <c r="K8">
        <v>0.96599999999999997</v>
      </c>
      <c r="O8" s="78">
        <v>44590</v>
      </c>
    </row>
    <row r="9" spans="1:15" x14ac:dyDescent="0.35">
      <c r="A9">
        <v>2</v>
      </c>
      <c r="B9">
        <v>2</v>
      </c>
      <c r="C9" t="s">
        <v>468</v>
      </c>
      <c r="D9" t="s">
        <v>271</v>
      </c>
      <c r="E9" t="s">
        <v>272</v>
      </c>
      <c r="K9">
        <v>0.96599999999999997</v>
      </c>
      <c r="O9" s="78">
        <v>44590</v>
      </c>
    </row>
    <row r="10" spans="1:15" x14ac:dyDescent="0.35">
      <c r="A10">
        <v>3</v>
      </c>
      <c r="B10">
        <v>3</v>
      </c>
      <c r="C10" t="s">
        <v>469</v>
      </c>
      <c r="D10" t="s">
        <v>470</v>
      </c>
      <c r="E10" t="s">
        <v>276</v>
      </c>
      <c r="F10">
        <v>3.67</v>
      </c>
      <c r="G10">
        <v>3.4750000000000001</v>
      </c>
      <c r="H10">
        <v>127</v>
      </c>
      <c r="I10">
        <v>24443.541000000001</v>
      </c>
      <c r="J10">
        <v>2E-3</v>
      </c>
      <c r="K10">
        <v>0.96599999999999997</v>
      </c>
      <c r="O10" s="78">
        <v>44590</v>
      </c>
    </row>
    <row r="11" spans="1:15" x14ac:dyDescent="0.35">
      <c r="A11">
        <v>4</v>
      </c>
      <c r="B11">
        <v>4</v>
      </c>
      <c r="C11" t="s">
        <v>471</v>
      </c>
      <c r="D11" t="s">
        <v>472</v>
      </c>
      <c r="E11" t="s">
        <v>276</v>
      </c>
      <c r="I11">
        <v>25284.886999999999</v>
      </c>
      <c r="K11">
        <v>0.96599999999999997</v>
      </c>
      <c r="O11" s="78">
        <v>44590</v>
      </c>
    </row>
    <row r="12" spans="1:15" x14ac:dyDescent="0.35">
      <c r="A12">
        <v>5</v>
      </c>
      <c r="B12">
        <v>5</v>
      </c>
      <c r="C12" t="s">
        <v>473</v>
      </c>
      <c r="D12" t="s">
        <v>474</v>
      </c>
      <c r="E12" t="s">
        <v>281</v>
      </c>
      <c r="F12">
        <v>3.67</v>
      </c>
      <c r="G12">
        <v>2944.6759999999999</v>
      </c>
      <c r="H12">
        <v>84854</v>
      </c>
      <c r="I12">
        <v>31336.210999999999</v>
      </c>
      <c r="J12">
        <v>1.397</v>
      </c>
      <c r="K12">
        <v>0.96599999999999997</v>
      </c>
      <c r="L12">
        <v>41.65</v>
      </c>
      <c r="M12">
        <v>23.2028</v>
      </c>
      <c r="N12">
        <v>-44.29</v>
      </c>
      <c r="O12" s="78">
        <v>44590</v>
      </c>
    </row>
    <row r="13" spans="1:15" x14ac:dyDescent="0.35">
      <c r="A13">
        <v>6</v>
      </c>
      <c r="B13">
        <v>6</v>
      </c>
      <c r="C13" t="s">
        <v>475</v>
      </c>
      <c r="D13" t="s">
        <v>271</v>
      </c>
      <c r="E13" t="s">
        <v>272</v>
      </c>
      <c r="K13">
        <v>0.96599999999999997</v>
      </c>
      <c r="O13" s="78">
        <v>44590</v>
      </c>
    </row>
    <row r="14" spans="1:15" x14ac:dyDescent="0.35">
      <c r="A14">
        <v>7</v>
      </c>
      <c r="B14">
        <v>7</v>
      </c>
      <c r="C14" t="s">
        <v>476</v>
      </c>
      <c r="D14" t="s">
        <v>477</v>
      </c>
      <c r="E14" t="s">
        <v>281</v>
      </c>
      <c r="F14">
        <v>3.67</v>
      </c>
      <c r="G14">
        <v>370.62400000000002</v>
      </c>
      <c r="H14">
        <v>10969</v>
      </c>
      <c r="I14">
        <v>27707.581999999999</v>
      </c>
      <c r="J14">
        <v>0.19900000000000001</v>
      </c>
      <c r="K14">
        <v>0.96599999999999997</v>
      </c>
      <c r="L14">
        <v>41.65</v>
      </c>
      <c r="M14">
        <v>3.76972</v>
      </c>
      <c r="N14">
        <v>-90.95</v>
      </c>
      <c r="O14" s="78">
        <v>44590</v>
      </c>
    </row>
    <row r="15" spans="1:15" x14ac:dyDescent="0.35">
      <c r="A15">
        <v>8</v>
      </c>
      <c r="B15">
        <v>8</v>
      </c>
      <c r="C15" t="s">
        <v>478</v>
      </c>
      <c r="D15" t="s">
        <v>479</v>
      </c>
      <c r="E15" t="s">
        <v>281</v>
      </c>
      <c r="F15">
        <v>3.67</v>
      </c>
      <c r="G15">
        <v>335.42599999999999</v>
      </c>
      <c r="H15">
        <v>10056</v>
      </c>
      <c r="I15">
        <v>26027.1</v>
      </c>
      <c r="J15">
        <v>0.192</v>
      </c>
      <c r="K15">
        <v>0.96599999999999997</v>
      </c>
      <c r="L15">
        <v>41.65</v>
      </c>
      <c r="M15">
        <v>3.6330399999999998</v>
      </c>
      <c r="N15">
        <v>-91.28</v>
      </c>
      <c r="O15" s="78">
        <v>44590</v>
      </c>
    </row>
    <row r="16" spans="1:15" x14ac:dyDescent="0.35">
      <c r="A16">
        <v>9</v>
      </c>
      <c r="B16">
        <v>9</v>
      </c>
      <c r="C16" t="s">
        <v>480</v>
      </c>
      <c r="D16" t="s">
        <v>481</v>
      </c>
      <c r="E16" t="s">
        <v>281</v>
      </c>
      <c r="F16">
        <v>3.67</v>
      </c>
      <c r="G16">
        <v>335.19</v>
      </c>
      <c r="H16">
        <v>9390</v>
      </c>
      <c r="I16">
        <v>26068.048999999999</v>
      </c>
      <c r="J16">
        <v>0.191</v>
      </c>
      <c r="K16">
        <v>0.96599999999999997</v>
      </c>
      <c r="L16">
        <v>41.65</v>
      </c>
      <c r="M16">
        <v>3.6248399999999998</v>
      </c>
      <c r="N16">
        <v>-91.3</v>
      </c>
      <c r="O16" s="78">
        <v>44590</v>
      </c>
    </row>
    <row r="17" spans="1:15" x14ac:dyDescent="0.35">
      <c r="A17">
        <v>10</v>
      </c>
      <c r="B17">
        <v>10</v>
      </c>
      <c r="C17" t="s">
        <v>482</v>
      </c>
      <c r="D17" t="s">
        <v>271</v>
      </c>
      <c r="E17" t="s">
        <v>272</v>
      </c>
      <c r="K17">
        <v>0.96599999999999997</v>
      </c>
      <c r="O17" s="78">
        <v>44590</v>
      </c>
    </row>
    <row r="18" spans="1:15" x14ac:dyDescent="0.35">
      <c r="A18">
        <v>11</v>
      </c>
      <c r="B18">
        <v>11</v>
      </c>
      <c r="C18" t="s">
        <v>483</v>
      </c>
      <c r="D18" t="s">
        <v>484</v>
      </c>
      <c r="E18" t="s">
        <v>281</v>
      </c>
      <c r="F18">
        <v>3.67</v>
      </c>
      <c r="G18">
        <v>2963.5549999999998</v>
      </c>
      <c r="H18">
        <v>85165</v>
      </c>
      <c r="I18">
        <v>28580.695</v>
      </c>
      <c r="J18">
        <v>1.542</v>
      </c>
      <c r="K18">
        <v>0.96599999999999997</v>
      </c>
      <c r="L18">
        <v>41.65</v>
      </c>
      <c r="M18">
        <v>25.23864</v>
      </c>
      <c r="N18">
        <v>-39.4</v>
      </c>
      <c r="O18" s="78">
        <v>44590</v>
      </c>
    </row>
    <row r="19" spans="1:15" x14ac:dyDescent="0.35">
      <c r="A19">
        <v>12</v>
      </c>
      <c r="B19">
        <v>12</v>
      </c>
      <c r="C19" t="s">
        <v>485</v>
      </c>
      <c r="D19" t="s">
        <v>486</v>
      </c>
      <c r="E19" t="s">
        <v>281</v>
      </c>
      <c r="F19">
        <v>3.67</v>
      </c>
      <c r="G19">
        <v>2840.0169999999998</v>
      </c>
      <c r="H19">
        <v>82476</v>
      </c>
      <c r="I19">
        <v>28339.342000000001</v>
      </c>
      <c r="J19">
        <v>1.49</v>
      </c>
      <c r="K19">
        <v>0.96599999999999997</v>
      </c>
      <c r="L19">
        <v>41.65</v>
      </c>
      <c r="M19">
        <v>24.516400000000001</v>
      </c>
      <c r="N19">
        <v>-41.14</v>
      </c>
      <c r="O19" s="78">
        <v>44590</v>
      </c>
    </row>
    <row r="20" spans="1:15" x14ac:dyDescent="0.35">
      <c r="A20">
        <v>13</v>
      </c>
      <c r="B20">
        <v>13</v>
      </c>
      <c r="C20" t="s">
        <v>487</v>
      </c>
      <c r="D20" t="s">
        <v>488</v>
      </c>
      <c r="E20" t="s">
        <v>281</v>
      </c>
      <c r="F20">
        <v>3.67</v>
      </c>
      <c r="G20">
        <v>2837.172</v>
      </c>
      <c r="H20">
        <v>84673</v>
      </c>
      <c r="I20">
        <v>29492.526999999998</v>
      </c>
      <c r="J20">
        <v>1.43</v>
      </c>
      <c r="K20">
        <v>0.96599999999999997</v>
      </c>
      <c r="L20">
        <v>41.65</v>
      </c>
      <c r="M20">
        <v>23.674219999999998</v>
      </c>
      <c r="N20">
        <v>-43.16</v>
      </c>
      <c r="O20" s="78">
        <v>44590</v>
      </c>
    </row>
    <row r="21" spans="1:15" x14ac:dyDescent="0.35">
      <c r="A21">
        <v>14</v>
      </c>
      <c r="B21">
        <v>14</v>
      </c>
      <c r="C21" t="s">
        <v>489</v>
      </c>
      <c r="D21" t="s">
        <v>271</v>
      </c>
      <c r="E21" t="s">
        <v>272</v>
      </c>
      <c r="K21">
        <v>0.96599999999999997</v>
      </c>
      <c r="O21" s="78">
        <v>44590</v>
      </c>
    </row>
    <row r="22" spans="1:15" x14ac:dyDescent="0.35">
      <c r="A22">
        <v>15</v>
      </c>
      <c r="B22">
        <v>15</v>
      </c>
      <c r="C22" t="s">
        <v>490</v>
      </c>
      <c r="D22" t="s">
        <v>474</v>
      </c>
      <c r="E22" t="s">
        <v>281</v>
      </c>
      <c r="F22">
        <v>3.67</v>
      </c>
      <c r="G22">
        <v>3109.2979999999998</v>
      </c>
      <c r="H22">
        <v>93152</v>
      </c>
      <c r="I22">
        <v>33547.733999999997</v>
      </c>
      <c r="J22">
        <v>1.3779999999999999</v>
      </c>
      <c r="K22">
        <v>0.96599999999999997</v>
      </c>
      <c r="L22">
        <v>41.65</v>
      </c>
      <c r="M22">
        <v>22.929259999999999</v>
      </c>
      <c r="N22">
        <v>-44.95</v>
      </c>
      <c r="O22" s="78">
        <v>44590</v>
      </c>
    </row>
    <row r="23" spans="1:15" x14ac:dyDescent="0.35">
      <c r="A23">
        <v>16</v>
      </c>
      <c r="B23">
        <v>16</v>
      </c>
      <c r="C23" t="s">
        <v>491</v>
      </c>
      <c r="D23" t="s">
        <v>271</v>
      </c>
      <c r="E23" t="s">
        <v>272</v>
      </c>
      <c r="K23">
        <v>0.96599999999999997</v>
      </c>
      <c r="O23" s="78">
        <v>44590</v>
      </c>
    </row>
    <row r="24" spans="1:15" x14ac:dyDescent="0.35">
      <c r="A24">
        <v>17</v>
      </c>
      <c r="B24">
        <v>17</v>
      </c>
      <c r="C24" t="s">
        <v>492</v>
      </c>
      <c r="D24" t="s">
        <v>493</v>
      </c>
      <c r="E24" t="s">
        <v>301</v>
      </c>
      <c r="F24">
        <v>3.66</v>
      </c>
      <c r="G24">
        <v>3.3450000000000002</v>
      </c>
      <c r="H24">
        <v>122</v>
      </c>
      <c r="I24">
        <v>26938.851999999999</v>
      </c>
      <c r="J24">
        <v>2E-3</v>
      </c>
      <c r="K24">
        <v>0.96599999999999997</v>
      </c>
      <c r="L24">
        <v>0.02</v>
      </c>
      <c r="O24" s="78">
        <v>44590</v>
      </c>
    </row>
    <row r="25" spans="1:15" x14ac:dyDescent="0.35">
      <c r="A25">
        <v>18</v>
      </c>
      <c r="B25">
        <v>18</v>
      </c>
      <c r="C25" t="s">
        <v>494</v>
      </c>
      <c r="D25" t="s">
        <v>495</v>
      </c>
      <c r="E25" t="s">
        <v>301</v>
      </c>
      <c r="F25">
        <v>3.67</v>
      </c>
      <c r="G25">
        <v>3.2839999999999998</v>
      </c>
      <c r="H25">
        <v>120</v>
      </c>
      <c r="I25">
        <v>26367.969000000001</v>
      </c>
      <c r="J25">
        <v>2E-3</v>
      </c>
      <c r="K25">
        <v>0.96599999999999997</v>
      </c>
      <c r="L25">
        <v>0.04</v>
      </c>
      <c r="O25" s="78">
        <v>44590</v>
      </c>
    </row>
    <row r="26" spans="1:15" x14ac:dyDescent="0.35">
      <c r="A26">
        <v>19</v>
      </c>
      <c r="B26">
        <v>19</v>
      </c>
      <c r="C26" t="s">
        <v>496</v>
      </c>
      <c r="D26" t="s">
        <v>497</v>
      </c>
      <c r="E26" t="s">
        <v>301</v>
      </c>
      <c r="F26">
        <v>3.67</v>
      </c>
      <c r="G26">
        <v>5.4630000000000001</v>
      </c>
      <c r="H26">
        <v>126</v>
      </c>
      <c r="I26">
        <v>26364.01</v>
      </c>
      <c r="J26">
        <v>3.0000000000000001E-3</v>
      </c>
      <c r="K26">
        <v>0.96599999999999997</v>
      </c>
      <c r="L26">
        <v>0.06</v>
      </c>
      <c r="O26" s="78">
        <v>44590</v>
      </c>
    </row>
    <row r="27" spans="1:15" x14ac:dyDescent="0.35">
      <c r="A27">
        <v>20</v>
      </c>
      <c r="B27">
        <v>20</v>
      </c>
      <c r="C27" t="s">
        <v>498</v>
      </c>
      <c r="D27" t="s">
        <v>499</v>
      </c>
      <c r="E27" t="s">
        <v>301</v>
      </c>
      <c r="F27">
        <v>3.67</v>
      </c>
      <c r="G27">
        <v>16.012</v>
      </c>
      <c r="H27">
        <v>526</v>
      </c>
      <c r="I27">
        <v>27160.988000000001</v>
      </c>
      <c r="J27">
        <v>8.9999999999999993E-3</v>
      </c>
      <c r="K27">
        <v>0.96599999999999997</v>
      </c>
      <c r="L27">
        <v>0.09</v>
      </c>
      <c r="M27">
        <v>8.6629999999999999E-2</v>
      </c>
      <c r="N27">
        <v>-3.74</v>
      </c>
      <c r="O27" s="78">
        <v>44590</v>
      </c>
    </row>
    <row r="28" spans="1:15" x14ac:dyDescent="0.35">
      <c r="A28">
        <v>21</v>
      </c>
      <c r="B28">
        <v>21</v>
      </c>
      <c r="C28" t="s">
        <v>500</v>
      </c>
      <c r="D28" t="s">
        <v>501</v>
      </c>
      <c r="E28" t="s">
        <v>301</v>
      </c>
      <c r="F28">
        <v>3.67</v>
      </c>
      <c r="G28">
        <v>16.244</v>
      </c>
      <c r="H28">
        <v>432</v>
      </c>
      <c r="I28">
        <v>26759.146000000001</v>
      </c>
      <c r="J28">
        <v>8.9999999999999993E-3</v>
      </c>
      <c r="K28">
        <v>0.96599999999999997</v>
      </c>
      <c r="L28">
        <v>0.15</v>
      </c>
      <c r="M28">
        <v>9.1840000000000005E-2</v>
      </c>
      <c r="N28">
        <v>-38.770000000000003</v>
      </c>
      <c r="O28" s="78">
        <v>44590</v>
      </c>
    </row>
    <row r="29" spans="1:15" x14ac:dyDescent="0.35">
      <c r="A29">
        <v>22</v>
      </c>
      <c r="B29">
        <v>22</v>
      </c>
      <c r="C29" t="s">
        <v>502</v>
      </c>
      <c r="D29" t="s">
        <v>503</v>
      </c>
      <c r="E29" t="s">
        <v>301</v>
      </c>
      <c r="F29">
        <v>3.67</v>
      </c>
      <c r="G29">
        <v>25.242000000000001</v>
      </c>
      <c r="H29">
        <v>769</v>
      </c>
      <c r="I29">
        <v>27207.511999999999</v>
      </c>
      <c r="J29">
        <v>1.4E-2</v>
      </c>
      <c r="K29">
        <v>0.96599999999999997</v>
      </c>
      <c r="L29">
        <v>0.24</v>
      </c>
      <c r="M29">
        <v>0.18709000000000001</v>
      </c>
      <c r="N29">
        <v>-22.05</v>
      </c>
      <c r="O29" s="78">
        <v>44590</v>
      </c>
    </row>
    <row r="30" spans="1:15" x14ac:dyDescent="0.35">
      <c r="A30">
        <v>23</v>
      </c>
      <c r="B30">
        <v>23</v>
      </c>
      <c r="C30" t="s">
        <v>504</v>
      </c>
      <c r="D30" t="s">
        <v>271</v>
      </c>
      <c r="E30" t="s">
        <v>272</v>
      </c>
      <c r="K30">
        <v>0.96599999999999997</v>
      </c>
      <c r="O30" s="78">
        <v>44590</v>
      </c>
    </row>
    <row r="31" spans="1:15" x14ac:dyDescent="0.35">
      <c r="A31">
        <v>24</v>
      </c>
      <c r="B31">
        <v>24</v>
      </c>
      <c r="C31" t="s">
        <v>505</v>
      </c>
      <c r="D31" t="s">
        <v>506</v>
      </c>
      <c r="E31" t="s">
        <v>301</v>
      </c>
      <c r="F31">
        <v>3.66</v>
      </c>
      <c r="G31">
        <v>52.902000000000001</v>
      </c>
      <c r="H31">
        <v>1652</v>
      </c>
      <c r="I31">
        <v>27568.42</v>
      </c>
      <c r="J31">
        <v>2.9000000000000001E-2</v>
      </c>
      <c r="K31">
        <v>0.96599999999999997</v>
      </c>
      <c r="L31">
        <v>0.39</v>
      </c>
      <c r="M31">
        <v>0.48046</v>
      </c>
      <c r="N31">
        <v>23.19</v>
      </c>
      <c r="O31" s="78">
        <v>44590</v>
      </c>
    </row>
    <row r="32" spans="1:15" x14ac:dyDescent="0.35">
      <c r="A32">
        <v>25</v>
      </c>
      <c r="B32">
        <v>25</v>
      </c>
      <c r="C32" t="s">
        <v>507</v>
      </c>
      <c r="D32" t="s">
        <v>508</v>
      </c>
      <c r="E32" t="s">
        <v>301</v>
      </c>
      <c r="F32">
        <v>3.67</v>
      </c>
      <c r="G32">
        <v>88.466999999999999</v>
      </c>
      <c r="H32">
        <v>2786</v>
      </c>
      <c r="I32">
        <v>27269.873</v>
      </c>
      <c r="J32">
        <v>4.8000000000000001E-2</v>
      </c>
      <c r="K32">
        <v>0.96599999999999997</v>
      </c>
      <c r="L32">
        <v>0.62</v>
      </c>
      <c r="M32">
        <v>0.87039</v>
      </c>
      <c r="N32">
        <v>40.39</v>
      </c>
      <c r="O32" s="78">
        <v>44590</v>
      </c>
    </row>
    <row r="33" spans="1:15" x14ac:dyDescent="0.35">
      <c r="A33">
        <v>26</v>
      </c>
      <c r="B33">
        <v>26</v>
      </c>
      <c r="C33" t="s">
        <v>509</v>
      </c>
      <c r="D33" t="s">
        <v>510</v>
      </c>
      <c r="E33" t="s">
        <v>301</v>
      </c>
      <c r="F33">
        <v>3.67</v>
      </c>
      <c r="G33">
        <v>84.730999999999995</v>
      </c>
      <c r="H33">
        <v>2404</v>
      </c>
      <c r="I33">
        <v>26703.513999999999</v>
      </c>
      <c r="J33">
        <v>4.7E-2</v>
      </c>
      <c r="K33">
        <v>0.96599999999999997</v>
      </c>
      <c r="L33">
        <v>0.99</v>
      </c>
      <c r="M33">
        <v>0.84953999999999996</v>
      </c>
      <c r="N33">
        <v>-14.19</v>
      </c>
      <c r="O33" s="78">
        <v>44590</v>
      </c>
    </row>
    <row r="34" spans="1:15" x14ac:dyDescent="0.35">
      <c r="A34">
        <v>27</v>
      </c>
      <c r="B34">
        <v>27</v>
      </c>
      <c r="C34" t="s">
        <v>511</v>
      </c>
      <c r="D34" t="s">
        <v>512</v>
      </c>
      <c r="E34" t="s">
        <v>301</v>
      </c>
      <c r="F34">
        <v>3.67</v>
      </c>
      <c r="G34">
        <v>169.179</v>
      </c>
      <c r="H34">
        <v>4745</v>
      </c>
      <c r="I34">
        <v>26993.813999999998</v>
      </c>
      <c r="J34">
        <v>9.2999999999999999E-2</v>
      </c>
      <c r="K34">
        <v>0.96599999999999997</v>
      </c>
      <c r="L34">
        <v>1.59</v>
      </c>
      <c r="M34">
        <v>1.75034</v>
      </c>
      <c r="N34">
        <v>10.08</v>
      </c>
      <c r="O34" s="78">
        <v>44590</v>
      </c>
    </row>
    <row r="35" spans="1:15" x14ac:dyDescent="0.35">
      <c r="A35">
        <v>28</v>
      </c>
      <c r="B35">
        <v>28</v>
      </c>
      <c r="C35" t="s">
        <v>513</v>
      </c>
      <c r="D35" t="s">
        <v>514</v>
      </c>
      <c r="E35" t="s">
        <v>301</v>
      </c>
      <c r="F35">
        <v>3.66</v>
      </c>
      <c r="G35">
        <v>384.83499999999998</v>
      </c>
      <c r="H35">
        <v>10017</v>
      </c>
      <c r="I35">
        <v>25744.945</v>
      </c>
      <c r="J35">
        <v>0.222</v>
      </c>
      <c r="K35">
        <v>0.96599999999999997</v>
      </c>
      <c r="L35">
        <v>2.54</v>
      </c>
      <c r="M35">
        <v>4.2072700000000003</v>
      </c>
      <c r="N35">
        <v>65.64</v>
      </c>
      <c r="O35" s="78">
        <v>44590</v>
      </c>
    </row>
    <row r="36" spans="1:15" x14ac:dyDescent="0.35">
      <c r="A36">
        <v>29</v>
      </c>
      <c r="B36">
        <v>29</v>
      </c>
      <c r="C36" t="s">
        <v>515</v>
      </c>
      <c r="D36" t="s">
        <v>516</v>
      </c>
      <c r="E36" t="s">
        <v>301</v>
      </c>
      <c r="F36">
        <v>3.67</v>
      </c>
      <c r="G36">
        <v>460.12700000000001</v>
      </c>
      <c r="H36">
        <v>13285</v>
      </c>
      <c r="I36">
        <v>27731.048999999999</v>
      </c>
      <c r="J36">
        <v>0.247</v>
      </c>
      <c r="K36">
        <v>0.96599999999999997</v>
      </c>
      <c r="L36">
        <v>4.07</v>
      </c>
      <c r="M36">
        <v>4.6617699999999997</v>
      </c>
      <c r="N36">
        <v>14.54</v>
      </c>
      <c r="O36" s="78">
        <v>44590</v>
      </c>
    </row>
    <row r="37" spans="1:15" x14ac:dyDescent="0.35">
      <c r="A37">
        <v>30</v>
      </c>
      <c r="B37">
        <v>30</v>
      </c>
      <c r="C37" t="s">
        <v>517</v>
      </c>
      <c r="D37" t="s">
        <v>271</v>
      </c>
      <c r="E37" t="s">
        <v>272</v>
      </c>
      <c r="K37">
        <v>0.96599999999999997</v>
      </c>
      <c r="O37" s="78">
        <v>44590</v>
      </c>
    </row>
    <row r="38" spans="1:15" x14ac:dyDescent="0.35">
      <c r="A38">
        <v>31</v>
      </c>
      <c r="B38">
        <v>31</v>
      </c>
      <c r="C38" t="s">
        <v>518</v>
      </c>
      <c r="D38" t="s">
        <v>519</v>
      </c>
      <c r="E38" t="s">
        <v>301</v>
      </c>
      <c r="F38">
        <v>3.67</v>
      </c>
      <c r="G38">
        <v>628.78</v>
      </c>
      <c r="H38">
        <v>18047</v>
      </c>
      <c r="I38">
        <v>27356.445</v>
      </c>
      <c r="J38">
        <v>0.34200000000000003</v>
      </c>
      <c r="K38">
        <v>0.96599999999999997</v>
      </c>
      <c r="L38">
        <v>6.51</v>
      </c>
      <c r="M38">
        <v>6.3977300000000001</v>
      </c>
      <c r="N38">
        <v>-1.72</v>
      </c>
      <c r="O38" s="78">
        <v>44590</v>
      </c>
    </row>
    <row r="39" spans="1:15" x14ac:dyDescent="0.35">
      <c r="A39">
        <v>32</v>
      </c>
      <c r="B39">
        <v>32</v>
      </c>
      <c r="C39" t="s">
        <v>520</v>
      </c>
      <c r="D39" t="s">
        <v>521</v>
      </c>
      <c r="E39" t="s">
        <v>301</v>
      </c>
      <c r="F39">
        <v>3.67</v>
      </c>
      <c r="G39">
        <v>1142.3610000000001</v>
      </c>
      <c r="H39">
        <v>32778</v>
      </c>
      <c r="I39">
        <v>26702.888999999999</v>
      </c>
      <c r="J39">
        <v>0.63600000000000001</v>
      </c>
      <c r="K39">
        <v>0.96599999999999997</v>
      </c>
      <c r="L39">
        <v>10.42</v>
      </c>
      <c r="M39">
        <v>11.497109999999999</v>
      </c>
      <c r="N39">
        <v>10.34</v>
      </c>
      <c r="O39" s="78">
        <v>44590</v>
      </c>
    </row>
    <row r="40" spans="1:15" x14ac:dyDescent="0.35">
      <c r="A40">
        <v>33</v>
      </c>
      <c r="B40">
        <v>33</v>
      </c>
      <c r="C40" t="s">
        <v>522</v>
      </c>
      <c r="D40" t="s">
        <v>523</v>
      </c>
      <c r="E40" t="s">
        <v>301</v>
      </c>
      <c r="F40">
        <v>3.67</v>
      </c>
      <c r="G40">
        <v>1021.173</v>
      </c>
      <c r="H40">
        <v>30213</v>
      </c>
      <c r="I40">
        <v>26966.01</v>
      </c>
      <c r="J40">
        <v>0.56299999999999994</v>
      </c>
      <c r="K40">
        <v>0.96599999999999997</v>
      </c>
      <c r="L40">
        <v>16.670000000000002</v>
      </c>
      <c r="M40">
        <v>10.267709999999999</v>
      </c>
      <c r="N40">
        <v>-38.409999999999997</v>
      </c>
      <c r="O40" s="78">
        <v>44590</v>
      </c>
    </row>
    <row r="41" spans="1:15" x14ac:dyDescent="0.35">
      <c r="A41">
        <v>34</v>
      </c>
      <c r="B41">
        <v>34</v>
      </c>
      <c r="C41" t="s">
        <v>524</v>
      </c>
      <c r="D41" t="s">
        <v>525</v>
      </c>
      <c r="E41" t="s">
        <v>301</v>
      </c>
      <c r="F41">
        <v>3.67</v>
      </c>
      <c r="G41">
        <v>3015.1280000000002</v>
      </c>
      <c r="H41">
        <v>89388</v>
      </c>
      <c r="I41">
        <v>27083.969000000001</v>
      </c>
      <c r="J41">
        <v>1.655</v>
      </c>
      <c r="K41">
        <v>0.96599999999999997</v>
      </c>
      <c r="L41">
        <v>26.67</v>
      </c>
      <c r="M41">
        <v>26.803100000000001</v>
      </c>
      <c r="N41">
        <v>0.5</v>
      </c>
      <c r="O41" s="78">
        <v>44590</v>
      </c>
    </row>
    <row r="42" spans="1:15" x14ac:dyDescent="0.35">
      <c r="A42">
        <v>35</v>
      </c>
      <c r="B42">
        <v>35</v>
      </c>
      <c r="C42" t="s">
        <v>526</v>
      </c>
      <c r="D42" t="s">
        <v>527</v>
      </c>
      <c r="E42" t="s">
        <v>301</v>
      </c>
      <c r="F42">
        <v>3.67</v>
      </c>
      <c r="G42">
        <v>5522.5360000000001</v>
      </c>
      <c r="H42">
        <v>163934</v>
      </c>
      <c r="I42">
        <v>27437.754000000001</v>
      </c>
      <c r="J42">
        <v>2.9929999999999999</v>
      </c>
      <c r="K42">
        <v>0.96599999999999997</v>
      </c>
      <c r="L42">
        <v>42.67</v>
      </c>
      <c r="M42">
        <v>43.42557</v>
      </c>
      <c r="N42">
        <v>1.77</v>
      </c>
      <c r="O42" s="78">
        <v>44591</v>
      </c>
    </row>
    <row r="43" spans="1:15" x14ac:dyDescent="0.35">
      <c r="A43">
        <v>36</v>
      </c>
      <c r="B43">
        <v>36</v>
      </c>
      <c r="C43" t="s">
        <v>528</v>
      </c>
      <c r="D43" t="s">
        <v>271</v>
      </c>
      <c r="E43" t="s">
        <v>272</v>
      </c>
      <c r="K43">
        <v>0.96599999999999997</v>
      </c>
      <c r="O43" s="78">
        <v>44591</v>
      </c>
    </row>
    <row r="44" spans="1:15" x14ac:dyDescent="0.35">
      <c r="A44">
        <v>37</v>
      </c>
      <c r="B44">
        <v>37</v>
      </c>
      <c r="C44" t="s">
        <v>529</v>
      </c>
      <c r="D44" t="s">
        <v>530</v>
      </c>
      <c r="E44" t="s">
        <v>339</v>
      </c>
      <c r="F44">
        <v>3.67</v>
      </c>
      <c r="G44">
        <v>17.826000000000001</v>
      </c>
      <c r="H44">
        <v>589</v>
      </c>
      <c r="I44">
        <v>30078.581999999999</v>
      </c>
      <c r="J44">
        <v>8.9999999999999993E-3</v>
      </c>
      <c r="K44">
        <v>0.96599999999999997</v>
      </c>
      <c r="L44">
        <v>0.33</v>
      </c>
      <c r="M44">
        <v>8.7559999999999999E-2</v>
      </c>
      <c r="N44">
        <v>-73.47</v>
      </c>
      <c r="O44" s="78">
        <v>44591</v>
      </c>
    </row>
    <row r="45" spans="1:15" x14ac:dyDescent="0.35">
      <c r="A45">
        <v>38</v>
      </c>
      <c r="B45">
        <v>38</v>
      </c>
      <c r="C45" t="s">
        <v>531</v>
      </c>
      <c r="D45" t="s">
        <v>532</v>
      </c>
      <c r="E45" t="s">
        <v>339</v>
      </c>
      <c r="F45">
        <v>3.67</v>
      </c>
      <c r="G45">
        <v>59.110999999999997</v>
      </c>
      <c r="H45">
        <v>1696</v>
      </c>
      <c r="I45">
        <v>28119.982</v>
      </c>
      <c r="J45">
        <v>3.1E-2</v>
      </c>
      <c r="K45">
        <v>0.96599999999999997</v>
      </c>
      <c r="L45">
        <v>0.83</v>
      </c>
      <c r="M45">
        <v>0.53451000000000004</v>
      </c>
      <c r="N45">
        <v>-35.6</v>
      </c>
      <c r="O45" s="78">
        <v>44591</v>
      </c>
    </row>
    <row r="46" spans="1:15" x14ac:dyDescent="0.35">
      <c r="A46">
        <v>39</v>
      </c>
      <c r="B46">
        <v>39</v>
      </c>
      <c r="C46" t="s">
        <v>533</v>
      </c>
      <c r="D46" t="s">
        <v>534</v>
      </c>
      <c r="E46" t="s">
        <v>339</v>
      </c>
      <c r="F46">
        <v>3.67</v>
      </c>
      <c r="G46">
        <v>206.166</v>
      </c>
      <c r="H46">
        <v>5999</v>
      </c>
      <c r="I46">
        <v>27978.732</v>
      </c>
      <c r="J46">
        <v>0.11</v>
      </c>
      <c r="K46">
        <v>0.96599999999999997</v>
      </c>
      <c r="L46">
        <v>3.33</v>
      </c>
      <c r="M46">
        <v>2.0676800000000002</v>
      </c>
      <c r="N46">
        <v>-37.909999999999997</v>
      </c>
      <c r="O46" s="78">
        <v>44591</v>
      </c>
    </row>
    <row r="47" spans="1:15" x14ac:dyDescent="0.35">
      <c r="A47">
        <v>40</v>
      </c>
      <c r="B47">
        <v>40</v>
      </c>
      <c r="C47" t="s">
        <v>535</v>
      </c>
      <c r="D47" t="s">
        <v>345</v>
      </c>
      <c r="E47" t="s">
        <v>276</v>
      </c>
      <c r="I47">
        <v>9.6329999999999991</v>
      </c>
      <c r="K47">
        <v>0.96599999999999997</v>
      </c>
      <c r="O47" s="78">
        <v>44591</v>
      </c>
    </row>
    <row r="48" spans="1:15" x14ac:dyDescent="0.35">
      <c r="A48">
        <v>41</v>
      </c>
      <c r="B48">
        <v>41</v>
      </c>
      <c r="C48" t="s">
        <v>536</v>
      </c>
      <c r="D48" t="s">
        <v>271</v>
      </c>
      <c r="E48" t="s">
        <v>272</v>
      </c>
      <c r="K48">
        <v>0.96599999999999997</v>
      </c>
      <c r="O48" s="78">
        <v>44591</v>
      </c>
    </row>
    <row r="49" spans="1:15" x14ac:dyDescent="0.35">
      <c r="A49">
        <v>42</v>
      </c>
      <c r="B49">
        <v>42</v>
      </c>
      <c r="C49" t="s">
        <v>537</v>
      </c>
      <c r="D49" t="s">
        <v>506</v>
      </c>
      <c r="E49" t="s">
        <v>301</v>
      </c>
      <c r="F49">
        <v>3.67</v>
      </c>
      <c r="G49">
        <v>53.942</v>
      </c>
      <c r="H49">
        <v>1672</v>
      </c>
      <c r="I49">
        <v>28251.324000000001</v>
      </c>
      <c r="J49">
        <v>2.8000000000000001E-2</v>
      </c>
      <c r="K49">
        <v>0.96599999999999997</v>
      </c>
      <c r="L49">
        <v>0.39</v>
      </c>
      <c r="M49">
        <v>0.47763</v>
      </c>
      <c r="N49">
        <v>22.47</v>
      </c>
      <c r="O49" s="78">
        <v>44591</v>
      </c>
    </row>
    <row r="50" spans="1:15" x14ac:dyDescent="0.35">
      <c r="A50">
        <v>43</v>
      </c>
      <c r="B50">
        <v>43</v>
      </c>
      <c r="C50" t="s">
        <v>538</v>
      </c>
      <c r="D50" t="s">
        <v>508</v>
      </c>
      <c r="E50" t="s">
        <v>301</v>
      </c>
      <c r="F50">
        <v>3.67</v>
      </c>
      <c r="G50">
        <v>66.527000000000001</v>
      </c>
      <c r="H50">
        <v>1769</v>
      </c>
      <c r="I50">
        <v>28206.035</v>
      </c>
      <c r="J50">
        <v>3.5000000000000003E-2</v>
      </c>
      <c r="K50">
        <v>0.96599999999999997</v>
      </c>
      <c r="L50">
        <v>0.62</v>
      </c>
      <c r="M50">
        <v>0.61012</v>
      </c>
      <c r="N50">
        <v>-1.59</v>
      </c>
      <c r="O50" s="78">
        <v>44591</v>
      </c>
    </row>
    <row r="51" spans="1:15" x14ac:dyDescent="0.35">
      <c r="A51">
        <v>44</v>
      </c>
      <c r="B51">
        <v>44</v>
      </c>
      <c r="C51" t="s">
        <v>539</v>
      </c>
      <c r="D51" t="s">
        <v>510</v>
      </c>
      <c r="E51" t="s">
        <v>301</v>
      </c>
      <c r="F51">
        <v>3.67</v>
      </c>
      <c r="G51">
        <v>131.214</v>
      </c>
      <c r="H51">
        <v>3715</v>
      </c>
      <c r="I51">
        <v>28154.745999999999</v>
      </c>
      <c r="J51">
        <v>6.9000000000000006E-2</v>
      </c>
      <c r="K51">
        <v>0.96599999999999997</v>
      </c>
      <c r="L51">
        <v>0.99</v>
      </c>
      <c r="M51">
        <v>1.2842800000000001</v>
      </c>
      <c r="N51">
        <v>29.73</v>
      </c>
      <c r="O51" s="78">
        <v>44591</v>
      </c>
    </row>
    <row r="52" spans="1:15" x14ac:dyDescent="0.35">
      <c r="A52">
        <v>45</v>
      </c>
      <c r="B52">
        <v>45</v>
      </c>
      <c r="C52" t="s">
        <v>540</v>
      </c>
      <c r="D52" t="s">
        <v>271</v>
      </c>
      <c r="E52" t="s">
        <v>272</v>
      </c>
      <c r="K52">
        <v>0.96599999999999997</v>
      </c>
      <c r="O52" s="78">
        <v>44591</v>
      </c>
    </row>
    <row r="53" spans="1:15" x14ac:dyDescent="0.35">
      <c r="A53">
        <v>46</v>
      </c>
      <c r="B53">
        <v>46</v>
      </c>
      <c r="C53" t="s">
        <v>541</v>
      </c>
      <c r="D53" t="s">
        <v>506</v>
      </c>
      <c r="E53" t="s">
        <v>301</v>
      </c>
      <c r="F53">
        <v>3.67</v>
      </c>
      <c r="G53">
        <v>46.61</v>
      </c>
      <c r="H53">
        <v>1087</v>
      </c>
      <c r="I53">
        <v>28290.381000000001</v>
      </c>
      <c r="J53">
        <v>2.4E-2</v>
      </c>
      <c r="K53">
        <v>0.96599999999999997</v>
      </c>
      <c r="L53">
        <v>0.39</v>
      </c>
      <c r="M53">
        <v>0.40028000000000002</v>
      </c>
      <c r="N53">
        <v>2.64</v>
      </c>
      <c r="O53" s="78">
        <v>44591</v>
      </c>
    </row>
    <row r="54" spans="1:15" x14ac:dyDescent="0.35">
      <c r="A54">
        <v>47</v>
      </c>
      <c r="B54">
        <v>47</v>
      </c>
      <c r="C54" t="s">
        <v>542</v>
      </c>
      <c r="D54" t="s">
        <v>508</v>
      </c>
      <c r="E54" t="s">
        <v>301</v>
      </c>
      <c r="F54">
        <v>3.67</v>
      </c>
      <c r="G54">
        <v>73.100999999999999</v>
      </c>
      <c r="H54">
        <v>2209</v>
      </c>
      <c r="I54">
        <v>28339.412</v>
      </c>
      <c r="J54">
        <v>3.7999999999999999E-2</v>
      </c>
      <c r="K54">
        <v>0.96599999999999997</v>
      </c>
      <c r="L54">
        <v>0.62</v>
      </c>
      <c r="M54">
        <v>0.67515000000000003</v>
      </c>
      <c r="N54">
        <v>8.89</v>
      </c>
      <c r="O54" s="78">
        <v>44591</v>
      </c>
    </row>
    <row r="55" spans="1:15" x14ac:dyDescent="0.35">
      <c r="A55">
        <v>48</v>
      </c>
      <c r="B55">
        <v>48</v>
      </c>
      <c r="C55" t="s">
        <v>543</v>
      </c>
      <c r="D55" t="s">
        <v>510</v>
      </c>
      <c r="E55" t="s">
        <v>301</v>
      </c>
      <c r="F55">
        <v>3.67</v>
      </c>
      <c r="G55">
        <v>122.749</v>
      </c>
      <c r="H55">
        <v>3913</v>
      </c>
      <c r="I55">
        <v>28073.384999999998</v>
      </c>
      <c r="J55">
        <v>6.5000000000000002E-2</v>
      </c>
      <c r="K55">
        <v>0.96599999999999997</v>
      </c>
      <c r="L55">
        <v>0.99</v>
      </c>
      <c r="M55">
        <v>1.20035</v>
      </c>
      <c r="N55">
        <v>21.25</v>
      </c>
      <c r="O55" s="78">
        <v>44591</v>
      </c>
    </row>
    <row r="56" spans="1:15" x14ac:dyDescent="0.35">
      <c r="A56">
        <v>49</v>
      </c>
      <c r="B56">
        <v>49</v>
      </c>
      <c r="C56" t="s">
        <v>544</v>
      </c>
      <c r="D56" t="s">
        <v>271</v>
      </c>
      <c r="E56" t="s">
        <v>272</v>
      </c>
      <c r="K56">
        <v>0.96599999999999997</v>
      </c>
      <c r="O56" s="78">
        <v>44591</v>
      </c>
    </row>
    <row r="57" spans="1:15" x14ac:dyDescent="0.35">
      <c r="A57">
        <v>50</v>
      </c>
      <c r="B57">
        <v>50</v>
      </c>
      <c r="C57" t="s">
        <v>545</v>
      </c>
      <c r="D57" t="s">
        <v>546</v>
      </c>
      <c r="E57" t="s">
        <v>281</v>
      </c>
      <c r="F57">
        <v>3.67</v>
      </c>
      <c r="G57">
        <v>452.50299999999999</v>
      </c>
      <c r="H57">
        <v>13673</v>
      </c>
      <c r="I57">
        <v>27984.488000000001</v>
      </c>
      <c r="J57">
        <v>0.24</v>
      </c>
      <c r="K57">
        <v>0.96599999999999997</v>
      </c>
      <c r="M57">
        <v>4.5452599999999999</v>
      </c>
      <c r="O57" s="78">
        <v>44591</v>
      </c>
    </row>
    <row r="58" spans="1:15" x14ac:dyDescent="0.35">
      <c r="A58">
        <v>51</v>
      </c>
      <c r="B58">
        <v>51</v>
      </c>
      <c r="C58" t="s">
        <v>547</v>
      </c>
      <c r="D58" t="s">
        <v>548</v>
      </c>
      <c r="E58" t="s">
        <v>281</v>
      </c>
      <c r="F58">
        <v>3.67</v>
      </c>
      <c r="G58">
        <v>270.47500000000002</v>
      </c>
      <c r="H58">
        <v>7643</v>
      </c>
      <c r="I58">
        <v>28183.092000000001</v>
      </c>
      <c r="J58">
        <v>0.14299999999999999</v>
      </c>
      <c r="K58">
        <v>0.96599999999999997</v>
      </c>
      <c r="M58">
        <v>2.7046299999999999</v>
      </c>
      <c r="O58" s="78">
        <v>44591</v>
      </c>
    </row>
    <row r="59" spans="1:15" x14ac:dyDescent="0.35">
      <c r="A59">
        <v>52</v>
      </c>
      <c r="B59">
        <v>52</v>
      </c>
      <c r="C59" t="s">
        <v>549</v>
      </c>
      <c r="D59" t="s">
        <v>550</v>
      </c>
      <c r="E59" t="s">
        <v>281</v>
      </c>
      <c r="F59">
        <v>3.67</v>
      </c>
      <c r="G59">
        <v>380.31400000000002</v>
      </c>
      <c r="H59">
        <v>11376</v>
      </c>
      <c r="I59">
        <v>27929.1</v>
      </c>
      <c r="J59">
        <v>0.20200000000000001</v>
      </c>
      <c r="K59">
        <v>0.96599999999999997</v>
      </c>
      <c r="M59">
        <v>3.8369800000000001</v>
      </c>
      <c r="O59" s="78">
        <v>44591</v>
      </c>
    </row>
    <row r="60" spans="1:15" x14ac:dyDescent="0.35">
      <c r="A60">
        <v>53</v>
      </c>
      <c r="B60">
        <v>53</v>
      </c>
      <c r="C60" t="s">
        <v>551</v>
      </c>
      <c r="D60" t="s">
        <v>552</v>
      </c>
      <c r="E60" t="s">
        <v>281</v>
      </c>
      <c r="F60">
        <v>3.67</v>
      </c>
      <c r="G60">
        <v>350.375</v>
      </c>
      <c r="H60">
        <v>10002</v>
      </c>
      <c r="I60">
        <v>28559.690999999999</v>
      </c>
      <c r="J60">
        <v>0.182</v>
      </c>
      <c r="K60">
        <v>0.96599999999999997</v>
      </c>
      <c r="M60">
        <v>3.4593600000000002</v>
      </c>
      <c r="O60" s="78">
        <v>44591</v>
      </c>
    </row>
    <row r="61" spans="1:15" x14ac:dyDescent="0.35">
      <c r="A61">
        <v>54</v>
      </c>
      <c r="B61">
        <v>54</v>
      </c>
      <c r="C61" t="s">
        <v>553</v>
      </c>
      <c r="D61" t="s">
        <v>554</v>
      </c>
      <c r="E61" t="s">
        <v>281</v>
      </c>
      <c r="F61">
        <v>3.67</v>
      </c>
      <c r="G61">
        <v>445.327</v>
      </c>
      <c r="H61">
        <v>12539</v>
      </c>
      <c r="I61">
        <v>29528.055</v>
      </c>
      <c r="J61">
        <v>0.224</v>
      </c>
      <c r="K61">
        <v>0.96599999999999997</v>
      </c>
      <c r="M61">
        <v>4.2442900000000003</v>
      </c>
      <c r="O61" s="78">
        <v>44591</v>
      </c>
    </row>
    <row r="62" spans="1:15" x14ac:dyDescent="0.35">
      <c r="A62">
        <v>55</v>
      </c>
      <c r="B62">
        <v>55</v>
      </c>
      <c r="C62" t="s">
        <v>555</v>
      </c>
      <c r="D62" t="s">
        <v>556</v>
      </c>
      <c r="E62" t="s">
        <v>281</v>
      </c>
      <c r="F62">
        <v>3.67</v>
      </c>
      <c r="G62">
        <v>416.92399999999998</v>
      </c>
      <c r="H62">
        <v>11690</v>
      </c>
      <c r="I62">
        <v>30927.322</v>
      </c>
      <c r="J62">
        <v>0.2</v>
      </c>
      <c r="K62">
        <v>0.96599999999999997</v>
      </c>
      <c r="M62">
        <v>3.7989099999999998</v>
      </c>
      <c r="O62" s="78">
        <v>44591</v>
      </c>
    </row>
    <row r="63" spans="1:15" x14ac:dyDescent="0.35">
      <c r="A63">
        <v>56</v>
      </c>
      <c r="B63">
        <v>56</v>
      </c>
      <c r="C63" t="s">
        <v>557</v>
      </c>
      <c r="D63" t="s">
        <v>271</v>
      </c>
      <c r="E63" t="s">
        <v>272</v>
      </c>
      <c r="K63">
        <v>0.96599999999999997</v>
      </c>
      <c r="O63" s="78">
        <v>44591</v>
      </c>
    </row>
    <row r="64" spans="1:15" x14ac:dyDescent="0.35">
      <c r="A64">
        <v>57</v>
      </c>
      <c r="B64">
        <v>57</v>
      </c>
      <c r="C64" t="s">
        <v>558</v>
      </c>
      <c r="D64" t="s">
        <v>559</v>
      </c>
      <c r="E64" t="s">
        <v>281</v>
      </c>
      <c r="F64">
        <v>3.67</v>
      </c>
      <c r="G64">
        <v>487.012</v>
      </c>
      <c r="H64">
        <v>13471</v>
      </c>
      <c r="I64">
        <v>29368.726999999999</v>
      </c>
      <c r="J64">
        <v>0.247</v>
      </c>
      <c r="K64">
        <v>0.96599999999999997</v>
      </c>
      <c r="M64">
        <v>4.6590699999999998</v>
      </c>
      <c r="O64" s="78">
        <v>44591</v>
      </c>
    </row>
    <row r="65" spans="1:15" x14ac:dyDescent="0.35">
      <c r="A65">
        <v>58</v>
      </c>
      <c r="B65">
        <v>58</v>
      </c>
      <c r="C65" t="s">
        <v>560</v>
      </c>
      <c r="D65" t="s">
        <v>561</v>
      </c>
      <c r="E65" t="s">
        <v>281</v>
      </c>
      <c r="F65">
        <v>3.67</v>
      </c>
      <c r="G65">
        <v>496.07299999999998</v>
      </c>
      <c r="H65">
        <v>14885</v>
      </c>
      <c r="I65">
        <v>28942.076000000001</v>
      </c>
      <c r="J65">
        <v>0.255</v>
      </c>
      <c r="K65">
        <v>0.96599999999999997</v>
      </c>
      <c r="M65">
        <v>4.8124099999999999</v>
      </c>
      <c r="O65" s="78">
        <v>44591</v>
      </c>
    </row>
    <row r="66" spans="1:15" x14ac:dyDescent="0.35">
      <c r="A66">
        <v>59</v>
      </c>
      <c r="B66">
        <v>59</v>
      </c>
      <c r="C66" t="s">
        <v>562</v>
      </c>
      <c r="D66" t="s">
        <v>563</v>
      </c>
      <c r="E66" t="s">
        <v>281</v>
      </c>
      <c r="F66">
        <v>3.67</v>
      </c>
      <c r="G66">
        <v>472.09500000000003</v>
      </c>
      <c r="H66">
        <v>13777</v>
      </c>
      <c r="I66">
        <v>28353.657999999999</v>
      </c>
      <c r="J66">
        <v>0.248</v>
      </c>
      <c r="K66">
        <v>0.96599999999999997</v>
      </c>
      <c r="M66">
        <v>4.67767</v>
      </c>
      <c r="O66" s="78">
        <v>44591</v>
      </c>
    </row>
    <row r="67" spans="1:15" x14ac:dyDescent="0.35">
      <c r="A67">
        <v>60</v>
      </c>
      <c r="B67">
        <v>60</v>
      </c>
      <c r="C67" t="s">
        <v>564</v>
      </c>
      <c r="D67" t="s">
        <v>565</v>
      </c>
      <c r="E67" t="s">
        <v>281</v>
      </c>
      <c r="I67">
        <v>28040.688999999998</v>
      </c>
      <c r="K67">
        <v>0.96599999999999997</v>
      </c>
      <c r="O67" s="78">
        <v>44591</v>
      </c>
    </row>
    <row r="68" spans="1:15" x14ac:dyDescent="0.35">
      <c r="A68">
        <v>61</v>
      </c>
      <c r="B68">
        <v>61</v>
      </c>
      <c r="C68" t="s">
        <v>566</v>
      </c>
      <c r="D68" t="s">
        <v>567</v>
      </c>
      <c r="E68" t="s">
        <v>281</v>
      </c>
      <c r="I68">
        <v>27585.025000000001</v>
      </c>
      <c r="K68">
        <v>0.96599999999999997</v>
      </c>
      <c r="O68" s="78">
        <v>44591</v>
      </c>
    </row>
    <row r="69" spans="1:15" x14ac:dyDescent="0.35">
      <c r="A69">
        <v>62</v>
      </c>
      <c r="B69">
        <v>62</v>
      </c>
      <c r="C69" t="s">
        <v>568</v>
      </c>
      <c r="D69" t="s">
        <v>569</v>
      </c>
      <c r="E69" t="s">
        <v>281</v>
      </c>
      <c r="I69">
        <v>28734.456999999999</v>
      </c>
      <c r="K69">
        <v>0.96599999999999997</v>
      </c>
      <c r="O69" s="78">
        <v>44591</v>
      </c>
    </row>
    <row r="70" spans="1:15" x14ac:dyDescent="0.35">
      <c r="A70">
        <v>63</v>
      </c>
      <c r="B70">
        <v>63</v>
      </c>
      <c r="C70" t="s">
        <v>570</v>
      </c>
      <c r="D70" t="s">
        <v>271</v>
      </c>
      <c r="E70" t="s">
        <v>272</v>
      </c>
      <c r="K70">
        <v>0.96599999999999997</v>
      </c>
      <c r="O70" s="78">
        <v>44591</v>
      </c>
    </row>
    <row r="71" spans="1:15" x14ac:dyDescent="0.35">
      <c r="A71">
        <v>64</v>
      </c>
      <c r="B71">
        <v>64</v>
      </c>
      <c r="C71" t="s">
        <v>571</v>
      </c>
      <c r="D71" t="s">
        <v>572</v>
      </c>
      <c r="E71" t="s">
        <v>281</v>
      </c>
      <c r="I71">
        <v>29423.407999999999</v>
      </c>
      <c r="K71">
        <v>0.96599999999999997</v>
      </c>
      <c r="O71" s="78">
        <v>44591</v>
      </c>
    </row>
    <row r="72" spans="1:15" x14ac:dyDescent="0.35">
      <c r="A72">
        <v>65</v>
      </c>
      <c r="B72">
        <v>65</v>
      </c>
      <c r="C72" t="s">
        <v>573</v>
      </c>
      <c r="D72" t="s">
        <v>574</v>
      </c>
      <c r="E72" t="s">
        <v>281</v>
      </c>
      <c r="I72">
        <v>28929.599999999999</v>
      </c>
      <c r="K72">
        <v>0.96599999999999997</v>
      </c>
      <c r="O72" s="78">
        <v>44591</v>
      </c>
    </row>
    <row r="73" spans="1:15" x14ac:dyDescent="0.35">
      <c r="A73">
        <v>66</v>
      </c>
      <c r="B73">
        <v>66</v>
      </c>
      <c r="C73" t="s">
        <v>575</v>
      </c>
      <c r="D73" t="s">
        <v>576</v>
      </c>
      <c r="E73" t="s">
        <v>281</v>
      </c>
      <c r="I73">
        <v>29054.080000000002</v>
      </c>
      <c r="K73">
        <v>0.96599999999999997</v>
      </c>
      <c r="O73" s="78">
        <v>44591</v>
      </c>
    </row>
    <row r="74" spans="1:15" x14ac:dyDescent="0.35">
      <c r="A74">
        <v>67</v>
      </c>
      <c r="B74">
        <v>67</v>
      </c>
      <c r="C74" t="s">
        <v>577</v>
      </c>
      <c r="D74" t="s">
        <v>578</v>
      </c>
      <c r="E74" t="s">
        <v>281</v>
      </c>
      <c r="I74">
        <v>29802.26</v>
      </c>
      <c r="K74">
        <v>0.96599999999999997</v>
      </c>
      <c r="O74" s="78">
        <v>44591</v>
      </c>
    </row>
    <row r="75" spans="1:15" x14ac:dyDescent="0.35">
      <c r="A75">
        <v>68</v>
      </c>
      <c r="B75">
        <v>68</v>
      </c>
      <c r="C75" t="s">
        <v>579</v>
      </c>
      <c r="D75" t="s">
        <v>580</v>
      </c>
      <c r="E75" t="s">
        <v>281</v>
      </c>
      <c r="I75">
        <v>29242.276999999998</v>
      </c>
      <c r="K75">
        <v>0.96599999999999997</v>
      </c>
      <c r="O75" s="78">
        <v>44591</v>
      </c>
    </row>
    <row r="76" spans="1:15" x14ac:dyDescent="0.35">
      <c r="A76">
        <v>69</v>
      </c>
      <c r="B76">
        <v>69</v>
      </c>
      <c r="C76" t="s">
        <v>581</v>
      </c>
      <c r="D76" t="s">
        <v>582</v>
      </c>
      <c r="E76" t="s">
        <v>281</v>
      </c>
      <c r="I76">
        <v>29457.798999999999</v>
      </c>
      <c r="K76">
        <v>0.96599999999999997</v>
      </c>
      <c r="O76" s="78">
        <v>44591</v>
      </c>
    </row>
    <row r="77" spans="1:15" x14ac:dyDescent="0.35">
      <c r="A77">
        <v>70</v>
      </c>
      <c r="B77">
        <v>70</v>
      </c>
      <c r="C77" t="s">
        <v>583</v>
      </c>
      <c r="D77" t="s">
        <v>271</v>
      </c>
      <c r="E77" t="s">
        <v>272</v>
      </c>
      <c r="K77">
        <v>0.96599999999999997</v>
      </c>
      <c r="O77" s="78">
        <v>44591</v>
      </c>
    </row>
    <row r="78" spans="1:15" x14ac:dyDescent="0.35">
      <c r="A78">
        <v>71</v>
      </c>
      <c r="B78">
        <v>71</v>
      </c>
      <c r="C78" t="s">
        <v>584</v>
      </c>
      <c r="D78" t="s">
        <v>585</v>
      </c>
      <c r="E78" t="s">
        <v>281</v>
      </c>
      <c r="F78">
        <v>3.67</v>
      </c>
      <c r="G78">
        <v>265.34399999999999</v>
      </c>
      <c r="H78">
        <v>7112</v>
      </c>
      <c r="I78">
        <v>28841.098000000002</v>
      </c>
      <c r="J78">
        <v>0.13700000000000001</v>
      </c>
      <c r="K78">
        <v>0.96599999999999997</v>
      </c>
      <c r="M78">
        <v>2.5916899999999998</v>
      </c>
      <c r="O78" s="78">
        <v>44591</v>
      </c>
    </row>
    <row r="79" spans="1:15" x14ac:dyDescent="0.35">
      <c r="A79">
        <v>72</v>
      </c>
      <c r="B79">
        <v>72</v>
      </c>
      <c r="C79" t="s">
        <v>586</v>
      </c>
      <c r="D79" t="s">
        <v>587</v>
      </c>
      <c r="E79" t="s">
        <v>281</v>
      </c>
      <c r="F79">
        <v>3.67</v>
      </c>
      <c r="G79">
        <v>250.172</v>
      </c>
      <c r="H79">
        <v>7418</v>
      </c>
      <c r="I79">
        <v>29202.393</v>
      </c>
      <c r="J79">
        <v>0.127</v>
      </c>
      <c r="K79">
        <v>0.96599999999999997</v>
      </c>
      <c r="M79">
        <v>2.411</v>
      </c>
      <c r="O79" s="78">
        <v>44591</v>
      </c>
    </row>
    <row r="80" spans="1:15" x14ac:dyDescent="0.35">
      <c r="A80">
        <v>73</v>
      </c>
      <c r="B80">
        <v>73</v>
      </c>
      <c r="C80" t="s">
        <v>588</v>
      </c>
      <c r="D80" t="s">
        <v>589</v>
      </c>
      <c r="E80" t="s">
        <v>281</v>
      </c>
      <c r="F80">
        <v>3.67</v>
      </c>
      <c r="G80">
        <v>67.159000000000006</v>
      </c>
      <c r="H80">
        <v>1760</v>
      </c>
      <c r="I80">
        <v>29454.728999999999</v>
      </c>
      <c r="J80">
        <v>3.4000000000000002E-2</v>
      </c>
      <c r="K80">
        <v>0.96599999999999997</v>
      </c>
      <c r="M80">
        <v>0.58697999999999995</v>
      </c>
      <c r="O80" s="78">
        <v>44591</v>
      </c>
    </row>
    <row r="81" spans="1:15" x14ac:dyDescent="0.35">
      <c r="A81">
        <v>74</v>
      </c>
      <c r="B81">
        <v>74</v>
      </c>
      <c r="C81" t="s">
        <v>590</v>
      </c>
      <c r="D81" t="s">
        <v>591</v>
      </c>
      <c r="E81" t="s">
        <v>281</v>
      </c>
      <c r="I81">
        <v>29891.539000000001</v>
      </c>
      <c r="K81">
        <v>0.96599999999999997</v>
      </c>
      <c r="O81" s="78">
        <v>44591</v>
      </c>
    </row>
    <row r="82" spans="1:15" x14ac:dyDescent="0.35">
      <c r="A82">
        <v>75</v>
      </c>
      <c r="B82">
        <v>75</v>
      </c>
      <c r="C82" t="s">
        <v>592</v>
      </c>
      <c r="D82" t="s">
        <v>593</v>
      </c>
      <c r="E82" t="s">
        <v>281</v>
      </c>
      <c r="F82">
        <v>3.67</v>
      </c>
      <c r="G82">
        <v>5.883</v>
      </c>
      <c r="H82">
        <v>179</v>
      </c>
      <c r="I82">
        <v>29154.77</v>
      </c>
      <c r="J82">
        <v>3.0000000000000001E-3</v>
      </c>
      <c r="K82">
        <v>0.96599999999999997</v>
      </c>
      <c r="O82" s="78">
        <v>44591</v>
      </c>
    </row>
    <row r="83" spans="1:15" x14ac:dyDescent="0.35">
      <c r="A83">
        <v>76</v>
      </c>
      <c r="B83">
        <v>76</v>
      </c>
      <c r="C83" t="s">
        <v>594</v>
      </c>
      <c r="D83" t="s">
        <v>595</v>
      </c>
      <c r="E83" t="s">
        <v>281</v>
      </c>
      <c r="I83">
        <v>29011.065999999999</v>
      </c>
      <c r="K83">
        <v>0.96599999999999997</v>
      </c>
      <c r="O83" s="78">
        <v>44591</v>
      </c>
    </row>
    <row r="84" spans="1:15" x14ac:dyDescent="0.35">
      <c r="A84">
        <v>77</v>
      </c>
      <c r="B84">
        <v>77</v>
      </c>
      <c r="C84" t="s">
        <v>596</v>
      </c>
      <c r="D84" t="s">
        <v>271</v>
      </c>
      <c r="E84" t="s">
        <v>272</v>
      </c>
      <c r="F84">
        <v>3.81</v>
      </c>
      <c r="G84">
        <v>0.56200000000000006</v>
      </c>
      <c r="H84">
        <v>21</v>
      </c>
      <c r="K84">
        <v>0.96599999999999997</v>
      </c>
      <c r="O84" s="78">
        <v>44591</v>
      </c>
    </row>
    <row r="85" spans="1:15" x14ac:dyDescent="0.35">
      <c r="A85">
        <v>78</v>
      </c>
      <c r="B85">
        <v>78</v>
      </c>
      <c r="C85" t="s">
        <v>597</v>
      </c>
      <c r="D85" t="s">
        <v>598</v>
      </c>
      <c r="E85" t="s">
        <v>281</v>
      </c>
      <c r="F85">
        <v>3.67</v>
      </c>
      <c r="G85">
        <v>667.79700000000003</v>
      </c>
      <c r="H85">
        <v>19726</v>
      </c>
      <c r="I85">
        <v>30025.805</v>
      </c>
      <c r="J85">
        <v>0.33100000000000002</v>
      </c>
      <c r="K85">
        <v>0.96599999999999997</v>
      </c>
      <c r="M85">
        <v>6.1981299999999999</v>
      </c>
      <c r="O85" s="78">
        <v>44591</v>
      </c>
    </row>
    <row r="86" spans="1:15" x14ac:dyDescent="0.35">
      <c r="A86">
        <v>79</v>
      </c>
      <c r="B86">
        <v>79</v>
      </c>
      <c r="C86" t="s">
        <v>599</v>
      </c>
      <c r="D86" t="s">
        <v>600</v>
      </c>
      <c r="E86" t="s">
        <v>281</v>
      </c>
      <c r="F86">
        <v>3.67</v>
      </c>
      <c r="G86">
        <v>457.38400000000001</v>
      </c>
      <c r="H86">
        <v>12413</v>
      </c>
      <c r="I86">
        <v>30025.645</v>
      </c>
      <c r="J86">
        <v>0.22700000000000001</v>
      </c>
      <c r="K86">
        <v>0.96599999999999997</v>
      </c>
      <c r="M86">
        <v>4.2863100000000003</v>
      </c>
      <c r="O86" s="78">
        <v>44591</v>
      </c>
    </row>
    <row r="87" spans="1:15" x14ac:dyDescent="0.35">
      <c r="A87">
        <v>80</v>
      </c>
      <c r="B87">
        <v>80</v>
      </c>
      <c r="C87" t="s">
        <v>601</v>
      </c>
      <c r="D87" t="s">
        <v>602</v>
      </c>
      <c r="E87" t="s">
        <v>281</v>
      </c>
      <c r="F87">
        <v>3.67</v>
      </c>
      <c r="G87">
        <v>588.09900000000005</v>
      </c>
      <c r="H87">
        <v>18015</v>
      </c>
      <c r="I87">
        <v>28573.631000000001</v>
      </c>
      <c r="J87">
        <v>0.30599999999999999</v>
      </c>
      <c r="K87">
        <v>0.96599999999999997</v>
      </c>
      <c r="M87">
        <v>5.7507799999999998</v>
      </c>
      <c r="O87" s="78">
        <v>44591</v>
      </c>
    </row>
    <row r="88" spans="1:15" x14ac:dyDescent="0.35">
      <c r="A88">
        <v>81</v>
      </c>
      <c r="B88">
        <v>81</v>
      </c>
      <c r="C88" t="s">
        <v>603</v>
      </c>
      <c r="D88" t="s">
        <v>604</v>
      </c>
      <c r="E88" t="s">
        <v>281</v>
      </c>
      <c r="I88">
        <v>29185.638999999999</v>
      </c>
      <c r="K88">
        <v>0.96599999999999997</v>
      </c>
      <c r="O88" s="78">
        <v>44591</v>
      </c>
    </row>
    <row r="89" spans="1:15" x14ac:dyDescent="0.35">
      <c r="A89">
        <v>82</v>
      </c>
      <c r="B89">
        <v>82</v>
      </c>
      <c r="C89" t="s">
        <v>605</v>
      </c>
      <c r="D89" t="s">
        <v>606</v>
      </c>
      <c r="E89" t="s">
        <v>281</v>
      </c>
      <c r="I89">
        <v>29527.776999999998</v>
      </c>
      <c r="K89">
        <v>0.96599999999999997</v>
      </c>
      <c r="O89" s="78">
        <v>44591</v>
      </c>
    </row>
    <row r="90" spans="1:15" x14ac:dyDescent="0.35">
      <c r="A90">
        <v>83</v>
      </c>
      <c r="B90">
        <v>83</v>
      </c>
      <c r="C90" t="s">
        <v>607</v>
      </c>
      <c r="D90" t="s">
        <v>608</v>
      </c>
      <c r="E90" t="s">
        <v>281</v>
      </c>
      <c r="I90">
        <v>29525.234</v>
      </c>
      <c r="K90">
        <v>0.96599999999999997</v>
      </c>
      <c r="O90" s="78">
        <v>44591</v>
      </c>
    </row>
    <row r="91" spans="1:15" x14ac:dyDescent="0.35">
      <c r="A91">
        <v>84</v>
      </c>
      <c r="B91">
        <v>84</v>
      </c>
      <c r="C91" t="s">
        <v>609</v>
      </c>
      <c r="D91" t="s">
        <v>271</v>
      </c>
      <c r="E91" t="s">
        <v>272</v>
      </c>
      <c r="K91">
        <v>0.96599999999999997</v>
      </c>
      <c r="O91" s="78">
        <v>44591</v>
      </c>
    </row>
    <row r="92" spans="1:15" x14ac:dyDescent="0.35">
      <c r="A92">
        <v>85</v>
      </c>
      <c r="B92">
        <v>85</v>
      </c>
      <c r="C92" t="s">
        <v>610</v>
      </c>
      <c r="D92" t="s">
        <v>611</v>
      </c>
      <c r="E92" t="s">
        <v>281</v>
      </c>
      <c r="F92">
        <v>3.67</v>
      </c>
      <c r="G92">
        <v>315.11900000000003</v>
      </c>
      <c r="H92">
        <v>9619</v>
      </c>
      <c r="I92">
        <v>29838.618999999999</v>
      </c>
      <c r="J92">
        <v>0.157</v>
      </c>
      <c r="K92">
        <v>0.96599999999999997</v>
      </c>
      <c r="M92">
        <v>2.9780199999999999</v>
      </c>
      <c r="O92" s="78">
        <v>44591</v>
      </c>
    </row>
    <row r="93" spans="1:15" x14ac:dyDescent="0.35">
      <c r="A93">
        <v>86</v>
      </c>
      <c r="B93">
        <v>86</v>
      </c>
      <c r="C93" t="s">
        <v>612</v>
      </c>
      <c r="D93" t="s">
        <v>613</v>
      </c>
      <c r="E93" t="s">
        <v>281</v>
      </c>
      <c r="F93">
        <v>3.67</v>
      </c>
      <c r="G93">
        <v>253.589</v>
      </c>
      <c r="H93">
        <v>7673</v>
      </c>
      <c r="I93">
        <v>29281.686000000002</v>
      </c>
      <c r="J93">
        <v>0.129</v>
      </c>
      <c r="K93">
        <v>0.96599999999999997</v>
      </c>
      <c r="M93">
        <v>2.43771</v>
      </c>
      <c r="O93" s="78">
        <v>44591</v>
      </c>
    </row>
    <row r="94" spans="1:15" x14ac:dyDescent="0.35">
      <c r="A94">
        <v>87</v>
      </c>
      <c r="B94">
        <v>87</v>
      </c>
      <c r="C94" t="s">
        <v>614</v>
      </c>
      <c r="D94" t="s">
        <v>615</v>
      </c>
      <c r="E94" t="s">
        <v>281</v>
      </c>
      <c r="F94">
        <v>3.67</v>
      </c>
      <c r="G94">
        <v>570.98</v>
      </c>
      <c r="H94">
        <v>17062</v>
      </c>
      <c r="I94">
        <v>29333.451000000001</v>
      </c>
      <c r="J94">
        <v>0.28899999999999998</v>
      </c>
      <c r="K94">
        <v>0.96599999999999997</v>
      </c>
      <c r="M94">
        <v>5.4478400000000002</v>
      </c>
      <c r="O94" s="78">
        <v>44591</v>
      </c>
    </row>
    <row r="95" spans="1:15" x14ac:dyDescent="0.35">
      <c r="A95">
        <v>88</v>
      </c>
      <c r="B95">
        <v>88</v>
      </c>
      <c r="C95" t="s">
        <v>616</v>
      </c>
      <c r="D95" t="s">
        <v>617</v>
      </c>
      <c r="E95" t="s">
        <v>281</v>
      </c>
      <c r="I95">
        <v>29310.43</v>
      </c>
      <c r="K95">
        <v>0.96599999999999997</v>
      </c>
      <c r="O95" s="78">
        <v>44591</v>
      </c>
    </row>
    <row r="96" spans="1:15" x14ac:dyDescent="0.35">
      <c r="A96">
        <v>89</v>
      </c>
      <c r="B96">
        <v>89</v>
      </c>
      <c r="C96" t="s">
        <v>618</v>
      </c>
      <c r="D96" t="s">
        <v>619</v>
      </c>
      <c r="E96" t="s">
        <v>281</v>
      </c>
      <c r="I96">
        <v>29613.23</v>
      </c>
      <c r="K96">
        <v>0.96599999999999997</v>
      </c>
      <c r="O96" s="78">
        <v>44591</v>
      </c>
    </row>
    <row r="97" spans="1:15" x14ac:dyDescent="0.35">
      <c r="A97">
        <v>90</v>
      </c>
      <c r="B97">
        <v>90</v>
      </c>
      <c r="C97" t="s">
        <v>620</v>
      </c>
      <c r="D97" t="s">
        <v>621</v>
      </c>
      <c r="E97" t="s">
        <v>281</v>
      </c>
      <c r="I97">
        <v>28233.974999999999</v>
      </c>
      <c r="K97">
        <v>0.96599999999999997</v>
      </c>
      <c r="O97" s="78">
        <v>44591</v>
      </c>
    </row>
    <row r="98" spans="1:15" x14ac:dyDescent="0.35">
      <c r="A98">
        <v>91</v>
      </c>
      <c r="B98">
        <v>91</v>
      </c>
      <c r="C98" t="s">
        <v>622</v>
      </c>
      <c r="D98" t="s">
        <v>271</v>
      </c>
      <c r="E98" t="s">
        <v>272</v>
      </c>
      <c r="K98">
        <v>0.96599999999999997</v>
      </c>
      <c r="O98" s="78">
        <v>44591</v>
      </c>
    </row>
    <row r="99" spans="1:15" x14ac:dyDescent="0.35">
      <c r="A99">
        <v>92</v>
      </c>
      <c r="B99">
        <v>92</v>
      </c>
      <c r="C99" t="s">
        <v>623</v>
      </c>
      <c r="D99" t="s">
        <v>624</v>
      </c>
      <c r="E99" t="s">
        <v>281</v>
      </c>
      <c r="F99">
        <v>3.67</v>
      </c>
      <c r="G99">
        <v>457.63900000000001</v>
      </c>
      <c r="H99">
        <v>13595</v>
      </c>
      <c r="I99">
        <v>29183.401999999998</v>
      </c>
      <c r="J99">
        <v>0.23300000000000001</v>
      </c>
      <c r="K99">
        <v>0.96599999999999997</v>
      </c>
      <c r="M99">
        <v>4.4104000000000001</v>
      </c>
      <c r="O99" s="78">
        <v>44591</v>
      </c>
    </row>
    <row r="100" spans="1:15" x14ac:dyDescent="0.35">
      <c r="A100">
        <v>93</v>
      </c>
      <c r="B100">
        <v>93</v>
      </c>
      <c r="C100" t="s">
        <v>625</v>
      </c>
      <c r="D100" t="s">
        <v>626</v>
      </c>
      <c r="E100" t="s">
        <v>281</v>
      </c>
      <c r="F100">
        <v>3.67</v>
      </c>
      <c r="G100">
        <v>433.67</v>
      </c>
      <c r="H100">
        <v>12919</v>
      </c>
      <c r="I100">
        <v>28794.861000000001</v>
      </c>
      <c r="J100">
        <v>0.224</v>
      </c>
      <c r="K100">
        <v>0.96599999999999997</v>
      </c>
      <c r="M100">
        <v>4.2385200000000003</v>
      </c>
      <c r="O100" s="78">
        <v>44591</v>
      </c>
    </row>
    <row r="101" spans="1:15" x14ac:dyDescent="0.35">
      <c r="A101">
        <v>94</v>
      </c>
      <c r="B101">
        <v>94</v>
      </c>
      <c r="C101" t="s">
        <v>627</v>
      </c>
      <c r="D101" t="s">
        <v>628</v>
      </c>
      <c r="E101" t="s">
        <v>281</v>
      </c>
      <c r="F101">
        <v>3.67</v>
      </c>
      <c r="G101">
        <v>913.93899999999996</v>
      </c>
      <c r="H101">
        <v>27350</v>
      </c>
      <c r="I101">
        <v>28839.695</v>
      </c>
      <c r="J101">
        <v>0.47099999999999997</v>
      </c>
      <c r="K101">
        <v>0.96599999999999997</v>
      </c>
      <c r="M101">
        <v>8.6887299999999996</v>
      </c>
      <c r="O101" s="78">
        <v>44591</v>
      </c>
    </row>
    <row r="102" spans="1:15" x14ac:dyDescent="0.35">
      <c r="A102">
        <v>95</v>
      </c>
      <c r="B102">
        <v>95</v>
      </c>
      <c r="C102" t="s">
        <v>629</v>
      </c>
      <c r="D102" t="s">
        <v>630</v>
      </c>
      <c r="E102" t="s">
        <v>281</v>
      </c>
      <c r="I102">
        <v>29001.127</v>
      </c>
      <c r="K102">
        <v>0.96599999999999997</v>
      </c>
      <c r="O102" s="78">
        <v>44591</v>
      </c>
    </row>
    <row r="103" spans="1:15" x14ac:dyDescent="0.35">
      <c r="A103">
        <v>96</v>
      </c>
      <c r="B103">
        <v>96</v>
      </c>
      <c r="C103" t="s">
        <v>631</v>
      </c>
      <c r="D103" t="s">
        <v>632</v>
      </c>
      <c r="E103" t="s">
        <v>281</v>
      </c>
      <c r="I103">
        <v>29816.035</v>
      </c>
      <c r="K103">
        <v>0.96599999999999997</v>
      </c>
      <c r="O103" s="78">
        <v>44591</v>
      </c>
    </row>
    <row r="104" spans="1:15" x14ac:dyDescent="0.35">
      <c r="A104">
        <v>97</v>
      </c>
      <c r="B104">
        <v>97</v>
      </c>
      <c r="C104" t="s">
        <v>633</v>
      </c>
      <c r="D104" t="s">
        <v>634</v>
      </c>
      <c r="E104" t="s">
        <v>281</v>
      </c>
      <c r="I104">
        <v>28697.35</v>
      </c>
      <c r="K104">
        <v>0.96599999999999997</v>
      </c>
      <c r="O104" s="78">
        <v>44591</v>
      </c>
    </row>
    <row r="105" spans="1:15" x14ac:dyDescent="0.35">
      <c r="A105">
        <v>98</v>
      </c>
      <c r="B105">
        <v>98</v>
      </c>
      <c r="C105" t="s">
        <v>635</v>
      </c>
      <c r="D105" t="s">
        <v>271</v>
      </c>
      <c r="E105" t="s">
        <v>272</v>
      </c>
      <c r="F105">
        <v>3.72</v>
      </c>
      <c r="G105">
        <v>0.60299999999999998</v>
      </c>
      <c r="H105">
        <v>27</v>
      </c>
      <c r="K105">
        <v>0.96599999999999997</v>
      </c>
      <c r="O105" s="78">
        <v>44591</v>
      </c>
    </row>
    <row r="106" spans="1:15" x14ac:dyDescent="0.35">
      <c r="A106">
        <v>99</v>
      </c>
      <c r="B106">
        <v>99</v>
      </c>
      <c r="C106" t="s">
        <v>636</v>
      </c>
      <c r="D106" t="s">
        <v>637</v>
      </c>
      <c r="E106" t="s">
        <v>281</v>
      </c>
      <c r="F106">
        <v>3.67</v>
      </c>
      <c r="G106">
        <v>639.60199999999998</v>
      </c>
      <c r="H106">
        <v>18760</v>
      </c>
      <c r="I106">
        <v>29630.219000000001</v>
      </c>
      <c r="J106">
        <v>0.32100000000000001</v>
      </c>
      <c r="K106">
        <v>0.96599999999999997</v>
      </c>
      <c r="M106">
        <v>6.0219699999999996</v>
      </c>
      <c r="O106" s="78">
        <v>44591</v>
      </c>
    </row>
    <row r="107" spans="1:15" x14ac:dyDescent="0.35">
      <c r="A107">
        <v>100</v>
      </c>
      <c r="B107">
        <v>100</v>
      </c>
      <c r="C107" t="s">
        <v>638</v>
      </c>
      <c r="D107" t="s">
        <v>639</v>
      </c>
      <c r="E107" t="s">
        <v>281</v>
      </c>
      <c r="F107">
        <v>3.67</v>
      </c>
      <c r="G107">
        <v>492.40100000000001</v>
      </c>
      <c r="H107">
        <v>14418</v>
      </c>
      <c r="I107">
        <v>29371.928</v>
      </c>
      <c r="J107">
        <v>0.249</v>
      </c>
      <c r="K107">
        <v>0.96599999999999997</v>
      </c>
      <c r="M107">
        <v>4.7090800000000002</v>
      </c>
      <c r="O107" s="78">
        <v>44591</v>
      </c>
    </row>
    <row r="108" spans="1:15" x14ac:dyDescent="0.35">
      <c r="A108">
        <v>101</v>
      </c>
      <c r="B108">
        <v>101</v>
      </c>
      <c r="C108" t="s">
        <v>640</v>
      </c>
      <c r="D108" t="s">
        <v>641</v>
      </c>
      <c r="E108" t="s">
        <v>281</v>
      </c>
      <c r="F108">
        <v>3.67</v>
      </c>
      <c r="G108">
        <v>486.34399999999999</v>
      </c>
      <c r="H108">
        <v>14276</v>
      </c>
      <c r="I108">
        <v>29172.044999999998</v>
      </c>
      <c r="J108">
        <v>0.248</v>
      </c>
      <c r="K108">
        <v>0.96599999999999997</v>
      </c>
      <c r="M108">
        <v>4.6835500000000003</v>
      </c>
      <c r="O108" s="78">
        <v>44591</v>
      </c>
    </row>
    <row r="109" spans="1:15" x14ac:dyDescent="0.35">
      <c r="A109">
        <v>102</v>
      </c>
      <c r="B109">
        <v>102</v>
      </c>
      <c r="C109" t="s">
        <v>642</v>
      </c>
      <c r="D109" t="s">
        <v>643</v>
      </c>
      <c r="E109" t="s">
        <v>281</v>
      </c>
      <c r="F109">
        <v>3.67</v>
      </c>
      <c r="G109">
        <v>460.81200000000001</v>
      </c>
      <c r="H109">
        <v>13905</v>
      </c>
      <c r="I109">
        <v>29686.525000000001</v>
      </c>
      <c r="J109">
        <v>0.23100000000000001</v>
      </c>
      <c r="K109">
        <v>0.96599999999999997</v>
      </c>
      <c r="M109">
        <v>4.36646</v>
      </c>
      <c r="O109" s="78">
        <v>44591</v>
      </c>
    </row>
    <row r="110" spans="1:15" x14ac:dyDescent="0.35">
      <c r="A110">
        <v>103</v>
      </c>
      <c r="B110">
        <v>103</v>
      </c>
      <c r="C110" t="s">
        <v>644</v>
      </c>
      <c r="D110" t="s">
        <v>645</v>
      </c>
      <c r="E110" t="s">
        <v>281</v>
      </c>
      <c r="F110">
        <v>3.67</v>
      </c>
      <c r="G110">
        <v>625.90700000000004</v>
      </c>
      <c r="H110">
        <v>17787</v>
      </c>
      <c r="I110">
        <v>29099.026999999998</v>
      </c>
      <c r="J110">
        <v>0.32</v>
      </c>
      <c r="K110">
        <v>0.96599999999999997</v>
      </c>
      <c r="M110">
        <v>6.0013300000000003</v>
      </c>
      <c r="O110" s="78">
        <v>44591</v>
      </c>
    </row>
    <row r="111" spans="1:15" x14ac:dyDescent="0.35">
      <c r="A111">
        <v>104</v>
      </c>
      <c r="B111">
        <v>104</v>
      </c>
      <c r="C111" t="s">
        <v>646</v>
      </c>
      <c r="D111" t="s">
        <v>647</v>
      </c>
      <c r="E111" t="s">
        <v>281</v>
      </c>
      <c r="F111">
        <v>3.67</v>
      </c>
      <c r="G111">
        <v>476.68900000000002</v>
      </c>
      <c r="H111">
        <v>14731</v>
      </c>
      <c r="I111">
        <v>30023.398000000001</v>
      </c>
      <c r="J111">
        <v>0.23599999999999999</v>
      </c>
      <c r="K111">
        <v>0.96599999999999997</v>
      </c>
      <c r="M111">
        <v>4.4645099999999998</v>
      </c>
      <c r="O111" s="78">
        <v>44591</v>
      </c>
    </row>
    <row r="112" spans="1:15" x14ac:dyDescent="0.35">
      <c r="A112">
        <v>105</v>
      </c>
      <c r="B112">
        <v>105</v>
      </c>
      <c r="C112" t="s">
        <v>648</v>
      </c>
      <c r="D112" t="s">
        <v>271</v>
      </c>
      <c r="E112" t="s">
        <v>272</v>
      </c>
      <c r="K112">
        <v>0.96599999999999997</v>
      </c>
      <c r="O112" s="78">
        <v>44591</v>
      </c>
    </row>
    <row r="113" spans="1:15" x14ac:dyDescent="0.35">
      <c r="A113">
        <v>106</v>
      </c>
      <c r="B113">
        <v>106</v>
      </c>
      <c r="C113" t="s">
        <v>649</v>
      </c>
      <c r="D113" t="s">
        <v>650</v>
      </c>
      <c r="E113" t="s">
        <v>281</v>
      </c>
      <c r="F113">
        <v>3.67</v>
      </c>
      <c r="G113">
        <v>407.35300000000001</v>
      </c>
      <c r="H113">
        <v>11891</v>
      </c>
      <c r="I113">
        <v>28212.615000000002</v>
      </c>
      <c r="J113">
        <v>0.215</v>
      </c>
      <c r="K113">
        <v>0.96599999999999997</v>
      </c>
      <c r="M113">
        <v>4.0658300000000001</v>
      </c>
      <c r="O113" s="78">
        <v>44591</v>
      </c>
    </row>
    <row r="114" spans="1:15" x14ac:dyDescent="0.35">
      <c r="A114">
        <v>107</v>
      </c>
      <c r="B114">
        <v>107</v>
      </c>
      <c r="C114" t="s">
        <v>651</v>
      </c>
      <c r="D114" t="s">
        <v>652</v>
      </c>
      <c r="E114" t="s">
        <v>281</v>
      </c>
      <c r="F114">
        <v>3.67</v>
      </c>
      <c r="G114">
        <v>443.26600000000002</v>
      </c>
      <c r="H114">
        <v>13218</v>
      </c>
      <c r="I114">
        <v>27345.495999999999</v>
      </c>
      <c r="J114">
        <v>0.24099999999999999</v>
      </c>
      <c r="K114">
        <v>0.96599999999999997</v>
      </c>
      <c r="M114">
        <v>4.5563099999999999</v>
      </c>
      <c r="O114" s="78">
        <v>44591</v>
      </c>
    </row>
    <row r="115" spans="1:15" x14ac:dyDescent="0.35">
      <c r="A115">
        <v>108</v>
      </c>
      <c r="B115">
        <v>108</v>
      </c>
      <c r="C115" t="s">
        <v>653</v>
      </c>
      <c r="D115" t="s">
        <v>654</v>
      </c>
      <c r="E115" t="s">
        <v>281</v>
      </c>
      <c r="F115">
        <v>3.67</v>
      </c>
      <c r="G115">
        <v>456.44499999999999</v>
      </c>
      <c r="H115">
        <v>13105</v>
      </c>
      <c r="I115">
        <v>29410.813999999998</v>
      </c>
      <c r="J115">
        <v>0.23100000000000001</v>
      </c>
      <c r="K115">
        <v>0.96599999999999997</v>
      </c>
      <c r="M115">
        <v>4.36564</v>
      </c>
      <c r="O115" s="78">
        <v>44591</v>
      </c>
    </row>
    <row r="116" spans="1:15" x14ac:dyDescent="0.35">
      <c r="A116">
        <v>109</v>
      </c>
      <c r="B116">
        <v>109</v>
      </c>
      <c r="C116" t="s">
        <v>655</v>
      </c>
      <c r="D116" t="s">
        <v>656</v>
      </c>
      <c r="E116" t="s">
        <v>281</v>
      </c>
      <c r="F116">
        <v>3.67</v>
      </c>
      <c r="G116">
        <v>3.5470000000000002</v>
      </c>
      <c r="H116">
        <v>129</v>
      </c>
      <c r="I116">
        <v>28306.458999999999</v>
      </c>
      <c r="J116">
        <v>2E-3</v>
      </c>
      <c r="K116">
        <v>0.96599999999999997</v>
      </c>
      <c r="O116" s="78">
        <v>44591</v>
      </c>
    </row>
    <row r="117" spans="1:15" x14ac:dyDescent="0.35">
      <c r="A117">
        <v>110</v>
      </c>
      <c r="B117">
        <v>110</v>
      </c>
      <c r="C117" t="s">
        <v>657</v>
      </c>
      <c r="D117" t="s">
        <v>658</v>
      </c>
      <c r="E117" t="s">
        <v>281</v>
      </c>
      <c r="F117">
        <v>3.68</v>
      </c>
      <c r="G117">
        <v>4.9649999999999999</v>
      </c>
      <c r="H117">
        <v>151</v>
      </c>
      <c r="I117">
        <v>28958.123</v>
      </c>
      <c r="J117">
        <v>3.0000000000000001E-3</v>
      </c>
      <c r="K117">
        <v>0.96599999999999997</v>
      </c>
      <c r="O117" s="78">
        <v>44591</v>
      </c>
    </row>
    <row r="118" spans="1:15" x14ac:dyDescent="0.35">
      <c r="A118">
        <v>111</v>
      </c>
      <c r="B118">
        <v>111</v>
      </c>
      <c r="C118" t="s">
        <v>659</v>
      </c>
      <c r="D118" t="s">
        <v>660</v>
      </c>
      <c r="E118" t="s">
        <v>281</v>
      </c>
      <c r="F118">
        <v>3.65</v>
      </c>
      <c r="G118">
        <v>6.9770000000000003</v>
      </c>
      <c r="H118">
        <v>100</v>
      </c>
      <c r="I118">
        <v>28379.059000000001</v>
      </c>
      <c r="J118">
        <v>4.0000000000000001E-3</v>
      </c>
      <c r="K118">
        <v>0.96599999999999997</v>
      </c>
      <c r="O118" s="78">
        <v>44591</v>
      </c>
    </row>
    <row r="119" spans="1:15" x14ac:dyDescent="0.35">
      <c r="A119">
        <v>112</v>
      </c>
      <c r="B119">
        <v>112</v>
      </c>
      <c r="C119" t="s">
        <v>661</v>
      </c>
      <c r="D119" t="s">
        <v>271</v>
      </c>
      <c r="E119" t="s">
        <v>272</v>
      </c>
      <c r="K119">
        <v>0.96599999999999997</v>
      </c>
      <c r="O119" s="78">
        <v>44591</v>
      </c>
    </row>
    <row r="120" spans="1:15" x14ac:dyDescent="0.35">
      <c r="A120">
        <v>113</v>
      </c>
      <c r="B120">
        <v>113</v>
      </c>
      <c r="C120" t="s">
        <v>662</v>
      </c>
      <c r="D120" t="s">
        <v>663</v>
      </c>
      <c r="E120" t="s">
        <v>281</v>
      </c>
      <c r="I120">
        <v>28181.951000000001</v>
      </c>
      <c r="K120">
        <v>0.96599999999999997</v>
      </c>
      <c r="O120" s="78">
        <v>44591</v>
      </c>
    </row>
    <row r="121" spans="1:15" x14ac:dyDescent="0.35">
      <c r="A121">
        <v>114</v>
      </c>
      <c r="B121">
        <v>114</v>
      </c>
      <c r="C121" t="s">
        <v>664</v>
      </c>
      <c r="D121" t="s">
        <v>665</v>
      </c>
      <c r="E121" t="s">
        <v>281</v>
      </c>
      <c r="F121">
        <v>3.68</v>
      </c>
      <c r="G121">
        <v>9.5419999999999998</v>
      </c>
      <c r="H121">
        <v>348</v>
      </c>
      <c r="I121">
        <v>27981.146000000001</v>
      </c>
      <c r="J121">
        <v>5.0000000000000001E-3</v>
      </c>
      <c r="K121">
        <v>0.96599999999999997</v>
      </c>
      <c r="M121">
        <v>1.2710000000000001E-2</v>
      </c>
      <c r="O121" s="78">
        <v>44591</v>
      </c>
    </row>
    <row r="122" spans="1:15" x14ac:dyDescent="0.35">
      <c r="A122">
        <v>115</v>
      </c>
      <c r="B122">
        <v>115</v>
      </c>
      <c r="C122" t="s">
        <v>666</v>
      </c>
      <c r="D122" t="s">
        <v>667</v>
      </c>
      <c r="E122" t="s">
        <v>281</v>
      </c>
      <c r="F122">
        <v>3.66</v>
      </c>
      <c r="G122">
        <v>2.4409999999999998</v>
      </c>
      <c r="H122">
        <v>89</v>
      </c>
      <c r="I122">
        <v>28429.309000000001</v>
      </c>
      <c r="J122">
        <v>1E-3</v>
      </c>
      <c r="K122">
        <v>0.96599999999999997</v>
      </c>
      <c r="O122" s="78">
        <v>44591</v>
      </c>
    </row>
    <row r="123" spans="1:15" x14ac:dyDescent="0.35">
      <c r="A123">
        <v>116</v>
      </c>
      <c r="B123">
        <v>116</v>
      </c>
      <c r="C123" t="s">
        <v>668</v>
      </c>
      <c r="D123" t="s">
        <v>669</v>
      </c>
      <c r="E123" t="s">
        <v>281</v>
      </c>
      <c r="F123">
        <v>3.71</v>
      </c>
      <c r="G123">
        <v>0.79900000000000004</v>
      </c>
      <c r="H123">
        <v>29</v>
      </c>
      <c r="I123">
        <v>27695.969000000001</v>
      </c>
      <c r="J123">
        <v>0</v>
      </c>
      <c r="K123">
        <v>0.96599999999999997</v>
      </c>
      <c r="O123" s="78">
        <v>44591</v>
      </c>
    </row>
    <row r="124" spans="1:15" x14ac:dyDescent="0.35">
      <c r="A124">
        <v>117</v>
      </c>
      <c r="B124">
        <v>117</v>
      </c>
      <c r="C124" t="s">
        <v>670</v>
      </c>
      <c r="D124" t="s">
        <v>671</v>
      </c>
      <c r="E124" t="s">
        <v>281</v>
      </c>
      <c r="F124">
        <v>3.59</v>
      </c>
      <c r="G124">
        <v>2.6989999999999998</v>
      </c>
      <c r="H124">
        <v>98</v>
      </c>
      <c r="I124">
        <v>29058.846000000001</v>
      </c>
      <c r="J124">
        <v>1E-3</v>
      </c>
      <c r="K124">
        <v>0.96599999999999997</v>
      </c>
      <c r="O124" s="78">
        <v>44591</v>
      </c>
    </row>
    <row r="125" spans="1:15" x14ac:dyDescent="0.35">
      <c r="A125">
        <v>118</v>
      </c>
      <c r="B125">
        <v>118</v>
      </c>
      <c r="C125" t="s">
        <v>672</v>
      </c>
      <c r="D125" t="s">
        <v>673</v>
      </c>
      <c r="E125" t="s">
        <v>281</v>
      </c>
      <c r="F125">
        <v>3.59</v>
      </c>
      <c r="G125">
        <v>19.010000000000002</v>
      </c>
      <c r="H125">
        <v>301</v>
      </c>
      <c r="I125">
        <v>28284.032999999999</v>
      </c>
      <c r="J125">
        <v>0.01</v>
      </c>
      <c r="K125">
        <v>0.96599999999999997</v>
      </c>
      <c r="M125">
        <v>0.11117</v>
      </c>
      <c r="O125" s="78">
        <v>44591</v>
      </c>
    </row>
    <row r="126" spans="1:15" x14ac:dyDescent="0.35">
      <c r="A126">
        <v>119</v>
      </c>
      <c r="B126">
        <v>119</v>
      </c>
      <c r="C126" t="s">
        <v>674</v>
      </c>
      <c r="D126" t="s">
        <v>271</v>
      </c>
      <c r="E126" t="s">
        <v>272</v>
      </c>
      <c r="K126">
        <v>0.96599999999999997</v>
      </c>
      <c r="O126" s="78">
        <v>44591</v>
      </c>
    </row>
    <row r="127" spans="1:15" x14ac:dyDescent="0.35">
      <c r="A127">
        <v>120</v>
      </c>
      <c r="B127">
        <v>120</v>
      </c>
      <c r="C127" t="s">
        <v>675</v>
      </c>
      <c r="D127" t="s">
        <v>493</v>
      </c>
      <c r="E127" t="s">
        <v>301</v>
      </c>
      <c r="I127">
        <v>29851.773000000001</v>
      </c>
      <c r="K127">
        <v>0.96599999999999997</v>
      </c>
      <c r="L127">
        <v>0.02</v>
      </c>
      <c r="O127" s="78">
        <v>44591</v>
      </c>
    </row>
    <row r="128" spans="1:15" x14ac:dyDescent="0.35">
      <c r="A128">
        <v>121</v>
      </c>
      <c r="B128">
        <v>121</v>
      </c>
      <c r="C128" t="s">
        <v>676</v>
      </c>
      <c r="D128" t="s">
        <v>495</v>
      </c>
      <c r="E128" t="s">
        <v>301</v>
      </c>
      <c r="F128">
        <v>3.66</v>
      </c>
      <c r="G128">
        <v>15.977</v>
      </c>
      <c r="H128">
        <v>583</v>
      </c>
      <c r="I128">
        <v>29374.067999999999</v>
      </c>
      <c r="J128">
        <v>8.0000000000000002E-3</v>
      </c>
      <c r="K128">
        <v>0.96599999999999997</v>
      </c>
      <c r="L128">
        <v>0.04</v>
      </c>
      <c r="M128">
        <v>7.3069999999999996E-2</v>
      </c>
      <c r="N128">
        <v>82.68</v>
      </c>
      <c r="O128" s="78">
        <v>44591</v>
      </c>
    </row>
    <row r="129" spans="1:15" x14ac:dyDescent="0.35">
      <c r="A129">
        <v>122</v>
      </c>
      <c r="B129">
        <v>122</v>
      </c>
      <c r="C129" t="s">
        <v>677</v>
      </c>
      <c r="D129" t="s">
        <v>497</v>
      </c>
      <c r="E129" t="s">
        <v>301</v>
      </c>
      <c r="F129">
        <v>3.66</v>
      </c>
      <c r="G129">
        <v>28.151</v>
      </c>
      <c r="H129">
        <v>844</v>
      </c>
      <c r="I129">
        <v>29736.055</v>
      </c>
      <c r="J129">
        <v>1.4E-2</v>
      </c>
      <c r="K129">
        <v>0.96599999999999997</v>
      </c>
      <c r="L129">
        <v>0.06</v>
      </c>
      <c r="M129">
        <v>0.19270000000000001</v>
      </c>
      <c r="N129">
        <v>221.17</v>
      </c>
      <c r="O129" s="78">
        <v>44591</v>
      </c>
    </row>
    <row r="130" spans="1:15" x14ac:dyDescent="0.35">
      <c r="A130">
        <v>123</v>
      </c>
      <c r="B130">
        <v>123</v>
      </c>
      <c r="C130" t="s">
        <v>678</v>
      </c>
      <c r="D130" t="s">
        <v>499</v>
      </c>
      <c r="E130" t="s">
        <v>301</v>
      </c>
      <c r="F130">
        <v>3.66</v>
      </c>
      <c r="G130">
        <v>21.218</v>
      </c>
      <c r="H130">
        <v>642</v>
      </c>
      <c r="I130">
        <v>30083.357</v>
      </c>
      <c r="J130">
        <v>0.01</v>
      </c>
      <c r="K130">
        <v>0.96599999999999997</v>
      </c>
      <c r="L130">
        <v>0.09</v>
      </c>
      <c r="M130">
        <v>0.12103999999999999</v>
      </c>
      <c r="N130">
        <v>34.49</v>
      </c>
      <c r="O130" s="78">
        <v>44591</v>
      </c>
    </row>
    <row r="131" spans="1:15" x14ac:dyDescent="0.35">
      <c r="A131">
        <v>124</v>
      </c>
      <c r="B131">
        <v>124</v>
      </c>
      <c r="C131" t="s">
        <v>679</v>
      </c>
      <c r="D131" t="s">
        <v>501</v>
      </c>
      <c r="E131" t="s">
        <v>301</v>
      </c>
      <c r="F131">
        <v>3.67</v>
      </c>
      <c r="G131">
        <v>18.079000000000001</v>
      </c>
      <c r="H131">
        <v>571</v>
      </c>
      <c r="I131">
        <v>30029.013999999999</v>
      </c>
      <c r="J131">
        <v>8.9999999999999993E-3</v>
      </c>
      <c r="K131">
        <v>0.96599999999999997</v>
      </c>
      <c r="L131">
        <v>0.15</v>
      </c>
      <c r="M131">
        <v>9.035E-2</v>
      </c>
      <c r="N131">
        <v>-39.76</v>
      </c>
      <c r="O131" s="78">
        <v>44591</v>
      </c>
    </row>
    <row r="132" spans="1:15" x14ac:dyDescent="0.35">
      <c r="A132">
        <v>125</v>
      </c>
      <c r="B132">
        <v>125</v>
      </c>
      <c r="C132" t="s">
        <v>680</v>
      </c>
      <c r="D132" t="s">
        <v>503</v>
      </c>
      <c r="E132" t="s">
        <v>301</v>
      </c>
      <c r="F132">
        <v>3.66</v>
      </c>
      <c r="G132">
        <v>28.13</v>
      </c>
      <c r="H132">
        <v>996</v>
      </c>
      <c r="I132">
        <v>30465.903999999999</v>
      </c>
      <c r="J132">
        <v>1.4E-2</v>
      </c>
      <c r="K132">
        <v>0.96599999999999997</v>
      </c>
      <c r="L132">
        <v>0.24</v>
      </c>
      <c r="M132">
        <v>0.18576999999999999</v>
      </c>
      <c r="N132">
        <v>-22.6</v>
      </c>
      <c r="O132" s="78">
        <v>44591</v>
      </c>
    </row>
    <row r="133" spans="1:15" x14ac:dyDescent="0.35">
      <c r="A133">
        <v>126</v>
      </c>
      <c r="B133">
        <v>126</v>
      </c>
      <c r="C133" t="s">
        <v>681</v>
      </c>
      <c r="D133" t="s">
        <v>271</v>
      </c>
      <c r="E133" t="s">
        <v>272</v>
      </c>
      <c r="K133">
        <v>0.96599999999999997</v>
      </c>
      <c r="O133" s="78">
        <v>44591</v>
      </c>
    </row>
    <row r="134" spans="1:15" x14ac:dyDescent="0.35">
      <c r="A134">
        <v>127</v>
      </c>
      <c r="B134">
        <v>127</v>
      </c>
      <c r="C134" t="s">
        <v>682</v>
      </c>
      <c r="D134" t="s">
        <v>506</v>
      </c>
      <c r="E134" t="s">
        <v>301</v>
      </c>
      <c r="F134">
        <v>3.67</v>
      </c>
      <c r="G134">
        <v>54.750999999999998</v>
      </c>
      <c r="H134">
        <v>1895</v>
      </c>
      <c r="I134">
        <v>29853.912</v>
      </c>
      <c r="J134">
        <v>2.7E-2</v>
      </c>
      <c r="K134">
        <v>0.96599999999999997</v>
      </c>
      <c r="L134">
        <v>0.39</v>
      </c>
      <c r="M134">
        <v>0.45537</v>
      </c>
      <c r="N134">
        <v>16.760000000000002</v>
      </c>
      <c r="O134" s="78">
        <v>44591</v>
      </c>
    </row>
    <row r="135" spans="1:15" x14ac:dyDescent="0.35">
      <c r="A135">
        <v>128</v>
      </c>
      <c r="B135">
        <v>128</v>
      </c>
      <c r="C135" t="s">
        <v>683</v>
      </c>
      <c r="D135" t="s">
        <v>508</v>
      </c>
      <c r="E135" t="s">
        <v>301</v>
      </c>
      <c r="F135">
        <v>3.67</v>
      </c>
      <c r="G135">
        <v>73.763999999999996</v>
      </c>
      <c r="H135">
        <v>2337</v>
      </c>
      <c r="I135">
        <v>30554.782999999999</v>
      </c>
      <c r="J135">
        <v>3.5999999999999997E-2</v>
      </c>
      <c r="K135">
        <v>0.96599999999999997</v>
      </c>
      <c r="L135">
        <v>0.62</v>
      </c>
      <c r="M135">
        <v>0.62648000000000004</v>
      </c>
      <c r="N135">
        <v>1.05</v>
      </c>
      <c r="O135" s="78">
        <v>44591</v>
      </c>
    </row>
    <row r="136" spans="1:15" x14ac:dyDescent="0.35">
      <c r="A136">
        <v>129</v>
      </c>
      <c r="B136">
        <v>129</v>
      </c>
      <c r="C136" t="s">
        <v>684</v>
      </c>
      <c r="D136" t="s">
        <v>510</v>
      </c>
      <c r="E136" t="s">
        <v>301</v>
      </c>
      <c r="F136">
        <v>3.67</v>
      </c>
      <c r="G136">
        <v>145.63300000000001</v>
      </c>
      <c r="H136">
        <v>4626</v>
      </c>
      <c r="I136">
        <v>30133.633000000002</v>
      </c>
      <c r="J136">
        <v>7.1999999999999995E-2</v>
      </c>
      <c r="K136">
        <v>0.96599999999999997</v>
      </c>
      <c r="L136">
        <v>0.99</v>
      </c>
      <c r="M136">
        <v>1.33447</v>
      </c>
      <c r="N136">
        <v>34.799999999999997</v>
      </c>
      <c r="O136" s="78">
        <v>44591</v>
      </c>
    </row>
    <row r="137" spans="1:15" x14ac:dyDescent="0.35">
      <c r="A137">
        <v>130</v>
      </c>
      <c r="B137">
        <v>130</v>
      </c>
      <c r="C137" t="s">
        <v>685</v>
      </c>
      <c r="D137" t="s">
        <v>512</v>
      </c>
      <c r="E137" t="s">
        <v>301</v>
      </c>
      <c r="F137">
        <v>3.67</v>
      </c>
      <c r="G137">
        <v>239.88800000000001</v>
      </c>
      <c r="H137">
        <v>7290</v>
      </c>
      <c r="I137">
        <v>30294.134999999998</v>
      </c>
      <c r="J137">
        <v>0.11799999999999999</v>
      </c>
      <c r="K137">
        <v>0.96599999999999997</v>
      </c>
      <c r="L137">
        <v>1.59</v>
      </c>
      <c r="M137">
        <v>2.2255099999999999</v>
      </c>
      <c r="N137">
        <v>39.97</v>
      </c>
      <c r="O137" s="78">
        <v>44591</v>
      </c>
    </row>
    <row r="138" spans="1:15" x14ac:dyDescent="0.35">
      <c r="A138">
        <v>131</v>
      </c>
      <c r="B138">
        <v>131</v>
      </c>
      <c r="C138" t="s">
        <v>686</v>
      </c>
      <c r="D138" t="s">
        <v>514</v>
      </c>
      <c r="E138" t="s">
        <v>301</v>
      </c>
      <c r="F138">
        <v>3.67</v>
      </c>
      <c r="G138">
        <v>346.90899999999999</v>
      </c>
      <c r="H138">
        <v>10896</v>
      </c>
      <c r="I138">
        <v>28954.18</v>
      </c>
      <c r="J138">
        <v>0.17799999999999999</v>
      </c>
      <c r="K138">
        <v>0.96599999999999997</v>
      </c>
      <c r="L138">
        <v>2.54</v>
      </c>
      <c r="M138">
        <v>3.3787600000000002</v>
      </c>
      <c r="N138">
        <v>33.020000000000003</v>
      </c>
      <c r="O138" s="78">
        <v>44591</v>
      </c>
    </row>
    <row r="139" spans="1:15" x14ac:dyDescent="0.35">
      <c r="A139">
        <v>132</v>
      </c>
      <c r="B139">
        <v>132</v>
      </c>
      <c r="C139" t="s">
        <v>687</v>
      </c>
      <c r="D139" t="s">
        <v>516</v>
      </c>
      <c r="E139" t="s">
        <v>301</v>
      </c>
      <c r="F139">
        <v>3.67</v>
      </c>
      <c r="G139">
        <v>556.44399999999996</v>
      </c>
      <c r="H139">
        <v>16181</v>
      </c>
      <c r="I139">
        <v>29375.776999999998</v>
      </c>
      <c r="J139">
        <v>0.28199999999999997</v>
      </c>
      <c r="K139">
        <v>0.96599999999999997</v>
      </c>
      <c r="L139">
        <v>4.07</v>
      </c>
      <c r="M139">
        <v>5.3054899999999998</v>
      </c>
      <c r="N139">
        <v>30.36</v>
      </c>
      <c r="O139" s="78">
        <v>44591</v>
      </c>
    </row>
    <row r="140" spans="1:15" x14ac:dyDescent="0.35">
      <c r="A140">
        <v>133</v>
      </c>
      <c r="B140">
        <v>133</v>
      </c>
      <c r="C140" t="s">
        <v>688</v>
      </c>
      <c r="D140" t="s">
        <v>271</v>
      </c>
      <c r="E140" t="s">
        <v>272</v>
      </c>
      <c r="K140">
        <v>0.96599999999999997</v>
      </c>
      <c r="O140" s="78">
        <v>44591</v>
      </c>
    </row>
    <row r="141" spans="1:15" x14ac:dyDescent="0.35">
      <c r="A141">
        <v>134</v>
      </c>
      <c r="B141">
        <v>134</v>
      </c>
      <c r="C141" t="s">
        <v>689</v>
      </c>
      <c r="D141" t="s">
        <v>519</v>
      </c>
      <c r="E141" t="s">
        <v>301</v>
      </c>
      <c r="F141">
        <v>3.67</v>
      </c>
      <c r="G141">
        <v>758.01400000000001</v>
      </c>
      <c r="H141">
        <v>21939</v>
      </c>
      <c r="I141">
        <v>30287.68</v>
      </c>
      <c r="J141">
        <v>0.372</v>
      </c>
      <c r="K141">
        <v>0.96599999999999997</v>
      </c>
      <c r="L141">
        <v>6.51</v>
      </c>
      <c r="M141">
        <v>6.9425400000000002</v>
      </c>
      <c r="N141">
        <v>6.64</v>
      </c>
      <c r="O141" s="78">
        <v>44591</v>
      </c>
    </row>
    <row r="142" spans="1:15" x14ac:dyDescent="0.35">
      <c r="A142">
        <v>135</v>
      </c>
      <c r="B142">
        <v>135</v>
      </c>
      <c r="C142" t="s">
        <v>690</v>
      </c>
      <c r="D142" t="s">
        <v>521</v>
      </c>
      <c r="E142" t="s">
        <v>301</v>
      </c>
      <c r="F142">
        <v>3.67</v>
      </c>
      <c r="G142">
        <v>1269.788</v>
      </c>
      <c r="H142">
        <v>38006</v>
      </c>
      <c r="I142">
        <v>30316.813999999998</v>
      </c>
      <c r="J142">
        <v>0.623</v>
      </c>
      <c r="K142">
        <v>0.96599999999999997</v>
      </c>
      <c r="L142">
        <v>10.42</v>
      </c>
      <c r="M142">
        <v>11.27436</v>
      </c>
      <c r="N142">
        <v>8.1999999999999993</v>
      </c>
      <c r="O142" s="78">
        <v>44591</v>
      </c>
    </row>
    <row r="143" spans="1:15" x14ac:dyDescent="0.35">
      <c r="A143">
        <v>136</v>
      </c>
      <c r="B143">
        <v>136</v>
      </c>
      <c r="C143" t="s">
        <v>691</v>
      </c>
      <c r="D143" t="s">
        <v>523</v>
      </c>
      <c r="E143" t="s">
        <v>301</v>
      </c>
      <c r="F143">
        <v>3.67</v>
      </c>
      <c r="G143">
        <v>1210.7280000000001</v>
      </c>
      <c r="H143">
        <v>35941</v>
      </c>
      <c r="I143">
        <v>29871.098000000002</v>
      </c>
      <c r="J143">
        <v>0.60299999999999998</v>
      </c>
      <c r="K143">
        <v>0.96599999999999997</v>
      </c>
      <c r="L143">
        <v>16.670000000000002</v>
      </c>
      <c r="M143">
        <v>10.93699</v>
      </c>
      <c r="N143">
        <v>-34.39</v>
      </c>
      <c r="O143" s="78">
        <v>44591</v>
      </c>
    </row>
    <row r="144" spans="1:15" x14ac:dyDescent="0.35">
      <c r="A144">
        <v>137</v>
      </c>
      <c r="B144">
        <v>137</v>
      </c>
      <c r="C144" t="s">
        <v>692</v>
      </c>
      <c r="D144" t="s">
        <v>525</v>
      </c>
      <c r="E144" t="s">
        <v>301</v>
      </c>
      <c r="F144">
        <v>3.67</v>
      </c>
      <c r="G144">
        <v>3298.616</v>
      </c>
      <c r="H144">
        <v>98543</v>
      </c>
      <c r="I144">
        <v>30825.313999999998</v>
      </c>
      <c r="J144">
        <v>1.591</v>
      </c>
      <c r="K144">
        <v>0.96599999999999997</v>
      </c>
      <c r="L144">
        <v>26.67</v>
      </c>
      <c r="M144">
        <v>25.922419999999999</v>
      </c>
      <c r="N144">
        <v>-2.8</v>
      </c>
      <c r="O144" s="78">
        <v>44591</v>
      </c>
    </row>
    <row r="145" spans="1:15" x14ac:dyDescent="0.35">
      <c r="A145">
        <v>138</v>
      </c>
      <c r="B145">
        <v>138</v>
      </c>
      <c r="C145" t="s">
        <v>693</v>
      </c>
      <c r="D145" t="s">
        <v>527</v>
      </c>
      <c r="E145" t="s">
        <v>301</v>
      </c>
      <c r="F145">
        <v>3.67</v>
      </c>
      <c r="G145">
        <v>6428.6859999999997</v>
      </c>
      <c r="H145">
        <v>186009</v>
      </c>
      <c r="I145">
        <v>30544.6</v>
      </c>
      <c r="J145">
        <v>3.13</v>
      </c>
      <c r="K145">
        <v>0.96599999999999997</v>
      </c>
      <c r="L145">
        <v>42.67</v>
      </c>
      <c r="M145">
        <v>44.972740000000002</v>
      </c>
      <c r="N145">
        <v>5.4</v>
      </c>
      <c r="O145" s="78">
        <v>44591</v>
      </c>
    </row>
    <row r="146" spans="1:15" x14ac:dyDescent="0.35">
      <c r="A146">
        <v>139</v>
      </c>
      <c r="B146">
        <v>139</v>
      </c>
      <c r="C146" t="s">
        <v>694</v>
      </c>
      <c r="D146" t="s">
        <v>271</v>
      </c>
      <c r="E146" t="s">
        <v>272</v>
      </c>
      <c r="F146">
        <v>3.66</v>
      </c>
      <c r="G146">
        <v>0.60099999999999998</v>
      </c>
      <c r="H146">
        <v>22</v>
      </c>
      <c r="K146">
        <v>0.96599999999999997</v>
      </c>
      <c r="O146" s="78">
        <v>44591</v>
      </c>
    </row>
    <row r="147" spans="1:15" x14ac:dyDescent="0.35">
      <c r="A147">
        <v>140</v>
      </c>
      <c r="B147">
        <v>140</v>
      </c>
      <c r="C147" t="s">
        <v>695</v>
      </c>
      <c r="D147" t="s">
        <v>530</v>
      </c>
      <c r="E147" t="s">
        <v>339</v>
      </c>
      <c r="F147">
        <v>3.67</v>
      </c>
      <c r="G147">
        <v>31.007999999999999</v>
      </c>
      <c r="H147">
        <v>550</v>
      </c>
      <c r="I147">
        <v>32159.171999999999</v>
      </c>
      <c r="J147">
        <v>1.4E-2</v>
      </c>
      <c r="K147">
        <v>0.96599999999999997</v>
      </c>
      <c r="L147">
        <v>0.33</v>
      </c>
      <c r="M147">
        <v>0.19789999999999999</v>
      </c>
      <c r="N147">
        <v>-40.03</v>
      </c>
      <c r="O147" s="78">
        <v>44591</v>
      </c>
    </row>
    <row r="148" spans="1:15" x14ac:dyDescent="0.35">
      <c r="A148">
        <v>141</v>
      </c>
      <c r="B148">
        <v>141</v>
      </c>
      <c r="C148" t="s">
        <v>696</v>
      </c>
      <c r="D148" t="s">
        <v>532</v>
      </c>
      <c r="E148" t="s">
        <v>339</v>
      </c>
      <c r="F148">
        <v>3.67</v>
      </c>
      <c r="G148">
        <v>92.064999999999998</v>
      </c>
      <c r="H148">
        <v>2502</v>
      </c>
      <c r="I148">
        <v>31083.636999999999</v>
      </c>
      <c r="J148">
        <v>4.3999999999999997E-2</v>
      </c>
      <c r="K148">
        <v>0.96599999999999997</v>
      </c>
      <c r="L148">
        <v>0.83</v>
      </c>
      <c r="M148">
        <v>0.78754999999999997</v>
      </c>
      <c r="N148">
        <v>-5.1100000000000003</v>
      </c>
      <c r="O148" s="78">
        <v>44591</v>
      </c>
    </row>
    <row r="149" spans="1:15" x14ac:dyDescent="0.35">
      <c r="A149">
        <v>142</v>
      </c>
      <c r="B149">
        <v>142</v>
      </c>
      <c r="C149" t="s">
        <v>697</v>
      </c>
      <c r="D149" t="s">
        <v>534</v>
      </c>
      <c r="E149" t="s">
        <v>339</v>
      </c>
      <c r="F149">
        <v>3.67</v>
      </c>
      <c r="G149">
        <v>245.27099999999999</v>
      </c>
      <c r="H149">
        <v>7129</v>
      </c>
      <c r="I149">
        <v>30852.857</v>
      </c>
      <c r="J149">
        <v>0.11799999999999999</v>
      </c>
      <c r="K149">
        <v>0.96599999999999997</v>
      </c>
      <c r="L149">
        <v>3.33</v>
      </c>
      <c r="M149">
        <v>2.23441</v>
      </c>
      <c r="N149">
        <v>-32.9</v>
      </c>
      <c r="O149" s="78">
        <v>44591</v>
      </c>
    </row>
    <row r="150" spans="1:15" x14ac:dyDescent="0.35">
      <c r="A150">
        <v>143</v>
      </c>
      <c r="B150">
        <v>143</v>
      </c>
      <c r="C150" t="s">
        <v>698</v>
      </c>
      <c r="D150" t="s">
        <v>345</v>
      </c>
      <c r="E150" t="s">
        <v>276</v>
      </c>
      <c r="I150">
        <v>1.512</v>
      </c>
      <c r="K150">
        <v>0.96599999999999997</v>
      </c>
      <c r="O150" s="78">
        <v>44591</v>
      </c>
    </row>
    <row r="151" spans="1:15" x14ac:dyDescent="0.35">
      <c r="A151">
        <v>144</v>
      </c>
      <c r="B151">
        <v>144</v>
      </c>
      <c r="C151" t="s">
        <v>699</v>
      </c>
      <c r="D151" t="s">
        <v>271</v>
      </c>
      <c r="E151" t="s">
        <v>272</v>
      </c>
      <c r="F151">
        <v>3.69</v>
      </c>
      <c r="G151">
        <v>2.2570000000000001</v>
      </c>
      <c r="H151">
        <v>82</v>
      </c>
      <c r="K151">
        <v>0.96599999999999997</v>
      </c>
      <c r="O151" s="78">
        <v>44591</v>
      </c>
    </row>
    <row r="152" spans="1:15" x14ac:dyDescent="0.35">
      <c r="A152">
        <v>145</v>
      </c>
      <c r="B152">
        <v>145</v>
      </c>
      <c r="C152" t="s">
        <v>700</v>
      </c>
      <c r="D152" t="s">
        <v>506</v>
      </c>
      <c r="E152" t="s">
        <v>301</v>
      </c>
      <c r="F152">
        <v>3.66</v>
      </c>
      <c r="G152">
        <v>63.433999999999997</v>
      </c>
      <c r="H152">
        <v>1637</v>
      </c>
      <c r="I152">
        <v>32492.055</v>
      </c>
      <c r="J152">
        <v>2.9000000000000001E-2</v>
      </c>
      <c r="K152">
        <v>0.96599999999999997</v>
      </c>
      <c r="L152">
        <v>0.39</v>
      </c>
      <c r="M152">
        <v>0.49031000000000002</v>
      </c>
      <c r="N152">
        <v>25.72</v>
      </c>
      <c r="O152" s="78">
        <v>44591</v>
      </c>
    </row>
    <row r="153" spans="1:15" x14ac:dyDescent="0.35">
      <c r="A153">
        <v>146</v>
      </c>
      <c r="B153">
        <v>146</v>
      </c>
      <c r="C153" t="s">
        <v>701</v>
      </c>
      <c r="D153" t="s">
        <v>508</v>
      </c>
      <c r="E153" t="s">
        <v>301</v>
      </c>
      <c r="F153">
        <v>3.67</v>
      </c>
      <c r="G153">
        <v>75.715000000000003</v>
      </c>
      <c r="H153">
        <v>2235</v>
      </c>
      <c r="I153">
        <v>30531.201000000001</v>
      </c>
      <c r="J153">
        <v>3.6999999999999998E-2</v>
      </c>
      <c r="K153">
        <v>0.96599999999999997</v>
      </c>
      <c r="L153">
        <v>0.62</v>
      </c>
      <c r="M153">
        <v>0.64585000000000004</v>
      </c>
      <c r="N153">
        <v>4.17</v>
      </c>
      <c r="O153" s="78">
        <v>44591</v>
      </c>
    </row>
    <row r="154" spans="1:15" x14ac:dyDescent="0.35">
      <c r="A154">
        <v>147</v>
      </c>
      <c r="B154">
        <v>147</v>
      </c>
      <c r="C154" t="s">
        <v>702</v>
      </c>
      <c r="D154" t="s">
        <v>510</v>
      </c>
      <c r="E154" t="s">
        <v>301</v>
      </c>
      <c r="F154">
        <v>3.67</v>
      </c>
      <c r="G154">
        <v>153.572</v>
      </c>
      <c r="H154">
        <v>4756</v>
      </c>
      <c r="I154">
        <v>30494.043000000001</v>
      </c>
      <c r="J154">
        <v>7.4999999999999997E-2</v>
      </c>
      <c r="K154">
        <v>0.96599999999999997</v>
      </c>
      <c r="L154">
        <v>0.99</v>
      </c>
      <c r="M154">
        <v>1.39357</v>
      </c>
      <c r="N154">
        <v>40.76</v>
      </c>
      <c r="O154" s="78">
        <v>44591</v>
      </c>
    </row>
    <row r="155" spans="1:15" x14ac:dyDescent="0.35">
      <c r="A155">
        <v>148</v>
      </c>
      <c r="B155">
        <v>148</v>
      </c>
      <c r="C155" t="s">
        <v>703</v>
      </c>
      <c r="D155" t="s">
        <v>271</v>
      </c>
      <c r="E155" t="s">
        <v>272</v>
      </c>
      <c r="K155">
        <v>0.96599999999999997</v>
      </c>
      <c r="O155" s="78">
        <v>44591</v>
      </c>
    </row>
    <row r="156" spans="1:15" x14ac:dyDescent="0.35">
      <c r="A156">
        <v>149</v>
      </c>
      <c r="B156">
        <v>149</v>
      </c>
      <c r="C156" t="s">
        <v>704</v>
      </c>
      <c r="D156" t="s">
        <v>506</v>
      </c>
      <c r="E156" t="s">
        <v>301</v>
      </c>
      <c r="F156">
        <v>3.67</v>
      </c>
      <c r="G156">
        <v>68.677000000000007</v>
      </c>
      <c r="H156">
        <v>2259</v>
      </c>
      <c r="I156">
        <v>31364.884999999998</v>
      </c>
      <c r="J156">
        <v>3.3000000000000002E-2</v>
      </c>
      <c r="K156">
        <v>0.96599999999999997</v>
      </c>
      <c r="L156">
        <v>0.39</v>
      </c>
      <c r="M156">
        <v>0.56032000000000004</v>
      </c>
      <c r="N156">
        <v>43.67</v>
      </c>
      <c r="O156" s="78">
        <v>44591</v>
      </c>
    </row>
    <row r="157" spans="1:15" x14ac:dyDescent="0.35">
      <c r="A157">
        <v>150</v>
      </c>
      <c r="B157">
        <v>150</v>
      </c>
      <c r="C157" t="s">
        <v>705</v>
      </c>
      <c r="D157" t="s">
        <v>508</v>
      </c>
      <c r="E157" t="s">
        <v>301</v>
      </c>
      <c r="F157">
        <v>3.67</v>
      </c>
      <c r="G157">
        <v>61.265999999999998</v>
      </c>
      <c r="H157">
        <v>1679</v>
      </c>
      <c r="I157">
        <v>30903.326000000001</v>
      </c>
      <c r="J157">
        <v>2.9000000000000001E-2</v>
      </c>
      <c r="K157">
        <v>0.96599999999999997</v>
      </c>
      <c r="L157">
        <v>0.62</v>
      </c>
      <c r="M157">
        <v>0.49922</v>
      </c>
      <c r="N157">
        <v>-19.48</v>
      </c>
      <c r="O157" s="78">
        <v>44591</v>
      </c>
    </row>
    <row r="158" spans="1:15" x14ac:dyDescent="0.35">
      <c r="A158">
        <v>151</v>
      </c>
      <c r="B158">
        <v>151</v>
      </c>
      <c r="C158" t="s">
        <v>706</v>
      </c>
      <c r="D158" t="s">
        <v>510</v>
      </c>
      <c r="E158" t="s">
        <v>301</v>
      </c>
      <c r="F158">
        <v>3.67</v>
      </c>
      <c r="G158">
        <v>127.82299999999999</v>
      </c>
      <c r="H158">
        <v>3698</v>
      </c>
      <c r="I158">
        <v>30321.561000000002</v>
      </c>
      <c r="J158">
        <v>6.3E-2</v>
      </c>
      <c r="K158">
        <v>0.96599999999999997</v>
      </c>
      <c r="L158">
        <v>0.99</v>
      </c>
      <c r="M158">
        <v>1.15459</v>
      </c>
      <c r="N158">
        <v>16.63</v>
      </c>
      <c r="O158" s="78">
        <v>44591</v>
      </c>
    </row>
    <row r="159" spans="1:15" x14ac:dyDescent="0.35">
      <c r="A159">
        <v>152</v>
      </c>
      <c r="B159">
        <v>152</v>
      </c>
      <c r="C159" t="s">
        <v>707</v>
      </c>
      <c r="D159" t="s">
        <v>271</v>
      </c>
      <c r="E159" t="s">
        <v>272</v>
      </c>
      <c r="K159">
        <v>0.96599999999999997</v>
      </c>
      <c r="O159" s="78">
        <v>44591</v>
      </c>
    </row>
    <row r="160" spans="1:15" x14ac:dyDescent="0.35">
      <c r="A160">
        <v>153</v>
      </c>
      <c r="B160">
        <v>153</v>
      </c>
      <c r="C160" t="s">
        <v>708</v>
      </c>
      <c r="D160" t="s">
        <v>506</v>
      </c>
      <c r="E160" t="s">
        <v>301</v>
      </c>
      <c r="F160">
        <v>3.67</v>
      </c>
      <c r="G160">
        <v>46.594999999999999</v>
      </c>
      <c r="H160">
        <v>1046</v>
      </c>
      <c r="I160">
        <v>32332.484</v>
      </c>
      <c r="J160">
        <v>2.1000000000000001E-2</v>
      </c>
      <c r="K160">
        <v>0.96599999999999997</v>
      </c>
      <c r="L160">
        <v>0.39</v>
      </c>
      <c r="M160">
        <v>0.33922000000000002</v>
      </c>
      <c r="N160">
        <v>-13.02</v>
      </c>
      <c r="O160" s="78">
        <v>44591</v>
      </c>
    </row>
    <row r="161" spans="1:15" x14ac:dyDescent="0.35">
      <c r="A161">
        <v>154</v>
      </c>
      <c r="B161">
        <v>154</v>
      </c>
      <c r="C161" t="s">
        <v>709</v>
      </c>
      <c r="D161" t="s">
        <v>508</v>
      </c>
      <c r="E161" t="s">
        <v>301</v>
      </c>
      <c r="F161">
        <v>3.67</v>
      </c>
      <c r="G161">
        <v>91.489000000000004</v>
      </c>
      <c r="H161">
        <v>3005</v>
      </c>
      <c r="I161">
        <v>30869.562999999998</v>
      </c>
      <c r="J161">
        <v>4.3999999999999997E-2</v>
      </c>
      <c r="K161">
        <v>0.96599999999999997</v>
      </c>
      <c r="L161">
        <v>0.62</v>
      </c>
      <c r="M161">
        <v>0.78810000000000002</v>
      </c>
      <c r="N161">
        <v>27.11</v>
      </c>
      <c r="O161" s="78">
        <v>44591</v>
      </c>
    </row>
    <row r="162" spans="1:15" x14ac:dyDescent="0.35">
      <c r="A162">
        <v>155</v>
      </c>
      <c r="B162">
        <v>155</v>
      </c>
      <c r="C162" t="s">
        <v>710</v>
      </c>
      <c r="D162" t="s">
        <v>510</v>
      </c>
      <c r="E162" t="s">
        <v>301</v>
      </c>
      <c r="F162">
        <v>3.66</v>
      </c>
      <c r="G162">
        <v>174.28399999999999</v>
      </c>
      <c r="H162">
        <v>4837</v>
      </c>
      <c r="I162">
        <v>31664.870999999999</v>
      </c>
      <c r="J162">
        <v>8.2000000000000003E-2</v>
      </c>
      <c r="K162">
        <v>0.96599999999999997</v>
      </c>
      <c r="L162">
        <v>0.99</v>
      </c>
      <c r="M162">
        <v>1.5294099999999999</v>
      </c>
      <c r="N162">
        <v>54.49</v>
      </c>
      <c r="O162" s="78">
        <v>44591</v>
      </c>
    </row>
    <row r="163" spans="1:15" x14ac:dyDescent="0.35">
      <c r="A163">
        <v>156</v>
      </c>
      <c r="B163">
        <v>156</v>
      </c>
      <c r="C163" t="s">
        <v>711</v>
      </c>
      <c r="D163" t="s">
        <v>271</v>
      </c>
      <c r="E163" t="s">
        <v>272</v>
      </c>
      <c r="F163">
        <v>3.67</v>
      </c>
      <c r="G163">
        <v>0.69899999999999995</v>
      </c>
      <c r="H163">
        <v>32</v>
      </c>
      <c r="K163">
        <v>0.96599999999999997</v>
      </c>
      <c r="O163" s="78">
        <v>44591</v>
      </c>
    </row>
    <row r="164" spans="1:15" x14ac:dyDescent="0.35">
      <c r="A164">
        <v>157</v>
      </c>
      <c r="B164">
        <v>157</v>
      </c>
      <c r="C164" t="s">
        <v>712</v>
      </c>
      <c r="D164" t="s">
        <v>479</v>
      </c>
      <c r="E164" t="s">
        <v>281</v>
      </c>
      <c r="F164">
        <v>3.67</v>
      </c>
      <c r="G164">
        <v>381.471</v>
      </c>
      <c r="H164">
        <v>10891</v>
      </c>
      <c r="I164">
        <v>32786.714999999997</v>
      </c>
      <c r="J164">
        <v>0.17299999999999999</v>
      </c>
      <c r="K164">
        <v>0.96599999999999997</v>
      </c>
      <c r="L164">
        <v>41.65</v>
      </c>
      <c r="M164">
        <v>3.2812800000000002</v>
      </c>
      <c r="N164">
        <v>-92.12</v>
      </c>
      <c r="O164" s="78">
        <v>44591</v>
      </c>
    </row>
    <row r="165" spans="1:15" x14ac:dyDescent="0.35">
      <c r="A165">
        <v>158</v>
      </c>
      <c r="B165">
        <v>158</v>
      </c>
      <c r="C165" t="s">
        <v>713</v>
      </c>
      <c r="D165" t="s">
        <v>271</v>
      </c>
      <c r="E165" t="s">
        <v>272</v>
      </c>
      <c r="K165">
        <v>0.96599999999999997</v>
      </c>
      <c r="O165" s="78">
        <v>44591</v>
      </c>
    </row>
    <row r="166" spans="1:15" x14ac:dyDescent="0.35">
      <c r="A166">
        <v>159</v>
      </c>
      <c r="B166">
        <v>159</v>
      </c>
      <c r="C166" t="s">
        <v>714</v>
      </c>
      <c r="D166" t="s">
        <v>486</v>
      </c>
      <c r="E166" t="s">
        <v>281</v>
      </c>
      <c r="F166">
        <v>3.67</v>
      </c>
      <c r="G166">
        <v>3760.982</v>
      </c>
      <c r="H166">
        <v>107130</v>
      </c>
      <c r="I166">
        <v>34864.207000000002</v>
      </c>
      <c r="J166">
        <v>1.6040000000000001</v>
      </c>
      <c r="K166">
        <v>0.96599999999999997</v>
      </c>
      <c r="L166">
        <v>41.65</v>
      </c>
      <c r="M166">
        <v>26.099740000000001</v>
      </c>
      <c r="N166">
        <v>-37.340000000000003</v>
      </c>
      <c r="O166" s="78">
        <v>44591</v>
      </c>
    </row>
    <row r="167" spans="1:15" x14ac:dyDescent="0.35">
      <c r="A167">
        <v>160</v>
      </c>
      <c r="B167">
        <v>160</v>
      </c>
      <c r="C167" t="s">
        <v>715</v>
      </c>
      <c r="D167" t="s">
        <v>474</v>
      </c>
      <c r="E167" t="s">
        <v>281</v>
      </c>
      <c r="F167">
        <v>3.67</v>
      </c>
      <c r="G167">
        <v>4027.9050000000002</v>
      </c>
      <c r="H167">
        <v>118404</v>
      </c>
      <c r="I167">
        <v>43416.870999999999</v>
      </c>
      <c r="J167">
        <v>1.38</v>
      </c>
      <c r="K167">
        <v>0.96599999999999997</v>
      </c>
      <c r="L167">
        <v>41.65</v>
      </c>
      <c r="M167">
        <v>22.948409999999999</v>
      </c>
      <c r="N167">
        <v>-44.9</v>
      </c>
      <c r="O167" s="78">
        <v>44591</v>
      </c>
    </row>
    <row r="168" spans="1:15" x14ac:dyDescent="0.35">
      <c r="A168">
        <v>161</v>
      </c>
      <c r="B168">
        <v>161</v>
      </c>
      <c r="C168" t="s">
        <v>716</v>
      </c>
      <c r="D168" t="s">
        <v>271</v>
      </c>
      <c r="E168" t="s">
        <v>272</v>
      </c>
      <c r="K168">
        <v>0.96599999999999997</v>
      </c>
      <c r="O168" s="78">
        <v>44591</v>
      </c>
    </row>
    <row r="169" spans="1:15" x14ac:dyDescent="0.35">
      <c r="A169">
        <v>162</v>
      </c>
      <c r="B169">
        <v>162</v>
      </c>
      <c r="C169" t="s">
        <v>717</v>
      </c>
      <c r="D169" t="s">
        <v>271</v>
      </c>
      <c r="E169" t="s">
        <v>272</v>
      </c>
      <c r="K169">
        <v>0.96599999999999997</v>
      </c>
      <c r="O169" s="78">
        <v>44591</v>
      </c>
    </row>
    <row r="170" spans="1:15" x14ac:dyDescent="0.35">
      <c r="A170">
        <v>163</v>
      </c>
      <c r="B170">
        <v>163</v>
      </c>
      <c r="C170" t="s">
        <v>718</v>
      </c>
      <c r="D170" t="s">
        <v>271</v>
      </c>
      <c r="E170" t="s">
        <v>272</v>
      </c>
      <c r="K170">
        <v>0.96599999999999997</v>
      </c>
      <c r="O170" s="78">
        <v>44591</v>
      </c>
    </row>
    <row r="171" spans="1:15" x14ac:dyDescent="0.35">
      <c r="A171">
        <v>164</v>
      </c>
      <c r="B171">
        <v>164</v>
      </c>
      <c r="C171" t="s">
        <v>719</v>
      </c>
      <c r="D171" t="s">
        <v>271</v>
      </c>
      <c r="E171" t="s">
        <v>272</v>
      </c>
      <c r="K171">
        <v>0.96599999999999997</v>
      </c>
      <c r="O171" s="78">
        <v>44591</v>
      </c>
    </row>
    <row r="172" spans="1:15" x14ac:dyDescent="0.35">
      <c r="A172">
        <v>165</v>
      </c>
      <c r="B172">
        <v>165</v>
      </c>
      <c r="C172" t="s">
        <v>720</v>
      </c>
      <c r="D172" t="s">
        <v>271</v>
      </c>
      <c r="E172" t="s">
        <v>272</v>
      </c>
      <c r="K172">
        <v>0.96599999999999997</v>
      </c>
      <c r="O172" s="78">
        <v>44592</v>
      </c>
    </row>
    <row r="174" spans="1:15" x14ac:dyDescent="0.35">
      <c r="A174" t="s">
        <v>721</v>
      </c>
    </row>
    <row r="176" spans="1:15" x14ac:dyDescent="0.35">
      <c r="B176" t="s">
        <v>256</v>
      </c>
      <c r="C176" t="s">
        <v>257</v>
      </c>
      <c r="D176" t="s">
        <v>258</v>
      </c>
      <c r="E176" t="s">
        <v>259</v>
      </c>
      <c r="F176" t="s">
        <v>260</v>
      </c>
      <c r="G176" t="s">
        <v>261</v>
      </c>
      <c r="H176" t="s">
        <v>262</v>
      </c>
      <c r="I176" t="s">
        <v>263</v>
      </c>
      <c r="J176" t="s">
        <v>264</v>
      </c>
      <c r="K176" t="s">
        <v>265</v>
      </c>
      <c r="L176" t="s">
        <v>266</v>
      </c>
      <c r="M176" t="s">
        <v>267</v>
      </c>
      <c r="N176" t="s">
        <v>268</v>
      </c>
      <c r="O176" t="s">
        <v>269</v>
      </c>
    </row>
    <row r="177" spans="1:15" x14ac:dyDescent="0.35">
      <c r="A177">
        <v>1</v>
      </c>
      <c r="B177">
        <v>1</v>
      </c>
      <c r="C177" t="s">
        <v>467</v>
      </c>
      <c r="D177" t="s">
        <v>271</v>
      </c>
      <c r="E177" t="s">
        <v>272</v>
      </c>
      <c r="L177">
        <v>14.87</v>
      </c>
      <c r="O177" s="78">
        <v>44590</v>
      </c>
    </row>
    <row r="178" spans="1:15" x14ac:dyDescent="0.35">
      <c r="A178">
        <v>2</v>
      </c>
      <c r="B178">
        <v>2</v>
      </c>
      <c r="C178" t="s">
        <v>468</v>
      </c>
      <c r="D178" t="s">
        <v>271</v>
      </c>
      <c r="E178" t="s">
        <v>272</v>
      </c>
      <c r="L178">
        <v>14.87</v>
      </c>
      <c r="O178" s="78">
        <v>44590</v>
      </c>
    </row>
    <row r="179" spans="1:15" x14ac:dyDescent="0.35">
      <c r="A179">
        <v>3</v>
      </c>
      <c r="B179">
        <v>3</v>
      </c>
      <c r="C179" t="s">
        <v>469</v>
      </c>
      <c r="D179" t="s">
        <v>470</v>
      </c>
      <c r="E179" t="s">
        <v>276</v>
      </c>
      <c r="F179">
        <v>3.68</v>
      </c>
      <c r="G179">
        <v>24443.541000000001</v>
      </c>
      <c r="H179">
        <v>734299</v>
      </c>
      <c r="J179">
        <v>24443.541000000001</v>
      </c>
      <c r="L179">
        <v>14.87</v>
      </c>
      <c r="M179">
        <v>12.54955</v>
      </c>
      <c r="N179">
        <v>-15.6</v>
      </c>
      <c r="O179" s="78">
        <v>44590</v>
      </c>
    </row>
    <row r="180" spans="1:15" x14ac:dyDescent="0.35">
      <c r="A180">
        <v>4</v>
      </c>
      <c r="B180">
        <v>4</v>
      </c>
      <c r="C180" t="s">
        <v>471</v>
      </c>
      <c r="D180" t="s">
        <v>472</v>
      </c>
      <c r="E180" t="s">
        <v>276</v>
      </c>
      <c r="F180">
        <v>3.68</v>
      </c>
      <c r="G180">
        <v>25284.886999999999</v>
      </c>
      <c r="H180">
        <v>753239</v>
      </c>
      <c r="J180">
        <v>25284.886999999999</v>
      </c>
      <c r="L180">
        <v>14.87</v>
      </c>
      <c r="M180">
        <v>12.9815</v>
      </c>
      <c r="N180">
        <v>-12.7</v>
      </c>
      <c r="O180" s="78">
        <v>44590</v>
      </c>
    </row>
    <row r="181" spans="1:15" x14ac:dyDescent="0.35">
      <c r="A181">
        <v>5</v>
      </c>
      <c r="B181">
        <v>5</v>
      </c>
      <c r="C181" t="s">
        <v>473</v>
      </c>
      <c r="D181" t="s">
        <v>474</v>
      </c>
      <c r="E181" t="s">
        <v>281</v>
      </c>
      <c r="F181">
        <v>3.68</v>
      </c>
      <c r="G181">
        <v>31336.210999999999</v>
      </c>
      <c r="H181">
        <v>943788</v>
      </c>
      <c r="J181">
        <v>31336.210999999999</v>
      </c>
      <c r="L181">
        <v>14.87</v>
      </c>
      <c r="M181">
        <v>16.08831</v>
      </c>
      <c r="N181">
        <v>8.19</v>
      </c>
      <c r="O181" s="78">
        <v>44590</v>
      </c>
    </row>
    <row r="182" spans="1:15" x14ac:dyDescent="0.35">
      <c r="A182">
        <v>6</v>
      </c>
      <c r="B182">
        <v>6</v>
      </c>
      <c r="C182" t="s">
        <v>475</v>
      </c>
      <c r="D182" t="s">
        <v>271</v>
      </c>
      <c r="E182" t="s">
        <v>272</v>
      </c>
      <c r="L182">
        <v>14.87</v>
      </c>
      <c r="O182" s="78">
        <v>44590</v>
      </c>
    </row>
    <row r="183" spans="1:15" x14ac:dyDescent="0.35">
      <c r="A183">
        <v>7</v>
      </c>
      <c r="B183">
        <v>7</v>
      </c>
      <c r="C183" t="s">
        <v>476</v>
      </c>
      <c r="D183" t="s">
        <v>477</v>
      </c>
      <c r="E183" t="s">
        <v>281</v>
      </c>
      <c r="F183">
        <v>3.68</v>
      </c>
      <c r="G183">
        <v>27707.581999999999</v>
      </c>
      <c r="H183">
        <v>833465</v>
      </c>
      <c r="J183">
        <v>27707.581999999999</v>
      </c>
      <c r="L183">
        <v>14.87</v>
      </c>
      <c r="M183">
        <v>14.225339999999999</v>
      </c>
      <c r="N183">
        <v>-4.34</v>
      </c>
      <c r="O183" s="78">
        <v>44590</v>
      </c>
    </row>
    <row r="184" spans="1:15" x14ac:dyDescent="0.35">
      <c r="A184">
        <v>8</v>
      </c>
      <c r="B184">
        <v>8</v>
      </c>
      <c r="C184" t="s">
        <v>478</v>
      </c>
      <c r="D184" t="s">
        <v>479</v>
      </c>
      <c r="E184" t="s">
        <v>281</v>
      </c>
      <c r="F184">
        <v>3.68</v>
      </c>
      <c r="G184">
        <v>26027.1</v>
      </c>
      <c r="H184">
        <v>778305</v>
      </c>
      <c r="J184">
        <v>26027.1</v>
      </c>
      <c r="L184">
        <v>14.87</v>
      </c>
      <c r="M184">
        <v>13.36256</v>
      </c>
      <c r="N184">
        <v>-10.14</v>
      </c>
      <c r="O184" s="78">
        <v>44590</v>
      </c>
    </row>
    <row r="185" spans="1:15" x14ac:dyDescent="0.35">
      <c r="A185">
        <v>9</v>
      </c>
      <c r="B185">
        <v>9</v>
      </c>
      <c r="C185" t="s">
        <v>480</v>
      </c>
      <c r="D185" t="s">
        <v>481</v>
      </c>
      <c r="E185" t="s">
        <v>281</v>
      </c>
      <c r="F185">
        <v>3.68</v>
      </c>
      <c r="G185">
        <v>26068.048999999999</v>
      </c>
      <c r="H185">
        <v>779337</v>
      </c>
      <c r="J185">
        <v>26068.048999999999</v>
      </c>
      <c r="L185">
        <v>14.87</v>
      </c>
      <c r="M185">
        <v>13.38358</v>
      </c>
      <c r="N185">
        <v>-10</v>
      </c>
      <c r="O185" s="78">
        <v>44590</v>
      </c>
    </row>
    <row r="186" spans="1:15" x14ac:dyDescent="0.35">
      <c r="A186">
        <v>10</v>
      </c>
      <c r="B186">
        <v>10</v>
      </c>
      <c r="C186" t="s">
        <v>482</v>
      </c>
      <c r="D186" t="s">
        <v>271</v>
      </c>
      <c r="E186" t="s">
        <v>272</v>
      </c>
      <c r="L186">
        <v>14.87</v>
      </c>
      <c r="O186" s="78">
        <v>44590</v>
      </c>
    </row>
    <row r="187" spans="1:15" x14ac:dyDescent="0.35">
      <c r="A187">
        <v>11</v>
      </c>
      <c r="B187">
        <v>11</v>
      </c>
      <c r="C187" t="s">
        <v>483</v>
      </c>
      <c r="D187" t="s">
        <v>484</v>
      </c>
      <c r="E187" t="s">
        <v>281</v>
      </c>
      <c r="F187">
        <v>3.68</v>
      </c>
      <c r="G187">
        <v>28580.695</v>
      </c>
      <c r="H187">
        <v>861393</v>
      </c>
      <c r="J187">
        <v>28580.695</v>
      </c>
      <c r="L187">
        <v>14.87</v>
      </c>
      <c r="M187">
        <v>14.6736</v>
      </c>
      <c r="N187">
        <v>-1.32</v>
      </c>
      <c r="O187" s="78">
        <v>44590</v>
      </c>
    </row>
    <row r="188" spans="1:15" x14ac:dyDescent="0.35">
      <c r="A188">
        <v>12</v>
      </c>
      <c r="B188">
        <v>12</v>
      </c>
      <c r="C188" t="s">
        <v>485</v>
      </c>
      <c r="D188" t="s">
        <v>486</v>
      </c>
      <c r="E188" t="s">
        <v>281</v>
      </c>
      <c r="F188">
        <v>3.68</v>
      </c>
      <c r="G188">
        <v>28339.342000000001</v>
      </c>
      <c r="H188">
        <v>847961</v>
      </c>
      <c r="J188">
        <v>28339.342000000001</v>
      </c>
      <c r="L188">
        <v>14.87</v>
      </c>
      <c r="M188">
        <v>14.54969</v>
      </c>
      <c r="N188">
        <v>-2.15</v>
      </c>
      <c r="O188" s="78">
        <v>44590</v>
      </c>
    </row>
    <row r="189" spans="1:15" x14ac:dyDescent="0.35">
      <c r="A189">
        <v>13</v>
      </c>
      <c r="B189">
        <v>13</v>
      </c>
      <c r="C189" t="s">
        <v>487</v>
      </c>
      <c r="D189" t="s">
        <v>488</v>
      </c>
      <c r="E189" t="s">
        <v>281</v>
      </c>
      <c r="F189">
        <v>3.68</v>
      </c>
      <c r="G189">
        <v>29492.526999999998</v>
      </c>
      <c r="H189">
        <v>891667</v>
      </c>
      <c r="J189">
        <v>29492.526999999998</v>
      </c>
      <c r="L189">
        <v>14.87</v>
      </c>
      <c r="M189">
        <v>15.14174</v>
      </c>
      <c r="N189">
        <v>1.83</v>
      </c>
      <c r="O189" s="78">
        <v>44590</v>
      </c>
    </row>
    <row r="190" spans="1:15" x14ac:dyDescent="0.35">
      <c r="A190">
        <v>14</v>
      </c>
      <c r="B190">
        <v>14</v>
      </c>
      <c r="C190" t="s">
        <v>489</v>
      </c>
      <c r="D190" t="s">
        <v>271</v>
      </c>
      <c r="E190" t="s">
        <v>272</v>
      </c>
      <c r="L190">
        <v>14.87</v>
      </c>
      <c r="O190" s="78">
        <v>44590</v>
      </c>
    </row>
    <row r="191" spans="1:15" x14ac:dyDescent="0.35">
      <c r="A191">
        <v>15</v>
      </c>
      <c r="B191">
        <v>15</v>
      </c>
      <c r="C191" t="s">
        <v>490</v>
      </c>
      <c r="D191" t="s">
        <v>474</v>
      </c>
      <c r="E191" t="s">
        <v>281</v>
      </c>
      <c r="F191">
        <v>3.68</v>
      </c>
      <c r="G191">
        <v>33547.733999999997</v>
      </c>
      <c r="H191">
        <v>1001062</v>
      </c>
      <c r="J191">
        <v>33547.733999999997</v>
      </c>
      <c r="L191">
        <v>14.87</v>
      </c>
      <c r="M191">
        <v>17.22373</v>
      </c>
      <c r="N191">
        <v>15.83</v>
      </c>
      <c r="O191" s="78">
        <v>44590</v>
      </c>
    </row>
    <row r="192" spans="1:15" x14ac:dyDescent="0.35">
      <c r="A192">
        <v>16</v>
      </c>
      <c r="B192">
        <v>16</v>
      </c>
      <c r="C192" t="s">
        <v>491</v>
      </c>
      <c r="D192" t="s">
        <v>271</v>
      </c>
      <c r="E192" t="s">
        <v>272</v>
      </c>
      <c r="L192">
        <v>14.87</v>
      </c>
      <c r="O192" s="78">
        <v>44590</v>
      </c>
    </row>
    <row r="193" spans="1:15" x14ac:dyDescent="0.35">
      <c r="A193">
        <v>17</v>
      </c>
      <c r="B193">
        <v>17</v>
      </c>
      <c r="C193" t="s">
        <v>492</v>
      </c>
      <c r="D193" t="s">
        <v>493</v>
      </c>
      <c r="E193" t="s">
        <v>301</v>
      </c>
      <c r="F193">
        <v>3.68</v>
      </c>
      <c r="G193">
        <v>26938.851999999999</v>
      </c>
      <c r="H193">
        <v>804772</v>
      </c>
      <c r="J193">
        <v>26938.851999999999</v>
      </c>
      <c r="L193">
        <v>14.87</v>
      </c>
      <c r="M193">
        <v>13.83066</v>
      </c>
      <c r="N193">
        <v>-6.99</v>
      </c>
      <c r="O193" s="78">
        <v>44590</v>
      </c>
    </row>
    <row r="194" spans="1:15" x14ac:dyDescent="0.35">
      <c r="A194">
        <v>18</v>
      </c>
      <c r="B194">
        <v>18</v>
      </c>
      <c r="C194" t="s">
        <v>494</v>
      </c>
      <c r="D194" t="s">
        <v>495</v>
      </c>
      <c r="E194" t="s">
        <v>301</v>
      </c>
      <c r="F194">
        <v>3.68</v>
      </c>
      <c r="G194">
        <v>26367.969000000001</v>
      </c>
      <c r="H194">
        <v>791239</v>
      </c>
      <c r="J194">
        <v>26367.969000000001</v>
      </c>
      <c r="L194">
        <v>14.87</v>
      </c>
      <c r="M194">
        <v>13.537570000000001</v>
      </c>
      <c r="N194">
        <v>-8.9600000000000009</v>
      </c>
      <c r="O194" s="78">
        <v>44590</v>
      </c>
    </row>
    <row r="195" spans="1:15" x14ac:dyDescent="0.35">
      <c r="A195">
        <v>19</v>
      </c>
      <c r="B195">
        <v>19</v>
      </c>
      <c r="C195" t="s">
        <v>496</v>
      </c>
      <c r="D195" t="s">
        <v>497</v>
      </c>
      <c r="E195" t="s">
        <v>301</v>
      </c>
      <c r="F195">
        <v>3.68</v>
      </c>
      <c r="G195">
        <v>26364.01</v>
      </c>
      <c r="H195">
        <v>785592</v>
      </c>
      <c r="J195">
        <v>26364.01</v>
      </c>
      <c r="L195">
        <v>14.87</v>
      </c>
      <c r="M195">
        <v>13.53553</v>
      </c>
      <c r="N195">
        <v>-8.9700000000000006</v>
      </c>
      <c r="O195" s="78">
        <v>44590</v>
      </c>
    </row>
    <row r="196" spans="1:15" x14ac:dyDescent="0.35">
      <c r="A196">
        <v>20</v>
      </c>
      <c r="B196">
        <v>20</v>
      </c>
      <c r="C196" t="s">
        <v>498</v>
      </c>
      <c r="D196" t="s">
        <v>499</v>
      </c>
      <c r="E196" t="s">
        <v>301</v>
      </c>
      <c r="F196">
        <v>3.68</v>
      </c>
      <c r="G196">
        <v>27160.988000000001</v>
      </c>
      <c r="H196">
        <v>808070</v>
      </c>
      <c r="J196">
        <v>27160.988000000001</v>
      </c>
      <c r="L196">
        <v>14.87</v>
      </c>
      <c r="M196">
        <v>13.944710000000001</v>
      </c>
      <c r="N196">
        <v>-6.22</v>
      </c>
      <c r="O196" s="78">
        <v>44590</v>
      </c>
    </row>
    <row r="197" spans="1:15" x14ac:dyDescent="0.35">
      <c r="A197">
        <v>21</v>
      </c>
      <c r="B197">
        <v>21</v>
      </c>
      <c r="C197" t="s">
        <v>500</v>
      </c>
      <c r="D197" t="s">
        <v>501</v>
      </c>
      <c r="E197" t="s">
        <v>301</v>
      </c>
      <c r="F197">
        <v>3.68</v>
      </c>
      <c r="G197">
        <v>26759.146000000001</v>
      </c>
      <c r="H197">
        <v>801143</v>
      </c>
      <c r="J197">
        <v>26759.146000000001</v>
      </c>
      <c r="L197">
        <v>14.87</v>
      </c>
      <c r="M197">
        <v>13.7384</v>
      </c>
      <c r="N197">
        <v>-7.61</v>
      </c>
      <c r="O197" s="78">
        <v>44590</v>
      </c>
    </row>
    <row r="198" spans="1:15" x14ac:dyDescent="0.35">
      <c r="A198">
        <v>22</v>
      </c>
      <c r="B198">
        <v>22</v>
      </c>
      <c r="C198" t="s">
        <v>502</v>
      </c>
      <c r="D198" t="s">
        <v>503</v>
      </c>
      <c r="E198" t="s">
        <v>301</v>
      </c>
      <c r="F198">
        <v>3.68</v>
      </c>
      <c r="G198">
        <v>27207.511999999999</v>
      </c>
      <c r="H198">
        <v>797172</v>
      </c>
      <c r="J198">
        <v>27207.511999999999</v>
      </c>
      <c r="L198">
        <v>14.87</v>
      </c>
      <c r="M198">
        <v>13.9686</v>
      </c>
      <c r="N198">
        <v>-6.06</v>
      </c>
      <c r="O198" s="78">
        <v>44590</v>
      </c>
    </row>
    <row r="199" spans="1:15" x14ac:dyDescent="0.35">
      <c r="A199">
        <v>23</v>
      </c>
      <c r="B199">
        <v>23</v>
      </c>
      <c r="C199" t="s">
        <v>504</v>
      </c>
      <c r="D199" t="s">
        <v>271</v>
      </c>
      <c r="E199" t="s">
        <v>272</v>
      </c>
      <c r="L199">
        <v>14.87</v>
      </c>
      <c r="O199" s="78">
        <v>44590</v>
      </c>
    </row>
    <row r="200" spans="1:15" x14ac:dyDescent="0.35">
      <c r="A200">
        <v>24</v>
      </c>
      <c r="B200">
        <v>24</v>
      </c>
      <c r="C200" t="s">
        <v>505</v>
      </c>
      <c r="D200" t="s">
        <v>506</v>
      </c>
      <c r="E200" t="s">
        <v>301</v>
      </c>
      <c r="F200">
        <v>3.68</v>
      </c>
      <c r="G200">
        <v>27568.42</v>
      </c>
      <c r="H200">
        <v>815194</v>
      </c>
      <c r="J200">
        <v>27568.42</v>
      </c>
      <c r="L200">
        <v>14.87</v>
      </c>
      <c r="M200">
        <v>14.153890000000001</v>
      </c>
      <c r="N200">
        <v>-4.82</v>
      </c>
      <c r="O200" s="78">
        <v>44590</v>
      </c>
    </row>
    <row r="201" spans="1:15" x14ac:dyDescent="0.35">
      <c r="A201">
        <v>25</v>
      </c>
      <c r="B201">
        <v>25</v>
      </c>
      <c r="C201" t="s">
        <v>507</v>
      </c>
      <c r="D201" t="s">
        <v>508</v>
      </c>
      <c r="E201" t="s">
        <v>301</v>
      </c>
      <c r="F201">
        <v>3.68</v>
      </c>
      <c r="G201">
        <v>27269.873</v>
      </c>
      <c r="H201">
        <v>811241</v>
      </c>
      <c r="J201">
        <v>27269.873</v>
      </c>
      <c r="L201">
        <v>14.87</v>
      </c>
      <c r="M201">
        <v>14.00061</v>
      </c>
      <c r="N201">
        <v>-5.85</v>
      </c>
      <c r="O201" s="78">
        <v>44590</v>
      </c>
    </row>
    <row r="202" spans="1:15" x14ac:dyDescent="0.35">
      <c r="A202">
        <v>26</v>
      </c>
      <c r="B202">
        <v>26</v>
      </c>
      <c r="C202" t="s">
        <v>509</v>
      </c>
      <c r="D202" t="s">
        <v>510</v>
      </c>
      <c r="E202" t="s">
        <v>301</v>
      </c>
      <c r="F202">
        <v>3.68</v>
      </c>
      <c r="G202">
        <v>26703.513999999999</v>
      </c>
      <c r="H202">
        <v>797327</v>
      </c>
      <c r="J202">
        <v>26703.513999999999</v>
      </c>
      <c r="L202">
        <v>14.87</v>
      </c>
      <c r="M202">
        <v>13.70984</v>
      </c>
      <c r="N202">
        <v>-7.8</v>
      </c>
      <c r="O202" s="78">
        <v>44590</v>
      </c>
    </row>
    <row r="203" spans="1:15" x14ac:dyDescent="0.35">
      <c r="A203">
        <v>27</v>
      </c>
      <c r="B203">
        <v>27</v>
      </c>
      <c r="C203" t="s">
        <v>511</v>
      </c>
      <c r="D203" t="s">
        <v>512</v>
      </c>
      <c r="E203" t="s">
        <v>301</v>
      </c>
      <c r="F203">
        <v>3.68</v>
      </c>
      <c r="G203">
        <v>26993.813999999998</v>
      </c>
      <c r="H203">
        <v>804349</v>
      </c>
      <c r="J203">
        <v>26993.813999999998</v>
      </c>
      <c r="L203">
        <v>14.87</v>
      </c>
      <c r="M203">
        <v>13.858879999999999</v>
      </c>
      <c r="N203">
        <v>-6.8</v>
      </c>
      <c r="O203" s="78">
        <v>44590</v>
      </c>
    </row>
    <row r="204" spans="1:15" x14ac:dyDescent="0.35">
      <c r="A204">
        <v>28</v>
      </c>
      <c r="B204">
        <v>28</v>
      </c>
      <c r="C204" t="s">
        <v>513</v>
      </c>
      <c r="D204" t="s">
        <v>514</v>
      </c>
      <c r="E204" t="s">
        <v>301</v>
      </c>
      <c r="F204">
        <v>3.68</v>
      </c>
      <c r="G204">
        <v>25744.945</v>
      </c>
      <c r="H204">
        <v>761769</v>
      </c>
      <c r="J204">
        <v>25744.945</v>
      </c>
      <c r="L204">
        <v>14.87</v>
      </c>
      <c r="M204">
        <v>13.217700000000001</v>
      </c>
      <c r="N204">
        <v>-11.11</v>
      </c>
      <c r="O204" s="78">
        <v>44590</v>
      </c>
    </row>
    <row r="205" spans="1:15" x14ac:dyDescent="0.35">
      <c r="A205">
        <v>29</v>
      </c>
      <c r="B205">
        <v>29</v>
      </c>
      <c r="C205" t="s">
        <v>515</v>
      </c>
      <c r="D205" t="s">
        <v>516</v>
      </c>
      <c r="E205" t="s">
        <v>301</v>
      </c>
      <c r="F205">
        <v>3.68</v>
      </c>
      <c r="G205">
        <v>27731.048999999999</v>
      </c>
      <c r="H205">
        <v>838362</v>
      </c>
      <c r="J205">
        <v>27731.048999999999</v>
      </c>
      <c r="L205">
        <v>14.87</v>
      </c>
      <c r="M205">
        <v>14.23738</v>
      </c>
      <c r="N205">
        <v>-4.25</v>
      </c>
      <c r="O205" s="78">
        <v>44590</v>
      </c>
    </row>
    <row r="206" spans="1:15" x14ac:dyDescent="0.35">
      <c r="A206">
        <v>30</v>
      </c>
      <c r="B206">
        <v>30</v>
      </c>
      <c r="C206" t="s">
        <v>517</v>
      </c>
      <c r="D206" t="s">
        <v>271</v>
      </c>
      <c r="E206" t="s">
        <v>272</v>
      </c>
      <c r="L206">
        <v>14.87</v>
      </c>
      <c r="O206" s="78">
        <v>44590</v>
      </c>
    </row>
    <row r="207" spans="1:15" x14ac:dyDescent="0.35">
      <c r="A207">
        <v>31</v>
      </c>
      <c r="B207">
        <v>31</v>
      </c>
      <c r="C207" t="s">
        <v>518</v>
      </c>
      <c r="D207" t="s">
        <v>519</v>
      </c>
      <c r="E207" t="s">
        <v>301</v>
      </c>
      <c r="F207">
        <v>3.68</v>
      </c>
      <c r="G207">
        <v>27356.445</v>
      </c>
      <c r="H207">
        <v>817657</v>
      </c>
      <c r="J207">
        <v>27356.445</v>
      </c>
      <c r="L207">
        <v>14.87</v>
      </c>
      <c r="M207">
        <v>14.045059999999999</v>
      </c>
      <c r="N207">
        <v>-5.55</v>
      </c>
      <c r="O207" s="78">
        <v>44590</v>
      </c>
    </row>
    <row r="208" spans="1:15" x14ac:dyDescent="0.35">
      <c r="A208">
        <v>32</v>
      </c>
      <c r="B208">
        <v>32</v>
      </c>
      <c r="C208" t="s">
        <v>520</v>
      </c>
      <c r="D208" t="s">
        <v>521</v>
      </c>
      <c r="E208" t="s">
        <v>301</v>
      </c>
      <c r="F208">
        <v>3.68</v>
      </c>
      <c r="G208">
        <v>26702.888999999999</v>
      </c>
      <c r="H208">
        <v>795085</v>
      </c>
      <c r="J208">
        <v>26702.888999999999</v>
      </c>
      <c r="L208">
        <v>14.87</v>
      </c>
      <c r="M208">
        <v>13.709519999999999</v>
      </c>
      <c r="N208">
        <v>-7.8</v>
      </c>
      <c r="O208" s="78">
        <v>44590</v>
      </c>
    </row>
    <row r="209" spans="1:15" x14ac:dyDescent="0.35">
      <c r="A209">
        <v>33</v>
      </c>
      <c r="B209">
        <v>33</v>
      </c>
      <c r="C209" t="s">
        <v>522</v>
      </c>
      <c r="D209" t="s">
        <v>523</v>
      </c>
      <c r="E209" t="s">
        <v>301</v>
      </c>
      <c r="F209">
        <v>3.68</v>
      </c>
      <c r="G209">
        <v>26966.01</v>
      </c>
      <c r="H209">
        <v>800688</v>
      </c>
      <c r="J209">
        <v>26966.01</v>
      </c>
      <c r="L209">
        <v>14.87</v>
      </c>
      <c r="M209">
        <v>13.844609999999999</v>
      </c>
      <c r="N209">
        <v>-6.9</v>
      </c>
      <c r="O209" s="78">
        <v>44590</v>
      </c>
    </row>
    <row r="210" spans="1:15" x14ac:dyDescent="0.35">
      <c r="A210">
        <v>34</v>
      </c>
      <c r="B210">
        <v>34</v>
      </c>
      <c r="C210" t="s">
        <v>524</v>
      </c>
      <c r="D210" t="s">
        <v>525</v>
      </c>
      <c r="E210" t="s">
        <v>301</v>
      </c>
      <c r="F210">
        <v>3.68</v>
      </c>
      <c r="G210">
        <v>27083.969000000001</v>
      </c>
      <c r="H210">
        <v>799265</v>
      </c>
      <c r="J210">
        <v>27083.969000000001</v>
      </c>
      <c r="L210">
        <v>14.87</v>
      </c>
      <c r="M210">
        <v>13.90517</v>
      </c>
      <c r="N210">
        <v>-6.49</v>
      </c>
      <c r="O210" s="78">
        <v>44590</v>
      </c>
    </row>
    <row r="211" spans="1:15" x14ac:dyDescent="0.35">
      <c r="A211">
        <v>35</v>
      </c>
      <c r="B211">
        <v>35</v>
      </c>
      <c r="C211" t="s">
        <v>526</v>
      </c>
      <c r="D211" t="s">
        <v>527</v>
      </c>
      <c r="E211" t="s">
        <v>301</v>
      </c>
      <c r="F211">
        <v>3.68</v>
      </c>
      <c r="G211">
        <v>27437.754000000001</v>
      </c>
      <c r="H211">
        <v>825527</v>
      </c>
      <c r="J211">
        <v>27437.754000000001</v>
      </c>
      <c r="L211">
        <v>14.87</v>
      </c>
      <c r="M211">
        <v>14.0868</v>
      </c>
      <c r="N211">
        <v>-5.27</v>
      </c>
      <c r="O211" s="78">
        <v>44591</v>
      </c>
    </row>
    <row r="212" spans="1:15" x14ac:dyDescent="0.35">
      <c r="A212">
        <v>36</v>
      </c>
      <c r="B212">
        <v>36</v>
      </c>
      <c r="C212" t="s">
        <v>528</v>
      </c>
      <c r="D212" t="s">
        <v>271</v>
      </c>
      <c r="E212" t="s">
        <v>272</v>
      </c>
      <c r="L212">
        <v>14.87</v>
      </c>
      <c r="O212" s="78">
        <v>44591</v>
      </c>
    </row>
    <row r="213" spans="1:15" x14ac:dyDescent="0.35">
      <c r="A213">
        <v>37</v>
      </c>
      <c r="B213">
        <v>37</v>
      </c>
      <c r="C213" t="s">
        <v>529</v>
      </c>
      <c r="D213" t="s">
        <v>530</v>
      </c>
      <c r="E213" t="s">
        <v>339</v>
      </c>
      <c r="F213">
        <v>3.68</v>
      </c>
      <c r="G213">
        <v>30078.581999999999</v>
      </c>
      <c r="H213">
        <v>898690</v>
      </c>
      <c r="J213">
        <v>30078.581999999999</v>
      </c>
      <c r="L213">
        <v>14.87</v>
      </c>
      <c r="M213">
        <v>15.442629999999999</v>
      </c>
      <c r="N213">
        <v>3.85</v>
      </c>
      <c r="O213" s="78">
        <v>44591</v>
      </c>
    </row>
    <row r="214" spans="1:15" x14ac:dyDescent="0.35">
      <c r="A214">
        <v>38</v>
      </c>
      <c r="B214">
        <v>38</v>
      </c>
      <c r="C214" t="s">
        <v>531</v>
      </c>
      <c r="D214" t="s">
        <v>532</v>
      </c>
      <c r="E214" t="s">
        <v>339</v>
      </c>
      <c r="F214">
        <v>3.68</v>
      </c>
      <c r="G214">
        <v>28119.982</v>
      </c>
      <c r="H214">
        <v>831541</v>
      </c>
      <c r="J214">
        <v>28119.982</v>
      </c>
      <c r="L214">
        <v>14.87</v>
      </c>
      <c r="M214">
        <v>14.43707</v>
      </c>
      <c r="N214">
        <v>-2.91</v>
      </c>
      <c r="O214" s="78">
        <v>44591</v>
      </c>
    </row>
    <row r="215" spans="1:15" x14ac:dyDescent="0.35">
      <c r="A215">
        <v>39</v>
      </c>
      <c r="B215">
        <v>39</v>
      </c>
      <c r="C215" t="s">
        <v>533</v>
      </c>
      <c r="D215" t="s">
        <v>534</v>
      </c>
      <c r="E215" t="s">
        <v>339</v>
      </c>
      <c r="F215">
        <v>3.68</v>
      </c>
      <c r="G215">
        <v>27978.732</v>
      </c>
      <c r="H215">
        <v>838357</v>
      </c>
      <c r="J215">
        <v>27978.732</v>
      </c>
      <c r="L215">
        <v>14.87</v>
      </c>
      <c r="M215">
        <v>14.364549999999999</v>
      </c>
      <c r="N215">
        <v>-3.4</v>
      </c>
      <c r="O215" s="78">
        <v>44591</v>
      </c>
    </row>
    <row r="216" spans="1:15" x14ac:dyDescent="0.35">
      <c r="A216">
        <v>40</v>
      </c>
      <c r="B216">
        <v>40</v>
      </c>
      <c r="C216" t="s">
        <v>535</v>
      </c>
      <c r="D216" t="s">
        <v>345</v>
      </c>
      <c r="E216" t="s">
        <v>276</v>
      </c>
      <c r="F216">
        <v>3.68</v>
      </c>
      <c r="G216">
        <v>9.6329999999999991</v>
      </c>
      <c r="H216">
        <v>305</v>
      </c>
      <c r="J216">
        <v>9.6329999999999991</v>
      </c>
      <c r="L216">
        <v>14.87</v>
      </c>
      <c r="M216">
        <v>4.9500000000000004E-3</v>
      </c>
      <c r="N216">
        <v>-99.97</v>
      </c>
      <c r="O216" s="78">
        <v>44591</v>
      </c>
    </row>
    <row r="217" spans="1:15" x14ac:dyDescent="0.35">
      <c r="A217">
        <v>41</v>
      </c>
      <c r="B217">
        <v>41</v>
      </c>
      <c r="C217" t="s">
        <v>536</v>
      </c>
      <c r="D217" t="s">
        <v>271</v>
      </c>
      <c r="E217" t="s">
        <v>272</v>
      </c>
      <c r="L217">
        <v>14.87</v>
      </c>
      <c r="O217" s="78">
        <v>44591</v>
      </c>
    </row>
    <row r="218" spans="1:15" x14ac:dyDescent="0.35">
      <c r="A218">
        <v>42</v>
      </c>
      <c r="B218">
        <v>42</v>
      </c>
      <c r="C218" t="s">
        <v>537</v>
      </c>
      <c r="D218" t="s">
        <v>506</v>
      </c>
      <c r="E218" t="s">
        <v>301</v>
      </c>
      <c r="F218">
        <v>3.68</v>
      </c>
      <c r="G218">
        <v>28251.324000000001</v>
      </c>
      <c r="H218">
        <v>830696</v>
      </c>
      <c r="J218">
        <v>28251.324000000001</v>
      </c>
      <c r="L218">
        <v>14.87</v>
      </c>
      <c r="M218">
        <v>14.5045</v>
      </c>
      <c r="N218">
        <v>-2.46</v>
      </c>
      <c r="O218" s="78">
        <v>44591</v>
      </c>
    </row>
    <row r="219" spans="1:15" x14ac:dyDescent="0.35">
      <c r="A219">
        <v>43</v>
      </c>
      <c r="B219">
        <v>43</v>
      </c>
      <c r="C219" t="s">
        <v>538</v>
      </c>
      <c r="D219" t="s">
        <v>508</v>
      </c>
      <c r="E219" t="s">
        <v>301</v>
      </c>
      <c r="F219">
        <v>3.68</v>
      </c>
      <c r="G219">
        <v>28206.035</v>
      </c>
      <c r="H219">
        <v>834286</v>
      </c>
      <c r="J219">
        <v>28206.035</v>
      </c>
      <c r="L219">
        <v>14.87</v>
      </c>
      <c r="M219">
        <v>14.481249999999999</v>
      </c>
      <c r="N219">
        <v>-2.61</v>
      </c>
      <c r="O219" s="78">
        <v>44591</v>
      </c>
    </row>
    <row r="220" spans="1:15" x14ac:dyDescent="0.35">
      <c r="A220">
        <v>44</v>
      </c>
      <c r="B220">
        <v>44</v>
      </c>
      <c r="C220" t="s">
        <v>539</v>
      </c>
      <c r="D220" t="s">
        <v>510</v>
      </c>
      <c r="E220" t="s">
        <v>301</v>
      </c>
      <c r="F220">
        <v>3.68</v>
      </c>
      <c r="G220">
        <v>28154.745999999999</v>
      </c>
      <c r="H220">
        <v>851480</v>
      </c>
      <c r="J220">
        <v>28154.745999999999</v>
      </c>
      <c r="L220">
        <v>14.87</v>
      </c>
      <c r="M220">
        <v>14.45491</v>
      </c>
      <c r="N220">
        <v>-2.79</v>
      </c>
      <c r="O220" s="78">
        <v>44591</v>
      </c>
    </row>
    <row r="221" spans="1:15" x14ac:dyDescent="0.35">
      <c r="A221">
        <v>45</v>
      </c>
      <c r="B221">
        <v>45</v>
      </c>
      <c r="C221" t="s">
        <v>540</v>
      </c>
      <c r="D221" t="s">
        <v>271</v>
      </c>
      <c r="E221" t="s">
        <v>272</v>
      </c>
      <c r="L221">
        <v>14.87</v>
      </c>
      <c r="O221" s="78">
        <v>44591</v>
      </c>
    </row>
    <row r="222" spans="1:15" x14ac:dyDescent="0.35">
      <c r="A222">
        <v>46</v>
      </c>
      <c r="B222">
        <v>46</v>
      </c>
      <c r="C222" t="s">
        <v>541</v>
      </c>
      <c r="D222" t="s">
        <v>506</v>
      </c>
      <c r="E222" t="s">
        <v>301</v>
      </c>
      <c r="F222">
        <v>3.68</v>
      </c>
      <c r="G222">
        <v>28290.381000000001</v>
      </c>
      <c r="H222">
        <v>838508</v>
      </c>
      <c r="J222">
        <v>28290.381000000001</v>
      </c>
      <c r="L222">
        <v>14.87</v>
      </c>
      <c r="M222">
        <v>14.52455</v>
      </c>
      <c r="N222">
        <v>-2.3199999999999998</v>
      </c>
      <c r="O222" s="78">
        <v>44591</v>
      </c>
    </row>
    <row r="223" spans="1:15" x14ac:dyDescent="0.35">
      <c r="A223">
        <v>47</v>
      </c>
      <c r="B223">
        <v>47</v>
      </c>
      <c r="C223" t="s">
        <v>542</v>
      </c>
      <c r="D223" t="s">
        <v>508</v>
      </c>
      <c r="E223" t="s">
        <v>301</v>
      </c>
      <c r="F223">
        <v>3.68</v>
      </c>
      <c r="G223">
        <v>28339.412</v>
      </c>
      <c r="H223">
        <v>843467</v>
      </c>
      <c r="J223">
        <v>28339.412</v>
      </c>
      <c r="L223">
        <v>14.87</v>
      </c>
      <c r="M223">
        <v>14.549720000000001</v>
      </c>
      <c r="N223">
        <v>-2.15</v>
      </c>
      <c r="O223" s="78">
        <v>44591</v>
      </c>
    </row>
    <row r="224" spans="1:15" x14ac:dyDescent="0.35">
      <c r="A224">
        <v>48</v>
      </c>
      <c r="B224">
        <v>48</v>
      </c>
      <c r="C224" t="s">
        <v>543</v>
      </c>
      <c r="D224" t="s">
        <v>510</v>
      </c>
      <c r="E224" t="s">
        <v>301</v>
      </c>
      <c r="F224">
        <v>3.68</v>
      </c>
      <c r="G224">
        <v>28073.384999999998</v>
      </c>
      <c r="H224">
        <v>831580</v>
      </c>
      <c r="J224">
        <v>28073.384999999998</v>
      </c>
      <c r="L224">
        <v>14.87</v>
      </c>
      <c r="M224">
        <v>14.41314</v>
      </c>
      <c r="N224">
        <v>-3.07</v>
      </c>
      <c r="O224" s="78">
        <v>44591</v>
      </c>
    </row>
    <row r="225" spans="1:15" x14ac:dyDescent="0.35">
      <c r="A225">
        <v>49</v>
      </c>
      <c r="B225">
        <v>49</v>
      </c>
      <c r="C225" t="s">
        <v>544</v>
      </c>
      <c r="D225" t="s">
        <v>271</v>
      </c>
      <c r="E225" t="s">
        <v>272</v>
      </c>
      <c r="L225">
        <v>14.87</v>
      </c>
      <c r="O225" s="78">
        <v>44591</v>
      </c>
    </row>
    <row r="226" spans="1:15" x14ac:dyDescent="0.35">
      <c r="A226">
        <v>50</v>
      </c>
      <c r="B226">
        <v>50</v>
      </c>
      <c r="C226" t="s">
        <v>545</v>
      </c>
      <c r="D226" t="s">
        <v>546</v>
      </c>
      <c r="E226" t="s">
        <v>281</v>
      </c>
      <c r="F226">
        <v>3.68</v>
      </c>
      <c r="G226">
        <v>27984.488000000001</v>
      </c>
      <c r="H226">
        <v>823682</v>
      </c>
      <c r="J226">
        <v>27984.488000000001</v>
      </c>
      <c r="L226">
        <v>14.87</v>
      </c>
      <c r="M226">
        <v>14.3675</v>
      </c>
      <c r="N226">
        <v>-3.38</v>
      </c>
      <c r="O226" s="78">
        <v>44591</v>
      </c>
    </row>
    <row r="227" spans="1:15" x14ac:dyDescent="0.35">
      <c r="A227">
        <v>51</v>
      </c>
      <c r="B227">
        <v>51</v>
      </c>
      <c r="C227" t="s">
        <v>547</v>
      </c>
      <c r="D227" t="s">
        <v>548</v>
      </c>
      <c r="E227" t="s">
        <v>281</v>
      </c>
      <c r="F227">
        <v>3.68</v>
      </c>
      <c r="G227">
        <v>28183.092000000001</v>
      </c>
      <c r="H227">
        <v>839518</v>
      </c>
      <c r="J227">
        <v>28183.092000000001</v>
      </c>
      <c r="L227">
        <v>14.87</v>
      </c>
      <c r="M227">
        <v>14.469469999999999</v>
      </c>
      <c r="N227">
        <v>-2.69</v>
      </c>
      <c r="O227" s="78">
        <v>44591</v>
      </c>
    </row>
    <row r="228" spans="1:15" x14ac:dyDescent="0.35">
      <c r="A228">
        <v>52</v>
      </c>
      <c r="B228">
        <v>52</v>
      </c>
      <c r="C228" t="s">
        <v>549</v>
      </c>
      <c r="D228" t="s">
        <v>550</v>
      </c>
      <c r="E228" t="s">
        <v>281</v>
      </c>
      <c r="F228">
        <v>3.68</v>
      </c>
      <c r="G228">
        <v>27929.1</v>
      </c>
      <c r="H228">
        <v>831900</v>
      </c>
      <c r="J228">
        <v>27929.1</v>
      </c>
      <c r="L228">
        <v>14.87</v>
      </c>
      <c r="M228">
        <v>14.33907</v>
      </c>
      <c r="N228">
        <v>-3.57</v>
      </c>
      <c r="O228" s="78">
        <v>44591</v>
      </c>
    </row>
    <row r="229" spans="1:15" x14ac:dyDescent="0.35">
      <c r="A229">
        <v>53</v>
      </c>
      <c r="B229">
        <v>53</v>
      </c>
      <c r="C229" t="s">
        <v>551</v>
      </c>
      <c r="D229" t="s">
        <v>552</v>
      </c>
      <c r="E229" t="s">
        <v>281</v>
      </c>
      <c r="F229">
        <v>3.68</v>
      </c>
      <c r="G229">
        <v>28559.690999999999</v>
      </c>
      <c r="H229">
        <v>861139</v>
      </c>
      <c r="J229">
        <v>28559.690999999999</v>
      </c>
      <c r="L229">
        <v>14.87</v>
      </c>
      <c r="M229">
        <v>14.66282</v>
      </c>
      <c r="N229">
        <v>-1.39</v>
      </c>
      <c r="O229" s="78">
        <v>44591</v>
      </c>
    </row>
    <row r="230" spans="1:15" x14ac:dyDescent="0.35">
      <c r="A230">
        <v>54</v>
      </c>
      <c r="B230">
        <v>54</v>
      </c>
      <c r="C230" t="s">
        <v>553</v>
      </c>
      <c r="D230" t="s">
        <v>554</v>
      </c>
      <c r="E230" t="s">
        <v>281</v>
      </c>
      <c r="F230">
        <v>3.68</v>
      </c>
      <c r="G230">
        <v>29528.055</v>
      </c>
      <c r="H230">
        <v>883980</v>
      </c>
      <c r="J230">
        <v>29528.055</v>
      </c>
      <c r="L230">
        <v>14.87</v>
      </c>
      <c r="M230">
        <v>15.159979999999999</v>
      </c>
      <c r="N230">
        <v>1.95</v>
      </c>
      <c r="O230" s="78">
        <v>44591</v>
      </c>
    </row>
    <row r="231" spans="1:15" x14ac:dyDescent="0.35">
      <c r="A231">
        <v>55</v>
      </c>
      <c r="B231">
        <v>55</v>
      </c>
      <c r="C231" t="s">
        <v>555</v>
      </c>
      <c r="D231" t="s">
        <v>556</v>
      </c>
      <c r="E231" t="s">
        <v>281</v>
      </c>
      <c r="F231">
        <v>3.68</v>
      </c>
      <c r="G231">
        <v>30927.322</v>
      </c>
      <c r="H231">
        <v>912242</v>
      </c>
      <c r="J231">
        <v>30927.322</v>
      </c>
      <c r="L231">
        <v>14.87</v>
      </c>
      <c r="M231">
        <v>15.87838</v>
      </c>
      <c r="N231">
        <v>6.78</v>
      </c>
      <c r="O231" s="78">
        <v>44591</v>
      </c>
    </row>
    <row r="232" spans="1:15" x14ac:dyDescent="0.35">
      <c r="A232">
        <v>56</v>
      </c>
      <c r="B232">
        <v>56</v>
      </c>
      <c r="C232" t="s">
        <v>557</v>
      </c>
      <c r="D232" t="s">
        <v>271</v>
      </c>
      <c r="E232" t="s">
        <v>272</v>
      </c>
      <c r="L232">
        <v>14.87</v>
      </c>
      <c r="O232" s="78">
        <v>44591</v>
      </c>
    </row>
    <row r="233" spans="1:15" x14ac:dyDescent="0.35">
      <c r="A233">
        <v>57</v>
      </c>
      <c r="B233">
        <v>57</v>
      </c>
      <c r="C233" t="s">
        <v>558</v>
      </c>
      <c r="D233" t="s">
        <v>559</v>
      </c>
      <c r="E233" t="s">
        <v>281</v>
      </c>
      <c r="F233">
        <v>3.68</v>
      </c>
      <c r="G233">
        <v>29368.726999999999</v>
      </c>
      <c r="H233">
        <v>873081</v>
      </c>
      <c r="J233">
        <v>29368.726999999999</v>
      </c>
      <c r="L233">
        <v>14.87</v>
      </c>
      <c r="M233">
        <v>15.07818</v>
      </c>
      <c r="N233">
        <v>1.4</v>
      </c>
      <c r="O233" s="78">
        <v>44591</v>
      </c>
    </row>
    <row r="234" spans="1:15" x14ac:dyDescent="0.35">
      <c r="A234">
        <v>58</v>
      </c>
      <c r="B234">
        <v>58</v>
      </c>
      <c r="C234" t="s">
        <v>560</v>
      </c>
      <c r="D234" t="s">
        <v>561</v>
      </c>
      <c r="E234" t="s">
        <v>281</v>
      </c>
      <c r="F234">
        <v>3.68</v>
      </c>
      <c r="G234">
        <v>28942.076000000001</v>
      </c>
      <c r="H234">
        <v>862596</v>
      </c>
      <c r="J234">
        <v>28942.076000000001</v>
      </c>
      <c r="L234">
        <v>14.87</v>
      </c>
      <c r="M234">
        <v>14.85914</v>
      </c>
      <c r="N234">
        <v>-7.0000000000000007E-2</v>
      </c>
      <c r="O234" s="78">
        <v>44591</v>
      </c>
    </row>
    <row r="235" spans="1:15" x14ac:dyDescent="0.35">
      <c r="A235">
        <v>59</v>
      </c>
      <c r="B235">
        <v>59</v>
      </c>
      <c r="C235" t="s">
        <v>562</v>
      </c>
      <c r="D235" t="s">
        <v>563</v>
      </c>
      <c r="E235" t="s">
        <v>281</v>
      </c>
      <c r="F235">
        <v>3.68</v>
      </c>
      <c r="G235">
        <v>28353.657999999999</v>
      </c>
      <c r="H235">
        <v>837684</v>
      </c>
      <c r="J235">
        <v>28353.657999999999</v>
      </c>
      <c r="L235">
        <v>14.87</v>
      </c>
      <c r="M235">
        <v>14.557040000000001</v>
      </c>
      <c r="N235">
        <v>-2.1</v>
      </c>
      <c r="O235" s="78">
        <v>44591</v>
      </c>
    </row>
    <row r="236" spans="1:15" x14ac:dyDescent="0.35">
      <c r="A236">
        <v>60</v>
      </c>
      <c r="B236">
        <v>60</v>
      </c>
      <c r="C236" t="s">
        <v>564</v>
      </c>
      <c r="D236" t="s">
        <v>565</v>
      </c>
      <c r="E236" t="s">
        <v>281</v>
      </c>
      <c r="F236">
        <v>3.68</v>
      </c>
      <c r="G236">
        <v>28040.688999999998</v>
      </c>
      <c r="H236">
        <v>825278</v>
      </c>
      <c r="J236">
        <v>28040.688999999998</v>
      </c>
      <c r="L236">
        <v>14.87</v>
      </c>
      <c r="M236">
        <v>14.39636</v>
      </c>
      <c r="N236">
        <v>-3.19</v>
      </c>
      <c r="O236" s="78">
        <v>44591</v>
      </c>
    </row>
    <row r="237" spans="1:15" x14ac:dyDescent="0.35">
      <c r="A237">
        <v>61</v>
      </c>
      <c r="B237">
        <v>61</v>
      </c>
      <c r="C237" t="s">
        <v>566</v>
      </c>
      <c r="D237" t="s">
        <v>567</v>
      </c>
      <c r="E237" t="s">
        <v>281</v>
      </c>
      <c r="F237">
        <v>3.68</v>
      </c>
      <c r="G237">
        <v>27585.025000000001</v>
      </c>
      <c r="H237">
        <v>814110</v>
      </c>
      <c r="J237">
        <v>27585.025000000001</v>
      </c>
      <c r="L237">
        <v>14.87</v>
      </c>
      <c r="M237">
        <v>14.162409999999999</v>
      </c>
      <c r="N237">
        <v>-4.76</v>
      </c>
      <c r="O237" s="78">
        <v>44591</v>
      </c>
    </row>
    <row r="238" spans="1:15" x14ac:dyDescent="0.35">
      <c r="A238">
        <v>62</v>
      </c>
      <c r="B238">
        <v>62</v>
      </c>
      <c r="C238" t="s">
        <v>568</v>
      </c>
      <c r="D238" t="s">
        <v>569</v>
      </c>
      <c r="E238" t="s">
        <v>281</v>
      </c>
      <c r="F238">
        <v>3.68</v>
      </c>
      <c r="G238">
        <v>28734.456999999999</v>
      </c>
      <c r="H238">
        <v>836743</v>
      </c>
      <c r="J238">
        <v>28734.456999999999</v>
      </c>
      <c r="L238">
        <v>14.87</v>
      </c>
      <c r="M238">
        <v>14.75254</v>
      </c>
      <c r="N238">
        <v>-0.79</v>
      </c>
      <c r="O238" s="78">
        <v>44591</v>
      </c>
    </row>
    <row r="239" spans="1:15" x14ac:dyDescent="0.35">
      <c r="A239">
        <v>63</v>
      </c>
      <c r="B239">
        <v>63</v>
      </c>
      <c r="C239" t="s">
        <v>570</v>
      </c>
      <c r="D239" t="s">
        <v>271</v>
      </c>
      <c r="E239" t="s">
        <v>272</v>
      </c>
      <c r="L239">
        <v>14.87</v>
      </c>
      <c r="O239" s="78">
        <v>44591</v>
      </c>
    </row>
    <row r="240" spans="1:15" x14ac:dyDescent="0.35">
      <c r="A240">
        <v>64</v>
      </c>
      <c r="B240">
        <v>64</v>
      </c>
      <c r="C240" t="s">
        <v>571</v>
      </c>
      <c r="D240" t="s">
        <v>572</v>
      </c>
      <c r="E240" t="s">
        <v>281</v>
      </c>
      <c r="F240">
        <v>3.68</v>
      </c>
      <c r="G240">
        <v>29423.407999999999</v>
      </c>
      <c r="H240">
        <v>870994</v>
      </c>
      <c r="J240">
        <v>29423.407999999999</v>
      </c>
      <c r="L240">
        <v>14.87</v>
      </c>
      <c r="M240">
        <v>15.106260000000001</v>
      </c>
      <c r="N240">
        <v>1.59</v>
      </c>
      <c r="O240" s="78">
        <v>44591</v>
      </c>
    </row>
    <row r="241" spans="1:15" x14ac:dyDescent="0.35">
      <c r="A241">
        <v>65</v>
      </c>
      <c r="B241">
        <v>65</v>
      </c>
      <c r="C241" t="s">
        <v>573</v>
      </c>
      <c r="D241" t="s">
        <v>574</v>
      </c>
      <c r="E241" t="s">
        <v>281</v>
      </c>
      <c r="F241">
        <v>3.68</v>
      </c>
      <c r="G241">
        <v>28929.599999999999</v>
      </c>
      <c r="H241">
        <v>854680</v>
      </c>
      <c r="J241">
        <v>28929.599999999999</v>
      </c>
      <c r="L241">
        <v>14.87</v>
      </c>
      <c r="M241">
        <v>14.852729999999999</v>
      </c>
      <c r="N241">
        <v>-0.12</v>
      </c>
      <c r="O241" s="78">
        <v>44591</v>
      </c>
    </row>
    <row r="242" spans="1:15" x14ac:dyDescent="0.35">
      <c r="A242">
        <v>66</v>
      </c>
      <c r="B242">
        <v>66</v>
      </c>
      <c r="C242" t="s">
        <v>575</v>
      </c>
      <c r="D242" t="s">
        <v>576</v>
      </c>
      <c r="E242" t="s">
        <v>281</v>
      </c>
      <c r="F242">
        <v>3.68</v>
      </c>
      <c r="G242">
        <v>29054.080000000002</v>
      </c>
      <c r="H242">
        <v>857002</v>
      </c>
      <c r="J242">
        <v>29054.080000000002</v>
      </c>
      <c r="L242">
        <v>14.87</v>
      </c>
      <c r="M242">
        <v>14.916639999999999</v>
      </c>
      <c r="N242">
        <v>0.31</v>
      </c>
      <c r="O242" s="78">
        <v>44591</v>
      </c>
    </row>
    <row r="243" spans="1:15" x14ac:dyDescent="0.35">
      <c r="A243">
        <v>67</v>
      </c>
      <c r="B243">
        <v>67</v>
      </c>
      <c r="C243" t="s">
        <v>577</v>
      </c>
      <c r="D243" t="s">
        <v>578</v>
      </c>
      <c r="E243" t="s">
        <v>281</v>
      </c>
      <c r="F243">
        <v>3.68</v>
      </c>
      <c r="G243">
        <v>29802.26</v>
      </c>
      <c r="H243">
        <v>895993</v>
      </c>
      <c r="J243">
        <v>29802.26</v>
      </c>
      <c r="L243">
        <v>14.87</v>
      </c>
      <c r="M243">
        <v>15.30076</v>
      </c>
      <c r="N243">
        <v>2.9</v>
      </c>
      <c r="O243" s="78">
        <v>44591</v>
      </c>
    </row>
    <row r="244" spans="1:15" x14ac:dyDescent="0.35">
      <c r="A244">
        <v>68</v>
      </c>
      <c r="B244">
        <v>68</v>
      </c>
      <c r="C244" t="s">
        <v>579</v>
      </c>
      <c r="D244" t="s">
        <v>580</v>
      </c>
      <c r="E244" t="s">
        <v>281</v>
      </c>
      <c r="F244">
        <v>3.68</v>
      </c>
      <c r="G244">
        <v>29242.276999999998</v>
      </c>
      <c r="H244">
        <v>854873</v>
      </c>
      <c r="J244">
        <v>29242.276999999998</v>
      </c>
      <c r="L244">
        <v>14.87</v>
      </c>
      <c r="M244">
        <v>15.013260000000001</v>
      </c>
      <c r="N244">
        <v>0.96</v>
      </c>
      <c r="O244" s="78">
        <v>44591</v>
      </c>
    </row>
    <row r="245" spans="1:15" x14ac:dyDescent="0.35">
      <c r="A245">
        <v>69</v>
      </c>
      <c r="B245">
        <v>69</v>
      </c>
      <c r="C245" t="s">
        <v>581</v>
      </c>
      <c r="D245" t="s">
        <v>582</v>
      </c>
      <c r="E245" t="s">
        <v>281</v>
      </c>
      <c r="F245">
        <v>3.68</v>
      </c>
      <c r="G245">
        <v>29457.798999999999</v>
      </c>
      <c r="H245">
        <v>872040</v>
      </c>
      <c r="J245">
        <v>29457.798999999999</v>
      </c>
      <c r="L245">
        <v>14.87</v>
      </c>
      <c r="M245">
        <v>15.12391</v>
      </c>
      <c r="N245">
        <v>1.71</v>
      </c>
      <c r="O245" s="78">
        <v>44591</v>
      </c>
    </row>
    <row r="246" spans="1:15" x14ac:dyDescent="0.35">
      <c r="A246">
        <v>70</v>
      </c>
      <c r="B246">
        <v>70</v>
      </c>
      <c r="C246" t="s">
        <v>583</v>
      </c>
      <c r="D246" t="s">
        <v>271</v>
      </c>
      <c r="E246" t="s">
        <v>272</v>
      </c>
      <c r="L246">
        <v>14.87</v>
      </c>
      <c r="O246" s="78">
        <v>44591</v>
      </c>
    </row>
    <row r="247" spans="1:15" x14ac:dyDescent="0.35">
      <c r="A247">
        <v>71</v>
      </c>
      <c r="B247">
        <v>71</v>
      </c>
      <c r="C247" t="s">
        <v>584</v>
      </c>
      <c r="D247" t="s">
        <v>585</v>
      </c>
      <c r="E247" t="s">
        <v>281</v>
      </c>
      <c r="F247">
        <v>3.68</v>
      </c>
      <c r="G247">
        <v>28841.098000000002</v>
      </c>
      <c r="H247">
        <v>858389</v>
      </c>
      <c r="J247">
        <v>28841.098000000002</v>
      </c>
      <c r="L247">
        <v>14.87</v>
      </c>
      <c r="M247">
        <v>14.80729</v>
      </c>
      <c r="N247">
        <v>-0.42</v>
      </c>
      <c r="O247" s="78">
        <v>44591</v>
      </c>
    </row>
    <row r="248" spans="1:15" x14ac:dyDescent="0.35">
      <c r="A248">
        <v>72</v>
      </c>
      <c r="B248">
        <v>72</v>
      </c>
      <c r="C248" t="s">
        <v>586</v>
      </c>
      <c r="D248" t="s">
        <v>587</v>
      </c>
      <c r="E248" t="s">
        <v>281</v>
      </c>
      <c r="F248">
        <v>3.68</v>
      </c>
      <c r="G248">
        <v>29202.393</v>
      </c>
      <c r="H248">
        <v>874662</v>
      </c>
      <c r="J248">
        <v>29202.393</v>
      </c>
      <c r="L248">
        <v>14.87</v>
      </c>
      <c r="M248">
        <v>14.992789999999999</v>
      </c>
      <c r="N248">
        <v>0.83</v>
      </c>
      <c r="O248" s="78">
        <v>44591</v>
      </c>
    </row>
    <row r="249" spans="1:15" x14ac:dyDescent="0.35">
      <c r="A249">
        <v>73</v>
      </c>
      <c r="B249">
        <v>73</v>
      </c>
      <c r="C249" t="s">
        <v>588</v>
      </c>
      <c r="D249" t="s">
        <v>589</v>
      </c>
      <c r="E249" t="s">
        <v>281</v>
      </c>
      <c r="F249">
        <v>3.68</v>
      </c>
      <c r="G249">
        <v>29454.728999999999</v>
      </c>
      <c r="H249">
        <v>875133</v>
      </c>
      <c r="J249">
        <v>29454.728999999999</v>
      </c>
      <c r="L249">
        <v>14.87</v>
      </c>
      <c r="M249">
        <v>15.122339999999999</v>
      </c>
      <c r="N249">
        <v>1.7</v>
      </c>
      <c r="O249" s="78">
        <v>44591</v>
      </c>
    </row>
    <row r="250" spans="1:15" x14ac:dyDescent="0.35">
      <c r="A250">
        <v>74</v>
      </c>
      <c r="B250">
        <v>74</v>
      </c>
      <c r="C250" t="s">
        <v>590</v>
      </c>
      <c r="D250" t="s">
        <v>591</v>
      </c>
      <c r="E250" t="s">
        <v>281</v>
      </c>
      <c r="F250">
        <v>3.68</v>
      </c>
      <c r="G250">
        <v>29891.539000000001</v>
      </c>
      <c r="H250">
        <v>891937</v>
      </c>
      <c r="J250">
        <v>29891.539000000001</v>
      </c>
      <c r="L250">
        <v>14.87</v>
      </c>
      <c r="M250">
        <v>15.3466</v>
      </c>
      <c r="N250">
        <v>3.21</v>
      </c>
      <c r="O250" s="78">
        <v>44591</v>
      </c>
    </row>
    <row r="251" spans="1:15" x14ac:dyDescent="0.35">
      <c r="A251">
        <v>75</v>
      </c>
      <c r="B251">
        <v>75</v>
      </c>
      <c r="C251" t="s">
        <v>592</v>
      </c>
      <c r="D251" t="s">
        <v>593</v>
      </c>
      <c r="E251" t="s">
        <v>281</v>
      </c>
      <c r="F251">
        <v>3.68</v>
      </c>
      <c r="G251">
        <v>29154.77</v>
      </c>
      <c r="H251">
        <v>871717</v>
      </c>
      <c r="J251">
        <v>29154.77</v>
      </c>
      <c r="L251">
        <v>14.87</v>
      </c>
      <c r="M251">
        <v>14.96834</v>
      </c>
      <c r="N251">
        <v>0.66</v>
      </c>
      <c r="O251" s="78">
        <v>44591</v>
      </c>
    </row>
    <row r="252" spans="1:15" x14ac:dyDescent="0.35">
      <c r="A252">
        <v>76</v>
      </c>
      <c r="B252">
        <v>76</v>
      </c>
      <c r="C252" t="s">
        <v>594</v>
      </c>
      <c r="D252" t="s">
        <v>595</v>
      </c>
      <c r="E252" t="s">
        <v>281</v>
      </c>
      <c r="F252">
        <v>3.68</v>
      </c>
      <c r="G252">
        <v>29011.065999999999</v>
      </c>
      <c r="H252">
        <v>878317</v>
      </c>
      <c r="J252">
        <v>29011.065999999999</v>
      </c>
      <c r="L252">
        <v>14.87</v>
      </c>
      <c r="M252">
        <v>14.89456</v>
      </c>
      <c r="N252">
        <v>0.17</v>
      </c>
      <c r="O252" s="78">
        <v>44591</v>
      </c>
    </row>
    <row r="253" spans="1:15" x14ac:dyDescent="0.35">
      <c r="A253">
        <v>77</v>
      </c>
      <c r="B253">
        <v>77</v>
      </c>
      <c r="C253" t="s">
        <v>596</v>
      </c>
      <c r="D253" t="s">
        <v>271</v>
      </c>
      <c r="E253" t="s">
        <v>272</v>
      </c>
      <c r="L253">
        <v>14.87</v>
      </c>
      <c r="O253" s="78">
        <v>44591</v>
      </c>
    </row>
    <row r="254" spans="1:15" x14ac:dyDescent="0.35">
      <c r="A254">
        <v>78</v>
      </c>
      <c r="B254">
        <v>78</v>
      </c>
      <c r="C254" t="s">
        <v>597</v>
      </c>
      <c r="D254" t="s">
        <v>598</v>
      </c>
      <c r="E254" t="s">
        <v>281</v>
      </c>
      <c r="F254">
        <v>3.68</v>
      </c>
      <c r="G254">
        <v>30025.805</v>
      </c>
      <c r="H254">
        <v>891081</v>
      </c>
      <c r="J254">
        <v>30025.805</v>
      </c>
      <c r="L254">
        <v>14.87</v>
      </c>
      <c r="M254">
        <v>15.41553</v>
      </c>
      <c r="N254">
        <v>3.67</v>
      </c>
      <c r="O254" s="78">
        <v>44591</v>
      </c>
    </row>
    <row r="255" spans="1:15" x14ac:dyDescent="0.35">
      <c r="A255">
        <v>79</v>
      </c>
      <c r="B255">
        <v>79</v>
      </c>
      <c r="C255" t="s">
        <v>599</v>
      </c>
      <c r="D255" t="s">
        <v>600</v>
      </c>
      <c r="E255" t="s">
        <v>281</v>
      </c>
      <c r="F255">
        <v>3.68</v>
      </c>
      <c r="G255">
        <v>30025.645</v>
      </c>
      <c r="H255">
        <v>890953</v>
      </c>
      <c r="J255">
        <v>30025.645</v>
      </c>
      <c r="L255">
        <v>14.87</v>
      </c>
      <c r="M255">
        <v>15.41545</v>
      </c>
      <c r="N255">
        <v>3.67</v>
      </c>
      <c r="O255" s="78">
        <v>44591</v>
      </c>
    </row>
    <row r="256" spans="1:15" x14ac:dyDescent="0.35">
      <c r="A256">
        <v>80</v>
      </c>
      <c r="B256">
        <v>80</v>
      </c>
      <c r="C256" t="s">
        <v>601</v>
      </c>
      <c r="D256" t="s">
        <v>602</v>
      </c>
      <c r="E256" t="s">
        <v>281</v>
      </c>
      <c r="F256">
        <v>3.68</v>
      </c>
      <c r="G256">
        <v>28573.631000000001</v>
      </c>
      <c r="H256">
        <v>851852</v>
      </c>
      <c r="J256">
        <v>28573.631000000001</v>
      </c>
      <c r="L256">
        <v>14.87</v>
      </c>
      <c r="M256">
        <v>14.669969999999999</v>
      </c>
      <c r="N256">
        <v>-1.35</v>
      </c>
      <c r="O256" s="78">
        <v>44591</v>
      </c>
    </row>
    <row r="257" spans="1:15" x14ac:dyDescent="0.35">
      <c r="A257">
        <v>81</v>
      </c>
      <c r="B257">
        <v>81</v>
      </c>
      <c r="C257" t="s">
        <v>603</v>
      </c>
      <c r="D257" t="s">
        <v>604</v>
      </c>
      <c r="E257" t="s">
        <v>281</v>
      </c>
      <c r="F257">
        <v>3.68</v>
      </c>
      <c r="G257">
        <v>29185.638999999999</v>
      </c>
      <c r="H257">
        <v>860104</v>
      </c>
      <c r="J257">
        <v>29185.638999999999</v>
      </c>
      <c r="L257">
        <v>14.87</v>
      </c>
      <c r="M257">
        <v>14.98418</v>
      </c>
      <c r="N257">
        <v>0.77</v>
      </c>
      <c r="O257" s="78">
        <v>44591</v>
      </c>
    </row>
    <row r="258" spans="1:15" x14ac:dyDescent="0.35">
      <c r="A258">
        <v>82</v>
      </c>
      <c r="B258">
        <v>82</v>
      </c>
      <c r="C258" t="s">
        <v>605</v>
      </c>
      <c r="D258" t="s">
        <v>606</v>
      </c>
      <c r="E258" t="s">
        <v>281</v>
      </c>
      <c r="F258">
        <v>3.68</v>
      </c>
      <c r="G258">
        <v>29527.776999999998</v>
      </c>
      <c r="H258">
        <v>878939</v>
      </c>
      <c r="J258">
        <v>29527.776999999998</v>
      </c>
      <c r="L258">
        <v>14.87</v>
      </c>
      <c r="M258">
        <v>15.159840000000001</v>
      </c>
      <c r="N258">
        <v>1.95</v>
      </c>
      <c r="O258" s="78">
        <v>44591</v>
      </c>
    </row>
    <row r="259" spans="1:15" x14ac:dyDescent="0.35">
      <c r="A259">
        <v>83</v>
      </c>
      <c r="B259">
        <v>83</v>
      </c>
      <c r="C259" t="s">
        <v>607</v>
      </c>
      <c r="D259" t="s">
        <v>608</v>
      </c>
      <c r="E259" t="s">
        <v>281</v>
      </c>
      <c r="F259">
        <v>3.68</v>
      </c>
      <c r="G259">
        <v>29525.234</v>
      </c>
      <c r="H259">
        <v>877696</v>
      </c>
      <c r="J259">
        <v>29525.234</v>
      </c>
      <c r="L259">
        <v>14.87</v>
      </c>
      <c r="M259">
        <v>15.15854</v>
      </c>
      <c r="N259">
        <v>1.94</v>
      </c>
      <c r="O259" s="78">
        <v>44591</v>
      </c>
    </row>
    <row r="260" spans="1:15" x14ac:dyDescent="0.35">
      <c r="A260">
        <v>84</v>
      </c>
      <c r="B260">
        <v>84</v>
      </c>
      <c r="C260" t="s">
        <v>609</v>
      </c>
      <c r="D260" t="s">
        <v>271</v>
      </c>
      <c r="E260" t="s">
        <v>272</v>
      </c>
      <c r="L260">
        <v>14.87</v>
      </c>
      <c r="O260" s="78">
        <v>44591</v>
      </c>
    </row>
    <row r="261" spans="1:15" x14ac:dyDescent="0.35">
      <c r="A261">
        <v>85</v>
      </c>
      <c r="B261">
        <v>85</v>
      </c>
      <c r="C261" t="s">
        <v>610</v>
      </c>
      <c r="D261" t="s">
        <v>611</v>
      </c>
      <c r="E261" t="s">
        <v>281</v>
      </c>
      <c r="F261">
        <v>3.68</v>
      </c>
      <c r="G261">
        <v>29838.618999999999</v>
      </c>
      <c r="H261">
        <v>881351</v>
      </c>
      <c r="J261">
        <v>29838.618999999999</v>
      </c>
      <c r="L261">
        <v>14.87</v>
      </c>
      <c r="M261">
        <v>15.319430000000001</v>
      </c>
      <c r="N261">
        <v>3.02</v>
      </c>
      <c r="O261" s="78">
        <v>44591</v>
      </c>
    </row>
    <row r="262" spans="1:15" x14ac:dyDescent="0.35">
      <c r="A262">
        <v>86</v>
      </c>
      <c r="B262">
        <v>86</v>
      </c>
      <c r="C262" t="s">
        <v>612</v>
      </c>
      <c r="D262" t="s">
        <v>613</v>
      </c>
      <c r="E262" t="s">
        <v>281</v>
      </c>
      <c r="F262">
        <v>3.68</v>
      </c>
      <c r="G262">
        <v>29281.686000000002</v>
      </c>
      <c r="H262">
        <v>873660</v>
      </c>
      <c r="J262">
        <v>29281.686000000002</v>
      </c>
      <c r="L262">
        <v>14.87</v>
      </c>
      <c r="M262">
        <v>15.0335</v>
      </c>
      <c r="N262">
        <v>1.1000000000000001</v>
      </c>
      <c r="O262" s="78">
        <v>44591</v>
      </c>
    </row>
    <row r="263" spans="1:15" x14ac:dyDescent="0.35">
      <c r="A263">
        <v>87</v>
      </c>
      <c r="B263">
        <v>87</v>
      </c>
      <c r="C263" t="s">
        <v>614</v>
      </c>
      <c r="D263" t="s">
        <v>615</v>
      </c>
      <c r="E263" t="s">
        <v>281</v>
      </c>
      <c r="F263">
        <v>3.68</v>
      </c>
      <c r="G263">
        <v>29333.451000000001</v>
      </c>
      <c r="H263">
        <v>875580</v>
      </c>
      <c r="J263">
        <v>29333.451000000001</v>
      </c>
      <c r="L263">
        <v>14.87</v>
      </c>
      <c r="M263">
        <v>15.06007</v>
      </c>
      <c r="N263">
        <v>1.28</v>
      </c>
      <c r="O263" s="78">
        <v>44591</v>
      </c>
    </row>
    <row r="264" spans="1:15" x14ac:dyDescent="0.35">
      <c r="A264">
        <v>88</v>
      </c>
      <c r="B264">
        <v>88</v>
      </c>
      <c r="C264" t="s">
        <v>616</v>
      </c>
      <c r="D264" t="s">
        <v>617</v>
      </c>
      <c r="E264" t="s">
        <v>281</v>
      </c>
      <c r="F264">
        <v>3.68</v>
      </c>
      <c r="G264">
        <v>29310.43</v>
      </c>
      <c r="H264">
        <v>872559</v>
      </c>
      <c r="J264">
        <v>29310.43</v>
      </c>
      <c r="L264">
        <v>14.87</v>
      </c>
      <c r="M264">
        <v>15.048249999999999</v>
      </c>
      <c r="N264">
        <v>1.2</v>
      </c>
      <c r="O264" s="78">
        <v>44591</v>
      </c>
    </row>
    <row r="265" spans="1:15" x14ac:dyDescent="0.35">
      <c r="A265">
        <v>89</v>
      </c>
      <c r="B265">
        <v>89</v>
      </c>
      <c r="C265" t="s">
        <v>618</v>
      </c>
      <c r="D265" t="s">
        <v>619</v>
      </c>
      <c r="E265" t="s">
        <v>281</v>
      </c>
      <c r="F265">
        <v>3.68</v>
      </c>
      <c r="G265">
        <v>29613.23</v>
      </c>
      <c r="H265">
        <v>888164</v>
      </c>
      <c r="J265">
        <v>29613.23</v>
      </c>
      <c r="L265">
        <v>14.87</v>
      </c>
      <c r="M265">
        <v>15.203709999999999</v>
      </c>
      <c r="N265">
        <v>2.2400000000000002</v>
      </c>
      <c r="O265" s="78">
        <v>44591</v>
      </c>
    </row>
    <row r="266" spans="1:15" x14ac:dyDescent="0.35">
      <c r="A266">
        <v>90</v>
      </c>
      <c r="B266">
        <v>90</v>
      </c>
      <c r="C266" t="s">
        <v>620</v>
      </c>
      <c r="D266" t="s">
        <v>621</v>
      </c>
      <c r="E266" t="s">
        <v>281</v>
      </c>
      <c r="F266">
        <v>3.68</v>
      </c>
      <c r="G266">
        <v>28233.974999999999</v>
      </c>
      <c r="H266">
        <v>835241</v>
      </c>
      <c r="J266">
        <v>28233.974999999999</v>
      </c>
      <c r="L266">
        <v>14.87</v>
      </c>
      <c r="M266">
        <v>14.49559</v>
      </c>
      <c r="N266">
        <v>-2.52</v>
      </c>
      <c r="O266" s="78">
        <v>44591</v>
      </c>
    </row>
    <row r="267" spans="1:15" x14ac:dyDescent="0.35">
      <c r="A267">
        <v>91</v>
      </c>
      <c r="B267">
        <v>91</v>
      </c>
      <c r="C267" t="s">
        <v>622</v>
      </c>
      <c r="D267" t="s">
        <v>271</v>
      </c>
      <c r="E267" t="s">
        <v>272</v>
      </c>
      <c r="L267">
        <v>14.87</v>
      </c>
      <c r="O267" s="78">
        <v>44591</v>
      </c>
    </row>
    <row r="268" spans="1:15" x14ac:dyDescent="0.35">
      <c r="A268">
        <v>92</v>
      </c>
      <c r="B268">
        <v>92</v>
      </c>
      <c r="C268" t="s">
        <v>623</v>
      </c>
      <c r="D268" t="s">
        <v>624</v>
      </c>
      <c r="E268" t="s">
        <v>281</v>
      </c>
      <c r="F268">
        <v>3.68</v>
      </c>
      <c r="G268">
        <v>29183.401999999998</v>
      </c>
      <c r="H268">
        <v>866276</v>
      </c>
      <c r="J268">
        <v>29183.401999999998</v>
      </c>
      <c r="L268">
        <v>14.87</v>
      </c>
      <c r="M268">
        <v>14.983040000000001</v>
      </c>
      <c r="N268">
        <v>0.76</v>
      </c>
      <c r="O268" s="78">
        <v>44591</v>
      </c>
    </row>
    <row r="269" spans="1:15" x14ac:dyDescent="0.35">
      <c r="A269">
        <v>93</v>
      </c>
      <c r="B269">
        <v>93</v>
      </c>
      <c r="C269" t="s">
        <v>625</v>
      </c>
      <c r="D269" t="s">
        <v>626</v>
      </c>
      <c r="E269" t="s">
        <v>281</v>
      </c>
      <c r="F269">
        <v>3.68</v>
      </c>
      <c r="G269">
        <v>28794.861000000001</v>
      </c>
      <c r="H269">
        <v>875228</v>
      </c>
      <c r="J269">
        <v>28794.861000000001</v>
      </c>
      <c r="L269">
        <v>14.87</v>
      </c>
      <c r="M269">
        <v>14.78356</v>
      </c>
      <c r="N269">
        <v>-0.57999999999999996</v>
      </c>
      <c r="O269" s="78">
        <v>44591</v>
      </c>
    </row>
    <row r="270" spans="1:15" x14ac:dyDescent="0.35">
      <c r="A270">
        <v>94</v>
      </c>
      <c r="B270">
        <v>94</v>
      </c>
      <c r="C270" t="s">
        <v>627</v>
      </c>
      <c r="D270" t="s">
        <v>628</v>
      </c>
      <c r="E270" t="s">
        <v>281</v>
      </c>
      <c r="F270">
        <v>3.68</v>
      </c>
      <c r="G270">
        <v>28839.695</v>
      </c>
      <c r="H270">
        <v>850171</v>
      </c>
      <c r="J270">
        <v>28839.695</v>
      </c>
      <c r="L270">
        <v>14.87</v>
      </c>
      <c r="M270">
        <v>14.806570000000001</v>
      </c>
      <c r="N270">
        <v>-0.43</v>
      </c>
      <c r="O270" s="78">
        <v>44591</v>
      </c>
    </row>
    <row r="271" spans="1:15" x14ac:dyDescent="0.35">
      <c r="A271">
        <v>95</v>
      </c>
      <c r="B271">
        <v>95</v>
      </c>
      <c r="C271" t="s">
        <v>629</v>
      </c>
      <c r="D271" t="s">
        <v>630</v>
      </c>
      <c r="E271" t="s">
        <v>281</v>
      </c>
      <c r="F271">
        <v>3.68</v>
      </c>
      <c r="G271">
        <v>29001.127</v>
      </c>
      <c r="H271">
        <v>856847</v>
      </c>
      <c r="J271">
        <v>29001.127</v>
      </c>
      <c r="L271">
        <v>14.87</v>
      </c>
      <c r="M271">
        <v>14.88945</v>
      </c>
      <c r="N271">
        <v>0.13</v>
      </c>
      <c r="O271" s="78">
        <v>44591</v>
      </c>
    </row>
    <row r="272" spans="1:15" x14ac:dyDescent="0.35">
      <c r="A272">
        <v>96</v>
      </c>
      <c r="B272">
        <v>96</v>
      </c>
      <c r="C272" t="s">
        <v>631</v>
      </c>
      <c r="D272" t="s">
        <v>632</v>
      </c>
      <c r="E272" t="s">
        <v>281</v>
      </c>
      <c r="F272">
        <v>3.68</v>
      </c>
      <c r="G272">
        <v>29816.035</v>
      </c>
      <c r="H272">
        <v>867802</v>
      </c>
      <c r="J272">
        <v>29816.035</v>
      </c>
      <c r="L272">
        <v>14.87</v>
      </c>
      <c r="M272">
        <v>15.307840000000001</v>
      </c>
      <c r="N272">
        <v>2.94</v>
      </c>
      <c r="O272" s="78">
        <v>44591</v>
      </c>
    </row>
    <row r="273" spans="1:15" x14ac:dyDescent="0.35">
      <c r="A273">
        <v>97</v>
      </c>
      <c r="B273">
        <v>97</v>
      </c>
      <c r="C273" t="s">
        <v>633</v>
      </c>
      <c r="D273" t="s">
        <v>634</v>
      </c>
      <c r="E273" t="s">
        <v>281</v>
      </c>
      <c r="F273">
        <v>3.68</v>
      </c>
      <c r="G273">
        <v>28697.35</v>
      </c>
      <c r="H273">
        <v>849163</v>
      </c>
      <c r="J273">
        <v>28697.35</v>
      </c>
      <c r="L273">
        <v>14.87</v>
      </c>
      <c r="M273">
        <v>14.73349</v>
      </c>
      <c r="N273">
        <v>-0.92</v>
      </c>
      <c r="O273" s="78">
        <v>44591</v>
      </c>
    </row>
    <row r="274" spans="1:15" x14ac:dyDescent="0.35">
      <c r="A274">
        <v>98</v>
      </c>
      <c r="B274">
        <v>98</v>
      </c>
      <c r="C274" t="s">
        <v>635</v>
      </c>
      <c r="D274" t="s">
        <v>271</v>
      </c>
      <c r="E274" t="s">
        <v>272</v>
      </c>
      <c r="L274">
        <v>14.87</v>
      </c>
      <c r="O274" s="78">
        <v>44591</v>
      </c>
    </row>
    <row r="275" spans="1:15" x14ac:dyDescent="0.35">
      <c r="A275">
        <v>99</v>
      </c>
      <c r="B275">
        <v>99</v>
      </c>
      <c r="C275" t="s">
        <v>636</v>
      </c>
      <c r="D275" t="s">
        <v>637</v>
      </c>
      <c r="E275" t="s">
        <v>281</v>
      </c>
      <c r="F275">
        <v>3.68</v>
      </c>
      <c r="G275">
        <v>29630.219000000001</v>
      </c>
      <c r="H275">
        <v>884182</v>
      </c>
      <c r="J275">
        <v>29630.219000000001</v>
      </c>
      <c r="L275">
        <v>14.87</v>
      </c>
      <c r="M275">
        <v>15.212440000000001</v>
      </c>
      <c r="N275">
        <v>2.2999999999999998</v>
      </c>
      <c r="O275" s="78">
        <v>44591</v>
      </c>
    </row>
    <row r="276" spans="1:15" x14ac:dyDescent="0.35">
      <c r="A276">
        <v>100</v>
      </c>
      <c r="B276">
        <v>100</v>
      </c>
      <c r="C276" t="s">
        <v>638</v>
      </c>
      <c r="D276" t="s">
        <v>639</v>
      </c>
      <c r="E276" t="s">
        <v>281</v>
      </c>
      <c r="F276">
        <v>3.68</v>
      </c>
      <c r="G276">
        <v>29371.928</v>
      </c>
      <c r="H276">
        <v>868643</v>
      </c>
      <c r="J276">
        <v>29371.928</v>
      </c>
      <c r="L276">
        <v>14.87</v>
      </c>
      <c r="M276">
        <v>15.079829999999999</v>
      </c>
      <c r="N276">
        <v>1.41</v>
      </c>
      <c r="O276" s="78">
        <v>44591</v>
      </c>
    </row>
    <row r="277" spans="1:15" x14ac:dyDescent="0.35">
      <c r="A277">
        <v>101</v>
      </c>
      <c r="B277">
        <v>101</v>
      </c>
      <c r="C277" t="s">
        <v>640</v>
      </c>
      <c r="D277" t="s">
        <v>641</v>
      </c>
      <c r="E277" t="s">
        <v>281</v>
      </c>
      <c r="F277">
        <v>3.68</v>
      </c>
      <c r="G277">
        <v>29172.044999999998</v>
      </c>
      <c r="H277">
        <v>869417</v>
      </c>
      <c r="J277">
        <v>29172.044999999998</v>
      </c>
      <c r="L277">
        <v>14.87</v>
      </c>
      <c r="M277">
        <v>14.9772</v>
      </c>
      <c r="N277">
        <v>0.72</v>
      </c>
      <c r="O277" s="78">
        <v>44591</v>
      </c>
    </row>
    <row r="278" spans="1:15" x14ac:dyDescent="0.35">
      <c r="A278">
        <v>102</v>
      </c>
      <c r="B278">
        <v>102</v>
      </c>
      <c r="C278" t="s">
        <v>642</v>
      </c>
      <c r="D278" t="s">
        <v>643</v>
      </c>
      <c r="E278" t="s">
        <v>281</v>
      </c>
      <c r="F278">
        <v>3.68</v>
      </c>
      <c r="G278">
        <v>29686.525000000001</v>
      </c>
      <c r="H278">
        <v>887915</v>
      </c>
      <c r="J278">
        <v>29686.525000000001</v>
      </c>
      <c r="L278">
        <v>14.87</v>
      </c>
      <c r="M278">
        <v>15.241339999999999</v>
      </c>
      <c r="N278">
        <v>2.5</v>
      </c>
      <c r="O278" s="78">
        <v>44591</v>
      </c>
    </row>
    <row r="279" spans="1:15" x14ac:dyDescent="0.35">
      <c r="A279">
        <v>103</v>
      </c>
      <c r="B279">
        <v>103</v>
      </c>
      <c r="C279" t="s">
        <v>644</v>
      </c>
      <c r="D279" t="s">
        <v>645</v>
      </c>
      <c r="E279" t="s">
        <v>281</v>
      </c>
      <c r="F279">
        <v>3.68</v>
      </c>
      <c r="G279">
        <v>29099.026999999998</v>
      </c>
      <c r="H279">
        <v>856286</v>
      </c>
      <c r="J279">
        <v>29099.026999999998</v>
      </c>
      <c r="L279">
        <v>14.87</v>
      </c>
      <c r="M279">
        <v>14.939719999999999</v>
      </c>
      <c r="N279">
        <v>0.47</v>
      </c>
      <c r="O279" s="78">
        <v>44591</v>
      </c>
    </row>
    <row r="280" spans="1:15" x14ac:dyDescent="0.35">
      <c r="A280">
        <v>104</v>
      </c>
      <c r="B280">
        <v>104</v>
      </c>
      <c r="C280" t="s">
        <v>646</v>
      </c>
      <c r="D280" t="s">
        <v>647</v>
      </c>
      <c r="E280" t="s">
        <v>281</v>
      </c>
      <c r="F280">
        <v>3.68</v>
      </c>
      <c r="G280">
        <v>30023.398000000001</v>
      </c>
      <c r="H280">
        <v>890903</v>
      </c>
      <c r="J280">
        <v>30023.398000000001</v>
      </c>
      <c r="L280">
        <v>14.87</v>
      </c>
      <c r="M280">
        <v>15.414300000000001</v>
      </c>
      <c r="N280">
        <v>3.66</v>
      </c>
      <c r="O280" s="78">
        <v>44591</v>
      </c>
    </row>
    <row r="281" spans="1:15" x14ac:dyDescent="0.35">
      <c r="A281">
        <v>105</v>
      </c>
      <c r="B281">
        <v>105</v>
      </c>
      <c r="C281" t="s">
        <v>648</v>
      </c>
      <c r="D281" t="s">
        <v>271</v>
      </c>
      <c r="E281" t="s">
        <v>272</v>
      </c>
      <c r="L281">
        <v>14.87</v>
      </c>
      <c r="O281" s="78">
        <v>44591</v>
      </c>
    </row>
    <row r="282" spans="1:15" x14ac:dyDescent="0.35">
      <c r="A282">
        <v>106</v>
      </c>
      <c r="B282">
        <v>106</v>
      </c>
      <c r="C282" t="s">
        <v>649</v>
      </c>
      <c r="D282" t="s">
        <v>650</v>
      </c>
      <c r="E282" t="s">
        <v>281</v>
      </c>
      <c r="F282">
        <v>3.68</v>
      </c>
      <c r="G282">
        <v>28212.615000000002</v>
      </c>
      <c r="H282">
        <v>845840</v>
      </c>
      <c r="J282">
        <v>28212.615000000002</v>
      </c>
      <c r="L282">
        <v>14.87</v>
      </c>
      <c r="M282">
        <v>14.48462</v>
      </c>
      <c r="N282">
        <v>-2.59</v>
      </c>
      <c r="O282" s="78">
        <v>44591</v>
      </c>
    </row>
    <row r="283" spans="1:15" x14ac:dyDescent="0.35">
      <c r="A283">
        <v>107</v>
      </c>
      <c r="B283">
        <v>107</v>
      </c>
      <c r="C283" t="s">
        <v>651</v>
      </c>
      <c r="D283" t="s">
        <v>652</v>
      </c>
      <c r="E283" t="s">
        <v>281</v>
      </c>
      <c r="F283">
        <v>3.68</v>
      </c>
      <c r="G283">
        <v>27345.495999999999</v>
      </c>
      <c r="H283">
        <v>821021</v>
      </c>
      <c r="J283">
        <v>27345.495999999999</v>
      </c>
      <c r="L283">
        <v>14.87</v>
      </c>
      <c r="M283">
        <v>14.039440000000001</v>
      </c>
      <c r="N283">
        <v>-5.59</v>
      </c>
      <c r="O283" s="78">
        <v>44591</v>
      </c>
    </row>
    <row r="284" spans="1:15" x14ac:dyDescent="0.35">
      <c r="A284">
        <v>108</v>
      </c>
      <c r="B284">
        <v>108</v>
      </c>
      <c r="C284" t="s">
        <v>653</v>
      </c>
      <c r="D284" t="s">
        <v>654</v>
      </c>
      <c r="E284" t="s">
        <v>281</v>
      </c>
      <c r="F284">
        <v>3.68</v>
      </c>
      <c r="G284">
        <v>29410.813999999998</v>
      </c>
      <c r="H284">
        <v>866866</v>
      </c>
      <c r="J284">
        <v>29410.813999999998</v>
      </c>
      <c r="L284">
        <v>14.87</v>
      </c>
      <c r="M284">
        <v>15.09979</v>
      </c>
      <c r="N284">
        <v>1.55</v>
      </c>
      <c r="O284" s="78">
        <v>44591</v>
      </c>
    </row>
    <row r="285" spans="1:15" x14ac:dyDescent="0.35">
      <c r="A285">
        <v>109</v>
      </c>
      <c r="B285">
        <v>109</v>
      </c>
      <c r="C285" t="s">
        <v>655</v>
      </c>
      <c r="D285" t="s">
        <v>656</v>
      </c>
      <c r="E285" t="s">
        <v>281</v>
      </c>
      <c r="F285">
        <v>3.68</v>
      </c>
      <c r="G285">
        <v>28306.458999999999</v>
      </c>
      <c r="H285">
        <v>842130</v>
      </c>
      <c r="J285">
        <v>28306.458999999999</v>
      </c>
      <c r="L285">
        <v>14.87</v>
      </c>
      <c r="M285">
        <v>14.5328</v>
      </c>
      <c r="N285">
        <v>-2.27</v>
      </c>
      <c r="O285" s="78">
        <v>44591</v>
      </c>
    </row>
    <row r="286" spans="1:15" x14ac:dyDescent="0.35">
      <c r="A286">
        <v>110</v>
      </c>
      <c r="B286">
        <v>110</v>
      </c>
      <c r="C286" t="s">
        <v>657</v>
      </c>
      <c r="D286" t="s">
        <v>658</v>
      </c>
      <c r="E286" t="s">
        <v>281</v>
      </c>
      <c r="F286">
        <v>3.68</v>
      </c>
      <c r="G286">
        <v>28958.123</v>
      </c>
      <c r="H286">
        <v>852928</v>
      </c>
      <c r="J286">
        <v>28958.123</v>
      </c>
      <c r="L286">
        <v>14.87</v>
      </c>
      <c r="M286">
        <v>14.867380000000001</v>
      </c>
      <c r="N286">
        <v>-0.02</v>
      </c>
      <c r="O286" s="78">
        <v>44591</v>
      </c>
    </row>
    <row r="287" spans="1:15" x14ac:dyDescent="0.35">
      <c r="A287">
        <v>111</v>
      </c>
      <c r="B287">
        <v>111</v>
      </c>
      <c r="C287" t="s">
        <v>659</v>
      </c>
      <c r="D287" t="s">
        <v>660</v>
      </c>
      <c r="E287" t="s">
        <v>281</v>
      </c>
      <c r="F287">
        <v>3.68</v>
      </c>
      <c r="G287">
        <v>28379.059000000001</v>
      </c>
      <c r="H287">
        <v>847893</v>
      </c>
      <c r="J287">
        <v>28379.059000000001</v>
      </c>
      <c r="L287">
        <v>14.87</v>
      </c>
      <c r="M287">
        <v>14.570080000000001</v>
      </c>
      <c r="N287">
        <v>-2.02</v>
      </c>
      <c r="O287" s="78">
        <v>44591</v>
      </c>
    </row>
    <row r="288" spans="1:15" x14ac:dyDescent="0.35">
      <c r="A288">
        <v>112</v>
      </c>
      <c r="B288">
        <v>112</v>
      </c>
      <c r="C288" t="s">
        <v>661</v>
      </c>
      <c r="D288" t="s">
        <v>271</v>
      </c>
      <c r="E288" t="s">
        <v>272</v>
      </c>
      <c r="L288">
        <v>14.87</v>
      </c>
      <c r="O288" s="78">
        <v>44591</v>
      </c>
    </row>
    <row r="289" spans="1:15" x14ac:dyDescent="0.35">
      <c r="A289">
        <v>113</v>
      </c>
      <c r="B289">
        <v>113</v>
      </c>
      <c r="C289" t="s">
        <v>662</v>
      </c>
      <c r="D289" t="s">
        <v>663</v>
      </c>
      <c r="E289" t="s">
        <v>281</v>
      </c>
      <c r="F289">
        <v>3.68</v>
      </c>
      <c r="G289">
        <v>28181.951000000001</v>
      </c>
      <c r="H289">
        <v>815747</v>
      </c>
      <c r="J289">
        <v>28181.951000000001</v>
      </c>
      <c r="L289">
        <v>14.87</v>
      </c>
      <c r="M289">
        <v>14.46888</v>
      </c>
      <c r="N289">
        <v>-2.7</v>
      </c>
      <c r="O289" s="78">
        <v>44591</v>
      </c>
    </row>
    <row r="290" spans="1:15" x14ac:dyDescent="0.35">
      <c r="A290">
        <v>114</v>
      </c>
      <c r="B290">
        <v>114</v>
      </c>
      <c r="C290" t="s">
        <v>664</v>
      </c>
      <c r="D290" t="s">
        <v>665</v>
      </c>
      <c r="E290" t="s">
        <v>281</v>
      </c>
      <c r="F290">
        <v>3.68</v>
      </c>
      <c r="G290">
        <v>27981.146000000001</v>
      </c>
      <c r="H290">
        <v>826383</v>
      </c>
      <c r="J290">
        <v>27981.146000000001</v>
      </c>
      <c r="L290">
        <v>14.87</v>
      </c>
      <c r="M290">
        <v>14.365790000000001</v>
      </c>
      <c r="N290">
        <v>-3.39</v>
      </c>
      <c r="O290" s="78">
        <v>44591</v>
      </c>
    </row>
    <row r="291" spans="1:15" x14ac:dyDescent="0.35">
      <c r="A291">
        <v>115</v>
      </c>
      <c r="B291">
        <v>115</v>
      </c>
      <c r="C291" t="s">
        <v>666</v>
      </c>
      <c r="D291" t="s">
        <v>667</v>
      </c>
      <c r="E291" t="s">
        <v>281</v>
      </c>
      <c r="F291">
        <v>3.68</v>
      </c>
      <c r="G291">
        <v>28429.309000000001</v>
      </c>
      <c r="H291">
        <v>849343</v>
      </c>
      <c r="J291">
        <v>28429.309000000001</v>
      </c>
      <c r="L291">
        <v>14.87</v>
      </c>
      <c r="M291">
        <v>14.595879999999999</v>
      </c>
      <c r="N291">
        <v>-1.84</v>
      </c>
      <c r="O291" s="78">
        <v>44591</v>
      </c>
    </row>
    <row r="292" spans="1:15" x14ac:dyDescent="0.35">
      <c r="A292">
        <v>116</v>
      </c>
      <c r="B292">
        <v>116</v>
      </c>
      <c r="C292" t="s">
        <v>668</v>
      </c>
      <c r="D292" t="s">
        <v>669</v>
      </c>
      <c r="E292" t="s">
        <v>281</v>
      </c>
      <c r="F292">
        <v>3.68</v>
      </c>
      <c r="G292">
        <v>27695.969000000001</v>
      </c>
      <c r="H292">
        <v>833427</v>
      </c>
      <c r="J292">
        <v>27695.969000000001</v>
      </c>
      <c r="L292">
        <v>14.87</v>
      </c>
      <c r="M292">
        <v>14.21937</v>
      </c>
      <c r="N292">
        <v>-4.38</v>
      </c>
      <c r="O292" s="78">
        <v>44591</v>
      </c>
    </row>
    <row r="293" spans="1:15" x14ac:dyDescent="0.35">
      <c r="A293">
        <v>117</v>
      </c>
      <c r="B293">
        <v>117</v>
      </c>
      <c r="C293" t="s">
        <v>670</v>
      </c>
      <c r="D293" t="s">
        <v>671</v>
      </c>
      <c r="E293" t="s">
        <v>281</v>
      </c>
      <c r="F293">
        <v>3.68</v>
      </c>
      <c r="G293">
        <v>29058.846000000001</v>
      </c>
      <c r="H293">
        <v>872808</v>
      </c>
      <c r="J293">
        <v>29058.846000000001</v>
      </c>
      <c r="L293">
        <v>14.87</v>
      </c>
      <c r="M293">
        <v>14.919090000000001</v>
      </c>
      <c r="N293">
        <v>0.33</v>
      </c>
      <c r="O293" s="78">
        <v>44591</v>
      </c>
    </row>
    <row r="294" spans="1:15" x14ac:dyDescent="0.35">
      <c r="A294">
        <v>118</v>
      </c>
      <c r="B294">
        <v>118</v>
      </c>
      <c r="C294" t="s">
        <v>672</v>
      </c>
      <c r="D294" t="s">
        <v>673</v>
      </c>
      <c r="E294" t="s">
        <v>281</v>
      </c>
      <c r="F294">
        <v>3.68</v>
      </c>
      <c r="G294">
        <v>28284.032999999999</v>
      </c>
      <c r="H294">
        <v>853520</v>
      </c>
      <c r="J294">
        <v>28284.032999999999</v>
      </c>
      <c r="L294">
        <v>14.87</v>
      </c>
      <c r="M294">
        <v>14.52129</v>
      </c>
      <c r="N294">
        <v>-2.35</v>
      </c>
      <c r="O294" s="78">
        <v>44591</v>
      </c>
    </row>
    <row r="295" spans="1:15" x14ac:dyDescent="0.35">
      <c r="A295">
        <v>119</v>
      </c>
      <c r="B295">
        <v>119</v>
      </c>
      <c r="C295" t="s">
        <v>674</v>
      </c>
      <c r="D295" t="s">
        <v>271</v>
      </c>
      <c r="E295" t="s">
        <v>272</v>
      </c>
      <c r="L295">
        <v>14.87</v>
      </c>
      <c r="O295" s="78">
        <v>44591</v>
      </c>
    </row>
    <row r="296" spans="1:15" x14ac:dyDescent="0.35">
      <c r="A296">
        <v>120</v>
      </c>
      <c r="B296">
        <v>120</v>
      </c>
      <c r="C296" t="s">
        <v>675</v>
      </c>
      <c r="D296" t="s">
        <v>493</v>
      </c>
      <c r="E296" t="s">
        <v>301</v>
      </c>
      <c r="F296">
        <v>3.68</v>
      </c>
      <c r="G296">
        <v>29851.773000000001</v>
      </c>
      <c r="H296">
        <v>885834</v>
      </c>
      <c r="J296">
        <v>29851.773000000001</v>
      </c>
      <c r="L296">
        <v>14.87</v>
      </c>
      <c r="M296">
        <v>15.326180000000001</v>
      </c>
      <c r="N296">
        <v>3.07</v>
      </c>
      <c r="O296" s="78">
        <v>44591</v>
      </c>
    </row>
    <row r="297" spans="1:15" x14ac:dyDescent="0.35">
      <c r="A297">
        <v>121</v>
      </c>
      <c r="B297">
        <v>121</v>
      </c>
      <c r="C297" t="s">
        <v>676</v>
      </c>
      <c r="D297" t="s">
        <v>495</v>
      </c>
      <c r="E297" t="s">
        <v>301</v>
      </c>
      <c r="F297">
        <v>3.68</v>
      </c>
      <c r="G297">
        <v>29374.067999999999</v>
      </c>
      <c r="H297">
        <v>872403</v>
      </c>
      <c r="J297">
        <v>29374.067999999999</v>
      </c>
      <c r="L297">
        <v>14.87</v>
      </c>
      <c r="M297">
        <v>15.08093</v>
      </c>
      <c r="N297">
        <v>1.42</v>
      </c>
      <c r="O297" s="78">
        <v>44591</v>
      </c>
    </row>
    <row r="298" spans="1:15" x14ac:dyDescent="0.35">
      <c r="A298">
        <v>122</v>
      </c>
      <c r="B298">
        <v>122</v>
      </c>
      <c r="C298" t="s">
        <v>677</v>
      </c>
      <c r="D298" t="s">
        <v>497</v>
      </c>
      <c r="E298" t="s">
        <v>301</v>
      </c>
      <c r="F298">
        <v>3.68</v>
      </c>
      <c r="G298">
        <v>29736.055</v>
      </c>
      <c r="H298">
        <v>898367</v>
      </c>
      <c r="J298">
        <v>29736.055</v>
      </c>
      <c r="L298">
        <v>14.87</v>
      </c>
      <c r="M298">
        <v>15.266769999999999</v>
      </c>
      <c r="N298">
        <v>2.67</v>
      </c>
      <c r="O298" s="78">
        <v>44591</v>
      </c>
    </row>
    <row r="299" spans="1:15" x14ac:dyDescent="0.35">
      <c r="A299">
        <v>123</v>
      </c>
      <c r="B299">
        <v>123</v>
      </c>
      <c r="C299" t="s">
        <v>678</v>
      </c>
      <c r="D299" t="s">
        <v>499</v>
      </c>
      <c r="E299" t="s">
        <v>301</v>
      </c>
      <c r="F299">
        <v>3.68</v>
      </c>
      <c r="G299">
        <v>30083.357</v>
      </c>
      <c r="H299">
        <v>899335</v>
      </c>
      <c r="J299">
        <v>30083.357</v>
      </c>
      <c r="L299">
        <v>14.87</v>
      </c>
      <c r="M299">
        <v>15.445080000000001</v>
      </c>
      <c r="N299">
        <v>3.87</v>
      </c>
      <c r="O299" s="78">
        <v>44591</v>
      </c>
    </row>
    <row r="300" spans="1:15" x14ac:dyDescent="0.35">
      <c r="A300">
        <v>124</v>
      </c>
      <c r="B300">
        <v>124</v>
      </c>
      <c r="C300" t="s">
        <v>679</v>
      </c>
      <c r="D300" t="s">
        <v>501</v>
      </c>
      <c r="E300" t="s">
        <v>301</v>
      </c>
      <c r="F300">
        <v>3.68</v>
      </c>
      <c r="G300">
        <v>30029.013999999999</v>
      </c>
      <c r="H300">
        <v>897252</v>
      </c>
      <c r="J300">
        <v>30029.013999999999</v>
      </c>
      <c r="L300">
        <v>14.87</v>
      </c>
      <c r="M300">
        <v>15.41718</v>
      </c>
      <c r="N300">
        <v>3.68</v>
      </c>
      <c r="O300" s="78">
        <v>44591</v>
      </c>
    </row>
    <row r="301" spans="1:15" x14ac:dyDescent="0.35">
      <c r="A301">
        <v>125</v>
      </c>
      <c r="B301">
        <v>125</v>
      </c>
      <c r="C301" t="s">
        <v>680</v>
      </c>
      <c r="D301" t="s">
        <v>503</v>
      </c>
      <c r="E301" t="s">
        <v>301</v>
      </c>
      <c r="F301">
        <v>3.68</v>
      </c>
      <c r="G301">
        <v>30465.903999999999</v>
      </c>
      <c r="H301">
        <v>903755</v>
      </c>
      <c r="J301">
        <v>30465.903999999999</v>
      </c>
      <c r="L301">
        <v>14.87</v>
      </c>
      <c r="M301">
        <v>15.64148</v>
      </c>
      <c r="N301">
        <v>5.19</v>
      </c>
      <c r="O301" s="78">
        <v>44591</v>
      </c>
    </row>
    <row r="302" spans="1:15" x14ac:dyDescent="0.35">
      <c r="A302">
        <v>126</v>
      </c>
      <c r="B302">
        <v>126</v>
      </c>
      <c r="C302" t="s">
        <v>681</v>
      </c>
      <c r="D302" t="s">
        <v>271</v>
      </c>
      <c r="E302" t="s">
        <v>272</v>
      </c>
      <c r="L302">
        <v>14.87</v>
      </c>
      <c r="O302" s="78">
        <v>44591</v>
      </c>
    </row>
    <row r="303" spans="1:15" x14ac:dyDescent="0.35">
      <c r="A303">
        <v>127</v>
      </c>
      <c r="B303">
        <v>127</v>
      </c>
      <c r="C303" t="s">
        <v>682</v>
      </c>
      <c r="D303" t="s">
        <v>506</v>
      </c>
      <c r="E303" t="s">
        <v>301</v>
      </c>
      <c r="F303">
        <v>3.68</v>
      </c>
      <c r="G303">
        <v>29853.912</v>
      </c>
      <c r="H303">
        <v>888738</v>
      </c>
      <c r="J303">
        <v>29853.912</v>
      </c>
      <c r="L303">
        <v>14.87</v>
      </c>
      <c r="M303">
        <v>15.32728</v>
      </c>
      <c r="N303">
        <v>3.08</v>
      </c>
      <c r="O303" s="78">
        <v>44591</v>
      </c>
    </row>
    <row r="304" spans="1:15" x14ac:dyDescent="0.35">
      <c r="A304">
        <v>128</v>
      </c>
      <c r="B304">
        <v>128</v>
      </c>
      <c r="C304" t="s">
        <v>683</v>
      </c>
      <c r="D304" t="s">
        <v>508</v>
      </c>
      <c r="E304" t="s">
        <v>301</v>
      </c>
      <c r="F304">
        <v>3.67</v>
      </c>
      <c r="G304">
        <v>30554.782999999999</v>
      </c>
      <c r="H304">
        <v>905517</v>
      </c>
      <c r="J304">
        <v>30554.782999999999</v>
      </c>
      <c r="L304">
        <v>14.87</v>
      </c>
      <c r="M304">
        <v>15.68712</v>
      </c>
      <c r="N304">
        <v>5.5</v>
      </c>
      <c r="O304" s="78">
        <v>44591</v>
      </c>
    </row>
    <row r="305" spans="1:15" x14ac:dyDescent="0.35">
      <c r="A305">
        <v>129</v>
      </c>
      <c r="B305">
        <v>129</v>
      </c>
      <c r="C305" t="s">
        <v>684</v>
      </c>
      <c r="D305" t="s">
        <v>510</v>
      </c>
      <c r="E305" t="s">
        <v>301</v>
      </c>
      <c r="F305">
        <v>3.67</v>
      </c>
      <c r="G305">
        <v>30133.633000000002</v>
      </c>
      <c r="H305">
        <v>886644</v>
      </c>
      <c r="J305">
        <v>30133.633000000002</v>
      </c>
      <c r="L305">
        <v>14.87</v>
      </c>
      <c r="M305">
        <v>15.470890000000001</v>
      </c>
      <c r="N305">
        <v>4.04</v>
      </c>
      <c r="O305" s="78">
        <v>44591</v>
      </c>
    </row>
    <row r="306" spans="1:15" x14ac:dyDescent="0.35">
      <c r="A306">
        <v>130</v>
      </c>
      <c r="B306">
        <v>130</v>
      </c>
      <c r="C306" t="s">
        <v>685</v>
      </c>
      <c r="D306" t="s">
        <v>512</v>
      </c>
      <c r="E306" t="s">
        <v>301</v>
      </c>
      <c r="F306">
        <v>3.68</v>
      </c>
      <c r="G306">
        <v>30294.134999999998</v>
      </c>
      <c r="H306">
        <v>917653</v>
      </c>
      <c r="J306">
        <v>30294.134999999998</v>
      </c>
      <c r="L306">
        <v>14.87</v>
      </c>
      <c r="M306">
        <v>15.5533</v>
      </c>
      <c r="N306">
        <v>4.5999999999999996</v>
      </c>
      <c r="O306" s="78">
        <v>44591</v>
      </c>
    </row>
    <row r="307" spans="1:15" x14ac:dyDescent="0.35">
      <c r="A307">
        <v>131</v>
      </c>
      <c r="B307">
        <v>131</v>
      </c>
      <c r="C307" t="s">
        <v>686</v>
      </c>
      <c r="D307" t="s">
        <v>514</v>
      </c>
      <c r="E307" t="s">
        <v>301</v>
      </c>
      <c r="F307">
        <v>3.67</v>
      </c>
      <c r="G307">
        <v>28954.18</v>
      </c>
      <c r="H307">
        <v>858699</v>
      </c>
      <c r="J307">
        <v>28954.18</v>
      </c>
      <c r="L307">
        <v>14.87</v>
      </c>
      <c r="M307">
        <v>14.865349999999999</v>
      </c>
      <c r="N307">
        <v>-0.03</v>
      </c>
      <c r="O307" s="78">
        <v>44591</v>
      </c>
    </row>
    <row r="308" spans="1:15" x14ac:dyDescent="0.35">
      <c r="A308">
        <v>132</v>
      </c>
      <c r="B308">
        <v>132</v>
      </c>
      <c r="C308" t="s">
        <v>687</v>
      </c>
      <c r="D308" t="s">
        <v>516</v>
      </c>
      <c r="E308" t="s">
        <v>301</v>
      </c>
      <c r="F308">
        <v>3.68</v>
      </c>
      <c r="G308">
        <v>29375.776999999998</v>
      </c>
      <c r="H308">
        <v>881372</v>
      </c>
      <c r="J308">
        <v>29375.776999999998</v>
      </c>
      <c r="L308">
        <v>14.87</v>
      </c>
      <c r="M308">
        <v>15.081799999999999</v>
      </c>
      <c r="N308">
        <v>1.42</v>
      </c>
      <c r="O308" s="78">
        <v>44591</v>
      </c>
    </row>
    <row r="309" spans="1:15" x14ac:dyDescent="0.35">
      <c r="A309">
        <v>133</v>
      </c>
      <c r="B309">
        <v>133</v>
      </c>
      <c r="C309" t="s">
        <v>688</v>
      </c>
      <c r="D309" t="s">
        <v>271</v>
      </c>
      <c r="E309" t="s">
        <v>272</v>
      </c>
      <c r="L309">
        <v>14.87</v>
      </c>
      <c r="O309" s="78">
        <v>44591</v>
      </c>
    </row>
    <row r="310" spans="1:15" x14ac:dyDescent="0.35">
      <c r="A310">
        <v>134</v>
      </c>
      <c r="B310">
        <v>134</v>
      </c>
      <c r="C310" t="s">
        <v>689</v>
      </c>
      <c r="D310" t="s">
        <v>519</v>
      </c>
      <c r="E310" t="s">
        <v>301</v>
      </c>
      <c r="F310">
        <v>3.68</v>
      </c>
      <c r="G310">
        <v>30287.68</v>
      </c>
      <c r="H310">
        <v>898457</v>
      </c>
      <c r="J310">
        <v>30287.68</v>
      </c>
      <c r="L310">
        <v>14.87</v>
      </c>
      <c r="M310">
        <v>15.54998</v>
      </c>
      <c r="N310">
        <v>4.57</v>
      </c>
      <c r="O310" s="78">
        <v>44591</v>
      </c>
    </row>
    <row r="311" spans="1:15" x14ac:dyDescent="0.35">
      <c r="A311">
        <v>135</v>
      </c>
      <c r="B311">
        <v>135</v>
      </c>
      <c r="C311" t="s">
        <v>690</v>
      </c>
      <c r="D311" t="s">
        <v>521</v>
      </c>
      <c r="E311" t="s">
        <v>301</v>
      </c>
      <c r="F311">
        <v>3.68</v>
      </c>
      <c r="G311">
        <v>30316.813999999998</v>
      </c>
      <c r="H311">
        <v>906019</v>
      </c>
      <c r="J311">
        <v>30316.813999999998</v>
      </c>
      <c r="L311">
        <v>14.87</v>
      </c>
      <c r="M311">
        <v>15.56494</v>
      </c>
      <c r="N311">
        <v>4.67</v>
      </c>
      <c r="O311" s="78">
        <v>44591</v>
      </c>
    </row>
    <row r="312" spans="1:15" x14ac:dyDescent="0.35">
      <c r="A312">
        <v>136</v>
      </c>
      <c r="B312">
        <v>136</v>
      </c>
      <c r="C312" t="s">
        <v>691</v>
      </c>
      <c r="D312" t="s">
        <v>523</v>
      </c>
      <c r="E312" t="s">
        <v>301</v>
      </c>
      <c r="F312">
        <v>3.68</v>
      </c>
      <c r="G312">
        <v>29871.098000000002</v>
      </c>
      <c r="H312">
        <v>883887</v>
      </c>
      <c r="J312">
        <v>29871.098000000002</v>
      </c>
      <c r="L312">
        <v>14.87</v>
      </c>
      <c r="M312">
        <v>15.33611</v>
      </c>
      <c r="N312">
        <v>3.13</v>
      </c>
      <c r="O312" s="78">
        <v>44591</v>
      </c>
    </row>
    <row r="313" spans="1:15" x14ac:dyDescent="0.35">
      <c r="A313">
        <v>137</v>
      </c>
      <c r="B313">
        <v>137</v>
      </c>
      <c r="C313" t="s">
        <v>692</v>
      </c>
      <c r="D313" t="s">
        <v>525</v>
      </c>
      <c r="E313" t="s">
        <v>301</v>
      </c>
      <c r="F313">
        <v>3.68</v>
      </c>
      <c r="G313">
        <v>30825.313999999998</v>
      </c>
      <c r="H313">
        <v>911471</v>
      </c>
      <c r="J313">
        <v>30825.313999999998</v>
      </c>
      <c r="L313">
        <v>14.87</v>
      </c>
      <c r="M313">
        <v>15.82601</v>
      </c>
      <c r="N313">
        <v>6.43</v>
      </c>
      <c r="O313" s="78">
        <v>44591</v>
      </c>
    </row>
    <row r="314" spans="1:15" x14ac:dyDescent="0.35">
      <c r="A314">
        <v>138</v>
      </c>
      <c r="B314">
        <v>138</v>
      </c>
      <c r="C314" t="s">
        <v>693</v>
      </c>
      <c r="D314" t="s">
        <v>527</v>
      </c>
      <c r="E314" t="s">
        <v>301</v>
      </c>
      <c r="F314">
        <v>3.68</v>
      </c>
      <c r="G314">
        <v>30544.6</v>
      </c>
      <c r="H314">
        <v>907906</v>
      </c>
      <c r="J314">
        <v>30544.6</v>
      </c>
      <c r="L314">
        <v>14.87</v>
      </c>
      <c r="M314">
        <v>15.681889999999999</v>
      </c>
      <c r="N314">
        <v>5.46</v>
      </c>
      <c r="O314" s="78">
        <v>44591</v>
      </c>
    </row>
    <row r="315" spans="1:15" x14ac:dyDescent="0.35">
      <c r="A315">
        <v>139</v>
      </c>
      <c r="B315">
        <v>139</v>
      </c>
      <c r="C315" t="s">
        <v>694</v>
      </c>
      <c r="D315" t="s">
        <v>271</v>
      </c>
      <c r="E315" t="s">
        <v>272</v>
      </c>
      <c r="L315">
        <v>14.87</v>
      </c>
      <c r="O315" s="78">
        <v>44591</v>
      </c>
    </row>
    <row r="316" spans="1:15" x14ac:dyDescent="0.35">
      <c r="A316">
        <v>140</v>
      </c>
      <c r="B316">
        <v>140</v>
      </c>
      <c r="C316" t="s">
        <v>695</v>
      </c>
      <c r="D316" t="s">
        <v>530</v>
      </c>
      <c r="E316" t="s">
        <v>339</v>
      </c>
      <c r="F316">
        <v>3.68</v>
      </c>
      <c r="G316">
        <v>32159.171999999999</v>
      </c>
      <c r="H316">
        <v>962522</v>
      </c>
      <c r="J316">
        <v>32159.171999999999</v>
      </c>
      <c r="L316">
        <v>14.87</v>
      </c>
      <c r="M316">
        <v>16.510819999999999</v>
      </c>
      <c r="N316">
        <v>11.03</v>
      </c>
      <c r="O316" s="78">
        <v>44591</v>
      </c>
    </row>
    <row r="317" spans="1:15" x14ac:dyDescent="0.35">
      <c r="A317">
        <v>141</v>
      </c>
      <c r="B317">
        <v>141</v>
      </c>
      <c r="C317" t="s">
        <v>696</v>
      </c>
      <c r="D317" t="s">
        <v>532</v>
      </c>
      <c r="E317" t="s">
        <v>339</v>
      </c>
      <c r="F317">
        <v>3.68</v>
      </c>
      <c r="G317">
        <v>31083.636999999999</v>
      </c>
      <c r="H317">
        <v>923348</v>
      </c>
      <c r="J317">
        <v>31083.636999999999</v>
      </c>
      <c r="L317">
        <v>14.87</v>
      </c>
      <c r="M317">
        <v>15.958629999999999</v>
      </c>
      <c r="N317">
        <v>7.32</v>
      </c>
      <c r="O317" s="78">
        <v>44591</v>
      </c>
    </row>
    <row r="318" spans="1:15" x14ac:dyDescent="0.35">
      <c r="A318">
        <v>142</v>
      </c>
      <c r="B318">
        <v>142</v>
      </c>
      <c r="C318" t="s">
        <v>697</v>
      </c>
      <c r="D318" t="s">
        <v>534</v>
      </c>
      <c r="E318" t="s">
        <v>339</v>
      </c>
      <c r="F318">
        <v>3.68</v>
      </c>
      <c r="G318">
        <v>30852.857</v>
      </c>
      <c r="H318">
        <v>911953</v>
      </c>
      <c r="J318">
        <v>30852.857</v>
      </c>
      <c r="L318">
        <v>14.87</v>
      </c>
      <c r="M318">
        <v>15.84015</v>
      </c>
      <c r="N318">
        <v>6.52</v>
      </c>
      <c r="O318" s="78">
        <v>44591</v>
      </c>
    </row>
    <row r="319" spans="1:15" x14ac:dyDescent="0.35">
      <c r="A319">
        <v>143</v>
      </c>
      <c r="B319">
        <v>143</v>
      </c>
      <c r="C319" t="s">
        <v>698</v>
      </c>
      <c r="D319" t="s">
        <v>345</v>
      </c>
      <c r="E319" t="s">
        <v>276</v>
      </c>
      <c r="F319">
        <v>3.77</v>
      </c>
      <c r="G319">
        <v>1.512</v>
      </c>
      <c r="H319">
        <v>55</v>
      </c>
      <c r="J319">
        <v>1.512</v>
      </c>
      <c r="L319">
        <v>14.87</v>
      </c>
      <c r="M319">
        <v>7.7999999999999999E-4</v>
      </c>
      <c r="N319">
        <v>-99.99</v>
      </c>
      <c r="O319" s="78">
        <v>44591</v>
      </c>
    </row>
    <row r="320" spans="1:15" x14ac:dyDescent="0.35">
      <c r="A320">
        <v>144</v>
      </c>
      <c r="B320">
        <v>144</v>
      </c>
      <c r="C320" t="s">
        <v>699</v>
      </c>
      <c r="D320" t="s">
        <v>271</v>
      </c>
      <c r="E320" t="s">
        <v>272</v>
      </c>
      <c r="L320">
        <v>14.87</v>
      </c>
      <c r="O320" s="78">
        <v>44591</v>
      </c>
    </row>
    <row r="321" spans="1:15" x14ac:dyDescent="0.35">
      <c r="A321">
        <v>145</v>
      </c>
      <c r="B321">
        <v>145</v>
      </c>
      <c r="C321" t="s">
        <v>700</v>
      </c>
      <c r="D321" t="s">
        <v>506</v>
      </c>
      <c r="E321" t="s">
        <v>301</v>
      </c>
      <c r="F321">
        <v>3.68</v>
      </c>
      <c r="G321">
        <v>32492.055</v>
      </c>
      <c r="H321">
        <v>971262</v>
      </c>
      <c r="J321">
        <v>32492.055</v>
      </c>
      <c r="L321">
        <v>14.87</v>
      </c>
      <c r="M321">
        <v>16.681730000000002</v>
      </c>
      <c r="N321">
        <v>12.18</v>
      </c>
      <c r="O321" s="78">
        <v>44591</v>
      </c>
    </row>
    <row r="322" spans="1:15" x14ac:dyDescent="0.35">
      <c r="A322">
        <v>146</v>
      </c>
      <c r="B322">
        <v>146</v>
      </c>
      <c r="C322" t="s">
        <v>701</v>
      </c>
      <c r="D322" t="s">
        <v>508</v>
      </c>
      <c r="E322" t="s">
        <v>301</v>
      </c>
      <c r="F322">
        <v>3.68</v>
      </c>
      <c r="G322">
        <v>30531.201000000001</v>
      </c>
      <c r="H322">
        <v>890749</v>
      </c>
      <c r="J322">
        <v>30531.201000000001</v>
      </c>
      <c r="L322">
        <v>14.87</v>
      </c>
      <c r="M322">
        <v>15.67501</v>
      </c>
      <c r="N322">
        <v>5.41</v>
      </c>
      <c r="O322" s="78">
        <v>44591</v>
      </c>
    </row>
    <row r="323" spans="1:15" x14ac:dyDescent="0.35">
      <c r="A323">
        <v>147</v>
      </c>
      <c r="B323">
        <v>147</v>
      </c>
      <c r="C323" t="s">
        <v>702</v>
      </c>
      <c r="D323" t="s">
        <v>510</v>
      </c>
      <c r="E323" t="s">
        <v>301</v>
      </c>
      <c r="F323">
        <v>3.68</v>
      </c>
      <c r="G323">
        <v>30494.043000000001</v>
      </c>
      <c r="H323">
        <v>893267</v>
      </c>
      <c r="J323">
        <v>30494.043000000001</v>
      </c>
      <c r="L323">
        <v>14.87</v>
      </c>
      <c r="M323">
        <v>15.65593</v>
      </c>
      <c r="N323">
        <v>5.29</v>
      </c>
      <c r="O323" s="78">
        <v>44591</v>
      </c>
    </row>
    <row r="324" spans="1:15" x14ac:dyDescent="0.35">
      <c r="A324">
        <v>148</v>
      </c>
      <c r="B324">
        <v>148</v>
      </c>
      <c r="C324" t="s">
        <v>703</v>
      </c>
      <c r="D324" t="s">
        <v>271</v>
      </c>
      <c r="E324" t="s">
        <v>272</v>
      </c>
      <c r="L324">
        <v>14.87</v>
      </c>
      <c r="O324" s="78">
        <v>44591</v>
      </c>
    </row>
    <row r="325" spans="1:15" x14ac:dyDescent="0.35">
      <c r="A325">
        <v>149</v>
      </c>
      <c r="B325">
        <v>149</v>
      </c>
      <c r="C325" t="s">
        <v>704</v>
      </c>
      <c r="D325" t="s">
        <v>506</v>
      </c>
      <c r="E325" t="s">
        <v>301</v>
      </c>
      <c r="F325">
        <v>3.68</v>
      </c>
      <c r="G325">
        <v>31364.884999999998</v>
      </c>
      <c r="H325">
        <v>925162</v>
      </c>
      <c r="J325">
        <v>31364.884999999998</v>
      </c>
      <c r="L325">
        <v>14.87</v>
      </c>
      <c r="M325">
        <v>16.10303</v>
      </c>
      <c r="N325">
        <v>8.2899999999999991</v>
      </c>
      <c r="O325" s="78">
        <v>44591</v>
      </c>
    </row>
    <row r="326" spans="1:15" x14ac:dyDescent="0.35">
      <c r="A326">
        <v>150</v>
      </c>
      <c r="B326">
        <v>150</v>
      </c>
      <c r="C326" t="s">
        <v>705</v>
      </c>
      <c r="D326" t="s">
        <v>508</v>
      </c>
      <c r="E326" t="s">
        <v>301</v>
      </c>
      <c r="F326">
        <v>3.68</v>
      </c>
      <c r="G326">
        <v>30903.326000000001</v>
      </c>
      <c r="H326">
        <v>922699</v>
      </c>
      <c r="J326">
        <v>30903.326000000001</v>
      </c>
      <c r="L326">
        <v>14.87</v>
      </c>
      <c r="M326">
        <v>15.866059999999999</v>
      </c>
      <c r="N326">
        <v>6.7</v>
      </c>
      <c r="O326" s="78">
        <v>44591</v>
      </c>
    </row>
    <row r="327" spans="1:15" x14ac:dyDescent="0.35">
      <c r="A327">
        <v>151</v>
      </c>
      <c r="B327">
        <v>151</v>
      </c>
      <c r="C327" t="s">
        <v>706</v>
      </c>
      <c r="D327" t="s">
        <v>510</v>
      </c>
      <c r="E327" t="s">
        <v>301</v>
      </c>
      <c r="F327">
        <v>3.68</v>
      </c>
      <c r="G327">
        <v>30321.561000000002</v>
      </c>
      <c r="H327">
        <v>893027</v>
      </c>
      <c r="J327">
        <v>30321.561000000002</v>
      </c>
      <c r="L327">
        <v>14.87</v>
      </c>
      <c r="M327">
        <v>15.56738</v>
      </c>
      <c r="N327">
        <v>4.6900000000000004</v>
      </c>
      <c r="O327" s="78">
        <v>44591</v>
      </c>
    </row>
    <row r="328" spans="1:15" x14ac:dyDescent="0.35">
      <c r="A328">
        <v>152</v>
      </c>
      <c r="B328">
        <v>152</v>
      </c>
      <c r="C328" t="s">
        <v>707</v>
      </c>
      <c r="D328" t="s">
        <v>271</v>
      </c>
      <c r="E328" t="s">
        <v>272</v>
      </c>
      <c r="L328">
        <v>14.87</v>
      </c>
      <c r="O328" s="78">
        <v>44591</v>
      </c>
    </row>
    <row r="329" spans="1:15" x14ac:dyDescent="0.35">
      <c r="A329">
        <v>153</v>
      </c>
      <c r="B329">
        <v>153</v>
      </c>
      <c r="C329" t="s">
        <v>708</v>
      </c>
      <c r="D329" t="s">
        <v>506</v>
      </c>
      <c r="E329" t="s">
        <v>301</v>
      </c>
      <c r="F329">
        <v>3.68</v>
      </c>
      <c r="G329">
        <v>32332.484</v>
      </c>
      <c r="H329">
        <v>973063</v>
      </c>
      <c r="J329">
        <v>32332.484</v>
      </c>
      <c r="L329">
        <v>14.87</v>
      </c>
      <c r="M329">
        <v>16.599799999999998</v>
      </c>
      <c r="N329">
        <v>11.63</v>
      </c>
      <c r="O329" s="78">
        <v>44591</v>
      </c>
    </row>
    <row r="330" spans="1:15" x14ac:dyDescent="0.35">
      <c r="A330">
        <v>154</v>
      </c>
      <c r="B330">
        <v>154</v>
      </c>
      <c r="C330" t="s">
        <v>709</v>
      </c>
      <c r="D330" t="s">
        <v>508</v>
      </c>
      <c r="E330" t="s">
        <v>301</v>
      </c>
      <c r="F330">
        <v>3.68</v>
      </c>
      <c r="G330">
        <v>30869.562999999998</v>
      </c>
      <c r="H330">
        <v>921632</v>
      </c>
      <c r="J330">
        <v>30869.562999999998</v>
      </c>
      <c r="L330">
        <v>14.87</v>
      </c>
      <c r="M330">
        <v>15.84873</v>
      </c>
      <c r="N330">
        <v>6.58</v>
      </c>
      <c r="O330" s="78">
        <v>44591</v>
      </c>
    </row>
    <row r="331" spans="1:15" x14ac:dyDescent="0.35">
      <c r="A331">
        <v>155</v>
      </c>
      <c r="B331">
        <v>155</v>
      </c>
      <c r="C331" t="s">
        <v>710</v>
      </c>
      <c r="D331" t="s">
        <v>510</v>
      </c>
      <c r="E331" t="s">
        <v>301</v>
      </c>
      <c r="F331">
        <v>3.68</v>
      </c>
      <c r="G331">
        <v>31664.870999999999</v>
      </c>
      <c r="H331">
        <v>938548</v>
      </c>
      <c r="J331">
        <v>31664.870999999999</v>
      </c>
      <c r="L331">
        <v>14.87</v>
      </c>
      <c r="M331">
        <v>16.25705</v>
      </c>
      <c r="N331">
        <v>9.33</v>
      </c>
      <c r="O331" s="78">
        <v>44591</v>
      </c>
    </row>
    <row r="332" spans="1:15" x14ac:dyDescent="0.35">
      <c r="A332">
        <v>156</v>
      </c>
      <c r="B332">
        <v>156</v>
      </c>
      <c r="C332" t="s">
        <v>711</v>
      </c>
      <c r="D332" t="s">
        <v>271</v>
      </c>
      <c r="E332" t="s">
        <v>272</v>
      </c>
      <c r="L332">
        <v>14.87</v>
      </c>
      <c r="O332" s="78">
        <v>44591</v>
      </c>
    </row>
    <row r="333" spans="1:15" x14ac:dyDescent="0.35">
      <c r="A333">
        <v>157</v>
      </c>
      <c r="B333">
        <v>157</v>
      </c>
      <c r="C333" t="s">
        <v>712</v>
      </c>
      <c r="D333" t="s">
        <v>479</v>
      </c>
      <c r="E333" t="s">
        <v>281</v>
      </c>
      <c r="F333">
        <v>3.68</v>
      </c>
      <c r="G333">
        <v>32786.714999999997</v>
      </c>
      <c r="H333">
        <v>972050</v>
      </c>
      <c r="J333">
        <v>32786.714999999997</v>
      </c>
      <c r="L333">
        <v>14.87</v>
      </c>
      <c r="M333">
        <v>16.833010000000002</v>
      </c>
      <c r="N333">
        <v>13.2</v>
      </c>
      <c r="O333" s="78">
        <v>44591</v>
      </c>
    </row>
    <row r="334" spans="1:15" x14ac:dyDescent="0.35">
      <c r="A334">
        <v>158</v>
      </c>
      <c r="B334">
        <v>158</v>
      </c>
      <c r="C334" t="s">
        <v>713</v>
      </c>
      <c r="D334" t="s">
        <v>271</v>
      </c>
      <c r="E334" t="s">
        <v>272</v>
      </c>
      <c r="L334">
        <v>14.87</v>
      </c>
      <c r="O334" s="78">
        <v>44591</v>
      </c>
    </row>
    <row r="335" spans="1:15" x14ac:dyDescent="0.35">
      <c r="A335">
        <v>159</v>
      </c>
      <c r="B335">
        <v>159</v>
      </c>
      <c r="C335" t="s">
        <v>714</v>
      </c>
      <c r="D335" t="s">
        <v>486</v>
      </c>
      <c r="E335" t="s">
        <v>281</v>
      </c>
      <c r="F335">
        <v>3.68</v>
      </c>
      <c r="G335">
        <v>34864.207000000002</v>
      </c>
      <c r="H335">
        <v>1029721</v>
      </c>
      <c r="J335">
        <v>34864.207000000002</v>
      </c>
      <c r="L335">
        <v>14.87</v>
      </c>
      <c r="M335">
        <v>17.899609999999999</v>
      </c>
      <c r="N335">
        <v>20.37</v>
      </c>
      <c r="O335" s="78">
        <v>44591</v>
      </c>
    </row>
    <row r="336" spans="1:15" x14ac:dyDescent="0.35">
      <c r="A336">
        <v>160</v>
      </c>
      <c r="B336">
        <v>160</v>
      </c>
      <c r="C336" t="s">
        <v>715</v>
      </c>
      <c r="D336" t="s">
        <v>474</v>
      </c>
      <c r="E336" t="s">
        <v>281</v>
      </c>
      <c r="F336">
        <v>3.68</v>
      </c>
      <c r="G336">
        <v>43416.870999999999</v>
      </c>
      <c r="H336">
        <v>1305877</v>
      </c>
      <c r="J336">
        <v>43416.870999999999</v>
      </c>
      <c r="L336">
        <v>14.87</v>
      </c>
      <c r="M336">
        <v>22.29063</v>
      </c>
      <c r="N336">
        <v>49.9</v>
      </c>
      <c r="O336" s="78">
        <v>44591</v>
      </c>
    </row>
    <row r="337" spans="1:15" x14ac:dyDescent="0.35">
      <c r="A337">
        <v>161</v>
      </c>
      <c r="B337">
        <v>161</v>
      </c>
      <c r="C337" t="s">
        <v>716</v>
      </c>
      <c r="D337" t="s">
        <v>271</v>
      </c>
      <c r="E337" t="s">
        <v>272</v>
      </c>
      <c r="L337">
        <v>14.87</v>
      </c>
      <c r="O337" s="78">
        <v>44591</v>
      </c>
    </row>
    <row r="338" spans="1:15" x14ac:dyDescent="0.35">
      <c r="A338">
        <v>162</v>
      </c>
      <c r="B338">
        <v>162</v>
      </c>
      <c r="C338" t="s">
        <v>717</v>
      </c>
      <c r="D338" t="s">
        <v>271</v>
      </c>
      <c r="E338" t="s">
        <v>272</v>
      </c>
      <c r="L338">
        <v>14.87</v>
      </c>
      <c r="O338" s="78">
        <v>44591</v>
      </c>
    </row>
    <row r="339" spans="1:15" x14ac:dyDescent="0.35">
      <c r="A339">
        <v>163</v>
      </c>
      <c r="B339">
        <v>163</v>
      </c>
      <c r="C339" t="s">
        <v>718</v>
      </c>
      <c r="D339" t="s">
        <v>271</v>
      </c>
      <c r="E339" t="s">
        <v>272</v>
      </c>
      <c r="L339">
        <v>14.87</v>
      </c>
      <c r="O339" s="78">
        <v>44591</v>
      </c>
    </row>
    <row r="340" spans="1:15" x14ac:dyDescent="0.35">
      <c r="A340">
        <v>164</v>
      </c>
      <c r="B340">
        <v>164</v>
      </c>
      <c r="C340" t="s">
        <v>719</v>
      </c>
      <c r="D340" t="s">
        <v>271</v>
      </c>
      <c r="E340" t="s">
        <v>272</v>
      </c>
      <c r="L340">
        <v>14.87</v>
      </c>
      <c r="O340" s="78">
        <v>44591</v>
      </c>
    </row>
    <row r="341" spans="1:15" x14ac:dyDescent="0.35">
      <c r="A341">
        <v>165</v>
      </c>
      <c r="B341">
        <v>165</v>
      </c>
      <c r="C341" t="s">
        <v>720</v>
      </c>
      <c r="D341" t="s">
        <v>271</v>
      </c>
      <c r="E341" t="s">
        <v>272</v>
      </c>
      <c r="L341">
        <v>14.87</v>
      </c>
      <c r="O341" s="78">
        <v>44592</v>
      </c>
    </row>
    <row r="343" spans="1:15" x14ac:dyDescent="0.35">
      <c r="A343" t="s">
        <v>722</v>
      </c>
    </row>
    <row r="345" spans="1:15" x14ac:dyDescent="0.35">
      <c r="B345" t="s">
        <v>256</v>
      </c>
      <c r="C345" t="s">
        <v>257</v>
      </c>
      <c r="D345" t="s">
        <v>258</v>
      </c>
      <c r="E345" t="s">
        <v>259</v>
      </c>
      <c r="F345" t="s">
        <v>260</v>
      </c>
      <c r="G345" t="s">
        <v>261</v>
      </c>
      <c r="H345" t="s">
        <v>262</v>
      </c>
      <c r="I345" t="s">
        <v>263</v>
      </c>
      <c r="J345" t="s">
        <v>264</v>
      </c>
      <c r="K345" t="s">
        <v>265</v>
      </c>
      <c r="L345" t="s">
        <v>266</v>
      </c>
      <c r="M345" t="s">
        <v>267</v>
      </c>
      <c r="N345" t="s">
        <v>268</v>
      </c>
      <c r="O345" t="s">
        <v>269</v>
      </c>
    </row>
    <row r="346" spans="1:15" x14ac:dyDescent="0.35">
      <c r="A346">
        <v>1</v>
      </c>
      <c r="B346">
        <v>1</v>
      </c>
      <c r="C346" t="s">
        <v>467</v>
      </c>
      <c r="D346" t="s">
        <v>271</v>
      </c>
      <c r="E346" t="s">
        <v>272</v>
      </c>
      <c r="F346">
        <v>3.85</v>
      </c>
      <c r="G346">
        <v>260.25</v>
      </c>
      <c r="H346">
        <v>2433</v>
      </c>
      <c r="K346">
        <v>0.99199999999999999</v>
      </c>
      <c r="O346" s="78">
        <v>44590</v>
      </c>
    </row>
    <row r="347" spans="1:15" x14ac:dyDescent="0.35">
      <c r="A347">
        <v>2</v>
      </c>
      <c r="B347">
        <v>2</v>
      </c>
      <c r="C347" t="s">
        <v>468</v>
      </c>
      <c r="D347" t="s">
        <v>271</v>
      </c>
      <c r="E347" t="s">
        <v>272</v>
      </c>
      <c r="F347">
        <v>3.97</v>
      </c>
      <c r="G347">
        <v>163.90700000000001</v>
      </c>
      <c r="H347">
        <v>806</v>
      </c>
      <c r="K347">
        <v>0.99199999999999999</v>
      </c>
      <c r="O347" s="78">
        <v>44590</v>
      </c>
    </row>
    <row r="348" spans="1:15" x14ac:dyDescent="0.35">
      <c r="A348">
        <v>3</v>
      </c>
      <c r="B348">
        <v>3</v>
      </c>
      <c r="C348" t="s">
        <v>469</v>
      </c>
      <c r="D348" t="s">
        <v>470</v>
      </c>
      <c r="E348" t="s">
        <v>276</v>
      </c>
      <c r="F348">
        <v>3.93</v>
      </c>
      <c r="G348">
        <v>1701.03</v>
      </c>
      <c r="H348">
        <v>49580</v>
      </c>
      <c r="I348">
        <v>31638.616999999998</v>
      </c>
      <c r="J348">
        <v>0.51</v>
      </c>
      <c r="K348">
        <v>0.99199999999999999</v>
      </c>
      <c r="O348" s="78">
        <v>44590</v>
      </c>
    </row>
    <row r="349" spans="1:15" x14ac:dyDescent="0.35">
      <c r="A349">
        <v>4</v>
      </c>
      <c r="B349">
        <v>4</v>
      </c>
      <c r="C349" t="s">
        <v>471</v>
      </c>
      <c r="D349" t="s">
        <v>472</v>
      </c>
      <c r="E349" t="s">
        <v>276</v>
      </c>
      <c r="F349">
        <v>3.93</v>
      </c>
      <c r="G349">
        <v>630.30499999999995</v>
      </c>
      <c r="H349">
        <v>16314</v>
      </c>
      <c r="I349">
        <v>28787.061000000002</v>
      </c>
      <c r="J349">
        <v>0.20799999999999999</v>
      </c>
      <c r="K349">
        <v>0.99199999999999999</v>
      </c>
      <c r="O349" s="78">
        <v>44590</v>
      </c>
    </row>
    <row r="350" spans="1:15" x14ac:dyDescent="0.35">
      <c r="A350">
        <v>5</v>
      </c>
      <c r="B350">
        <v>5</v>
      </c>
      <c r="C350" t="s">
        <v>473</v>
      </c>
      <c r="D350" t="s">
        <v>474</v>
      </c>
      <c r="E350" t="s">
        <v>281</v>
      </c>
      <c r="F350">
        <v>3.93</v>
      </c>
      <c r="G350">
        <v>137915.07800000001</v>
      </c>
      <c r="H350">
        <v>4068270</v>
      </c>
      <c r="I350">
        <v>36449.285000000003</v>
      </c>
      <c r="J350">
        <v>35.869999999999997</v>
      </c>
      <c r="K350">
        <v>0.99199999999999999</v>
      </c>
      <c r="L350">
        <v>41.65</v>
      </c>
      <c r="M350">
        <v>2.2787199999999999</v>
      </c>
      <c r="N350">
        <v>-94.53</v>
      </c>
      <c r="O350" s="78">
        <v>44590</v>
      </c>
    </row>
    <row r="351" spans="1:15" x14ac:dyDescent="0.35">
      <c r="A351">
        <v>6</v>
      </c>
      <c r="B351">
        <v>6</v>
      </c>
      <c r="C351" t="s">
        <v>475</v>
      </c>
      <c r="D351" t="s">
        <v>271</v>
      </c>
      <c r="E351" t="s">
        <v>272</v>
      </c>
      <c r="F351">
        <v>4.04</v>
      </c>
      <c r="G351">
        <v>865.35699999999997</v>
      </c>
      <c r="H351">
        <v>5613</v>
      </c>
      <c r="K351">
        <v>0.99199999999999999</v>
      </c>
      <c r="O351" s="78">
        <v>44590</v>
      </c>
    </row>
    <row r="352" spans="1:15" x14ac:dyDescent="0.35">
      <c r="A352">
        <v>7</v>
      </c>
      <c r="B352">
        <v>7</v>
      </c>
      <c r="C352" t="s">
        <v>476</v>
      </c>
      <c r="D352" t="s">
        <v>477</v>
      </c>
      <c r="E352" t="s">
        <v>281</v>
      </c>
      <c r="F352">
        <v>3.93</v>
      </c>
      <c r="G352">
        <v>104190</v>
      </c>
      <c r="H352">
        <v>3059232</v>
      </c>
      <c r="I352">
        <v>29101.796999999999</v>
      </c>
      <c r="J352">
        <v>33.94</v>
      </c>
      <c r="K352">
        <v>0.99199999999999999</v>
      </c>
      <c r="L352">
        <v>41.65</v>
      </c>
      <c r="M352">
        <v>2.15022</v>
      </c>
      <c r="N352">
        <v>-94.84</v>
      </c>
      <c r="O352" s="78">
        <v>44590</v>
      </c>
    </row>
    <row r="353" spans="1:15" x14ac:dyDescent="0.35">
      <c r="A353">
        <v>8</v>
      </c>
      <c r="B353">
        <v>8</v>
      </c>
      <c r="C353" t="s">
        <v>478</v>
      </c>
      <c r="D353" t="s">
        <v>479</v>
      </c>
      <c r="E353" t="s">
        <v>281</v>
      </c>
      <c r="F353">
        <v>3.93</v>
      </c>
      <c r="G353">
        <v>112253.617</v>
      </c>
      <c r="H353">
        <v>3341893</v>
      </c>
      <c r="I353">
        <v>25624.831999999999</v>
      </c>
      <c r="J353">
        <v>41.529000000000003</v>
      </c>
      <c r="K353">
        <v>0.99199999999999999</v>
      </c>
      <c r="L353">
        <v>41.65</v>
      </c>
      <c r="M353">
        <v>2.6561699999999999</v>
      </c>
      <c r="N353">
        <v>-93.62</v>
      </c>
      <c r="O353" s="78">
        <v>44590</v>
      </c>
    </row>
    <row r="354" spans="1:15" x14ac:dyDescent="0.35">
      <c r="A354">
        <v>9</v>
      </c>
      <c r="B354">
        <v>9</v>
      </c>
      <c r="C354" t="s">
        <v>480</v>
      </c>
      <c r="D354" t="s">
        <v>481</v>
      </c>
      <c r="E354" t="s">
        <v>281</v>
      </c>
      <c r="F354">
        <v>3.93</v>
      </c>
      <c r="G354">
        <v>99758.843999999997</v>
      </c>
      <c r="H354">
        <v>2973578</v>
      </c>
      <c r="I354">
        <v>29829.401999999998</v>
      </c>
      <c r="J354">
        <v>31.704000000000001</v>
      </c>
      <c r="K354">
        <v>0.99199999999999999</v>
      </c>
      <c r="L354">
        <v>41.65</v>
      </c>
      <c r="M354">
        <v>2.0014400000000001</v>
      </c>
      <c r="N354">
        <v>-95.19</v>
      </c>
      <c r="O354" s="78">
        <v>44590</v>
      </c>
    </row>
    <row r="355" spans="1:15" x14ac:dyDescent="0.35">
      <c r="A355">
        <v>10</v>
      </c>
      <c r="B355">
        <v>10</v>
      </c>
      <c r="C355" t="s">
        <v>482</v>
      </c>
      <c r="D355" t="s">
        <v>271</v>
      </c>
      <c r="E355" t="s">
        <v>272</v>
      </c>
      <c r="F355">
        <v>4.04</v>
      </c>
      <c r="G355">
        <v>177.16900000000001</v>
      </c>
      <c r="H355">
        <v>3041</v>
      </c>
      <c r="K355">
        <v>0.99199999999999999</v>
      </c>
      <c r="O355" s="78">
        <v>44590</v>
      </c>
    </row>
    <row r="356" spans="1:15" x14ac:dyDescent="0.35">
      <c r="A356">
        <v>11</v>
      </c>
      <c r="B356">
        <v>11</v>
      </c>
      <c r="C356" t="s">
        <v>483</v>
      </c>
      <c r="D356" t="s">
        <v>484</v>
      </c>
      <c r="E356" t="s">
        <v>281</v>
      </c>
      <c r="F356">
        <v>3.93</v>
      </c>
      <c r="G356">
        <v>145647.766</v>
      </c>
      <c r="H356">
        <v>4339056</v>
      </c>
      <c r="I356">
        <v>29267.719000000001</v>
      </c>
      <c r="J356">
        <v>47.176000000000002</v>
      </c>
      <c r="K356">
        <v>0.99199999999999999</v>
      </c>
      <c r="L356">
        <v>41.65</v>
      </c>
      <c r="M356">
        <v>3.0338099999999999</v>
      </c>
      <c r="N356">
        <v>-92.72</v>
      </c>
      <c r="O356" s="78">
        <v>44590</v>
      </c>
    </row>
    <row r="357" spans="1:15" x14ac:dyDescent="0.35">
      <c r="A357">
        <v>12</v>
      </c>
      <c r="B357">
        <v>12</v>
      </c>
      <c r="C357" t="s">
        <v>485</v>
      </c>
      <c r="D357" t="s">
        <v>486</v>
      </c>
      <c r="E357" t="s">
        <v>281</v>
      </c>
      <c r="F357">
        <v>3.93</v>
      </c>
      <c r="G357">
        <v>140267.141</v>
      </c>
      <c r="H357">
        <v>4158205</v>
      </c>
      <c r="I357">
        <v>28898.309000000001</v>
      </c>
      <c r="J357">
        <v>46.014000000000003</v>
      </c>
      <c r="K357">
        <v>0.99199999999999999</v>
      </c>
      <c r="L357">
        <v>41.65</v>
      </c>
      <c r="M357">
        <v>2.9560300000000002</v>
      </c>
      <c r="N357">
        <v>-92.9</v>
      </c>
      <c r="O357" s="78">
        <v>44590</v>
      </c>
    </row>
    <row r="358" spans="1:15" x14ac:dyDescent="0.35">
      <c r="A358">
        <v>13</v>
      </c>
      <c r="B358">
        <v>13</v>
      </c>
      <c r="C358" t="s">
        <v>487</v>
      </c>
      <c r="D358" t="s">
        <v>488</v>
      </c>
      <c r="E358" t="s">
        <v>281</v>
      </c>
      <c r="F358">
        <v>3.93</v>
      </c>
      <c r="G358">
        <v>131509.03099999999</v>
      </c>
      <c r="H358">
        <v>3864539</v>
      </c>
      <c r="I358">
        <v>31008.065999999999</v>
      </c>
      <c r="J358">
        <v>40.206000000000003</v>
      </c>
      <c r="K358">
        <v>0.99199999999999999</v>
      </c>
      <c r="L358">
        <v>41.65</v>
      </c>
      <c r="M358">
        <v>2.56785</v>
      </c>
      <c r="N358">
        <v>-93.83</v>
      </c>
      <c r="O358" s="78">
        <v>44590</v>
      </c>
    </row>
    <row r="359" spans="1:15" x14ac:dyDescent="0.35">
      <c r="A359">
        <v>14</v>
      </c>
      <c r="B359">
        <v>14</v>
      </c>
      <c r="C359" t="s">
        <v>489</v>
      </c>
      <c r="D359" t="s">
        <v>271</v>
      </c>
      <c r="E359" t="s">
        <v>272</v>
      </c>
      <c r="F359">
        <v>4.04</v>
      </c>
      <c r="G359">
        <v>462.48399999999998</v>
      </c>
      <c r="H359">
        <v>3338</v>
      </c>
      <c r="K359">
        <v>0.99199999999999999</v>
      </c>
      <c r="O359" s="78">
        <v>44590</v>
      </c>
    </row>
    <row r="360" spans="1:15" x14ac:dyDescent="0.35">
      <c r="A360">
        <v>15</v>
      </c>
      <c r="B360">
        <v>15</v>
      </c>
      <c r="C360" t="s">
        <v>490</v>
      </c>
      <c r="D360" t="s">
        <v>474</v>
      </c>
      <c r="E360" t="s">
        <v>281</v>
      </c>
      <c r="F360">
        <v>3.93</v>
      </c>
      <c r="G360">
        <v>152381.53099999999</v>
      </c>
      <c r="H360">
        <v>4517102</v>
      </c>
      <c r="I360">
        <v>38499.266000000003</v>
      </c>
      <c r="J360">
        <v>37.521999999999998</v>
      </c>
      <c r="K360">
        <v>0.99199999999999999</v>
      </c>
      <c r="L360">
        <v>41.65</v>
      </c>
      <c r="M360">
        <v>2.38883</v>
      </c>
      <c r="N360">
        <v>-94.26</v>
      </c>
      <c r="O360" s="78">
        <v>44590</v>
      </c>
    </row>
    <row r="361" spans="1:15" x14ac:dyDescent="0.35">
      <c r="A361">
        <v>16</v>
      </c>
      <c r="B361">
        <v>16</v>
      </c>
      <c r="C361" t="s">
        <v>491</v>
      </c>
      <c r="D361" t="s">
        <v>271</v>
      </c>
      <c r="E361" t="s">
        <v>272</v>
      </c>
      <c r="F361">
        <v>4.05</v>
      </c>
      <c r="G361">
        <v>538.49099999999999</v>
      </c>
      <c r="H361">
        <v>3265</v>
      </c>
      <c r="K361">
        <v>0.99199999999999999</v>
      </c>
      <c r="O361" s="78">
        <v>44590</v>
      </c>
    </row>
    <row r="362" spans="1:15" x14ac:dyDescent="0.35">
      <c r="A362">
        <v>17</v>
      </c>
      <c r="B362">
        <v>17</v>
      </c>
      <c r="C362" t="s">
        <v>492</v>
      </c>
      <c r="D362" t="s">
        <v>493</v>
      </c>
      <c r="E362" t="s">
        <v>301</v>
      </c>
      <c r="F362">
        <v>3.93</v>
      </c>
      <c r="G362">
        <v>5716.5</v>
      </c>
      <c r="H362">
        <v>174081</v>
      </c>
      <c r="I362">
        <v>29136.754000000001</v>
      </c>
      <c r="J362">
        <v>1.86</v>
      </c>
      <c r="K362">
        <v>0.99199999999999999</v>
      </c>
      <c r="L362">
        <v>0.02</v>
      </c>
      <c r="M362">
        <v>2.9579999999999999E-2</v>
      </c>
      <c r="N362">
        <v>47.91</v>
      </c>
      <c r="O362" s="78">
        <v>44590</v>
      </c>
    </row>
    <row r="363" spans="1:15" x14ac:dyDescent="0.35">
      <c r="A363">
        <v>18</v>
      </c>
      <c r="B363">
        <v>18</v>
      </c>
      <c r="C363" t="s">
        <v>494</v>
      </c>
      <c r="D363" t="s">
        <v>495</v>
      </c>
      <c r="E363" t="s">
        <v>301</v>
      </c>
      <c r="F363">
        <v>3.93</v>
      </c>
      <c r="G363">
        <v>5664.4769999999999</v>
      </c>
      <c r="H363">
        <v>164582</v>
      </c>
      <c r="I363">
        <v>29071.298999999999</v>
      </c>
      <c r="J363">
        <v>1.847</v>
      </c>
      <c r="K363">
        <v>0.99199999999999999</v>
      </c>
      <c r="L363">
        <v>0.04</v>
      </c>
      <c r="M363">
        <v>2.8740000000000002E-2</v>
      </c>
      <c r="N363">
        <v>-28.14</v>
      </c>
      <c r="O363" s="78">
        <v>44590</v>
      </c>
    </row>
    <row r="364" spans="1:15" x14ac:dyDescent="0.35">
      <c r="A364">
        <v>19</v>
      </c>
      <c r="B364">
        <v>19</v>
      </c>
      <c r="C364" t="s">
        <v>496</v>
      </c>
      <c r="D364" t="s">
        <v>497</v>
      </c>
      <c r="E364" t="s">
        <v>301</v>
      </c>
      <c r="F364">
        <v>3.93</v>
      </c>
      <c r="G364">
        <v>6001.1239999999998</v>
      </c>
      <c r="H364">
        <v>170597</v>
      </c>
      <c r="I364">
        <v>29242.812999999998</v>
      </c>
      <c r="J364">
        <v>1.9450000000000001</v>
      </c>
      <c r="K364">
        <v>0.99199999999999999</v>
      </c>
      <c r="L364">
        <v>0.06</v>
      </c>
      <c r="M364">
        <v>3.5200000000000002E-2</v>
      </c>
      <c r="N364">
        <v>-41.34</v>
      </c>
      <c r="O364" s="78">
        <v>44590</v>
      </c>
    </row>
    <row r="365" spans="1:15" x14ac:dyDescent="0.35">
      <c r="A365">
        <v>20</v>
      </c>
      <c r="B365">
        <v>20</v>
      </c>
      <c r="C365" t="s">
        <v>498</v>
      </c>
      <c r="D365" t="s">
        <v>499</v>
      </c>
      <c r="E365" t="s">
        <v>301</v>
      </c>
      <c r="F365">
        <v>3.93</v>
      </c>
      <c r="G365">
        <v>7734.3410000000003</v>
      </c>
      <c r="H365">
        <v>215346</v>
      </c>
      <c r="I365">
        <v>29511.366999999998</v>
      </c>
      <c r="J365">
        <v>2.4849999999999999</v>
      </c>
      <c r="K365">
        <v>0.99199999999999999</v>
      </c>
      <c r="L365">
        <v>0.09</v>
      </c>
      <c r="M365">
        <v>7.059E-2</v>
      </c>
      <c r="N365">
        <v>-21.56</v>
      </c>
      <c r="O365" s="78">
        <v>44590</v>
      </c>
    </row>
    <row r="366" spans="1:15" x14ac:dyDescent="0.35">
      <c r="A366">
        <v>21</v>
      </c>
      <c r="B366">
        <v>21</v>
      </c>
      <c r="C366" t="s">
        <v>500</v>
      </c>
      <c r="D366" t="s">
        <v>501</v>
      </c>
      <c r="E366" t="s">
        <v>301</v>
      </c>
      <c r="F366">
        <v>3.93</v>
      </c>
      <c r="G366">
        <v>9447.5740000000005</v>
      </c>
      <c r="H366">
        <v>281299</v>
      </c>
      <c r="I366">
        <v>28679.611000000001</v>
      </c>
      <c r="J366">
        <v>3.1230000000000002</v>
      </c>
      <c r="K366">
        <v>0.99199999999999999</v>
      </c>
      <c r="L366">
        <v>0.15</v>
      </c>
      <c r="M366">
        <v>0.11252</v>
      </c>
      <c r="N366">
        <v>-24.99</v>
      </c>
      <c r="O366" s="78">
        <v>44590</v>
      </c>
    </row>
    <row r="367" spans="1:15" x14ac:dyDescent="0.35">
      <c r="A367">
        <v>22</v>
      </c>
      <c r="B367">
        <v>22</v>
      </c>
      <c r="C367" t="s">
        <v>502</v>
      </c>
      <c r="D367" t="s">
        <v>503</v>
      </c>
      <c r="E367" t="s">
        <v>301</v>
      </c>
      <c r="F367">
        <v>3.93</v>
      </c>
      <c r="G367">
        <v>15220.133</v>
      </c>
      <c r="H367">
        <v>442541</v>
      </c>
      <c r="I367">
        <v>29196.414000000001</v>
      </c>
      <c r="J367">
        <v>4.9420000000000002</v>
      </c>
      <c r="K367">
        <v>0.99199999999999999</v>
      </c>
      <c r="L367">
        <v>0.24</v>
      </c>
      <c r="M367">
        <v>0.23205000000000001</v>
      </c>
      <c r="N367">
        <v>-3.31</v>
      </c>
      <c r="O367" s="78">
        <v>44590</v>
      </c>
    </row>
    <row r="368" spans="1:15" x14ac:dyDescent="0.35">
      <c r="A368">
        <v>23</v>
      </c>
      <c r="B368">
        <v>23</v>
      </c>
      <c r="C368" t="s">
        <v>504</v>
      </c>
      <c r="D368" t="s">
        <v>271</v>
      </c>
      <c r="E368" t="s">
        <v>272</v>
      </c>
      <c r="F368">
        <v>4.01</v>
      </c>
      <c r="G368">
        <v>788.98099999999999</v>
      </c>
      <c r="H368">
        <v>3860</v>
      </c>
      <c r="K368">
        <v>0.99199999999999999</v>
      </c>
      <c r="O368" s="78">
        <v>44590</v>
      </c>
    </row>
    <row r="369" spans="1:15" x14ac:dyDescent="0.35">
      <c r="A369">
        <v>24</v>
      </c>
      <c r="B369">
        <v>24</v>
      </c>
      <c r="C369" t="s">
        <v>505</v>
      </c>
      <c r="D369" t="s">
        <v>506</v>
      </c>
      <c r="E369" t="s">
        <v>301</v>
      </c>
      <c r="F369">
        <v>3.93</v>
      </c>
      <c r="G369">
        <v>20700.043000000001</v>
      </c>
      <c r="H369">
        <v>629815</v>
      </c>
      <c r="I369">
        <v>30567.969000000001</v>
      </c>
      <c r="J369">
        <v>6.42</v>
      </c>
      <c r="K369">
        <v>0.99199999999999999</v>
      </c>
      <c r="L369">
        <v>0.39</v>
      </c>
      <c r="M369">
        <v>0.32922000000000001</v>
      </c>
      <c r="N369">
        <v>-15.58</v>
      </c>
      <c r="O369" s="78">
        <v>44590</v>
      </c>
    </row>
    <row r="370" spans="1:15" x14ac:dyDescent="0.35">
      <c r="A370">
        <v>25</v>
      </c>
      <c r="B370">
        <v>25</v>
      </c>
      <c r="C370" t="s">
        <v>507</v>
      </c>
      <c r="D370" t="s">
        <v>508</v>
      </c>
      <c r="E370" t="s">
        <v>301</v>
      </c>
      <c r="F370">
        <v>3.93</v>
      </c>
      <c r="G370">
        <v>32345.916000000001</v>
      </c>
      <c r="H370">
        <v>972673</v>
      </c>
      <c r="I370">
        <v>29829.421999999999</v>
      </c>
      <c r="J370">
        <v>10.28</v>
      </c>
      <c r="K370">
        <v>0.99199999999999999</v>
      </c>
      <c r="L370">
        <v>0.62</v>
      </c>
      <c r="M370">
        <v>0.58333999999999997</v>
      </c>
      <c r="N370">
        <v>-5.91</v>
      </c>
      <c r="O370" s="78">
        <v>44590</v>
      </c>
    </row>
    <row r="371" spans="1:15" x14ac:dyDescent="0.35">
      <c r="A371">
        <v>26</v>
      </c>
      <c r="B371">
        <v>26</v>
      </c>
      <c r="C371" t="s">
        <v>509</v>
      </c>
      <c r="D371" t="s">
        <v>510</v>
      </c>
      <c r="E371" t="s">
        <v>301</v>
      </c>
      <c r="F371">
        <v>3.93</v>
      </c>
      <c r="G371">
        <v>63188.038999999997</v>
      </c>
      <c r="H371">
        <v>1884952</v>
      </c>
      <c r="I371">
        <v>30338.094000000001</v>
      </c>
      <c r="J371">
        <v>19.745000000000001</v>
      </c>
      <c r="K371">
        <v>0.99199999999999999</v>
      </c>
      <c r="L371">
        <v>0.99</v>
      </c>
      <c r="M371">
        <v>1.20824</v>
      </c>
      <c r="N371">
        <v>22.04</v>
      </c>
      <c r="O371" s="78">
        <v>44590</v>
      </c>
    </row>
    <row r="372" spans="1:15" x14ac:dyDescent="0.35">
      <c r="A372">
        <v>27</v>
      </c>
      <c r="B372">
        <v>27</v>
      </c>
      <c r="C372" t="s">
        <v>511</v>
      </c>
      <c r="D372" t="s">
        <v>512</v>
      </c>
      <c r="E372" t="s">
        <v>301</v>
      </c>
      <c r="F372">
        <v>3.93</v>
      </c>
      <c r="G372">
        <v>80933.741999999998</v>
      </c>
      <c r="H372">
        <v>2389338</v>
      </c>
      <c r="I372">
        <v>28657.741999999998</v>
      </c>
      <c r="J372">
        <v>26.773</v>
      </c>
      <c r="K372">
        <v>0.99199999999999999</v>
      </c>
      <c r="L372">
        <v>1.59</v>
      </c>
      <c r="M372">
        <v>1.67388</v>
      </c>
      <c r="N372">
        <v>5.28</v>
      </c>
      <c r="O372" s="78">
        <v>44590</v>
      </c>
    </row>
    <row r="373" spans="1:15" x14ac:dyDescent="0.35">
      <c r="A373">
        <v>28</v>
      </c>
      <c r="B373">
        <v>28</v>
      </c>
      <c r="C373" t="s">
        <v>513</v>
      </c>
      <c r="D373" t="s">
        <v>514</v>
      </c>
      <c r="E373" t="s">
        <v>301</v>
      </c>
      <c r="F373">
        <v>3.93</v>
      </c>
      <c r="G373">
        <v>112571.117</v>
      </c>
      <c r="H373">
        <v>3273473</v>
      </c>
      <c r="I373">
        <v>28327.486000000001</v>
      </c>
      <c r="J373">
        <v>37.673000000000002</v>
      </c>
      <c r="K373">
        <v>0.99199999999999999</v>
      </c>
      <c r="L373">
        <v>2.54</v>
      </c>
      <c r="M373">
        <v>2.3988700000000001</v>
      </c>
      <c r="N373">
        <v>-5.56</v>
      </c>
      <c r="O373" s="78">
        <v>44590</v>
      </c>
    </row>
    <row r="374" spans="1:15" x14ac:dyDescent="0.35">
      <c r="A374">
        <v>29</v>
      </c>
      <c r="B374">
        <v>29</v>
      </c>
      <c r="C374" t="s">
        <v>515</v>
      </c>
      <c r="D374" t="s">
        <v>516</v>
      </c>
      <c r="E374" t="s">
        <v>301</v>
      </c>
      <c r="F374">
        <v>3.93</v>
      </c>
      <c r="G374">
        <v>174016.484</v>
      </c>
      <c r="H374">
        <v>5101825</v>
      </c>
      <c r="I374">
        <v>28561.127</v>
      </c>
      <c r="J374">
        <v>57.759</v>
      </c>
      <c r="K374">
        <v>0.99199999999999999</v>
      </c>
      <c r="L374">
        <v>4.07</v>
      </c>
      <c r="M374">
        <v>3.74403</v>
      </c>
      <c r="N374">
        <v>-8.01</v>
      </c>
      <c r="O374" s="78">
        <v>44590</v>
      </c>
    </row>
    <row r="375" spans="1:15" x14ac:dyDescent="0.35">
      <c r="A375">
        <v>30</v>
      </c>
      <c r="B375">
        <v>30</v>
      </c>
      <c r="C375" t="s">
        <v>517</v>
      </c>
      <c r="D375" t="s">
        <v>271</v>
      </c>
      <c r="E375" t="s">
        <v>272</v>
      </c>
      <c r="F375">
        <v>4.04</v>
      </c>
      <c r="G375">
        <v>444.55500000000001</v>
      </c>
      <c r="H375">
        <v>3891</v>
      </c>
      <c r="K375">
        <v>0.99199999999999999</v>
      </c>
      <c r="O375" s="78">
        <v>44590</v>
      </c>
    </row>
    <row r="376" spans="1:15" x14ac:dyDescent="0.35">
      <c r="A376">
        <v>31</v>
      </c>
      <c r="B376">
        <v>31</v>
      </c>
      <c r="C376" t="s">
        <v>518</v>
      </c>
      <c r="D376" t="s">
        <v>519</v>
      </c>
      <c r="E376" t="s">
        <v>301</v>
      </c>
      <c r="F376">
        <v>3.93</v>
      </c>
      <c r="G376">
        <v>243786.766</v>
      </c>
      <c r="H376">
        <v>7252151</v>
      </c>
      <c r="I376">
        <v>29343.949000000001</v>
      </c>
      <c r="J376">
        <v>78.759</v>
      </c>
      <c r="K376">
        <v>0.99199999999999999</v>
      </c>
      <c r="L376">
        <v>6.51</v>
      </c>
      <c r="M376">
        <v>5.1632499999999997</v>
      </c>
      <c r="N376">
        <v>-20.69</v>
      </c>
      <c r="O376" s="78">
        <v>44590</v>
      </c>
    </row>
    <row r="377" spans="1:15" x14ac:dyDescent="0.35">
      <c r="A377">
        <v>32</v>
      </c>
      <c r="B377">
        <v>32</v>
      </c>
      <c r="C377" t="s">
        <v>520</v>
      </c>
      <c r="D377" t="s">
        <v>521</v>
      </c>
      <c r="E377" t="s">
        <v>301</v>
      </c>
      <c r="F377">
        <v>3.93</v>
      </c>
      <c r="G377">
        <v>405504.31300000002</v>
      </c>
      <c r="H377">
        <v>11525716</v>
      </c>
      <c r="I377">
        <v>23308.634999999998</v>
      </c>
      <c r="J377">
        <v>164.92500000000001</v>
      </c>
      <c r="K377">
        <v>0.99199999999999999</v>
      </c>
      <c r="L377">
        <v>10.42</v>
      </c>
      <c r="M377">
        <v>11.133470000000001</v>
      </c>
      <c r="N377">
        <v>6.85</v>
      </c>
      <c r="O377" s="78">
        <v>44590</v>
      </c>
    </row>
    <row r="378" spans="1:15" x14ac:dyDescent="0.35">
      <c r="A378">
        <v>33</v>
      </c>
      <c r="B378">
        <v>33</v>
      </c>
      <c r="C378" t="s">
        <v>522</v>
      </c>
      <c r="D378" t="s">
        <v>523</v>
      </c>
      <c r="E378" t="s">
        <v>301</v>
      </c>
      <c r="F378">
        <v>3.93</v>
      </c>
      <c r="G378">
        <v>576621.125</v>
      </c>
      <c r="H378">
        <v>16556002</v>
      </c>
      <c r="I378">
        <v>21548.743999999999</v>
      </c>
      <c r="J378">
        <v>253.67500000000001</v>
      </c>
      <c r="K378">
        <v>0.99199999999999999</v>
      </c>
      <c r="L378">
        <v>16.670000000000002</v>
      </c>
      <c r="M378">
        <v>17.554030000000001</v>
      </c>
      <c r="N378">
        <v>5.3</v>
      </c>
      <c r="O378" s="78">
        <v>44590</v>
      </c>
    </row>
    <row r="379" spans="1:15" x14ac:dyDescent="0.35">
      <c r="A379">
        <v>34</v>
      </c>
      <c r="B379">
        <v>34</v>
      </c>
      <c r="C379" t="s">
        <v>524</v>
      </c>
      <c r="D379" t="s">
        <v>525</v>
      </c>
      <c r="E379" t="s">
        <v>301</v>
      </c>
      <c r="F379">
        <v>3.93</v>
      </c>
      <c r="G379">
        <v>780611.93799999997</v>
      </c>
      <c r="H379">
        <v>22045114</v>
      </c>
      <c r="I379">
        <v>20888.849999999999</v>
      </c>
      <c r="J379">
        <v>354.26600000000002</v>
      </c>
      <c r="K379">
        <v>0.99199999999999999</v>
      </c>
      <c r="L379">
        <v>26.67</v>
      </c>
      <c r="M379">
        <v>25.21555</v>
      </c>
      <c r="N379">
        <v>-5.45</v>
      </c>
      <c r="O379" s="78">
        <v>44590</v>
      </c>
    </row>
    <row r="380" spans="1:15" x14ac:dyDescent="0.35">
      <c r="A380">
        <v>35</v>
      </c>
      <c r="B380">
        <v>35</v>
      </c>
      <c r="C380" t="s">
        <v>526</v>
      </c>
      <c r="D380" t="s">
        <v>527</v>
      </c>
      <c r="E380" t="s">
        <v>301</v>
      </c>
      <c r="F380">
        <v>3.93</v>
      </c>
      <c r="G380">
        <v>1225397</v>
      </c>
      <c r="H380">
        <v>33779164</v>
      </c>
      <c r="I380">
        <v>20783.263999999999</v>
      </c>
      <c r="J380">
        <v>558.94799999999998</v>
      </c>
      <c r="K380">
        <v>0.99199999999999999</v>
      </c>
      <c r="L380">
        <v>42.67</v>
      </c>
      <c r="M380">
        <v>42.407339999999998</v>
      </c>
      <c r="N380">
        <v>-0.62</v>
      </c>
      <c r="O380" s="78">
        <v>44591</v>
      </c>
    </row>
    <row r="381" spans="1:15" x14ac:dyDescent="0.35">
      <c r="A381">
        <v>36</v>
      </c>
      <c r="B381">
        <v>36</v>
      </c>
      <c r="C381" t="s">
        <v>528</v>
      </c>
      <c r="D381" t="s">
        <v>271</v>
      </c>
      <c r="E381" t="s">
        <v>272</v>
      </c>
      <c r="F381">
        <v>3.93</v>
      </c>
      <c r="G381">
        <v>388.23899999999998</v>
      </c>
      <c r="H381">
        <v>9446</v>
      </c>
      <c r="K381">
        <v>0.99199999999999999</v>
      </c>
      <c r="O381" s="78">
        <v>44591</v>
      </c>
    </row>
    <row r="382" spans="1:15" x14ac:dyDescent="0.35">
      <c r="A382">
        <v>37</v>
      </c>
      <c r="B382">
        <v>37</v>
      </c>
      <c r="C382" t="s">
        <v>529</v>
      </c>
      <c r="D382" t="s">
        <v>530</v>
      </c>
      <c r="E382" t="s">
        <v>339</v>
      </c>
      <c r="F382">
        <v>3.93</v>
      </c>
      <c r="G382">
        <v>14917.959000000001</v>
      </c>
      <c r="H382">
        <v>444890</v>
      </c>
      <c r="I382">
        <v>32627.248</v>
      </c>
      <c r="J382">
        <v>4.3339999999999996</v>
      </c>
      <c r="K382">
        <v>0.99199999999999999</v>
      </c>
      <c r="L382">
        <v>0.33</v>
      </c>
      <c r="M382">
        <v>0.19212000000000001</v>
      </c>
      <c r="N382">
        <v>-41.78</v>
      </c>
      <c r="O382" s="78">
        <v>44591</v>
      </c>
    </row>
    <row r="383" spans="1:15" x14ac:dyDescent="0.35">
      <c r="A383">
        <v>38</v>
      </c>
      <c r="B383">
        <v>38</v>
      </c>
      <c r="C383" t="s">
        <v>531</v>
      </c>
      <c r="D383" t="s">
        <v>532</v>
      </c>
      <c r="E383" t="s">
        <v>339</v>
      </c>
      <c r="F383">
        <v>3.93</v>
      </c>
      <c r="G383">
        <v>37137.093999999997</v>
      </c>
      <c r="H383">
        <v>1065427</v>
      </c>
      <c r="I383">
        <v>27238.401999999998</v>
      </c>
      <c r="J383">
        <v>12.925000000000001</v>
      </c>
      <c r="K383">
        <v>0.99199999999999999</v>
      </c>
      <c r="L383">
        <v>0.83</v>
      </c>
      <c r="M383">
        <v>0.75773999999999997</v>
      </c>
      <c r="N383">
        <v>-8.7100000000000009</v>
      </c>
      <c r="O383" s="78">
        <v>44591</v>
      </c>
    </row>
    <row r="384" spans="1:15" x14ac:dyDescent="0.35">
      <c r="A384">
        <v>39</v>
      </c>
      <c r="B384">
        <v>39</v>
      </c>
      <c r="C384" t="s">
        <v>533</v>
      </c>
      <c r="D384" t="s">
        <v>534</v>
      </c>
      <c r="E384" t="s">
        <v>339</v>
      </c>
      <c r="F384">
        <v>3.93</v>
      </c>
      <c r="G384">
        <v>106800.625</v>
      </c>
      <c r="H384">
        <v>3140491</v>
      </c>
      <c r="I384">
        <v>28237.778999999999</v>
      </c>
      <c r="J384">
        <v>35.854999999999997</v>
      </c>
      <c r="K384">
        <v>0.99199999999999999</v>
      </c>
      <c r="L384">
        <v>3.33</v>
      </c>
      <c r="M384">
        <v>2.27773</v>
      </c>
      <c r="N384">
        <v>-31.6</v>
      </c>
      <c r="O384" s="78">
        <v>44591</v>
      </c>
    </row>
    <row r="385" spans="1:15" x14ac:dyDescent="0.35">
      <c r="A385">
        <v>40</v>
      </c>
      <c r="B385">
        <v>40</v>
      </c>
      <c r="C385" t="s">
        <v>535</v>
      </c>
      <c r="D385" t="s">
        <v>345</v>
      </c>
      <c r="E385" t="s">
        <v>276</v>
      </c>
      <c r="F385">
        <v>4.03</v>
      </c>
      <c r="G385">
        <v>198.97300000000001</v>
      </c>
      <c r="H385">
        <v>2633</v>
      </c>
      <c r="K385">
        <v>0.99199999999999999</v>
      </c>
      <c r="O385" s="78">
        <v>44591</v>
      </c>
    </row>
    <row r="386" spans="1:15" x14ac:dyDescent="0.35">
      <c r="A386">
        <v>41</v>
      </c>
      <c r="B386">
        <v>41</v>
      </c>
      <c r="C386" t="s">
        <v>536</v>
      </c>
      <c r="D386" t="s">
        <v>271</v>
      </c>
      <c r="E386" t="s">
        <v>272</v>
      </c>
      <c r="F386">
        <v>4.04</v>
      </c>
      <c r="G386">
        <v>479.88400000000001</v>
      </c>
      <c r="H386">
        <v>2765</v>
      </c>
      <c r="K386">
        <v>0.99199999999999999</v>
      </c>
      <c r="O386" s="78">
        <v>44591</v>
      </c>
    </row>
    <row r="387" spans="1:15" x14ac:dyDescent="0.35">
      <c r="A387">
        <v>42</v>
      </c>
      <c r="B387">
        <v>42</v>
      </c>
      <c r="C387" t="s">
        <v>537</v>
      </c>
      <c r="D387" t="s">
        <v>506</v>
      </c>
      <c r="E387" t="s">
        <v>301</v>
      </c>
      <c r="F387">
        <v>3.93</v>
      </c>
      <c r="G387">
        <v>23115.66</v>
      </c>
      <c r="H387">
        <v>652132</v>
      </c>
      <c r="I387">
        <v>31048.732</v>
      </c>
      <c r="J387">
        <v>7.0579999999999998</v>
      </c>
      <c r="K387">
        <v>0.99199999999999999</v>
      </c>
      <c r="L387">
        <v>0.39</v>
      </c>
      <c r="M387">
        <v>0.37120999999999998</v>
      </c>
      <c r="N387">
        <v>-4.82</v>
      </c>
      <c r="O387" s="78">
        <v>44591</v>
      </c>
    </row>
    <row r="388" spans="1:15" x14ac:dyDescent="0.35">
      <c r="A388">
        <v>43</v>
      </c>
      <c r="B388">
        <v>43</v>
      </c>
      <c r="C388" t="s">
        <v>538</v>
      </c>
      <c r="D388" t="s">
        <v>508</v>
      </c>
      <c r="E388" t="s">
        <v>301</v>
      </c>
      <c r="F388">
        <v>3.93</v>
      </c>
      <c r="G388">
        <v>33973.112999999998</v>
      </c>
      <c r="H388">
        <v>952299</v>
      </c>
      <c r="I388">
        <v>31299.224999999999</v>
      </c>
      <c r="J388">
        <v>10.29</v>
      </c>
      <c r="K388">
        <v>0.99199999999999999</v>
      </c>
      <c r="L388">
        <v>0.62</v>
      </c>
      <c r="M388">
        <v>0.58401000000000003</v>
      </c>
      <c r="N388">
        <v>-5.8</v>
      </c>
      <c r="O388" s="78">
        <v>44591</v>
      </c>
    </row>
    <row r="389" spans="1:15" x14ac:dyDescent="0.35">
      <c r="A389">
        <v>44</v>
      </c>
      <c r="B389">
        <v>44</v>
      </c>
      <c r="C389" t="s">
        <v>539</v>
      </c>
      <c r="D389" t="s">
        <v>510</v>
      </c>
      <c r="E389" t="s">
        <v>301</v>
      </c>
      <c r="F389">
        <v>3.93</v>
      </c>
      <c r="G389">
        <v>64391.663999999997</v>
      </c>
      <c r="H389">
        <v>1861760</v>
      </c>
      <c r="I389">
        <v>30948.162</v>
      </c>
      <c r="J389">
        <v>19.724</v>
      </c>
      <c r="K389">
        <v>0.99199999999999999</v>
      </c>
      <c r="L389">
        <v>0.99</v>
      </c>
      <c r="M389">
        <v>1.20688</v>
      </c>
      <c r="N389">
        <v>21.91</v>
      </c>
      <c r="O389" s="78">
        <v>44591</v>
      </c>
    </row>
    <row r="390" spans="1:15" x14ac:dyDescent="0.35">
      <c r="A390">
        <v>45</v>
      </c>
      <c r="B390">
        <v>45</v>
      </c>
      <c r="C390" t="s">
        <v>540</v>
      </c>
      <c r="D390" t="s">
        <v>271</v>
      </c>
      <c r="E390" t="s">
        <v>272</v>
      </c>
      <c r="F390">
        <v>3.94</v>
      </c>
      <c r="G390">
        <v>57.448999999999998</v>
      </c>
      <c r="H390">
        <v>1281</v>
      </c>
      <c r="K390">
        <v>0.99199999999999999</v>
      </c>
      <c r="O390" s="78">
        <v>44591</v>
      </c>
    </row>
    <row r="391" spans="1:15" x14ac:dyDescent="0.35">
      <c r="A391">
        <v>46</v>
      </c>
      <c r="B391">
        <v>46</v>
      </c>
      <c r="C391" t="s">
        <v>541</v>
      </c>
      <c r="D391" t="s">
        <v>506</v>
      </c>
      <c r="E391" t="s">
        <v>301</v>
      </c>
      <c r="F391">
        <v>3.93</v>
      </c>
      <c r="G391">
        <v>23386.84</v>
      </c>
      <c r="H391">
        <v>664735</v>
      </c>
      <c r="I391">
        <v>30743.357</v>
      </c>
      <c r="J391">
        <v>7.2119999999999997</v>
      </c>
      <c r="K391">
        <v>0.99199999999999999</v>
      </c>
      <c r="L391">
        <v>0.39</v>
      </c>
      <c r="M391">
        <v>0.38131999999999999</v>
      </c>
      <c r="N391">
        <v>-2.23</v>
      </c>
      <c r="O391" s="78">
        <v>44591</v>
      </c>
    </row>
    <row r="392" spans="1:15" x14ac:dyDescent="0.35">
      <c r="A392">
        <v>47</v>
      </c>
      <c r="B392">
        <v>47</v>
      </c>
      <c r="C392" t="s">
        <v>542</v>
      </c>
      <c r="D392" t="s">
        <v>508</v>
      </c>
      <c r="E392" t="s">
        <v>301</v>
      </c>
      <c r="F392">
        <v>3.93</v>
      </c>
      <c r="G392">
        <v>35082.012000000002</v>
      </c>
      <c r="H392">
        <v>1011903</v>
      </c>
      <c r="I392">
        <v>31292.6</v>
      </c>
      <c r="J392">
        <v>10.628</v>
      </c>
      <c r="K392">
        <v>0.99199999999999999</v>
      </c>
      <c r="L392">
        <v>0.62</v>
      </c>
      <c r="M392">
        <v>0.60629</v>
      </c>
      <c r="N392">
        <v>-2.21</v>
      </c>
      <c r="O392" s="78">
        <v>44591</v>
      </c>
    </row>
    <row r="393" spans="1:15" x14ac:dyDescent="0.35">
      <c r="A393">
        <v>48</v>
      </c>
      <c r="B393">
        <v>48</v>
      </c>
      <c r="C393" t="s">
        <v>543</v>
      </c>
      <c r="D393" t="s">
        <v>510</v>
      </c>
      <c r="E393" t="s">
        <v>301</v>
      </c>
      <c r="F393">
        <v>3.93</v>
      </c>
      <c r="G393">
        <v>65809.672000000006</v>
      </c>
      <c r="H393">
        <v>1905909</v>
      </c>
      <c r="I393">
        <v>30778.032999999999</v>
      </c>
      <c r="J393">
        <v>20.27</v>
      </c>
      <c r="K393">
        <v>0.99199999999999999</v>
      </c>
      <c r="L393">
        <v>0.99</v>
      </c>
      <c r="M393">
        <v>1.24299</v>
      </c>
      <c r="N393">
        <v>25.55</v>
      </c>
      <c r="O393" s="78">
        <v>44591</v>
      </c>
    </row>
    <row r="394" spans="1:15" x14ac:dyDescent="0.35">
      <c r="A394">
        <v>49</v>
      </c>
      <c r="B394">
        <v>49</v>
      </c>
      <c r="C394" t="s">
        <v>544</v>
      </c>
      <c r="D394" t="s">
        <v>271</v>
      </c>
      <c r="E394" t="s">
        <v>272</v>
      </c>
      <c r="F394">
        <v>4.03</v>
      </c>
      <c r="G394">
        <v>68.087999999999994</v>
      </c>
      <c r="H394">
        <v>2517</v>
      </c>
      <c r="K394">
        <v>0.99199999999999999</v>
      </c>
      <c r="O394" s="78">
        <v>44591</v>
      </c>
    </row>
    <row r="395" spans="1:15" x14ac:dyDescent="0.35">
      <c r="A395">
        <v>50</v>
      </c>
      <c r="B395">
        <v>50</v>
      </c>
      <c r="C395" t="s">
        <v>545</v>
      </c>
      <c r="D395" t="s">
        <v>546</v>
      </c>
      <c r="E395" t="s">
        <v>281</v>
      </c>
      <c r="F395">
        <v>3.93</v>
      </c>
      <c r="G395">
        <v>12875.501</v>
      </c>
      <c r="H395">
        <v>355341</v>
      </c>
      <c r="I395">
        <v>29971.398000000001</v>
      </c>
      <c r="J395">
        <v>4.0730000000000004</v>
      </c>
      <c r="K395">
        <v>0.99199999999999999</v>
      </c>
      <c r="M395">
        <v>0.17491000000000001</v>
      </c>
      <c r="O395" s="78">
        <v>44591</v>
      </c>
    </row>
    <row r="396" spans="1:15" x14ac:dyDescent="0.35">
      <c r="A396">
        <v>51</v>
      </c>
      <c r="B396">
        <v>51</v>
      </c>
      <c r="C396" t="s">
        <v>547</v>
      </c>
      <c r="D396" t="s">
        <v>548</v>
      </c>
      <c r="E396" t="s">
        <v>281</v>
      </c>
      <c r="F396">
        <v>3.93</v>
      </c>
      <c r="G396">
        <v>3959.1120000000001</v>
      </c>
      <c r="H396">
        <v>86055</v>
      </c>
      <c r="I396">
        <v>29795.437999999998</v>
      </c>
      <c r="J396">
        <v>1.26</v>
      </c>
      <c r="K396">
        <v>0.99199999999999999</v>
      </c>
      <c r="O396" s="78">
        <v>44591</v>
      </c>
    </row>
    <row r="397" spans="1:15" x14ac:dyDescent="0.35">
      <c r="A397">
        <v>52</v>
      </c>
      <c r="B397">
        <v>52</v>
      </c>
      <c r="C397" t="s">
        <v>549</v>
      </c>
      <c r="D397" t="s">
        <v>550</v>
      </c>
      <c r="E397" t="s">
        <v>281</v>
      </c>
      <c r="F397">
        <v>3.93</v>
      </c>
      <c r="G397">
        <v>5611.71</v>
      </c>
      <c r="H397">
        <v>137740</v>
      </c>
      <c r="I397">
        <v>29965.063999999998</v>
      </c>
      <c r="J397">
        <v>1.7749999999999999</v>
      </c>
      <c r="K397">
        <v>0.99199999999999999</v>
      </c>
      <c r="M397">
        <v>2.4029999999999999E-2</v>
      </c>
      <c r="O397" s="78">
        <v>44591</v>
      </c>
    </row>
    <row r="398" spans="1:15" x14ac:dyDescent="0.35">
      <c r="A398">
        <v>53</v>
      </c>
      <c r="B398">
        <v>53</v>
      </c>
      <c r="C398" t="s">
        <v>551</v>
      </c>
      <c r="D398" t="s">
        <v>552</v>
      </c>
      <c r="E398" t="s">
        <v>281</v>
      </c>
      <c r="F398">
        <v>3.93</v>
      </c>
      <c r="G398">
        <v>3206.4079999999999</v>
      </c>
      <c r="H398">
        <v>57253</v>
      </c>
      <c r="I398">
        <v>29167.559000000001</v>
      </c>
      <c r="J398">
        <v>1.042</v>
      </c>
      <c r="K398">
        <v>0.99199999999999999</v>
      </c>
      <c r="O398" s="78">
        <v>44591</v>
      </c>
    </row>
    <row r="399" spans="1:15" x14ac:dyDescent="0.35">
      <c r="A399">
        <v>54</v>
      </c>
      <c r="B399">
        <v>54</v>
      </c>
      <c r="C399" t="s">
        <v>553</v>
      </c>
      <c r="D399" t="s">
        <v>554</v>
      </c>
      <c r="E399" t="s">
        <v>281</v>
      </c>
      <c r="F399">
        <v>3.93</v>
      </c>
      <c r="G399">
        <v>3755.9560000000001</v>
      </c>
      <c r="H399">
        <v>85202</v>
      </c>
      <c r="I399">
        <v>30784.331999999999</v>
      </c>
      <c r="J399">
        <v>1.157</v>
      </c>
      <c r="K399">
        <v>0.99199999999999999</v>
      </c>
      <c r="O399" s="78">
        <v>44591</v>
      </c>
    </row>
    <row r="400" spans="1:15" x14ac:dyDescent="0.35">
      <c r="A400">
        <v>55</v>
      </c>
      <c r="B400">
        <v>55</v>
      </c>
      <c r="C400" t="s">
        <v>555</v>
      </c>
      <c r="D400" t="s">
        <v>556</v>
      </c>
      <c r="E400" t="s">
        <v>281</v>
      </c>
      <c r="F400">
        <v>3.93</v>
      </c>
      <c r="G400">
        <v>2554.2049999999999</v>
      </c>
      <c r="H400">
        <v>66797</v>
      </c>
      <c r="I400">
        <v>34493.031000000003</v>
      </c>
      <c r="J400">
        <v>0.70199999999999996</v>
      </c>
      <c r="K400">
        <v>0.99199999999999999</v>
      </c>
      <c r="O400" s="78">
        <v>44591</v>
      </c>
    </row>
    <row r="401" spans="1:15" x14ac:dyDescent="0.35">
      <c r="A401">
        <v>56</v>
      </c>
      <c r="B401">
        <v>56</v>
      </c>
      <c r="C401" t="s">
        <v>557</v>
      </c>
      <c r="D401" t="s">
        <v>271</v>
      </c>
      <c r="E401" t="s">
        <v>272</v>
      </c>
      <c r="F401">
        <v>4.03</v>
      </c>
      <c r="G401">
        <v>386.66800000000001</v>
      </c>
      <c r="H401">
        <v>3493</v>
      </c>
      <c r="K401">
        <v>0.99199999999999999</v>
      </c>
      <c r="O401" s="78">
        <v>44591</v>
      </c>
    </row>
    <row r="402" spans="1:15" x14ac:dyDescent="0.35">
      <c r="A402">
        <v>57</v>
      </c>
      <c r="B402">
        <v>57</v>
      </c>
      <c r="C402" t="s">
        <v>558</v>
      </c>
      <c r="D402" t="s">
        <v>559</v>
      </c>
      <c r="E402" t="s">
        <v>281</v>
      </c>
      <c r="F402">
        <v>3.93</v>
      </c>
      <c r="G402">
        <v>3054.2550000000001</v>
      </c>
      <c r="H402">
        <v>45368</v>
      </c>
      <c r="I402">
        <v>32721.210999999999</v>
      </c>
      <c r="J402">
        <v>0.88500000000000001</v>
      </c>
      <c r="K402">
        <v>0.99199999999999999</v>
      </c>
      <c r="O402" s="78">
        <v>44591</v>
      </c>
    </row>
    <row r="403" spans="1:15" x14ac:dyDescent="0.35">
      <c r="A403">
        <v>58</v>
      </c>
      <c r="B403">
        <v>58</v>
      </c>
      <c r="C403" t="s">
        <v>560</v>
      </c>
      <c r="D403" t="s">
        <v>561</v>
      </c>
      <c r="E403" t="s">
        <v>281</v>
      </c>
      <c r="F403">
        <v>3.93</v>
      </c>
      <c r="G403">
        <v>2994.7350000000001</v>
      </c>
      <c r="H403">
        <v>50622</v>
      </c>
      <c r="I403">
        <v>32268.425999999999</v>
      </c>
      <c r="J403">
        <v>0.88</v>
      </c>
      <c r="K403">
        <v>0.99199999999999999</v>
      </c>
      <c r="O403" s="78">
        <v>44591</v>
      </c>
    </row>
    <row r="404" spans="1:15" x14ac:dyDescent="0.35">
      <c r="A404">
        <v>59</v>
      </c>
      <c r="B404">
        <v>59</v>
      </c>
      <c r="C404" t="s">
        <v>562</v>
      </c>
      <c r="D404" t="s">
        <v>563</v>
      </c>
      <c r="E404" t="s">
        <v>281</v>
      </c>
      <c r="F404">
        <v>3.93</v>
      </c>
      <c r="G404">
        <v>3809.8510000000001</v>
      </c>
      <c r="H404">
        <v>79495</v>
      </c>
      <c r="I404">
        <v>32890.758000000002</v>
      </c>
      <c r="J404">
        <v>1.0980000000000001</v>
      </c>
      <c r="K404">
        <v>0.99199999999999999</v>
      </c>
      <c r="O404" s="78">
        <v>44591</v>
      </c>
    </row>
    <row r="405" spans="1:15" x14ac:dyDescent="0.35">
      <c r="A405">
        <v>60</v>
      </c>
      <c r="B405">
        <v>60</v>
      </c>
      <c r="C405" t="s">
        <v>564</v>
      </c>
      <c r="D405" t="s">
        <v>565</v>
      </c>
      <c r="E405" t="s">
        <v>281</v>
      </c>
      <c r="F405">
        <v>3.93</v>
      </c>
      <c r="G405">
        <v>168664.45300000001</v>
      </c>
      <c r="H405">
        <v>4920675</v>
      </c>
      <c r="I405">
        <v>30664.368999999999</v>
      </c>
      <c r="J405">
        <v>52.143000000000001</v>
      </c>
      <c r="K405">
        <v>0.99199999999999999</v>
      </c>
      <c r="M405">
        <v>3.3667199999999999</v>
      </c>
      <c r="O405" s="78">
        <v>44591</v>
      </c>
    </row>
    <row r="406" spans="1:15" x14ac:dyDescent="0.35">
      <c r="A406">
        <v>61</v>
      </c>
      <c r="B406">
        <v>61</v>
      </c>
      <c r="C406" t="s">
        <v>566</v>
      </c>
      <c r="D406" t="s">
        <v>567</v>
      </c>
      <c r="E406" t="s">
        <v>281</v>
      </c>
      <c r="F406">
        <v>3.93</v>
      </c>
      <c r="G406">
        <v>169531.016</v>
      </c>
      <c r="H406">
        <v>4990981</v>
      </c>
      <c r="I406">
        <v>29452.493999999999</v>
      </c>
      <c r="J406">
        <v>54.567999999999998</v>
      </c>
      <c r="K406">
        <v>0.99199999999999999</v>
      </c>
      <c r="M406">
        <v>3.52948</v>
      </c>
      <c r="O406" s="78">
        <v>44591</v>
      </c>
    </row>
    <row r="407" spans="1:15" x14ac:dyDescent="0.35">
      <c r="A407">
        <v>62</v>
      </c>
      <c r="B407">
        <v>62</v>
      </c>
      <c r="C407" t="s">
        <v>568</v>
      </c>
      <c r="D407" t="s">
        <v>569</v>
      </c>
      <c r="E407" t="s">
        <v>281</v>
      </c>
      <c r="F407">
        <v>3.93</v>
      </c>
      <c r="G407">
        <v>123135.164</v>
      </c>
      <c r="H407">
        <v>3572276</v>
      </c>
      <c r="I407">
        <v>31486.407999999999</v>
      </c>
      <c r="J407">
        <v>37.073999999999998</v>
      </c>
      <c r="K407">
        <v>0.99199999999999999</v>
      </c>
      <c r="M407">
        <v>2.35894</v>
      </c>
      <c r="O407" s="78">
        <v>44591</v>
      </c>
    </row>
    <row r="408" spans="1:15" x14ac:dyDescent="0.35">
      <c r="A408">
        <v>63</v>
      </c>
      <c r="B408">
        <v>63</v>
      </c>
      <c r="C408" t="s">
        <v>570</v>
      </c>
      <c r="D408" t="s">
        <v>271</v>
      </c>
      <c r="E408" t="s">
        <v>272</v>
      </c>
      <c r="F408">
        <v>4.03</v>
      </c>
      <c r="G408">
        <v>176.65100000000001</v>
      </c>
      <c r="H408">
        <v>3457</v>
      </c>
      <c r="K408">
        <v>0.99199999999999999</v>
      </c>
      <c r="O408" s="78">
        <v>44591</v>
      </c>
    </row>
    <row r="409" spans="1:15" x14ac:dyDescent="0.35">
      <c r="A409">
        <v>64</v>
      </c>
      <c r="B409">
        <v>64</v>
      </c>
      <c r="C409" t="s">
        <v>571</v>
      </c>
      <c r="D409" t="s">
        <v>572</v>
      </c>
      <c r="E409" t="s">
        <v>281</v>
      </c>
      <c r="F409">
        <v>3.93</v>
      </c>
      <c r="G409">
        <v>115007.398</v>
      </c>
      <c r="H409">
        <v>3354630</v>
      </c>
      <c r="I409">
        <v>32258.951000000001</v>
      </c>
      <c r="J409">
        <v>33.796999999999997</v>
      </c>
      <c r="K409">
        <v>0.99199999999999999</v>
      </c>
      <c r="M409">
        <v>2.1407099999999999</v>
      </c>
      <c r="O409" s="78">
        <v>44591</v>
      </c>
    </row>
    <row r="410" spans="1:15" x14ac:dyDescent="0.35">
      <c r="A410">
        <v>65</v>
      </c>
      <c r="B410">
        <v>65</v>
      </c>
      <c r="C410" t="s">
        <v>573</v>
      </c>
      <c r="D410" t="s">
        <v>574</v>
      </c>
      <c r="E410" t="s">
        <v>281</v>
      </c>
      <c r="F410">
        <v>3.93</v>
      </c>
      <c r="G410">
        <v>125697.609</v>
      </c>
      <c r="H410">
        <v>3659927</v>
      </c>
      <c r="I410">
        <v>29736.238000000001</v>
      </c>
      <c r="J410">
        <v>40.073</v>
      </c>
      <c r="K410">
        <v>0.99199999999999999</v>
      </c>
      <c r="M410">
        <v>2.55897</v>
      </c>
      <c r="O410" s="78">
        <v>44591</v>
      </c>
    </row>
    <row r="411" spans="1:15" x14ac:dyDescent="0.35">
      <c r="A411">
        <v>66</v>
      </c>
      <c r="B411">
        <v>66</v>
      </c>
      <c r="C411" t="s">
        <v>575</v>
      </c>
      <c r="D411" t="s">
        <v>576</v>
      </c>
      <c r="E411" t="s">
        <v>281</v>
      </c>
      <c r="F411">
        <v>3.93</v>
      </c>
      <c r="G411">
        <v>111630.977</v>
      </c>
      <c r="H411">
        <v>3280084</v>
      </c>
      <c r="I411">
        <v>28802.436000000002</v>
      </c>
      <c r="J411">
        <v>36.741999999999997</v>
      </c>
      <c r="K411">
        <v>0.99199999999999999</v>
      </c>
      <c r="M411">
        <v>2.33683</v>
      </c>
      <c r="O411" s="78">
        <v>44591</v>
      </c>
    </row>
    <row r="412" spans="1:15" x14ac:dyDescent="0.35">
      <c r="A412">
        <v>67</v>
      </c>
      <c r="B412">
        <v>67</v>
      </c>
      <c r="C412" t="s">
        <v>577</v>
      </c>
      <c r="D412" t="s">
        <v>578</v>
      </c>
      <c r="E412" t="s">
        <v>281</v>
      </c>
      <c r="F412">
        <v>3.93</v>
      </c>
      <c r="G412">
        <v>84109.625</v>
      </c>
      <c r="H412">
        <v>2447685</v>
      </c>
      <c r="I412">
        <v>30722.201000000001</v>
      </c>
      <c r="J412">
        <v>25.954000000000001</v>
      </c>
      <c r="K412">
        <v>0.99199999999999999</v>
      </c>
      <c r="M412">
        <v>1.61954</v>
      </c>
      <c r="O412" s="78">
        <v>44591</v>
      </c>
    </row>
    <row r="413" spans="1:15" x14ac:dyDescent="0.35">
      <c r="A413">
        <v>68</v>
      </c>
      <c r="B413">
        <v>68</v>
      </c>
      <c r="C413" t="s">
        <v>579</v>
      </c>
      <c r="D413" t="s">
        <v>580</v>
      </c>
      <c r="E413" t="s">
        <v>281</v>
      </c>
      <c r="F413">
        <v>3.93</v>
      </c>
      <c r="G413">
        <v>92711.141000000003</v>
      </c>
      <c r="H413">
        <v>2724691</v>
      </c>
      <c r="I413">
        <v>33022.440999999999</v>
      </c>
      <c r="J413">
        <v>26.614999999999998</v>
      </c>
      <c r="K413">
        <v>0.99199999999999999</v>
      </c>
      <c r="M413">
        <v>1.6634199999999999</v>
      </c>
      <c r="O413" s="78">
        <v>44591</v>
      </c>
    </row>
    <row r="414" spans="1:15" x14ac:dyDescent="0.35">
      <c r="A414">
        <v>69</v>
      </c>
      <c r="B414">
        <v>69</v>
      </c>
      <c r="C414" t="s">
        <v>581</v>
      </c>
      <c r="D414" t="s">
        <v>582</v>
      </c>
      <c r="E414" t="s">
        <v>281</v>
      </c>
      <c r="F414">
        <v>3.93</v>
      </c>
      <c r="G414">
        <v>89568.452999999994</v>
      </c>
      <c r="H414">
        <v>2658092</v>
      </c>
      <c r="I414">
        <v>31652.782999999999</v>
      </c>
      <c r="J414">
        <v>26.826000000000001</v>
      </c>
      <c r="K414">
        <v>0.99199999999999999</v>
      </c>
      <c r="M414">
        <v>1.6773800000000001</v>
      </c>
      <c r="O414" s="78">
        <v>44591</v>
      </c>
    </row>
    <row r="415" spans="1:15" x14ac:dyDescent="0.35">
      <c r="A415">
        <v>70</v>
      </c>
      <c r="B415">
        <v>70</v>
      </c>
      <c r="C415" t="s">
        <v>583</v>
      </c>
      <c r="D415" t="s">
        <v>271</v>
      </c>
      <c r="E415" t="s">
        <v>272</v>
      </c>
      <c r="F415">
        <v>4.04</v>
      </c>
      <c r="G415">
        <v>871.24199999999996</v>
      </c>
      <c r="H415">
        <v>4548</v>
      </c>
      <c r="K415">
        <v>0.99199999999999999</v>
      </c>
      <c r="O415" s="78">
        <v>44591</v>
      </c>
    </row>
    <row r="416" spans="1:15" x14ac:dyDescent="0.35">
      <c r="A416">
        <v>71</v>
      </c>
      <c r="B416">
        <v>71</v>
      </c>
      <c r="C416" t="s">
        <v>584</v>
      </c>
      <c r="D416" t="s">
        <v>585</v>
      </c>
      <c r="E416" t="s">
        <v>281</v>
      </c>
      <c r="F416">
        <v>3.93</v>
      </c>
      <c r="G416">
        <v>3922.3890000000001</v>
      </c>
      <c r="H416">
        <v>83366</v>
      </c>
      <c r="I416">
        <v>32518.627</v>
      </c>
      <c r="J416">
        <v>1.143</v>
      </c>
      <c r="K416">
        <v>0.99199999999999999</v>
      </c>
      <c r="O416" s="78">
        <v>44591</v>
      </c>
    </row>
    <row r="417" spans="1:15" x14ac:dyDescent="0.35">
      <c r="A417">
        <v>72</v>
      </c>
      <c r="B417">
        <v>72</v>
      </c>
      <c r="C417" t="s">
        <v>586</v>
      </c>
      <c r="D417" t="s">
        <v>587</v>
      </c>
      <c r="E417" t="s">
        <v>281</v>
      </c>
      <c r="F417">
        <v>3.93</v>
      </c>
      <c r="G417">
        <v>3369.5859999999998</v>
      </c>
      <c r="H417">
        <v>76128</v>
      </c>
      <c r="I417">
        <v>30752.116999999998</v>
      </c>
      <c r="J417">
        <v>1.0389999999999999</v>
      </c>
      <c r="K417">
        <v>0.99199999999999999</v>
      </c>
      <c r="O417" s="78">
        <v>44591</v>
      </c>
    </row>
    <row r="418" spans="1:15" x14ac:dyDescent="0.35">
      <c r="A418">
        <v>73</v>
      </c>
      <c r="B418">
        <v>73</v>
      </c>
      <c r="C418" t="s">
        <v>588</v>
      </c>
      <c r="D418" t="s">
        <v>589</v>
      </c>
      <c r="E418" t="s">
        <v>281</v>
      </c>
      <c r="F418">
        <v>3.93</v>
      </c>
      <c r="G418">
        <v>81067.429999999993</v>
      </c>
      <c r="H418">
        <v>2410535</v>
      </c>
      <c r="I418">
        <v>33958.097999999998</v>
      </c>
      <c r="J418">
        <v>22.631</v>
      </c>
      <c r="K418">
        <v>0.99199999999999999</v>
      </c>
      <c r="M418">
        <v>1.3993100000000001</v>
      </c>
      <c r="O418" s="78">
        <v>44591</v>
      </c>
    </row>
    <row r="419" spans="1:15" x14ac:dyDescent="0.35">
      <c r="A419">
        <v>74</v>
      </c>
      <c r="B419">
        <v>74</v>
      </c>
      <c r="C419" t="s">
        <v>590</v>
      </c>
      <c r="D419" t="s">
        <v>591</v>
      </c>
      <c r="E419" t="s">
        <v>281</v>
      </c>
      <c r="F419">
        <v>3.93</v>
      </c>
      <c r="G419">
        <v>41986.961000000003</v>
      </c>
      <c r="H419">
        <v>1208443</v>
      </c>
      <c r="I419">
        <v>31641.379000000001</v>
      </c>
      <c r="J419">
        <v>12.58</v>
      </c>
      <c r="K419">
        <v>0.99199999999999999</v>
      </c>
      <c r="M419">
        <v>0.73494999999999999</v>
      </c>
      <c r="O419" s="78">
        <v>44591</v>
      </c>
    </row>
    <row r="420" spans="1:15" x14ac:dyDescent="0.35">
      <c r="A420">
        <v>75</v>
      </c>
      <c r="B420">
        <v>75</v>
      </c>
      <c r="C420" t="s">
        <v>592</v>
      </c>
      <c r="D420" t="s">
        <v>593</v>
      </c>
      <c r="E420" t="s">
        <v>281</v>
      </c>
      <c r="F420">
        <v>3.93</v>
      </c>
      <c r="G420">
        <v>41576.758000000002</v>
      </c>
      <c r="H420">
        <v>1188062</v>
      </c>
      <c r="I420">
        <v>32100.113000000001</v>
      </c>
      <c r="J420">
        <v>12.279</v>
      </c>
      <c r="K420">
        <v>0.99199999999999999</v>
      </c>
      <c r="M420">
        <v>0.71509999999999996</v>
      </c>
      <c r="O420" s="78">
        <v>44591</v>
      </c>
    </row>
    <row r="421" spans="1:15" x14ac:dyDescent="0.35">
      <c r="A421">
        <v>76</v>
      </c>
      <c r="B421">
        <v>76</v>
      </c>
      <c r="C421" t="s">
        <v>594</v>
      </c>
      <c r="D421" t="s">
        <v>595</v>
      </c>
      <c r="E421" t="s">
        <v>281</v>
      </c>
      <c r="F421">
        <v>3.93</v>
      </c>
      <c r="G421">
        <v>3634.3870000000002</v>
      </c>
      <c r="H421">
        <v>88432</v>
      </c>
      <c r="I421">
        <v>31605.648000000001</v>
      </c>
      <c r="J421">
        <v>1.0900000000000001</v>
      </c>
      <c r="K421">
        <v>0.99199999999999999</v>
      </c>
      <c r="O421" s="78">
        <v>44591</v>
      </c>
    </row>
    <row r="422" spans="1:15" x14ac:dyDescent="0.35">
      <c r="A422">
        <v>77</v>
      </c>
      <c r="B422">
        <v>77</v>
      </c>
      <c r="C422" t="s">
        <v>596</v>
      </c>
      <c r="D422" t="s">
        <v>271</v>
      </c>
      <c r="E422" t="s">
        <v>272</v>
      </c>
      <c r="F422">
        <v>4.03</v>
      </c>
      <c r="G422">
        <v>503.36700000000002</v>
      </c>
      <c r="H422">
        <v>5093</v>
      </c>
      <c r="K422">
        <v>0.99199999999999999</v>
      </c>
      <c r="O422" s="78">
        <v>44591</v>
      </c>
    </row>
    <row r="423" spans="1:15" x14ac:dyDescent="0.35">
      <c r="A423">
        <v>78</v>
      </c>
      <c r="B423">
        <v>78</v>
      </c>
      <c r="C423" t="s">
        <v>597</v>
      </c>
      <c r="D423" t="s">
        <v>598</v>
      </c>
      <c r="E423" t="s">
        <v>281</v>
      </c>
      <c r="F423">
        <v>3.93</v>
      </c>
      <c r="G423">
        <v>3755.933</v>
      </c>
      <c r="H423">
        <v>92849</v>
      </c>
      <c r="I423">
        <v>32575.013999999999</v>
      </c>
      <c r="J423">
        <v>1.093</v>
      </c>
      <c r="K423">
        <v>0.99199999999999999</v>
      </c>
      <c r="O423" s="78">
        <v>44591</v>
      </c>
    </row>
    <row r="424" spans="1:15" x14ac:dyDescent="0.35">
      <c r="A424">
        <v>79</v>
      </c>
      <c r="B424">
        <v>79</v>
      </c>
      <c r="C424" t="s">
        <v>599</v>
      </c>
      <c r="D424" t="s">
        <v>600</v>
      </c>
      <c r="E424" t="s">
        <v>281</v>
      </c>
      <c r="F424">
        <v>3.93</v>
      </c>
      <c r="G424">
        <v>3667.4290000000001</v>
      </c>
      <c r="H424">
        <v>79307</v>
      </c>
      <c r="I424">
        <v>30619.773000000001</v>
      </c>
      <c r="J424">
        <v>1.135</v>
      </c>
      <c r="K424">
        <v>0.99199999999999999</v>
      </c>
      <c r="O424" s="78">
        <v>44591</v>
      </c>
    </row>
    <row r="425" spans="1:15" x14ac:dyDescent="0.35">
      <c r="A425">
        <v>80</v>
      </c>
      <c r="B425">
        <v>80</v>
      </c>
      <c r="C425" t="s">
        <v>601</v>
      </c>
      <c r="D425" t="s">
        <v>602</v>
      </c>
      <c r="E425" t="s">
        <v>281</v>
      </c>
      <c r="F425">
        <v>3.93</v>
      </c>
      <c r="G425">
        <v>4055.2220000000002</v>
      </c>
      <c r="H425">
        <v>102083</v>
      </c>
      <c r="I425">
        <v>27389.724999999999</v>
      </c>
      <c r="J425">
        <v>1.4039999999999999</v>
      </c>
      <c r="K425">
        <v>0.99199999999999999</v>
      </c>
      <c r="O425" s="78">
        <v>44591</v>
      </c>
    </row>
    <row r="426" spans="1:15" x14ac:dyDescent="0.35">
      <c r="A426">
        <v>81</v>
      </c>
      <c r="B426">
        <v>81</v>
      </c>
      <c r="C426" t="s">
        <v>603</v>
      </c>
      <c r="D426" t="s">
        <v>604</v>
      </c>
      <c r="E426" t="s">
        <v>281</v>
      </c>
      <c r="F426">
        <v>3.93</v>
      </c>
      <c r="G426">
        <v>50884.726999999999</v>
      </c>
      <c r="H426">
        <v>1434449</v>
      </c>
      <c r="I426">
        <v>29628.002</v>
      </c>
      <c r="J426">
        <v>16.280999999999999</v>
      </c>
      <c r="K426">
        <v>0.99199999999999999</v>
      </c>
      <c r="M426">
        <v>0.97928000000000004</v>
      </c>
      <c r="O426" s="78">
        <v>44591</v>
      </c>
    </row>
    <row r="427" spans="1:15" x14ac:dyDescent="0.35">
      <c r="A427">
        <v>82</v>
      </c>
      <c r="B427">
        <v>82</v>
      </c>
      <c r="C427" t="s">
        <v>605</v>
      </c>
      <c r="D427" t="s">
        <v>606</v>
      </c>
      <c r="E427" t="s">
        <v>281</v>
      </c>
      <c r="F427">
        <v>3.93</v>
      </c>
      <c r="G427">
        <v>48488.02</v>
      </c>
      <c r="H427">
        <v>1435678</v>
      </c>
      <c r="I427">
        <v>37381.565999999999</v>
      </c>
      <c r="J427">
        <v>12.297000000000001</v>
      </c>
      <c r="K427">
        <v>0.99199999999999999</v>
      </c>
      <c r="M427">
        <v>0.71628000000000003</v>
      </c>
      <c r="O427" s="78">
        <v>44591</v>
      </c>
    </row>
    <row r="428" spans="1:15" x14ac:dyDescent="0.35">
      <c r="A428">
        <v>83</v>
      </c>
      <c r="B428">
        <v>83</v>
      </c>
      <c r="C428" t="s">
        <v>607</v>
      </c>
      <c r="D428" t="s">
        <v>608</v>
      </c>
      <c r="E428" t="s">
        <v>281</v>
      </c>
      <c r="F428">
        <v>3.93</v>
      </c>
      <c r="G428">
        <v>48764.91</v>
      </c>
      <c r="H428">
        <v>1392134</v>
      </c>
      <c r="I428">
        <v>32321.053</v>
      </c>
      <c r="J428">
        <v>14.303000000000001</v>
      </c>
      <c r="K428">
        <v>0.99199999999999999</v>
      </c>
      <c r="M428">
        <v>0.84865999999999997</v>
      </c>
      <c r="O428" s="78">
        <v>44591</v>
      </c>
    </row>
    <row r="429" spans="1:15" x14ac:dyDescent="0.35">
      <c r="A429">
        <v>84</v>
      </c>
      <c r="B429">
        <v>84</v>
      </c>
      <c r="C429" t="s">
        <v>609</v>
      </c>
      <c r="D429" t="s">
        <v>271</v>
      </c>
      <c r="E429" t="s">
        <v>272</v>
      </c>
      <c r="F429">
        <v>4.03</v>
      </c>
      <c r="G429">
        <v>237.32400000000001</v>
      </c>
      <c r="H429">
        <v>3356</v>
      </c>
      <c r="K429">
        <v>0.99199999999999999</v>
      </c>
      <c r="O429" s="78">
        <v>44591</v>
      </c>
    </row>
    <row r="430" spans="1:15" x14ac:dyDescent="0.35">
      <c r="A430">
        <v>85</v>
      </c>
      <c r="B430">
        <v>85</v>
      </c>
      <c r="C430" t="s">
        <v>610</v>
      </c>
      <c r="D430" t="s">
        <v>611</v>
      </c>
      <c r="E430" t="s">
        <v>281</v>
      </c>
      <c r="F430">
        <v>3.93</v>
      </c>
      <c r="G430">
        <v>5737.0320000000002</v>
      </c>
      <c r="H430">
        <v>124598</v>
      </c>
      <c r="I430">
        <v>34522.762000000002</v>
      </c>
      <c r="J430">
        <v>1.575</v>
      </c>
      <c r="K430">
        <v>0.99199999999999999</v>
      </c>
      <c r="M430">
        <v>1.09E-2</v>
      </c>
      <c r="O430" s="78">
        <v>44591</v>
      </c>
    </row>
    <row r="431" spans="1:15" x14ac:dyDescent="0.35">
      <c r="A431">
        <v>86</v>
      </c>
      <c r="B431">
        <v>86</v>
      </c>
      <c r="C431" t="s">
        <v>612</v>
      </c>
      <c r="D431" t="s">
        <v>613</v>
      </c>
      <c r="E431" t="s">
        <v>281</v>
      </c>
      <c r="F431">
        <v>3.93</v>
      </c>
      <c r="G431">
        <v>5357.5159999999996</v>
      </c>
      <c r="H431">
        <v>125357</v>
      </c>
      <c r="I431">
        <v>31719.065999999999</v>
      </c>
      <c r="J431">
        <v>1.601</v>
      </c>
      <c r="K431">
        <v>0.99199999999999999</v>
      </c>
      <c r="M431">
        <v>1.26E-2</v>
      </c>
      <c r="O431" s="78">
        <v>44591</v>
      </c>
    </row>
    <row r="432" spans="1:15" x14ac:dyDescent="0.35">
      <c r="A432">
        <v>87</v>
      </c>
      <c r="B432">
        <v>87</v>
      </c>
      <c r="C432" t="s">
        <v>614</v>
      </c>
      <c r="D432" t="s">
        <v>615</v>
      </c>
      <c r="E432" t="s">
        <v>281</v>
      </c>
      <c r="F432">
        <v>3.93</v>
      </c>
      <c r="G432">
        <v>5553.982</v>
      </c>
      <c r="H432">
        <v>136797</v>
      </c>
      <c r="I432">
        <v>35017.858999999997</v>
      </c>
      <c r="J432">
        <v>1.504</v>
      </c>
      <c r="K432">
        <v>0.99199999999999999</v>
      </c>
      <c r="M432">
        <v>6.1900000000000002E-3</v>
      </c>
      <c r="O432" s="78">
        <v>44591</v>
      </c>
    </row>
    <row r="433" spans="1:15" x14ac:dyDescent="0.35">
      <c r="A433">
        <v>88</v>
      </c>
      <c r="B433">
        <v>88</v>
      </c>
      <c r="C433" t="s">
        <v>616</v>
      </c>
      <c r="D433" t="s">
        <v>617</v>
      </c>
      <c r="E433" t="s">
        <v>281</v>
      </c>
      <c r="F433">
        <v>3.93</v>
      </c>
      <c r="G433">
        <v>148527.32800000001</v>
      </c>
      <c r="H433">
        <v>4346903</v>
      </c>
      <c r="I433">
        <v>33431.945</v>
      </c>
      <c r="J433">
        <v>42.116999999999997</v>
      </c>
      <c r="K433">
        <v>0.99199999999999999</v>
      </c>
      <c r="M433">
        <v>2.6954400000000001</v>
      </c>
      <c r="O433" s="78">
        <v>44591</v>
      </c>
    </row>
    <row r="434" spans="1:15" x14ac:dyDescent="0.35">
      <c r="A434">
        <v>89</v>
      </c>
      <c r="B434">
        <v>89</v>
      </c>
      <c r="C434" t="s">
        <v>618</v>
      </c>
      <c r="D434" t="s">
        <v>619</v>
      </c>
      <c r="E434" t="s">
        <v>281</v>
      </c>
      <c r="F434">
        <v>3.93</v>
      </c>
      <c r="G434">
        <v>128842.43</v>
      </c>
      <c r="H434">
        <v>3801205</v>
      </c>
      <c r="I434">
        <v>32080.09</v>
      </c>
      <c r="J434">
        <v>38.073999999999998</v>
      </c>
      <c r="K434">
        <v>0.99199999999999999</v>
      </c>
      <c r="M434">
        <v>2.42564</v>
      </c>
      <c r="O434" s="78">
        <v>44591</v>
      </c>
    </row>
    <row r="435" spans="1:15" x14ac:dyDescent="0.35">
      <c r="A435">
        <v>90</v>
      </c>
      <c r="B435">
        <v>90</v>
      </c>
      <c r="C435" t="s">
        <v>620</v>
      </c>
      <c r="D435" t="s">
        <v>621</v>
      </c>
      <c r="E435" t="s">
        <v>281</v>
      </c>
      <c r="F435">
        <v>3.93</v>
      </c>
      <c r="G435">
        <v>146017.516</v>
      </c>
      <c r="H435">
        <v>4222626</v>
      </c>
      <c r="I435">
        <v>29957.782999999999</v>
      </c>
      <c r="J435">
        <v>46.207000000000001</v>
      </c>
      <c r="K435">
        <v>0.99199999999999999</v>
      </c>
      <c r="M435">
        <v>2.9689000000000001</v>
      </c>
      <c r="O435" s="78">
        <v>44591</v>
      </c>
    </row>
    <row r="436" spans="1:15" x14ac:dyDescent="0.35">
      <c r="A436">
        <v>91</v>
      </c>
      <c r="B436">
        <v>91</v>
      </c>
      <c r="C436" t="s">
        <v>622</v>
      </c>
      <c r="D436" t="s">
        <v>271</v>
      </c>
      <c r="E436" t="s">
        <v>272</v>
      </c>
      <c r="F436">
        <v>4.04</v>
      </c>
      <c r="G436">
        <v>218.923</v>
      </c>
      <c r="H436">
        <v>2182</v>
      </c>
      <c r="K436">
        <v>0.99199999999999999</v>
      </c>
      <c r="O436" s="78">
        <v>44591</v>
      </c>
    </row>
    <row r="437" spans="1:15" x14ac:dyDescent="0.35">
      <c r="A437">
        <v>92</v>
      </c>
      <c r="B437">
        <v>92</v>
      </c>
      <c r="C437" t="s">
        <v>623</v>
      </c>
      <c r="D437" t="s">
        <v>624</v>
      </c>
      <c r="E437" t="s">
        <v>281</v>
      </c>
      <c r="F437">
        <v>3.93</v>
      </c>
      <c r="G437">
        <v>6057.5709999999999</v>
      </c>
      <c r="H437">
        <v>141749</v>
      </c>
      <c r="I437">
        <v>26893.357</v>
      </c>
      <c r="J437">
        <v>2.1349999999999998</v>
      </c>
      <c r="K437">
        <v>0.99199999999999999</v>
      </c>
      <c r="M437">
        <v>4.7660000000000001E-2</v>
      </c>
      <c r="O437" s="78">
        <v>44591</v>
      </c>
    </row>
    <row r="438" spans="1:15" x14ac:dyDescent="0.35">
      <c r="A438">
        <v>93</v>
      </c>
      <c r="B438">
        <v>93</v>
      </c>
      <c r="C438" t="s">
        <v>625</v>
      </c>
      <c r="D438" t="s">
        <v>626</v>
      </c>
      <c r="E438" t="s">
        <v>281</v>
      </c>
      <c r="F438">
        <v>3.93</v>
      </c>
      <c r="G438">
        <v>5040.7719999999999</v>
      </c>
      <c r="H438">
        <v>131452</v>
      </c>
      <c r="I438">
        <v>29396.625</v>
      </c>
      <c r="J438">
        <v>1.6259999999999999</v>
      </c>
      <c r="K438">
        <v>0.99199999999999999</v>
      </c>
      <c r="M438">
        <v>1.4200000000000001E-2</v>
      </c>
      <c r="O438" s="78">
        <v>44591</v>
      </c>
    </row>
    <row r="439" spans="1:15" x14ac:dyDescent="0.35">
      <c r="A439">
        <v>94</v>
      </c>
      <c r="B439">
        <v>94</v>
      </c>
      <c r="C439" t="s">
        <v>627</v>
      </c>
      <c r="D439" t="s">
        <v>628</v>
      </c>
      <c r="E439" t="s">
        <v>281</v>
      </c>
      <c r="F439">
        <v>3.93</v>
      </c>
      <c r="G439">
        <v>5175.7299999999996</v>
      </c>
      <c r="H439">
        <v>133117</v>
      </c>
      <c r="I439">
        <v>30255.68</v>
      </c>
      <c r="J439">
        <v>1.6220000000000001</v>
      </c>
      <c r="K439">
        <v>0.99199999999999999</v>
      </c>
      <c r="M439">
        <v>1.3939999999999999E-2</v>
      </c>
      <c r="O439" s="78">
        <v>44591</v>
      </c>
    </row>
    <row r="440" spans="1:15" x14ac:dyDescent="0.35">
      <c r="A440">
        <v>95</v>
      </c>
      <c r="B440">
        <v>95</v>
      </c>
      <c r="C440" t="s">
        <v>629</v>
      </c>
      <c r="D440" t="s">
        <v>630</v>
      </c>
      <c r="E440" t="s">
        <v>281</v>
      </c>
      <c r="F440">
        <v>3.93</v>
      </c>
      <c r="G440">
        <v>142578.68799999999</v>
      </c>
      <c r="H440">
        <v>4217499</v>
      </c>
      <c r="I440">
        <v>38041.108999999997</v>
      </c>
      <c r="J440">
        <v>35.530999999999999</v>
      </c>
      <c r="K440">
        <v>0.99199999999999999</v>
      </c>
      <c r="M440">
        <v>2.2561499999999999</v>
      </c>
      <c r="O440" s="78">
        <v>44591</v>
      </c>
    </row>
    <row r="441" spans="1:15" x14ac:dyDescent="0.35">
      <c r="A441">
        <v>96</v>
      </c>
      <c r="B441">
        <v>96</v>
      </c>
      <c r="C441" t="s">
        <v>631</v>
      </c>
      <c r="D441" t="s">
        <v>632</v>
      </c>
      <c r="E441" t="s">
        <v>281</v>
      </c>
      <c r="F441">
        <v>3.93</v>
      </c>
      <c r="G441">
        <v>121346.383</v>
      </c>
      <c r="H441">
        <v>3571282</v>
      </c>
      <c r="I441">
        <v>38735.690999999999</v>
      </c>
      <c r="J441">
        <v>29.698</v>
      </c>
      <c r="K441">
        <v>0.99199999999999999</v>
      </c>
      <c r="M441">
        <v>1.86809</v>
      </c>
      <c r="O441" s="78">
        <v>44591</v>
      </c>
    </row>
    <row r="442" spans="1:15" x14ac:dyDescent="0.35">
      <c r="A442">
        <v>97</v>
      </c>
      <c r="B442">
        <v>97</v>
      </c>
      <c r="C442" t="s">
        <v>633</v>
      </c>
      <c r="D442" t="s">
        <v>634</v>
      </c>
      <c r="E442" t="s">
        <v>281</v>
      </c>
      <c r="F442">
        <v>3.93</v>
      </c>
      <c r="G442">
        <v>154870.484</v>
      </c>
      <c r="H442">
        <v>4557337</v>
      </c>
      <c r="I442">
        <v>28175.768</v>
      </c>
      <c r="J442">
        <v>52.107999999999997</v>
      </c>
      <c r="K442">
        <v>0.99199999999999999</v>
      </c>
      <c r="M442">
        <v>3.3643299999999998</v>
      </c>
      <c r="O442" s="78">
        <v>44591</v>
      </c>
    </row>
    <row r="443" spans="1:15" x14ac:dyDescent="0.35">
      <c r="A443">
        <v>98</v>
      </c>
      <c r="B443">
        <v>98</v>
      </c>
      <c r="C443" t="s">
        <v>635</v>
      </c>
      <c r="D443" t="s">
        <v>271</v>
      </c>
      <c r="E443" t="s">
        <v>272</v>
      </c>
      <c r="F443">
        <v>4.0199999999999996</v>
      </c>
      <c r="G443">
        <v>855.72</v>
      </c>
      <c r="H443">
        <v>4817</v>
      </c>
      <c r="K443">
        <v>0.99199999999999999</v>
      </c>
      <c r="O443" s="78">
        <v>44591</v>
      </c>
    </row>
    <row r="444" spans="1:15" x14ac:dyDescent="0.35">
      <c r="A444">
        <v>99</v>
      </c>
      <c r="B444">
        <v>99</v>
      </c>
      <c r="C444" t="s">
        <v>636</v>
      </c>
      <c r="D444" t="s">
        <v>637</v>
      </c>
      <c r="E444" t="s">
        <v>281</v>
      </c>
      <c r="F444">
        <v>3.93</v>
      </c>
      <c r="G444">
        <v>3559.087</v>
      </c>
      <c r="H444">
        <v>92128</v>
      </c>
      <c r="I444">
        <v>33521.917999999998</v>
      </c>
      <c r="J444">
        <v>1.0069999999999999</v>
      </c>
      <c r="K444">
        <v>0.99199999999999999</v>
      </c>
      <c r="O444" s="78">
        <v>44591</v>
      </c>
    </row>
    <row r="445" spans="1:15" x14ac:dyDescent="0.35">
      <c r="A445">
        <v>100</v>
      </c>
      <c r="B445">
        <v>100</v>
      </c>
      <c r="C445" t="s">
        <v>638</v>
      </c>
      <c r="D445" t="s">
        <v>639</v>
      </c>
      <c r="E445" t="s">
        <v>281</v>
      </c>
      <c r="F445">
        <v>3.93</v>
      </c>
      <c r="G445">
        <v>3447.6819999999998</v>
      </c>
      <c r="H445">
        <v>82884</v>
      </c>
      <c r="I445">
        <v>30867.393</v>
      </c>
      <c r="J445">
        <v>1.0589999999999999</v>
      </c>
      <c r="K445">
        <v>0.99199999999999999</v>
      </c>
      <c r="O445" s="78">
        <v>44591</v>
      </c>
    </row>
    <row r="446" spans="1:15" x14ac:dyDescent="0.35">
      <c r="A446">
        <v>101</v>
      </c>
      <c r="B446">
        <v>101</v>
      </c>
      <c r="C446" t="s">
        <v>640</v>
      </c>
      <c r="D446" t="s">
        <v>641</v>
      </c>
      <c r="E446" t="s">
        <v>281</v>
      </c>
      <c r="F446">
        <v>3.93</v>
      </c>
      <c r="G446">
        <v>3214.067</v>
      </c>
      <c r="H446">
        <v>76121</v>
      </c>
      <c r="I446">
        <v>37737.358999999997</v>
      </c>
      <c r="J446">
        <v>0.80700000000000005</v>
      </c>
      <c r="K446">
        <v>0.99199999999999999</v>
      </c>
      <c r="O446" s="78">
        <v>44591</v>
      </c>
    </row>
    <row r="447" spans="1:15" x14ac:dyDescent="0.35">
      <c r="A447">
        <v>102</v>
      </c>
      <c r="B447">
        <v>102</v>
      </c>
      <c r="C447" t="s">
        <v>642</v>
      </c>
      <c r="D447" t="s">
        <v>643</v>
      </c>
      <c r="E447" t="s">
        <v>281</v>
      </c>
      <c r="F447">
        <v>3.93</v>
      </c>
      <c r="G447">
        <v>3894.221</v>
      </c>
      <c r="H447">
        <v>87561</v>
      </c>
      <c r="I447">
        <v>33549.824000000001</v>
      </c>
      <c r="J447">
        <v>1.1000000000000001</v>
      </c>
      <c r="K447">
        <v>0.99199999999999999</v>
      </c>
      <c r="O447" s="78">
        <v>44591</v>
      </c>
    </row>
    <row r="448" spans="1:15" x14ac:dyDescent="0.35">
      <c r="A448">
        <v>103</v>
      </c>
      <c r="B448">
        <v>103</v>
      </c>
      <c r="C448" t="s">
        <v>644</v>
      </c>
      <c r="D448" t="s">
        <v>645</v>
      </c>
      <c r="E448" t="s">
        <v>281</v>
      </c>
      <c r="F448">
        <v>3.93</v>
      </c>
      <c r="G448">
        <v>4595.3379999999997</v>
      </c>
      <c r="H448">
        <v>109502</v>
      </c>
      <c r="I448">
        <v>32185.984</v>
      </c>
      <c r="J448">
        <v>1.3540000000000001</v>
      </c>
      <c r="K448">
        <v>0.99199999999999999</v>
      </c>
      <c r="O448" s="78">
        <v>44591</v>
      </c>
    </row>
    <row r="449" spans="1:15" x14ac:dyDescent="0.35">
      <c r="A449">
        <v>104</v>
      </c>
      <c r="B449">
        <v>104</v>
      </c>
      <c r="C449" t="s">
        <v>646</v>
      </c>
      <c r="D449" t="s">
        <v>647</v>
      </c>
      <c r="E449" t="s">
        <v>281</v>
      </c>
      <c r="F449">
        <v>3.93</v>
      </c>
      <c r="G449">
        <v>3277.0140000000001</v>
      </c>
      <c r="H449">
        <v>80566</v>
      </c>
      <c r="I449">
        <v>31577.016</v>
      </c>
      <c r="J449">
        <v>0.98399999999999999</v>
      </c>
      <c r="K449">
        <v>0.99199999999999999</v>
      </c>
      <c r="O449" s="78">
        <v>44591</v>
      </c>
    </row>
    <row r="450" spans="1:15" x14ac:dyDescent="0.35">
      <c r="A450">
        <v>105</v>
      </c>
      <c r="B450">
        <v>105</v>
      </c>
      <c r="C450" t="s">
        <v>648</v>
      </c>
      <c r="D450" t="s">
        <v>271</v>
      </c>
      <c r="E450" t="s">
        <v>272</v>
      </c>
      <c r="F450">
        <v>4.04</v>
      </c>
      <c r="G450">
        <v>973.23900000000003</v>
      </c>
      <c r="H450">
        <v>6801</v>
      </c>
      <c r="K450">
        <v>0.99199999999999999</v>
      </c>
      <c r="O450" s="78">
        <v>44591</v>
      </c>
    </row>
    <row r="451" spans="1:15" x14ac:dyDescent="0.35">
      <c r="A451">
        <v>106</v>
      </c>
      <c r="B451">
        <v>106</v>
      </c>
      <c r="C451" t="s">
        <v>649</v>
      </c>
      <c r="D451" t="s">
        <v>650</v>
      </c>
      <c r="E451" t="s">
        <v>281</v>
      </c>
      <c r="F451">
        <v>3.93</v>
      </c>
      <c r="G451">
        <v>4309.5420000000004</v>
      </c>
      <c r="H451">
        <v>98621</v>
      </c>
      <c r="I451">
        <v>31762.675999999999</v>
      </c>
      <c r="J451">
        <v>1.286</v>
      </c>
      <c r="K451">
        <v>0.99199999999999999</v>
      </c>
      <c r="O451" s="78">
        <v>44591</v>
      </c>
    </row>
    <row r="452" spans="1:15" x14ac:dyDescent="0.35">
      <c r="A452">
        <v>107</v>
      </c>
      <c r="B452">
        <v>107</v>
      </c>
      <c r="C452" t="s">
        <v>651</v>
      </c>
      <c r="D452" t="s">
        <v>652</v>
      </c>
      <c r="E452" t="s">
        <v>281</v>
      </c>
      <c r="F452">
        <v>3.93</v>
      </c>
      <c r="G452">
        <v>4311.8909999999996</v>
      </c>
      <c r="H452">
        <v>94582</v>
      </c>
      <c r="I452">
        <v>25286.107</v>
      </c>
      <c r="J452">
        <v>1.617</v>
      </c>
      <c r="K452">
        <v>0.99199999999999999</v>
      </c>
      <c r="M452">
        <v>1.3610000000000001E-2</v>
      </c>
      <c r="O452" s="78">
        <v>44591</v>
      </c>
    </row>
    <row r="453" spans="1:15" x14ac:dyDescent="0.35">
      <c r="A453">
        <v>108</v>
      </c>
      <c r="B453">
        <v>108</v>
      </c>
      <c r="C453" t="s">
        <v>653</v>
      </c>
      <c r="D453" t="s">
        <v>654</v>
      </c>
      <c r="E453" t="s">
        <v>281</v>
      </c>
      <c r="F453">
        <v>3.93</v>
      </c>
      <c r="G453">
        <v>4357.0540000000001</v>
      </c>
      <c r="H453">
        <v>86980</v>
      </c>
      <c r="I453">
        <v>32383.717000000001</v>
      </c>
      <c r="J453">
        <v>1.2749999999999999</v>
      </c>
      <c r="K453">
        <v>0.99199999999999999</v>
      </c>
      <c r="O453" s="78">
        <v>44591</v>
      </c>
    </row>
    <row r="454" spans="1:15" x14ac:dyDescent="0.35">
      <c r="A454">
        <v>109</v>
      </c>
      <c r="B454">
        <v>109</v>
      </c>
      <c r="C454" t="s">
        <v>655</v>
      </c>
      <c r="D454" t="s">
        <v>656</v>
      </c>
      <c r="E454" t="s">
        <v>281</v>
      </c>
      <c r="F454">
        <v>3.93</v>
      </c>
      <c r="G454">
        <v>136790.391</v>
      </c>
      <c r="H454">
        <v>3983480</v>
      </c>
      <c r="I454">
        <v>35425.828000000001</v>
      </c>
      <c r="J454">
        <v>36.604999999999997</v>
      </c>
      <c r="K454">
        <v>0.99199999999999999</v>
      </c>
      <c r="M454">
        <v>2.3277199999999998</v>
      </c>
      <c r="O454" s="78">
        <v>44591</v>
      </c>
    </row>
    <row r="455" spans="1:15" x14ac:dyDescent="0.35">
      <c r="A455">
        <v>110</v>
      </c>
      <c r="B455">
        <v>110</v>
      </c>
      <c r="C455" t="s">
        <v>657</v>
      </c>
      <c r="D455" t="s">
        <v>658</v>
      </c>
      <c r="E455" t="s">
        <v>281</v>
      </c>
      <c r="F455">
        <v>3.93</v>
      </c>
      <c r="G455">
        <v>129435.016</v>
      </c>
      <c r="H455">
        <v>3796341</v>
      </c>
      <c r="I455">
        <v>36948.684000000001</v>
      </c>
      <c r="J455">
        <v>33.209000000000003</v>
      </c>
      <c r="K455">
        <v>0.99199999999999999</v>
      </c>
      <c r="M455">
        <v>2.1015799999999998</v>
      </c>
      <c r="O455" s="78">
        <v>44591</v>
      </c>
    </row>
    <row r="456" spans="1:15" x14ac:dyDescent="0.35">
      <c r="A456">
        <v>111</v>
      </c>
      <c r="B456">
        <v>111</v>
      </c>
      <c r="C456" t="s">
        <v>659</v>
      </c>
      <c r="D456" t="s">
        <v>660</v>
      </c>
      <c r="E456" t="s">
        <v>281</v>
      </c>
      <c r="F456">
        <v>3.93</v>
      </c>
      <c r="G456">
        <v>110909.43799999999</v>
      </c>
      <c r="H456">
        <v>3222938</v>
      </c>
      <c r="I456">
        <v>26749.365000000002</v>
      </c>
      <c r="J456">
        <v>39.305999999999997</v>
      </c>
      <c r="K456">
        <v>0.99199999999999999</v>
      </c>
      <c r="M456">
        <v>2.5078299999999998</v>
      </c>
      <c r="O456" s="78">
        <v>44591</v>
      </c>
    </row>
    <row r="457" spans="1:15" x14ac:dyDescent="0.35">
      <c r="A457">
        <v>112</v>
      </c>
      <c r="B457">
        <v>112</v>
      </c>
      <c r="C457" t="s">
        <v>661</v>
      </c>
      <c r="D457" t="s">
        <v>271</v>
      </c>
      <c r="E457" t="s">
        <v>272</v>
      </c>
      <c r="F457">
        <v>4.03</v>
      </c>
      <c r="G457">
        <v>674.22699999999998</v>
      </c>
      <c r="H457">
        <v>4789</v>
      </c>
      <c r="K457">
        <v>0.99199999999999999</v>
      </c>
      <c r="O457" s="78">
        <v>44591</v>
      </c>
    </row>
    <row r="458" spans="1:15" x14ac:dyDescent="0.35">
      <c r="A458">
        <v>113</v>
      </c>
      <c r="B458">
        <v>113</v>
      </c>
      <c r="C458" t="s">
        <v>662</v>
      </c>
      <c r="D458" t="s">
        <v>663</v>
      </c>
      <c r="E458" t="s">
        <v>281</v>
      </c>
      <c r="F458">
        <v>3.93</v>
      </c>
      <c r="G458">
        <v>124481.477</v>
      </c>
      <c r="H458">
        <v>3675454</v>
      </c>
      <c r="I458">
        <v>29391.032999999999</v>
      </c>
      <c r="J458">
        <v>40.151000000000003</v>
      </c>
      <c r="K458">
        <v>0.99199999999999999</v>
      </c>
      <c r="M458">
        <v>2.5642</v>
      </c>
      <c r="O458" s="78">
        <v>44591</v>
      </c>
    </row>
    <row r="459" spans="1:15" x14ac:dyDescent="0.35">
      <c r="A459">
        <v>114</v>
      </c>
      <c r="B459">
        <v>114</v>
      </c>
      <c r="C459" t="s">
        <v>664</v>
      </c>
      <c r="D459" t="s">
        <v>665</v>
      </c>
      <c r="E459" t="s">
        <v>281</v>
      </c>
      <c r="F459">
        <v>3.93</v>
      </c>
      <c r="G459">
        <v>133177.359</v>
      </c>
      <c r="H459">
        <v>3860947</v>
      </c>
      <c r="I459">
        <v>30747.088</v>
      </c>
      <c r="J459">
        <v>41.061</v>
      </c>
      <c r="K459">
        <v>0.99199999999999999</v>
      </c>
      <c r="M459">
        <v>2.6249699999999998</v>
      </c>
      <c r="O459" s="78">
        <v>44591</v>
      </c>
    </row>
    <row r="460" spans="1:15" x14ac:dyDescent="0.35">
      <c r="A460">
        <v>115</v>
      </c>
      <c r="B460">
        <v>115</v>
      </c>
      <c r="C460" t="s">
        <v>666</v>
      </c>
      <c r="D460" t="s">
        <v>667</v>
      </c>
      <c r="E460" t="s">
        <v>281</v>
      </c>
      <c r="F460">
        <v>3.93</v>
      </c>
      <c r="G460">
        <v>123492.04700000001</v>
      </c>
      <c r="H460">
        <v>3652633</v>
      </c>
      <c r="I460">
        <v>38554.129000000001</v>
      </c>
      <c r="J460">
        <v>30.364999999999998</v>
      </c>
      <c r="K460">
        <v>0.99199999999999999</v>
      </c>
      <c r="M460">
        <v>1.9124399999999999</v>
      </c>
      <c r="O460" s="78">
        <v>44591</v>
      </c>
    </row>
    <row r="461" spans="1:15" x14ac:dyDescent="0.35">
      <c r="A461">
        <v>116</v>
      </c>
      <c r="B461">
        <v>116</v>
      </c>
      <c r="C461" t="s">
        <v>668</v>
      </c>
      <c r="D461" t="s">
        <v>669</v>
      </c>
      <c r="E461" t="s">
        <v>281</v>
      </c>
      <c r="F461">
        <v>3.93</v>
      </c>
      <c r="G461">
        <v>129675.766</v>
      </c>
      <c r="H461">
        <v>3817492</v>
      </c>
      <c r="I461">
        <v>29874.826000000001</v>
      </c>
      <c r="J461">
        <v>41.149000000000001</v>
      </c>
      <c r="K461">
        <v>0.99199999999999999</v>
      </c>
      <c r="M461">
        <v>2.63083</v>
      </c>
      <c r="O461" s="78">
        <v>44591</v>
      </c>
    </row>
    <row r="462" spans="1:15" x14ac:dyDescent="0.35">
      <c r="A462">
        <v>117</v>
      </c>
      <c r="B462">
        <v>117</v>
      </c>
      <c r="C462" t="s">
        <v>670</v>
      </c>
      <c r="D462" t="s">
        <v>671</v>
      </c>
      <c r="E462" t="s">
        <v>281</v>
      </c>
      <c r="F462">
        <v>3.93</v>
      </c>
      <c r="G462">
        <v>130485.42200000001</v>
      </c>
      <c r="H462">
        <v>3844828</v>
      </c>
      <c r="I462">
        <v>31264.789000000001</v>
      </c>
      <c r="J462">
        <v>39.564999999999998</v>
      </c>
      <c r="K462">
        <v>0.99199999999999999</v>
      </c>
      <c r="M462">
        <v>2.5251000000000001</v>
      </c>
      <c r="O462" s="78">
        <v>44591</v>
      </c>
    </row>
    <row r="463" spans="1:15" x14ac:dyDescent="0.35">
      <c r="A463">
        <v>118</v>
      </c>
      <c r="B463">
        <v>118</v>
      </c>
      <c r="C463" t="s">
        <v>672</v>
      </c>
      <c r="D463" t="s">
        <v>673</v>
      </c>
      <c r="E463" t="s">
        <v>281</v>
      </c>
      <c r="F463">
        <v>3.93</v>
      </c>
      <c r="G463">
        <v>137221.641</v>
      </c>
      <c r="H463">
        <v>4005477</v>
      </c>
      <c r="I463">
        <v>28807.498</v>
      </c>
      <c r="J463">
        <v>45.156999999999996</v>
      </c>
      <c r="K463">
        <v>0.99199999999999999</v>
      </c>
      <c r="M463">
        <v>2.8986800000000001</v>
      </c>
      <c r="O463" s="78">
        <v>44591</v>
      </c>
    </row>
    <row r="464" spans="1:15" x14ac:dyDescent="0.35">
      <c r="A464">
        <v>119</v>
      </c>
      <c r="B464">
        <v>119</v>
      </c>
      <c r="C464" t="s">
        <v>674</v>
      </c>
      <c r="D464" t="s">
        <v>271</v>
      </c>
      <c r="E464" t="s">
        <v>272</v>
      </c>
      <c r="F464">
        <v>4.03</v>
      </c>
      <c r="G464">
        <v>781.76700000000005</v>
      </c>
      <c r="H464">
        <v>4567</v>
      </c>
      <c r="K464">
        <v>0.99199999999999999</v>
      </c>
      <c r="O464" s="78">
        <v>44591</v>
      </c>
    </row>
    <row r="465" spans="1:15" x14ac:dyDescent="0.35">
      <c r="A465">
        <v>120</v>
      </c>
      <c r="B465">
        <v>120</v>
      </c>
      <c r="C465" t="s">
        <v>675</v>
      </c>
      <c r="D465" t="s">
        <v>493</v>
      </c>
      <c r="E465" t="s">
        <v>301</v>
      </c>
      <c r="F465">
        <v>3.93</v>
      </c>
      <c r="G465">
        <v>6200.3739999999998</v>
      </c>
      <c r="H465">
        <v>192208</v>
      </c>
      <c r="I465">
        <v>33258.394999999997</v>
      </c>
      <c r="J465">
        <v>1.7669999999999999</v>
      </c>
      <c r="K465">
        <v>0.99199999999999999</v>
      </c>
      <c r="L465">
        <v>0.02</v>
      </c>
      <c r="M465">
        <v>2.35E-2</v>
      </c>
      <c r="N465">
        <v>17.52</v>
      </c>
      <c r="O465" s="78">
        <v>44591</v>
      </c>
    </row>
    <row r="466" spans="1:15" x14ac:dyDescent="0.35">
      <c r="A466">
        <v>121</v>
      </c>
      <c r="B466">
        <v>121</v>
      </c>
      <c r="C466" t="s">
        <v>676</v>
      </c>
      <c r="D466" t="s">
        <v>495</v>
      </c>
      <c r="E466" t="s">
        <v>301</v>
      </c>
      <c r="F466">
        <v>3.93</v>
      </c>
      <c r="G466">
        <v>6990.482</v>
      </c>
      <c r="H466">
        <v>182855</v>
      </c>
      <c r="I466">
        <v>32776.563000000002</v>
      </c>
      <c r="J466">
        <v>2.0219999999999998</v>
      </c>
      <c r="K466">
        <v>0.99199999999999999</v>
      </c>
      <c r="L466">
        <v>0.04</v>
      </c>
      <c r="M466">
        <v>4.0210000000000003E-2</v>
      </c>
      <c r="N466">
        <v>0.53</v>
      </c>
      <c r="O466" s="78">
        <v>44591</v>
      </c>
    </row>
    <row r="467" spans="1:15" x14ac:dyDescent="0.35">
      <c r="A467">
        <v>122</v>
      </c>
      <c r="B467">
        <v>122</v>
      </c>
      <c r="C467" t="s">
        <v>677</v>
      </c>
      <c r="D467" t="s">
        <v>497</v>
      </c>
      <c r="E467" t="s">
        <v>301</v>
      </c>
      <c r="F467">
        <v>3.93</v>
      </c>
      <c r="G467">
        <v>7776.1850000000004</v>
      </c>
      <c r="H467">
        <v>199533</v>
      </c>
      <c r="I467">
        <v>32510.826000000001</v>
      </c>
      <c r="J467">
        <v>2.2669999999999999</v>
      </c>
      <c r="K467">
        <v>0.99199999999999999</v>
      </c>
      <c r="L467">
        <v>0.06</v>
      </c>
      <c r="M467">
        <v>5.6340000000000001E-2</v>
      </c>
      <c r="N467">
        <v>-6.1</v>
      </c>
      <c r="O467" s="78">
        <v>44591</v>
      </c>
    </row>
    <row r="468" spans="1:15" x14ac:dyDescent="0.35">
      <c r="A468">
        <v>123</v>
      </c>
      <c r="B468">
        <v>123</v>
      </c>
      <c r="C468" t="s">
        <v>678</v>
      </c>
      <c r="D468" t="s">
        <v>499</v>
      </c>
      <c r="E468" t="s">
        <v>301</v>
      </c>
      <c r="F468">
        <v>3.93</v>
      </c>
      <c r="G468">
        <v>9405.5689999999995</v>
      </c>
      <c r="H468">
        <v>244984</v>
      </c>
      <c r="I468">
        <v>33264.964999999997</v>
      </c>
      <c r="J468">
        <v>2.68</v>
      </c>
      <c r="K468">
        <v>0.99199999999999999</v>
      </c>
      <c r="L468">
        <v>0.09</v>
      </c>
      <c r="M468">
        <v>8.3460000000000006E-2</v>
      </c>
      <c r="N468">
        <v>-7.27</v>
      </c>
      <c r="O468" s="78">
        <v>44591</v>
      </c>
    </row>
    <row r="469" spans="1:15" x14ac:dyDescent="0.35">
      <c r="A469">
        <v>124</v>
      </c>
      <c r="B469">
        <v>124</v>
      </c>
      <c r="C469" t="s">
        <v>679</v>
      </c>
      <c r="D469" t="s">
        <v>501</v>
      </c>
      <c r="E469" t="s">
        <v>301</v>
      </c>
      <c r="F469">
        <v>3.93</v>
      </c>
      <c r="G469">
        <v>11435.447</v>
      </c>
      <c r="H469">
        <v>323178</v>
      </c>
      <c r="I469">
        <v>32890.358999999997</v>
      </c>
      <c r="J469">
        <v>3.2959999999999998</v>
      </c>
      <c r="K469">
        <v>0.99199999999999999</v>
      </c>
      <c r="L469">
        <v>0.15</v>
      </c>
      <c r="M469">
        <v>0.12389</v>
      </c>
      <c r="N469">
        <v>-17.399999999999999</v>
      </c>
      <c r="O469" s="78">
        <v>44591</v>
      </c>
    </row>
    <row r="470" spans="1:15" x14ac:dyDescent="0.35">
      <c r="A470">
        <v>125</v>
      </c>
      <c r="B470">
        <v>125</v>
      </c>
      <c r="C470" t="s">
        <v>680</v>
      </c>
      <c r="D470" t="s">
        <v>503</v>
      </c>
      <c r="E470" t="s">
        <v>301</v>
      </c>
      <c r="F470">
        <v>3.93</v>
      </c>
      <c r="G470">
        <v>17339.546999999999</v>
      </c>
      <c r="H470">
        <v>481581</v>
      </c>
      <c r="I470">
        <v>32962.902000000002</v>
      </c>
      <c r="J470">
        <v>4.9870000000000001</v>
      </c>
      <c r="K470">
        <v>0.99199999999999999</v>
      </c>
      <c r="L470">
        <v>0.24</v>
      </c>
      <c r="M470">
        <v>0.23499999999999999</v>
      </c>
      <c r="N470">
        <v>-2.08</v>
      </c>
      <c r="O470" s="78">
        <v>44591</v>
      </c>
    </row>
    <row r="471" spans="1:15" x14ac:dyDescent="0.35">
      <c r="A471">
        <v>126</v>
      </c>
      <c r="B471">
        <v>126</v>
      </c>
      <c r="C471" t="s">
        <v>681</v>
      </c>
      <c r="D471" t="s">
        <v>271</v>
      </c>
      <c r="E471" t="s">
        <v>272</v>
      </c>
      <c r="F471">
        <v>4.04</v>
      </c>
      <c r="G471">
        <v>1024.55</v>
      </c>
      <c r="H471">
        <v>6849</v>
      </c>
      <c r="K471">
        <v>0.99199999999999999</v>
      </c>
      <c r="O471" s="78">
        <v>44591</v>
      </c>
    </row>
    <row r="472" spans="1:15" x14ac:dyDescent="0.35">
      <c r="A472">
        <v>127</v>
      </c>
      <c r="B472">
        <v>127</v>
      </c>
      <c r="C472" t="s">
        <v>682</v>
      </c>
      <c r="D472" t="s">
        <v>506</v>
      </c>
      <c r="E472" t="s">
        <v>301</v>
      </c>
      <c r="F472">
        <v>3.93</v>
      </c>
      <c r="G472">
        <v>24726.324000000001</v>
      </c>
      <c r="H472">
        <v>692796</v>
      </c>
      <c r="I472">
        <v>32712.138999999999</v>
      </c>
      <c r="J472">
        <v>7.1660000000000004</v>
      </c>
      <c r="K472">
        <v>0.99199999999999999</v>
      </c>
      <c r="L472">
        <v>0.39</v>
      </c>
      <c r="M472">
        <v>0.37830000000000003</v>
      </c>
      <c r="N472">
        <v>-3</v>
      </c>
      <c r="O472" s="78">
        <v>44591</v>
      </c>
    </row>
    <row r="473" spans="1:15" x14ac:dyDescent="0.35">
      <c r="A473">
        <v>128</v>
      </c>
      <c r="B473">
        <v>128</v>
      </c>
      <c r="C473" t="s">
        <v>683</v>
      </c>
      <c r="D473" t="s">
        <v>508</v>
      </c>
      <c r="E473" t="s">
        <v>301</v>
      </c>
      <c r="F473">
        <v>3.93</v>
      </c>
      <c r="G473">
        <v>37009.644999999997</v>
      </c>
      <c r="H473">
        <v>1091251</v>
      </c>
      <c r="I473">
        <v>32723.971000000001</v>
      </c>
      <c r="J473">
        <v>10.722</v>
      </c>
      <c r="K473">
        <v>0.99199999999999999</v>
      </c>
      <c r="L473">
        <v>0.62</v>
      </c>
      <c r="M473">
        <v>0.61245000000000005</v>
      </c>
      <c r="N473">
        <v>-1.22</v>
      </c>
      <c r="O473" s="78">
        <v>44591</v>
      </c>
    </row>
    <row r="474" spans="1:15" x14ac:dyDescent="0.35">
      <c r="A474">
        <v>129</v>
      </c>
      <c r="B474">
        <v>129</v>
      </c>
      <c r="C474" t="s">
        <v>684</v>
      </c>
      <c r="D474" t="s">
        <v>510</v>
      </c>
      <c r="E474" t="s">
        <v>301</v>
      </c>
      <c r="F474">
        <v>3.93</v>
      </c>
      <c r="G474">
        <v>69364.702999999994</v>
      </c>
      <c r="H474">
        <v>2045902</v>
      </c>
      <c r="I474">
        <v>32851.25</v>
      </c>
      <c r="J474">
        <v>20.016999999999999</v>
      </c>
      <c r="K474">
        <v>0.99199999999999999</v>
      </c>
      <c r="L474">
        <v>0.99</v>
      </c>
      <c r="M474">
        <v>1.2262299999999999</v>
      </c>
      <c r="N474">
        <v>23.86</v>
      </c>
      <c r="O474" s="78">
        <v>44591</v>
      </c>
    </row>
    <row r="475" spans="1:15" x14ac:dyDescent="0.35">
      <c r="A475">
        <v>130</v>
      </c>
      <c r="B475">
        <v>130</v>
      </c>
      <c r="C475" t="s">
        <v>685</v>
      </c>
      <c r="D475" t="s">
        <v>512</v>
      </c>
      <c r="E475" t="s">
        <v>301</v>
      </c>
      <c r="F475">
        <v>3.93</v>
      </c>
      <c r="G475">
        <v>92519.726999999999</v>
      </c>
      <c r="H475">
        <v>2666553</v>
      </c>
      <c r="I475">
        <v>31825.495999999999</v>
      </c>
      <c r="J475">
        <v>27.559000000000001</v>
      </c>
      <c r="K475">
        <v>0.99199999999999999</v>
      </c>
      <c r="L475">
        <v>1.59</v>
      </c>
      <c r="M475">
        <v>1.72607</v>
      </c>
      <c r="N475">
        <v>8.56</v>
      </c>
      <c r="O475" s="78">
        <v>44591</v>
      </c>
    </row>
    <row r="476" spans="1:15" x14ac:dyDescent="0.35">
      <c r="A476">
        <v>131</v>
      </c>
      <c r="B476">
        <v>131</v>
      </c>
      <c r="C476" t="s">
        <v>686</v>
      </c>
      <c r="D476" t="s">
        <v>514</v>
      </c>
      <c r="E476" t="s">
        <v>301</v>
      </c>
      <c r="F476">
        <v>3.93</v>
      </c>
      <c r="G476">
        <v>121742.633</v>
      </c>
      <c r="H476">
        <v>3613646</v>
      </c>
      <c r="I476">
        <v>30622.771000000001</v>
      </c>
      <c r="J476">
        <v>37.688000000000002</v>
      </c>
      <c r="K476">
        <v>0.99199999999999999</v>
      </c>
      <c r="L476">
        <v>2.54</v>
      </c>
      <c r="M476">
        <v>2.3999100000000002</v>
      </c>
      <c r="N476">
        <v>-5.52</v>
      </c>
      <c r="O476" s="78">
        <v>44591</v>
      </c>
    </row>
    <row r="477" spans="1:15" x14ac:dyDescent="0.35">
      <c r="A477">
        <v>132</v>
      </c>
      <c r="B477">
        <v>132</v>
      </c>
      <c r="C477" t="s">
        <v>687</v>
      </c>
      <c r="D477" t="s">
        <v>516</v>
      </c>
      <c r="E477" t="s">
        <v>301</v>
      </c>
      <c r="F477">
        <v>3.93</v>
      </c>
      <c r="G477">
        <v>185759.609</v>
      </c>
      <c r="H477">
        <v>5479096</v>
      </c>
      <c r="I477">
        <v>31777.032999999999</v>
      </c>
      <c r="J477">
        <v>55.417000000000002</v>
      </c>
      <c r="K477">
        <v>0.99199999999999999</v>
      </c>
      <c r="L477">
        <v>4.07</v>
      </c>
      <c r="M477">
        <v>3.58657</v>
      </c>
      <c r="N477">
        <v>-11.88</v>
      </c>
      <c r="O477" s="78">
        <v>44591</v>
      </c>
    </row>
    <row r="478" spans="1:15" x14ac:dyDescent="0.35">
      <c r="A478">
        <v>133</v>
      </c>
      <c r="B478">
        <v>133</v>
      </c>
      <c r="C478" t="s">
        <v>688</v>
      </c>
      <c r="D478" t="s">
        <v>271</v>
      </c>
      <c r="E478" t="s">
        <v>272</v>
      </c>
      <c r="F478">
        <v>4.03</v>
      </c>
      <c r="G478">
        <v>543.19100000000003</v>
      </c>
      <c r="H478">
        <v>4562</v>
      </c>
      <c r="K478">
        <v>0.99199999999999999</v>
      </c>
      <c r="O478" s="78">
        <v>44591</v>
      </c>
    </row>
    <row r="479" spans="1:15" x14ac:dyDescent="0.35">
      <c r="A479">
        <v>134</v>
      </c>
      <c r="B479">
        <v>134</v>
      </c>
      <c r="C479" t="s">
        <v>689</v>
      </c>
      <c r="D479" t="s">
        <v>519</v>
      </c>
      <c r="E479" t="s">
        <v>301</v>
      </c>
      <c r="F479">
        <v>3.93</v>
      </c>
      <c r="G479">
        <v>270634.65600000002</v>
      </c>
      <c r="H479">
        <v>7863741</v>
      </c>
      <c r="I479">
        <v>31576.525000000001</v>
      </c>
      <c r="J479">
        <v>81.251000000000005</v>
      </c>
      <c r="K479">
        <v>0.99199999999999999</v>
      </c>
      <c r="L479">
        <v>6.51</v>
      </c>
      <c r="M479">
        <v>5.3325500000000003</v>
      </c>
      <c r="N479">
        <v>-18.09</v>
      </c>
      <c r="O479" s="78">
        <v>44591</v>
      </c>
    </row>
    <row r="480" spans="1:15" x14ac:dyDescent="0.35">
      <c r="A480">
        <v>135</v>
      </c>
      <c r="B480">
        <v>135</v>
      </c>
      <c r="C480" t="s">
        <v>690</v>
      </c>
      <c r="D480" t="s">
        <v>521</v>
      </c>
      <c r="E480" t="s">
        <v>301</v>
      </c>
      <c r="F480">
        <v>3.93</v>
      </c>
      <c r="G480">
        <v>439199</v>
      </c>
      <c r="H480">
        <v>12756595</v>
      </c>
      <c r="I480">
        <v>25424.668000000001</v>
      </c>
      <c r="J480">
        <v>163.762</v>
      </c>
      <c r="K480">
        <v>0.99199999999999999</v>
      </c>
      <c r="L480">
        <v>10.42</v>
      </c>
      <c r="M480">
        <v>11.05125</v>
      </c>
      <c r="N480">
        <v>6.06</v>
      </c>
      <c r="O480" s="78">
        <v>44591</v>
      </c>
    </row>
    <row r="481" spans="1:15" x14ac:dyDescent="0.35">
      <c r="A481">
        <v>136</v>
      </c>
      <c r="B481">
        <v>136</v>
      </c>
      <c r="C481" t="s">
        <v>691</v>
      </c>
      <c r="D481" t="s">
        <v>523</v>
      </c>
      <c r="E481" t="s">
        <v>301</v>
      </c>
      <c r="F481">
        <v>3.93</v>
      </c>
      <c r="G481">
        <v>651214.31299999997</v>
      </c>
      <c r="H481">
        <v>18449660</v>
      </c>
      <c r="I481">
        <v>22958.697</v>
      </c>
      <c r="J481">
        <v>268.89600000000002</v>
      </c>
      <c r="K481">
        <v>0.99199999999999999</v>
      </c>
      <c r="L481">
        <v>16.670000000000002</v>
      </c>
      <c r="M481">
        <v>18.685700000000001</v>
      </c>
      <c r="N481">
        <v>12.09</v>
      </c>
      <c r="O481" s="78">
        <v>44591</v>
      </c>
    </row>
    <row r="482" spans="1:15" x14ac:dyDescent="0.35">
      <c r="A482">
        <v>137</v>
      </c>
      <c r="B482">
        <v>137</v>
      </c>
      <c r="C482" t="s">
        <v>692</v>
      </c>
      <c r="D482" t="s">
        <v>525</v>
      </c>
      <c r="E482" t="s">
        <v>301</v>
      </c>
      <c r="F482">
        <v>3.93</v>
      </c>
      <c r="G482">
        <v>863716.625</v>
      </c>
      <c r="H482">
        <v>24276742</v>
      </c>
      <c r="I482">
        <v>23369.516</v>
      </c>
      <c r="J482">
        <v>350.37200000000001</v>
      </c>
      <c r="K482">
        <v>0.99199999999999999</v>
      </c>
      <c r="L482">
        <v>26.67</v>
      </c>
      <c r="M482">
        <v>24.910609999999998</v>
      </c>
      <c r="N482">
        <v>-6.6</v>
      </c>
      <c r="O482" s="78">
        <v>44591</v>
      </c>
    </row>
    <row r="483" spans="1:15" x14ac:dyDescent="0.35">
      <c r="A483">
        <v>138</v>
      </c>
      <c r="B483">
        <v>138</v>
      </c>
      <c r="C483" t="s">
        <v>693</v>
      </c>
      <c r="D483" t="s">
        <v>527</v>
      </c>
      <c r="E483" t="s">
        <v>301</v>
      </c>
      <c r="F483">
        <v>3.93</v>
      </c>
      <c r="G483">
        <v>1373614</v>
      </c>
      <c r="H483">
        <v>37837620</v>
      </c>
      <c r="I483">
        <v>22582.525000000001</v>
      </c>
      <c r="J483">
        <v>576.63400000000001</v>
      </c>
      <c r="K483">
        <v>0.99199999999999999</v>
      </c>
      <c r="L483">
        <v>42.67</v>
      </c>
      <c r="M483">
        <v>44.018099999999997</v>
      </c>
      <c r="N483">
        <v>3.16</v>
      </c>
      <c r="O483" s="78">
        <v>44591</v>
      </c>
    </row>
    <row r="484" spans="1:15" x14ac:dyDescent="0.35">
      <c r="A484">
        <v>139</v>
      </c>
      <c r="B484">
        <v>139</v>
      </c>
      <c r="C484" t="s">
        <v>694</v>
      </c>
      <c r="D484" t="s">
        <v>271</v>
      </c>
      <c r="E484" t="s">
        <v>272</v>
      </c>
      <c r="F484">
        <v>3.93</v>
      </c>
      <c r="G484">
        <v>1113.203</v>
      </c>
      <c r="H484">
        <v>9027</v>
      </c>
      <c r="K484">
        <v>0.99199999999999999</v>
      </c>
      <c r="O484" s="78">
        <v>44591</v>
      </c>
    </row>
    <row r="485" spans="1:15" x14ac:dyDescent="0.35">
      <c r="A485">
        <v>140</v>
      </c>
      <c r="B485">
        <v>140</v>
      </c>
      <c r="C485" t="s">
        <v>695</v>
      </c>
      <c r="D485" t="s">
        <v>530</v>
      </c>
      <c r="E485" t="s">
        <v>339</v>
      </c>
      <c r="F485">
        <v>3.93</v>
      </c>
      <c r="G485">
        <v>17911.322</v>
      </c>
      <c r="H485">
        <v>501734</v>
      </c>
      <c r="I485">
        <v>34785.160000000003</v>
      </c>
      <c r="J485">
        <v>4.8810000000000002</v>
      </c>
      <c r="K485">
        <v>0.99199999999999999</v>
      </c>
      <c r="L485">
        <v>0.33</v>
      </c>
      <c r="M485">
        <v>0.22806999999999999</v>
      </c>
      <c r="N485">
        <v>-30.89</v>
      </c>
      <c r="O485" s="78">
        <v>44591</v>
      </c>
    </row>
    <row r="486" spans="1:15" x14ac:dyDescent="0.35">
      <c r="A486">
        <v>141</v>
      </c>
      <c r="B486">
        <v>141</v>
      </c>
      <c r="C486" t="s">
        <v>696</v>
      </c>
      <c r="D486" t="s">
        <v>532</v>
      </c>
      <c r="E486" t="s">
        <v>339</v>
      </c>
      <c r="F486">
        <v>3.93</v>
      </c>
      <c r="G486">
        <v>40288.983999999997</v>
      </c>
      <c r="H486">
        <v>1183486</v>
      </c>
      <c r="I486">
        <v>29973.724999999999</v>
      </c>
      <c r="J486">
        <v>12.742000000000001</v>
      </c>
      <c r="K486">
        <v>0.99199999999999999</v>
      </c>
      <c r="L486">
        <v>0.83</v>
      </c>
      <c r="M486">
        <v>0.74568999999999996</v>
      </c>
      <c r="N486">
        <v>-10.16</v>
      </c>
      <c r="O486" s="78">
        <v>44591</v>
      </c>
    </row>
    <row r="487" spans="1:15" x14ac:dyDescent="0.35">
      <c r="A487">
        <v>142</v>
      </c>
      <c r="B487">
        <v>142</v>
      </c>
      <c r="C487" t="s">
        <v>697</v>
      </c>
      <c r="D487" t="s">
        <v>534</v>
      </c>
      <c r="E487" t="s">
        <v>339</v>
      </c>
      <c r="F487">
        <v>3.93</v>
      </c>
      <c r="G487">
        <v>112681.82</v>
      </c>
      <c r="H487">
        <v>3334938</v>
      </c>
      <c r="I487">
        <v>29013.85</v>
      </c>
      <c r="J487">
        <v>36.817999999999998</v>
      </c>
      <c r="K487">
        <v>0.99199999999999999</v>
      </c>
      <c r="L487">
        <v>3.33</v>
      </c>
      <c r="M487">
        <v>2.3418700000000001</v>
      </c>
      <c r="N487">
        <v>-29.67</v>
      </c>
      <c r="O487" s="78">
        <v>44591</v>
      </c>
    </row>
    <row r="488" spans="1:15" x14ac:dyDescent="0.35">
      <c r="A488">
        <v>143</v>
      </c>
      <c r="B488">
        <v>143</v>
      </c>
      <c r="C488" t="s">
        <v>698</v>
      </c>
      <c r="D488" t="s">
        <v>345</v>
      </c>
      <c r="E488" t="s">
        <v>276</v>
      </c>
      <c r="F488">
        <v>4.04</v>
      </c>
      <c r="G488">
        <v>793.47299999999996</v>
      </c>
      <c r="H488">
        <v>4303</v>
      </c>
      <c r="K488">
        <v>0.99199999999999999</v>
      </c>
      <c r="O488" s="78">
        <v>44591</v>
      </c>
    </row>
    <row r="489" spans="1:15" x14ac:dyDescent="0.35">
      <c r="A489">
        <v>144</v>
      </c>
      <c r="B489">
        <v>144</v>
      </c>
      <c r="C489" t="s">
        <v>699</v>
      </c>
      <c r="D489" t="s">
        <v>271</v>
      </c>
      <c r="E489" t="s">
        <v>272</v>
      </c>
      <c r="F489">
        <v>4.04</v>
      </c>
      <c r="G489">
        <v>278.62299999999999</v>
      </c>
      <c r="H489">
        <v>5126</v>
      </c>
      <c r="K489">
        <v>0.99199999999999999</v>
      </c>
      <c r="O489" s="78">
        <v>44591</v>
      </c>
    </row>
    <row r="490" spans="1:15" x14ac:dyDescent="0.35">
      <c r="A490">
        <v>145</v>
      </c>
      <c r="B490">
        <v>145</v>
      </c>
      <c r="C490" t="s">
        <v>700</v>
      </c>
      <c r="D490" t="s">
        <v>506</v>
      </c>
      <c r="E490" t="s">
        <v>301</v>
      </c>
      <c r="F490">
        <v>3.93</v>
      </c>
      <c r="G490">
        <v>26079.451000000001</v>
      </c>
      <c r="H490">
        <v>738502</v>
      </c>
      <c r="I490">
        <v>33754.254000000001</v>
      </c>
      <c r="J490">
        <v>7.3250000000000002</v>
      </c>
      <c r="K490">
        <v>0.99199999999999999</v>
      </c>
      <c r="L490">
        <v>0.39</v>
      </c>
      <c r="M490">
        <v>0.38874999999999998</v>
      </c>
      <c r="N490">
        <v>-0.32</v>
      </c>
      <c r="O490" s="78">
        <v>44591</v>
      </c>
    </row>
    <row r="491" spans="1:15" x14ac:dyDescent="0.35">
      <c r="A491">
        <v>146</v>
      </c>
      <c r="B491">
        <v>146</v>
      </c>
      <c r="C491" t="s">
        <v>701</v>
      </c>
      <c r="D491" t="s">
        <v>508</v>
      </c>
      <c r="E491" t="s">
        <v>301</v>
      </c>
      <c r="F491">
        <v>3.93</v>
      </c>
      <c r="G491">
        <v>38729.332000000002</v>
      </c>
      <c r="H491">
        <v>1107707</v>
      </c>
      <c r="I491">
        <v>32818.991999999998</v>
      </c>
      <c r="J491">
        <v>11.186999999999999</v>
      </c>
      <c r="K491">
        <v>0.99199999999999999</v>
      </c>
      <c r="L491">
        <v>0.62</v>
      </c>
      <c r="M491">
        <v>0.64315</v>
      </c>
      <c r="N491">
        <v>3.73</v>
      </c>
      <c r="O491" s="78">
        <v>44591</v>
      </c>
    </row>
    <row r="492" spans="1:15" x14ac:dyDescent="0.35">
      <c r="A492">
        <v>147</v>
      </c>
      <c r="B492">
        <v>147</v>
      </c>
      <c r="C492" t="s">
        <v>702</v>
      </c>
      <c r="D492" t="s">
        <v>510</v>
      </c>
      <c r="E492" t="s">
        <v>301</v>
      </c>
      <c r="F492">
        <v>3.93</v>
      </c>
      <c r="G492">
        <v>72579.710999999996</v>
      </c>
      <c r="H492">
        <v>2153121</v>
      </c>
      <c r="I492">
        <v>33344.847999999998</v>
      </c>
      <c r="J492">
        <v>20.635000000000002</v>
      </c>
      <c r="K492">
        <v>0.99199999999999999</v>
      </c>
      <c r="L492">
        <v>0.99</v>
      </c>
      <c r="M492">
        <v>1.2670999999999999</v>
      </c>
      <c r="N492">
        <v>27.99</v>
      </c>
      <c r="O492" s="78">
        <v>44591</v>
      </c>
    </row>
    <row r="493" spans="1:15" x14ac:dyDescent="0.35">
      <c r="A493">
        <v>148</v>
      </c>
      <c r="B493">
        <v>148</v>
      </c>
      <c r="C493" t="s">
        <v>703</v>
      </c>
      <c r="D493" t="s">
        <v>271</v>
      </c>
      <c r="E493" t="s">
        <v>272</v>
      </c>
      <c r="F493">
        <v>4.04</v>
      </c>
      <c r="G493">
        <v>582.03399999999999</v>
      </c>
      <c r="H493">
        <v>4003</v>
      </c>
      <c r="K493">
        <v>0.99199999999999999</v>
      </c>
      <c r="O493" s="78">
        <v>44591</v>
      </c>
    </row>
    <row r="494" spans="1:15" x14ac:dyDescent="0.35">
      <c r="A494">
        <v>149</v>
      </c>
      <c r="B494">
        <v>149</v>
      </c>
      <c r="C494" t="s">
        <v>704</v>
      </c>
      <c r="D494" t="s">
        <v>506</v>
      </c>
      <c r="E494" t="s">
        <v>301</v>
      </c>
      <c r="F494">
        <v>3.93</v>
      </c>
      <c r="G494">
        <v>24827.947</v>
      </c>
      <c r="H494">
        <v>706282</v>
      </c>
      <c r="I494">
        <v>34166.945</v>
      </c>
      <c r="J494">
        <v>6.8890000000000002</v>
      </c>
      <c r="K494">
        <v>0.99199999999999999</v>
      </c>
      <c r="L494">
        <v>0.39</v>
      </c>
      <c r="M494">
        <v>0.36008000000000001</v>
      </c>
      <c r="N494">
        <v>-7.67</v>
      </c>
      <c r="O494" s="78">
        <v>44591</v>
      </c>
    </row>
    <row r="495" spans="1:15" x14ac:dyDescent="0.35">
      <c r="A495">
        <v>150</v>
      </c>
      <c r="B495">
        <v>150</v>
      </c>
      <c r="C495" t="s">
        <v>705</v>
      </c>
      <c r="D495" t="s">
        <v>508</v>
      </c>
      <c r="E495" t="s">
        <v>301</v>
      </c>
      <c r="F495">
        <v>3.93</v>
      </c>
      <c r="G495">
        <v>37032.917999999998</v>
      </c>
      <c r="H495">
        <v>1120461</v>
      </c>
      <c r="I495">
        <v>33173.038999999997</v>
      </c>
      <c r="J495">
        <v>10.583</v>
      </c>
      <c r="K495">
        <v>0.99199999999999999</v>
      </c>
      <c r="L495">
        <v>0.62</v>
      </c>
      <c r="M495">
        <v>0.60333000000000003</v>
      </c>
      <c r="N495">
        <v>-2.69</v>
      </c>
      <c r="O495" s="78">
        <v>44591</v>
      </c>
    </row>
    <row r="496" spans="1:15" x14ac:dyDescent="0.35">
      <c r="A496">
        <v>151</v>
      </c>
      <c r="B496">
        <v>151</v>
      </c>
      <c r="C496" t="s">
        <v>706</v>
      </c>
      <c r="D496" t="s">
        <v>510</v>
      </c>
      <c r="E496" t="s">
        <v>301</v>
      </c>
      <c r="F496">
        <v>3.93</v>
      </c>
      <c r="G496">
        <v>74408.820000000007</v>
      </c>
      <c r="H496">
        <v>2203934</v>
      </c>
      <c r="I496">
        <v>33920.785000000003</v>
      </c>
      <c r="J496">
        <v>20.795000000000002</v>
      </c>
      <c r="K496">
        <v>0.99199999999999999</v>
      </c>
      <c r="L496">
        <v>0.99</v>
      </c>
      <c r="M496">
        <v>1.2777499999999999</v>
      </c>
      <c r="N496">
        <v>29.07</v>
      </c>
      <c r="O496" s="78">
        <v>44591</v>
      </c>
    </row>
    <row r="497" spans="1:15" x14ac:dyDescent="0.35">
      <c r="A497">
        <v>152</v>
      </c>
      <c r="B497">
        <v>152</v>
      </c>
      <c r="C497" t="s">
        <v>707</v>
      </c>
      <c r="D497" t="s">
        <v>271</v>
      </c>
      <c r="E497" t="s">
        <v>272</v>
      </c>
      <c r="F497">
        <v>4.05</v>
      </c>
      <c r="G497">
        <v>587.64300000000003</v>
      </c>
      <c r="H497">
        <v>3897</v>
      </c>
      <c r="K497">
        <v>0.99199999999999999</v>
      </c>
      <c r="O497" s="78">
        <v>44591</v>
      </c>
    </row>
    <row r="498" spans="1:15" x14ac:dyDescent="0.35">
      <c r="A498">
        <v>153</v>
      </c>
      <c r="B498">
        <v>153</v>
      </c>
      <c r="C498" t="s">
        <v>708</v>
      </c>
      <c r="D498" t="s">
        <v>506</v>
      </c>
      <c r="E498" t="s">
        <v>301</v>
      </c>
      <c r="F498">
        <v>3.93</v>
      </c>
      <c r="G498">
        <v>26500.261999999999</v>
      </c>
      <c r="H498">
        <v>765768</v>
      </c>
      <c r="I498">
        <v>34629.559000000001</v>
      </c>
      <c r="J498">
        <v>7.2549999999999999</v>
      </c>
      <c r="K498">
        <v>0.99199999999999999</v>
      </c>
      <c r="L498">
        <v>0.39</v>
      </c>
      <c r="M498">
        <v>0.38414999999999999</v>
      </c>
      <c r="N498">
        <v>-1.5</v>
      </c>
      <c r="O498" s="78">
        <v>44591</v>
      </c>
    </row>
    <row r="499" spans="1:15" x14ac:dyDescent="0.35">
      <c r="A499">
        <v>154</v>
      </c>
      <c r="B499">
        <v>154</v>
      </c>
      <c r="C499" t="s">
        <v>709</v>
      </c>
      <c r="D499" t="s">
        <v>508</v>
      </c>
      <c r="E499" t="s">
        <v>301</v>
      </c>
      <c r="F499">
        <v>3.93</v>
      </c>
      <c r="G499">
        <v>36988.620999999999</v>
      </c>
      <c r="H499">
        <v>1095798</v>
      </c>
      <c r="I499">
        <v>34033.608999999997</v>
      </c>
      <c r="J499">
        <v>10.303000000000001</v>
      </c>
      <c r="K499">
        <v>0.99199999999999999</v>
      </c>
      <c r="L499">
        <v>0.62</v>
      </c>
      <c r="M499">
        <v>0.58487999999999996</v>
      </c>
      <c r="N499">
        <v>-5.66</v>
      </c>
      <c r="O499" s="78">
        <v>44591</v>
      </c>
    </row>
    <row r="500" spans="1:15" x14ac:dyDescent="0.35">
      <c r="A500">
        <v>155</v>
      </c>
      <c r="B500">
        <v>155</v>
      </c>
      <c r="C500" t="s">
        <v>710</v>
      </c>
      <c r="D500" t="s">
        <v>510</v>
      </c>
      <c r="E500" t="s">
        <v>301</v>
      </c>
      <c r="F500">
        <v>3.93</v>
      </c>
      <c r="G500">
        <v>72346.875</v>
      </c>
      <c r="H500">
        <v>2104405</v>
      </c>
      <c r="I500">
        <v>33623.508000000002</v>
      </c>
      <c r="J500">
        <v>20.398</v>
      </c>
      <c r="K500">
        <v>0.99199999999999999</v>
      </c>
      <c r="L500">
        <v>0.99</v>
      </c>
      <c r="M500">
        <v>1.2514400000000001</v>
      </c>
      <c r="N500">
        <v>26.41</v>
      </c>
      <c r="O500" s="78">
        <v>44591</v>
      </c>
    </row>
    <row r="501" spans="1:15" x14ac:dyDescent="0.35">
      <c r="A501">
        <v>156</v>
      </c>
      <c r="B501">
        <v>156</v>
      </c>
      <c r="C501" t="s">
        <v>711</v>
      </c>
      <c r="D501" t="s">
        <v>271</v>
      </c>
      <c r="E501" t="s">
        <v>272</v>
      </c>
      <c r="F501">
        <v>4.04</v>
      </c>
      <c r="G501">
        <v>1345.3789999999999</v>
      </c>
      <c r="H501">
        <v>6268</v>
      </c>
      <c r="K501">
        <v>0.99199999999999999</v>
      </c>
      <c r="O501" s="78">
        <v>44591</v>
      </c>
    </row>
    <row r="502" spans="1:15" x14ac:dyDescent="0.35">
      <c r="A502">
        <v>157</v>
      </c>
      <c r="B502">
        <v>157</v>
      </c>
      <c r="C502" t="s">
        <v>712</v>
      </c>
      <c r="D502" t="s">
        <v>479</v>
      </c>
      <c r="E502" t="s">
        <v>281</v>
      </c>
      <c r="F502">
        <v>3.93</v>
      </c>
      <c r="G502">
        <v>135303.266</v>
      </c>
      <c r="H502">
        <v>3994219</v>
      </c>
      <c r="I502">
        <v>29971.925999999999</v>
      </c>
      <c r="J502">
        <v>42.795999999999999</v>
      </c>
      <c r="K502">
        <v>0.99199999999999999</v>
      </c>
      <c r="L502">
        <v>41.65</v>
      </c>
      <c r="M502">
        <v>2.7408199999999998</v>
      </c>
      <c r="N502">
        <v>-93.42</v>
      </c>
      <c r="O502" s="78">
        <v>44591</v>
      </c>
    </row>
    <row r="503" spans="1:15" x14ac:dyDescent="0.35">
      <c r="A503">
        <v>158</v>
      </c>
      <c r="B503">
        <v>158</v>
      </c>
      <c r="C503" t="s">
        <v>713</v>
      </c>
      <c r="D503" t="s">
        <v>271</v>
      </c>
      <c r="E503" t="s">
        <v>272</v>
      </c>
      <c r="F503">
        <v>4.05</v>
      </c>
      <c r="G503">
        <v>767.63499999999999</v>
      </c>
      <c r="H503">
        <v>4972</v>
      </c>
      <c r="K503">
        <v>0.99199999999999999</v>
      </c>
      <c r="O503" s="78">
        <v>44591</v>
      </c>
    </row>
    <row r="504" spans="1:15" x14ac:dyDescent="0.35">
      <c r="A504">
        <v>159</v>
      </c>
      <c r="B504">
        <v>159</v>
      </c>
      <c r="C504" t="s">
        <v>714</v>
      </c>
      <c r="D504" t="s">
        <v>486</v>
      </c>
      <c r="E504" t="s">
        <v>281</v>
      </c>
      <c r="F504">
        <v>3.93</v>
      </c>
      <c r="G504">
        <v>168653.891</v>
      </c>
      <c r="H504">
        <v>5016542</v>
      </c>
      <c r="I504">
        <v>33168.656000000003</v>
      </c>
      <c r="J504">
        <v>48.203000000000003</v>
      </c>
      <c r="K504">
        <v>0.99199999999999999</v>
      </c>
      <c r="L504">
        <v>41.65</v>
      </c>
      <c r="M504">
        <v>3.1025900000000002</v>
      </c>
      <c r="N504">
        <v>-92.55</v>
      </c>
      <c r="O504" s="78">
        <v>44591</v>
      </c>
    </row>
    <row r="505" spans="1:15" x14ac:dyDescent="0.35">
      <c r="A505">
        <v>160</v>
      </c>
      <c r="B505">
        <v>160</v>
      </c>
      <c r="C505" t="s">
        <v>715</v>
      </c>
      <c r="D505" t="s">
        <v>474</v>
      </c>
      <c r="E505" t="s">
        <v>281</v>
      </c>
      <c r="F505">
        <v>3.93</v>
      </c>
      <c r="G505">
        <v>189237.641</v>
      </c>
      <c r="H505">
        <v>5614762</v>
      </c>
      <c r="I505">
        <v>47339.027000000002</v>
      </c>
      <c r="J505">
        <v>37.896000000000001</v>
      </c>
      <c r="K505">
        <v>0.99199999999999999</v>
      </c>
      <c r="L505">
        <v>41.65</v>
      </c>
      <c r="M505">
        <v>2.41377</v>
      </c>
      <c r="N505">
        <v>-94.2</v>
      </c>
      <c r="O505" s="78">
        <v>44591</v>
      </c>
    </row>
    <row r="506" spans="1:15" x14ac:dyDescent="0.35">
      <c r="A506">
        <v>161</v>
      </c>
      <c r="B506">
        <v>161</v>
      </c>
      <c r="C506" t="s">
        <v>716</v>
      </c>
      <c r="D506" t="s">
        <v>271</v>
      </c>
      <c r="E506" t="s">
        <v>272</v>
      </c>
      <c r="K506">
        <v>0.99199999999999999</v>
      </c>
      <c r="O506" s="78">
        <v>44591</v>
      </c>
    </row>
    <row r="507" spans="1:15" x14ac:dyDescent="0.35">
      <c r="A507">
        <v>162</v>
      </c>
      <c r="B507">
        <v>162</v>
      </c>
      <c r="C507" t="s">
        <v>717</v>
      </c>
      <c r="D507" t="s">
        <v>271</v>
      </c>
      <c r="E507" t="s">
        <v>272</v>
      </c>
      <c r="K507">
        <v>0.99199999999999999</v>
      </c>
      <c r="O507" s="78">
        <v>44591</v>
      </c>
    </row>
    <row r="508" spans="1:15" x14ac:dyDescent="0.35">
      <c r="A508">
        <v>163</v>
      </c>
      <c r="B508">
        <v>163</v>
      </c>
      <c r="C508" t="s">
        <v>718</v>
      </c>
      <c r="D508" t="s">
        <v>271</v>
      </c>
      <c r="E508" t="s">
        <v>272</v>
      </c>
      <c r="K508">
        <v>0.99199999999999999</v>
      </c>
      <c r="O508" s="78">
        <v>44591</v>
      </c>
    </row>
    <row r="509" spans="1:15" x14ac:dyDescent="0.35">
      <c r="A509">
        <v>164</v>
      </c>
      <c r="B509">
        <v>164</v>
      </c>
      <c r="C509" t="s">
        <v>719</v>
      </c>
      <c r="D509" t="s">
        <v>271</v>
      </c>
      <c r="E509" t="s">
        <v>272</v>
      </c>
      <c r="K509">
        <v>0.99199999999999999</v>
      </c>
      <c r="O509" s="78">
        <v>44591</v>
      </c>
    </row>
    <row r="510" spans="1:15" x14ac:dyDescent="0.35">
      <c r="A510">
        <v>165</v>
      </c>
      <c r="B510">
        <v>165</v>
      </c>
      <c r="C510" t="s">
        <v>720</v>
      </c>
      <c r="D510" t="s">
        <v>271</v>
      </c>
      <c r="E510" t="s">
        <v>272</v>
      </c>
      <c r="K510">
        <v>0.99199999999999999</v>
      </c>
      <c r="O510" s="78">
        <v>44592</v>
      </c>
    </row>
    <row r="512" spans="1:15" x14ac:dyDescent="0.35">
      <c r="A512" t="s">
        <v>723</v>
      </c>
    </row>
    <row r="514" spans="1:15" x14ac:dyDescent="0.35">
      <c r="B514" t="s">
        <v>256</v>
      </c>
      <c r="C514" t="s">
        <v>257</v>
      </c>
      <c r="D514" t="s">
        <v>258</v>
      </c>
      <c r="E514" t="s">
        <v>259</v>
      </c>
      <c r="F514" t="s">
        <v>260</v>
      </c>
      <c r="G514" t="s">
        <v>261</v>
      </c>
      <c r="H514" t="s">
        <v>262</v>
      </c>
      <c r="I514" t="s">
        <v>263</v>
      </c>
      <c r="J514" t="s">
        <v>264</v>
      </c>
      <c r="K514" t="s">
        <v>265</v>
      </c>
      <c r="L514" t="s">
        <v>266</v>
      </c>
      <c r="M514" t="s">
        <v>267</v>
      </c>
      <c r="N514" t="s">
        <v>268</v>
      </c>
      <c r="O514" t="s">
        <v>269</v>
      </c>
    </row>
    <row r="515" spans="1:15" x14ac:dyDescent="0.35">
      <c r="A515">
        <v>1</v>
      </c>
      <c r="B515">
        <v>1</v>
      </c>
      <c r="C515" t="s">
        <v>467</v>
      </c>
      <c r="D515" t="s">
        <v>271</v>
      </c>
      <c r="E515" t="s">
        <v>272</v>
      </c>
      <c r="L515">
        <v>9.48</v>
      </c>
      <c r="O515" s="78">
        <v>44590</v>
      </c>
    </row>
    <row r="516" spans="1:15" x14ac:dyDescent="0.35">
      <c r="A516">
        <v>2</v>
      </c>
      <c r="B516">
        <v>2</v>
      </c>
      <c r="C516" t="s">
        <v>468</v>
      </c>
      <c r="D516" t="s">
        <v>271</v>
      </c>
      <c r="E516" t="s">
        <v>272</v>
      </c>
      <c r="L516">
        <v>9.48</v>
      </c>
      <c r="O516" s="78">
        <v>44590</v>
      </c>
    </row>
    <row r="517" spans="1:15" x14ac:dyDescent="0.35">
      <c r="A517">
        <v>3</v>
      </c>
      <c r="B517">
        <v>3</v>
      </c>
      <c r="C517" t="s">
        <v>469</v>
      </c>
      <c r="D517" t="s">
        <v>470</v>
      </c>
      <c r="E517" t="s">
        <v>276</v>
      </c>
      <c r="F517">
        <v>3.93</v>
      </c>
      <c r="G517">
        <v>31638.616999999998</v>
      </c>
      <c r="H517">
        <v>953636</v>
      </c>
      <c r="J517">
        <v>31638.616999999998</v>
      </c>
      <c r="L517">
        <v>9.48</v>
      </c>
      <c r="M517">
        <v>9.9797600000000006</v>
      </c>
      <c r="N517">
        <v>5.27</v>
      </c>
      <c r="O517" s="78">
        <v>44590</v>
      </c>
    </row>
    <row r="518" spans="1:15" x14ac:dyDescent="0.35">
      <c r="A518">
        <v>4</v>
      </c>
      <c r="B518">
        <v>4</v>
      </c>
      <c r="C518" t="s">
        <v>471</v>
      </c>
      <c r="D518" t="s">
        <v>472</v>
      </c>
      <c r="E518" t="s">
        <v>276</v>
      </c>
      <c r="F518">
        <v>3.93</v>
      </c>
      <c r="G518">
        <v>28787.061000000002</v>
      </c>
      <c r="H518">
        <v>874440</v>
      </c>
      <c r="J518">
        <v>28787.061000000002</v>
      </c>
      <c r="L518">
        <v>9.48</v>
      </c>
      <c r="M518">
        <v>9.0802899999999998</v>
      </c>
      <c r="N518">
        <v>-4.22</v>
      </c>
      <c r="O518" s="78">
        <v>44590</v>
      </c>
    </row>
    <row r="519" spans="1:15" x14ac:dyDescent="0.35">
      <c r="A519">
        <v>5</v>
      </c>
      <c r="B519">
        <v>5</v>
      </c>
      <c r="C519" t="s">
        <v>473</v>
      </c>
      <c r="D519" t="s">
        <v>474</v>
      </c>
      <c r="E519" t="s">
        <v>281</v>
      </c>
      <c r="F519">
        <v>3.93</v>
      </c>
      <c r="G519">
        <v>36449.285000000003</v>
      </c>
      <c r="H519">
        <v>1103138</v>
      </c>
      <c r="J519">
        <v>36449.285000000003</v>
      </c>
      <c r="L519">
        <v>9.48</v>
      </c>
      <c r="M519">
        <v>11.49719</v>
      </c>
      <c r="N519">
        <v>21.28</v>
      </c>
      <c r="O519" s="78">
        <v>44590</v>
      </c>
    </row>
    <row r="520" spans="1:15" x14ac:dyDescent="0.35">
      <c r="A520">
        <v>6</v>
      </c>
      <c r="B520">
        <v>6</v>
      </c>
      <c r="C520" t="s">
        <v>475</v>
      </c>
      <c r="D520" t="s">
        <v>271</v>
      </c>
      <c r="E520" t="s">
        <v>272</v>
      </c>
      <c r="L520">
        <v>9.48</v>
      </c>
      <c r="O520" s="78">
        <v>44590</v>
      </c>
    </row>
    <row r="521" spans="1:15" x14ac:dyDescent="0.35">
      <c r="A521">
        <v>7</v>
      </c>
      <c r="B521">
        <v>7</v>
      </c>
      <c r="C521" t="s">
        <v>476</v>
      </c>
      <c r="D521" t="s">
        <v>477</v>
      </c>
      <c r="E521" t="s">
        <v>281</v>
      </c>
      <c r="F521">
        <v>3.93</v>
      </c>
      <c r="G521">
        <v>29101.796999999999</v>
      </c>
      <c r="H521">
        <v>869546</v>
      </c>
      <c r="J521">
        <v>29101.796999999999</v>
      </c>
      <c r="L521">
        <v>9.48</v>
      </c>
      <c r="M521">
        <v>9.17957</v>
      </c>
      <c r="N521">
        <v>-3.17</v>
      </c>
      <c r="O521" s="78">
        <v>44590</v>
      </c>
    </row>
    <row r="522" spans="1:15" x14ac:dyDescent="0.35">
      <c r="A522">
        <v>8</v>
      </c>
      <c r="B522">
        <v>8</v>
      </c>
      <c r="C522" t="s">
        <v>478</v>
      </c>
      <c r="D522" t="s">
        <v>479</v>
      </c>
      <c r="E522" t="s">
        <v>281</v>
      </c>
      <c r="F522">
        <v>3.93</v>
      </c>
      <c r="G522">
        <v>25624.831999999999</v>
      </c>
      <c r="H522">
        <v>761884</v>
      </c>
      <c r="J522">
        <v>25624.831999999999</v>
      </c>
      <c r="L522">
        <v>9.48</v>
      </c>
      <c r="M522">
        <v>8.0828299999999995</v>
      </c>
      <c r="N522">
        <v>-14.74</v>
      </c>
      <c r="O522" s="78">
        <v>44590</v>
      </c>
    </row>
    <row r="523" spans="1:15" x14ac:dyDescent="0.35">
      <c r="A523">
        <v>9</v>
      </c>
      <c r="B523">
        <v>9</v>
      </c>
      <c r="C523" t="s">
        <v>480</v>
      </c>
      <c r="D523" t="s">
        <v>481</v>
      </c>
      <c r="E523" t="s">
        <v>281</v>
      </c>
      <c r="F523">
        <v>3.93</v>
      </c>
      <c r="G523">
        <v>29829.401999999998</v>
      </c>
      <c r="H523">
        <v>899096</v>
      </c>
      <c r="J523">
        <v>29829.401999999998</v>
      </c>
      <c r="L523">
        <v>9.48</v>
      </c>
      <c r="M523">
        <v>9.4090799999999994</v>
      </c>
      <c r="N523">
        <v>-0.75</v>
      </c>
      <c r="O523" s="78">
        <v>44590</v>
      </c>
    </row>
    <row r="524" spans="1:15" x14ac:dyDescent="0.35">
      <c r="A524">
        <v>10</v>
      </c>
      <c r="B524">
        <v>10</v>
      </c>
      <c r="C524" t="s">
        <v>482</v>
      </c>
      <c r="D524" t="s">
        <v>271</v>
      </c>
      <c r="E524" t="s">
        <v>272</v>
      </c>
      <c r="L524">
        <v>9.48</v>
      </c>
      <c r="O524" s="78">
        <v>44590</v>
      </c>
    </row>
    <row r="525" spans="1:15" x14ac:dyDescent="0.35">
      <c r="A525">
        <v>11</v>
      </c>
      <c r="B525">
        <v>11</v>
      </c>
      <c r="C525" t="s">
        <v>483</v>
      </c>
      <c r="D525" t="s">
        <v>484</v>
      </c>
      <c r="E525" t="s">
        <v>281</v>
      </c>
      <c r="F525">
        <v>3.93</v>
      </c>
      <c r="G525">
        <v>29267.719000000001</v>
      </c>
      <c r="H525">
        <v>874393</v>
      </c>
      <c r="J525">
        <v>29267.719000000001</v>
      </c>
      <c r="L525">
        <v>9.48</v>
      </c>
      <c r="M525">
        <v>9.2319099999999992</v>
      </c>
      <c r="N525">
        <v>-2.62</v>
      </c>
      <c r="O525" s="78">
        <v>44590</v>
      </c>
    </row>
    <row r="526" spans="1:15" x14ac:dyDescent="0.35">
      <c r="A526">
        <v>12</v>
      </c>
      <c r="B526">
        <v>12</v>
      </c>
      <c r="C526" t="s">
        <v>485</v>
      </c>
      <c r="D526" t="s">
        <v>486</v>
      </c>
      <c r="E526" t="s">
        <v>281</v>
      </c>
      <c r="F526">
        <v>3.93</v>
      </c>
      <c r="G526">
        <v>28898.309000000001</v>
      </c>
      <c r="H526">
        <v>861651</v>
      </c>
      <c r="J526">
        <v>28898.309000000001</v>
      </c>
      <c r="L526">
        <v>9.48</v>
      </c>
      <c r="M526">
        <v>9.11538</v>
      </c>
      <c r="N526">
        <v>-3.85</v>
      </c>
      <c r="O526" s="78">
        <v>44590</v>
      </c>
    </row>
    <row r="527" spans="1:15" x14ac:dyDescent="0.35">
      <c r="A527">
        <v>13</v>
      </c>
      <c r="B527">
        <v>13</v>
      </c>
      <c r="C527" t="s">
        <v>487</v>
      </c>
      <c r="D527" t="s">
        <v>488</v>
      </c>
      <c r="E527" t="s">
        <v>281</v>
      </c>
      <c r="F527">
        <v>3.93</v>
      </c>
      <c r="G527">
        <v>31008.065999999999</v>
      </c>
      <c r="H527">
        <v>936031</v>
      </c>
      <c r="J527">
        <v>31008.065999999999</v>
      </c>
      <c r="L527">
        <v>9.48</v>
      </c>
      <c r="M527">
        <v>9.7808600000000006</v>
      </c>
      <c r="N527">
        <v>3.17</v>
      </c>
      <c r="O527" s="78">
        <v>44590</v>
      </c>
    </row>
    <row r="528" spans="1:15" x14ac:dyDescent="0.35">
      <c r="A528">
        <v>14</v>
      </c>
      <c r="B528">
        <v>14</v>
      </c>
      <c r="C528" t="s">
        <v>489</v>
      </c>
      <c r="D528" t="s">
        <v>271</v>
      </c>
      <c r="E528" t="s">
        <v>272</v>
      </c>
      <c r="L528">
        <v>9.48</v>
      </c>
      <c r="O528" s="78">
        <v>44590</v>
      </c>
    </row>
    <row r="529" spans="1:15" x14ac:dyDescent="0.35">
      <c r="A529">
        <v>15</v>
      </c>
      <c r="B529">
        <v>15</v>
      </c>
      <c r="C529" t="s">
        <v>490</v>
      </c>
      <c r="D529" t="s">
        <v>474</v>
      </c>
      <c r="E529" t="s">
        <v>281</v>
      </c>
      <c r="F529">
        <v>3.93</v>
      </c>
      <c r="G529">
        <v>38499.266000000003</v>
      </c>
      <c r="H529">
        <v>1148115</v>
      </c>
      <c r="J529">
        <v>38499.266000000003</v>
      </c>
      <c r="L529">
        <v>9.48</v>
      </c>
      <c r="M529">
        <v>12.14381</v>
      </c>
      <c r="N529">
        <v>28.1</v>
      </c>
      <c r="O529" s="78">
        <v>44590</v>
      </c>
    </row>
    <row r="530" spans="1:15" x14ac:dyDescent="0.35">
      <c r="A530">
        <v>16</v>
      </c>
      <c r="B530">
        <v>16</v>
      </c>
      <c r="C530" t="s">
        <v>491</v>
      </c>
      <c r="D530" t="s">
        <v>271</v>
      </c>
      <c r="E530" t="s">
        <v>272</v>
      </c>
      <c r="L530">
        <v>9.48</v>
      </c>
      <c r="O530" s="78">
        <v>44590</v>
      </c>
    </row>
    <row r="531" spans="1:15" x14ac:dyDescent="0.35">
      <c r="A531">
        <v>17</v>
      </c>
      <c r="B531">
        <v>17</v>
      </c>
      <c r="C531" t="s">
        <v>492</v>
      </c>
      <c r="D531" t="s">
        <v>493</v>
      </c>
      <c r="E531" t="s">
        <v>301</v>
      </c>
      <c r="F531">
        <v>3.93</v>
      </c>
      <c r="G531">
        <v>29136.754000000001</v>
      </c>
      <c r="H531">
        <v>876349</v>
      </c>
      <c r="J531">
        <v>29136.754000000001</v>
      </c>
      <c r="L531">
        <v>9.48</v>
      </c>
      <c r="M531">
        <v>9.1905999999999999</v>
      </c>
      <c r="N531">
        <v>-3.05</v>
      </c>
      <c r="O531" s="78">
        <v>44590</v>
      </c>
    </row>
    <row r="532" spans="1:15" x14ac:dyDescent="0.35">
      <c r="A532">
        <v>18</v>
      </c>
      <c r="B532">
        <v>18</v>
      </c>
      <c r="C532" t="s">
        <v>494</v>
      </c>
      <c r="D532" t="s">
        <v>495</v>
      </c>
      <c r="E532" t="s">
        <v>301</v>
      </c>
      <c r="F532">
        <v>3.93</v>
      </c>
      <c r="G532">
        <v>29071.298999999999</v>
      </c>
      <c r="H532">
        <v>878186</v>
      </c>
      <c r="J532">
        <v>29071.298999999999</v>
      </c>
      <c r="L532">
        <v>9.48</v>
      </c>
      <c r="M532">
        <v>9.16995</v>
      </c>
      <c r="N532">
        <v>-3.27</v>
      </c>
      <c r="O532" s="78">
        <v>44590</v>
      </c>
    </row>
    <row r="533" spans="1:15" x14ac:dyDescent="0.35">
      <c r="A533">
        <v>19</v>
      </c>
      <c r="B533">
        <v>19</v>
      </c>
      <c r="C533" t="s">
        <v>496</v>
      </c>
      <c r="D533" t="s">
        <v>497</v>
      </c>
      <c r="E533" t="s">
        <v>301</v>
      </c>
      <c r="F533">
        <v>3.93</v>
      </c>
      <c r="G533">
        <v>29242.812999999998</v>
      </c>
      <c r="H533">
        <v>878884</v>
      </c>
      <c r="J533">
        <v>29242.812999999998</v>
      </c>
      <c r="L533">
        <v>9.48</v>
      </c>
      <c r="M533">
        <v>9.2240500000000001</v>
      </c>
      <c r="N533">
        <v>-2.7</v>
      </c>
      <c r="O533" s="78">
        <v>44590</v>
      </c>
    </row>
    <row r="534" spans="1:15" x14ac:dyDescent="0.35">
      <c r="A534">
        <v>20</v>
      </c>
      <c r="B534">
        <v>20</v>
      </c>
      <c r="C534" t="s">
        <v>498</v>
      </c>
      <c r="D534" t="s">
        <v>499</v>
      </c>
      <c r="E534" t="s">
        <v>301</v>
      </c>
      <c r="F534">
        <v>3.93</v>
      </c>
      <c r="G534">
        <v>29511.366999999998</v>
      </c>
      <c r="H534">
        <v>872292</v>
      </c>
      <c r="J534">
        <v>29511.366999999998</v>
      </c>
      <c r="L534">
        <v>9.48</v>
      </c>
      <c r="M534">
        <v>9.3087599999999995</v>
      </c>
      <c r="N534">
        <v>-1.81</v>
      </c>
      <c r="O534" s="78">
        <v>44590</v>
      </c>
    </row>
    <row r="535" spans="1:15" x14ac:dyDescent="0.35">
      <c r="A535">
        <v>21</v>
      </c>
      <c r="B535">
        <v>21</v>
      </c>
      <c r="C535" t="s">
        <v>500</v>
      </c>
      <c r="D535" t="s">
        <v>501</v>
      </c>
      <c r="E535" t="s">
        <v>301</v>
      </c>
      <c r="F535">
        <v>3.93</v>
      </c>
      <c r="G535">
        <v>28679.611000000001</v>
      </c>
      <c r="H535">
        <v>860009</v>
      </c>
      <c r="J535">
        <v>28679.611000000001</v>
      </c>
      <c r="L535">
        <v>9.48</v>
      </c>
      <c r="M535">
        <v>9.0464000000000002</v>
      </c>
      <c r="N535">
        <v>-4.57</v>
      </c>
      <c r="O535" s="78">
        <v>44590</v>
      </c>
    </row>
    <row r="536" spans="1:15" x14ac:dyDescent="0.35">
      <c r="A536">
        <v>22</v>
      </c>
      <c r="B536">
        <v>22</v>
      </c>
      <c r="C536" t="s">
        <v>502</v>
      </c>
      <c r="D536" t="s">
        <v>503</v>
      </c>
      <c r="E536" t="s">
        <v>301</v>
      </c>
      <c r="F536">
        <v>3.93</v>
      </c>
      <c r="G536">
        <v>29196.414000000001</v>
      </c>
      <c r="H536">
        <v>867387</v>
      </c>
      <c r="J536">
        <v>29196.414000000001</v>
      </c>
      <c r="L536">
        <v>9.48</v>
      </c>
      <c r="M536">
        <v>9.2094199999999997</v>
      </c>
      <c r="N536">
        <v>-2.85</v>
      </c>
      <c r="O536" s="78">
        <v>44590</v>
      </c>
    </row>
    <row r="537" spans="1:15" x14ac:dyDescent="0.35">
      <c r="A537">
        <v>23</v>
      </c>
      <c r="B537">
        <v>23</v>
      </c>
      <c r="C537" t="s">
        <v>504</v>
      </c>
      <c r="D537" t="s">
        <v>271</v>
      </c>
      <c r="E537" t="s">
        <v>272</v>
      </c>
      <c r="L537">
        <v>9.48</v>
      </c>
      <c r="O537" s="78">
        <v>44590</v>
      </c>
    </row>
    <row r="538" spans="1:15" x14ac:dyDescent="0.35">
      <c r="A538">
        <v>24</v>
      </c>
      <c r="B538">
        <v>24</v>
      </c>
      <c r="C538" t="s">
        <v>505</v>
      </c>
      <c r="D538" t="s">
        <v>506</v>
      </c>
      <c r="E538" t="s">
        <v>301</v>
      </c>
      <c r="F538">
        <v>3.93</v>
      </c>
      <c r="G538">
        <v>30567.969000000001</v>
      </c>
      <c r="H538">
        <v>920697</v>
      </c>
      <c r="J538">
        <v>30567.969000000001</v>
      </c>
      <c r="L538">
        <v>9.48</v>
      </c>
      <c r="M538">
        <v>9.6420499999999993</v>
      </c>
      <c r="N538">
        <v>1.71</v>
      </c>
      <c r="O538" s="78">
        <v>44590</v>
      </c>
    </row>
    <row r="539" spans="1:15" x14ac:dyDescent="0.35">
      <c r="A539">
        <v>25</v>
      </c>
      <c r="B539">
        <v>25</v>
      </c>
      <c r="C539" t="s">
        <v>507</v>
      </c>
      <c r="D539" t="s">
        <v>508</v>
      </c>
      <c r="E539" t="s">
        <v>301</v>
      </c>
      <c r="F539">
        <v>3.93</v>
      </c>
      <c r="G539">
        <v>29829.421999999999</v>
      </c>
      <c r="H539">
        <v>892799</v>
      </c>
      <c r="J539">
        <v>29829.421999999999</v>
      </c>
      <c r="L539">
        <v>9.48</v>
      </c>
      <c r="M539">
        <v>9.4090900000000008</v>
      </c>
      <c r="N539">
        <v>-0.75</v>
      </c>
      <c r="O539" s="78">
        <v>44590</v>
      </c>
    </row>
    <row r="540" spans="1:15" x14ac:dyDescent="0.35">
      <c r="A540">
        <v>26</v>
      </c>
      <c r="B540">
        <v>26</v>
      </c>
      <c r="C540" t="s">
        <v>509</v>
      </c>
      <c r="D540" t="s">
        <v>510</v>
      </c>
      <c r="E540" t="s">
        <v>301</v>
      </c>
      <c r="F540">
        <v>3.93</v>
      </c>
      <c r="G540">
        <v>30338.094000000001</v>
      </c>
      <c r="H540">
        <v>903033</v>
      </c>
      <c r="J540">
        <v>30338.094000000001</v>
      </c>
      <c r="L540">
        <v>9.48</v>
      </c>
      <c r="M540">
        <v>9.5695399999999999</v>
      </c>
      <c r="N540">
        <v>0.94</v>
      </c>
      <c r="O540" s="78">
        <v>44590</v>
      </c>
    </row>
    <row r="541" spans="1:15" x14ac:dyDescent="0.35">
      <c r="A541">
        <v>27</v>
      </c>
      <c r="B541">
        <v>27</v>
      </c>
      <c r="C541" t="s">
        <v>511</v>
      </c>
      <c r="D541" t="s">
        <v>512</v>
      </c>
      <c r="E541" t="s">
        <v>301</v>
      </c>
      <c r="F541">
        <v>3.93</v>
      </c>
      <c r="G541">
        <v>28657.741999999998</v>
      </c>
      <c r="H541">
        <v>858428</v>
      </c>
      <c r="J541">
        <v>28657.741999999998</v>
      </c>
      <c r="L541">
        <v>9.48</v>
      </c>
      <c r="M541">
        <v>9.0395000000000003</v>
      </c>
      <c r="N541">
        <v>-4.6500000000000004</v>
      </c>
      <c r="O541" s="78">
        <v>44590</v>
      </c>
    </row>
    <row r="542" spans="1:15" x14ac:dyDescent="0.35">
      <c r="A542">
        <v>28</v>
      </c>
      <c r="B542">
        <v>28</v>
      </c>
      <c r="C542" t="s">
        <v>513</v>
      </c>
      <c r="D542" t="s">
        <v>514</v>
      </c>
      <c r="E542" t="s">
        <v>301</v>
      </c>
      <c r="F542">
        <v>3.93</v>
      </c>
      <c r="G542">
        <v>28327.486000000001</v>
      </c>
      <c r="H542">
        <v>838550</v>
      </c>
      <c r="J542">
        <v>28327.486000000001</v>
      </c>
      <c r="L542">
        <v>9.48</v>
      </c>
      <c r="M542">
        <v>8.9353300000000004</v>
      </c>
      <c r="N542">
        <v>-5.75</v>
      </c>
      <c r="O542" s="78">
        <v>44590</v>
      </c>
    </row>
    <row r="543" spans="1:15" x14ac:dyDescent="0.35">
      <c r="A543">
        <v>29</v>
      </c>
      <c r="B543">
        <v>29</v>
      </c>
      <c r="C543" t="s">
        <v>515</v>
      </c>
      <c r="D543" t="s">
        <v>516</v>
      </c>
      <c r="E543" t="s">
        <v>301</v>
      </c>
      <c r="F543">
        <v>3.93</v>
      </c>
      <c r="G543">
        <v>28561.127</v>
      </c>
      <c r="H543">
        <v>835401</v>
      </c>
      <c r="J543">
        <v>28561.127</v>
      </c>
      <c r="L543">
        <v>9.48</v>
      </c>
      <c r="M543">
        <v>9.0090299999999992</v>
      </c>
      <c r="N543">
        <v>-4.97</v>
      </c>
      <c r="O543" s="78">
        <v>44590</v>
      </c>
    </row>
    <row r="544" spans="1:15" x14ac:dyDescent="0.35">
      <c r="A544">
        <v>30</v>
      </c>
      <c r="B544">
        <v>30</v>
      </c>
      <c r="C544" t="s">
        <v>517</v>
      </c>
      <c r="D544" t="s">
        <v>271</v>
      </c>
      <c r="E544" t="s">
        <v>272</v>
      </c>
      <c r="L544">
        <v>9.48</v>
      </c>
      <c r="O544" s="78">
        <v>44590</v>
      </c>
    </row>
    <row r="545" spans="1:15" x14ac:dyDescent="0.35">
      <c r="A545">
        <v>31</v>
      </c>
      <c r="B545">
        <v>31</v>
      </c>
      <c r="C545" t="s">
        <v>518</v>
      </c>
      <c r="D545" t="s">
        <v>519</v>
      </c>
      <c r="E545" t="s">
        <v>301</v>
      </c>
      <c r="F545">
        <v>3.93</v>
      </c>
      <c r="G545">
        <v>29343.949000000001</v>
      </c>
      <c r="H545">
        <v>859224</v>
      </c>
      <c r="J545">
        <v>29343.949000000001</v>
      </c>
      <c r="L545">
        <v>9.48</v>
      </c>
      <c r="M545">
        <v>9.2559500000000003</v>
      </c>
      <c r="N545">
        <v>-2.36</v>
      </c>
      <c r="O545" s="78">
        <v>44590</v>
      </c>
    </row>
    <row r="546" spans="1:15" x14ac:dyDescent="0.35">
      <c r="A546">
        <v>32</v>
      </c>
      <c r="B546">
        <v>32</v>
      </c>
      <c r="C546" t="s">
        <v>520</v>
      </c>
      <c r="D546" t="s">
        <v>521</v>
      </c>
      <c r="E546" t="s">
        <v>301</v>
      </c>
      <c r="F546">
        <v>3.93</v>
      </c>
      <c r="G546">
        <v>23308.634999999998</v>
      </c>
      <c r="H546">
        <v>661853</v>
      </c>
      <c r="J546">
        <v>23308.634999999998</v>
      </c>
      <c r="L546">
        <v>9.48</v>
      </c>
      <c r="M546">
        <v>7.3522400000000001</v>
      </c>
      <c r="N546">
        <v>-22.44</v>
      </c>
      <c r="O546" s="78">
        <v>44590</v>
      </c>
    </row>
    <row r="547" spans="1:15" x14ac:dyDescent="0.35">
      <c r="A547">
        <v>33</v>
      </c>
      <c r="B547">
        <v>33</v>
      </c>
      <c r="C547" t="s">
        <v>522</v>
      </c>
      <c r="D547" t="s">
        <v>523</v>
      </c>
      <c r="E547" t="s">
        <v>301</v>
      </c>
      <c r="F547">
        <v>3.93</v>
      </c>
      <c r="G547">
        <v>21548.743999999999</v>
      </c>
      <c r="H547">
        <v>620430</v>
      </c>
      <c r="J547">
        <v>21548.743999999999</v>
      </c>
      <c r="L547">
        <v>9.48</v>
      </c>
      <c r="M547">
        <v>6.79711</v>
      </c>
      <c r="N547">
        <v>-28.3</v>
      </c>
      <c r="O547" s="78">
        <v>44590</v>
      </c>
    </row>
    <row r="548" spans="1:15" x14ac:dyDescent="0.35">
      <c r="A548">
        <v>34</v>
      </c>
      <c r="B548">
        <v>34</v>
      </c>
      <c r="C548" t="s">
        <v>524</v>
      </c>
      <c r="D548" t="s">
        <v>525</v>
      </c>
      <c r="E548" t="s">
        <v>301</v>
      </c>
      <c r="F548">
        <v>3.93</v>
      </c>
      <c r="G548">
        <v>20888.849999999999</v>
      </c>
      <c r="H548">
        <v>589684</v>
      </c>
      <c r="J548">
        <v>20888.849999999999</v>
      </c>
      <c r="L548">
        <v>9.48</v>
      </c>
      <c r="M548">
        <v>6.5889600000000002</v>
      </c>
      <c r="N548">
        <v>-30.5</v>
      </c>
      <c r="O548" s="78">
        <v>44590</v>
      </c>
    </row>
    <row r="549" spans="1:15" x14ac:dyDescent="0.35">
      <c r="A549">
        <v>35</v>
      </c>
      <c r="B549">
        <v>35</v>
      </c>
      <c r="C549" t="s">
        <v>526</v>
      </c>
      <c r="D549" t="s">
        <v>527</v>
      </c>
      <c r="E549" t="s">
        <v>301</v>
      </c>
      <c r="F549">
        <v>3.93</v>
      </c>
      <c r="G549">
        <v>20783.263999999999</v>
      </c>
      <c r="H549">
        <v>571809</v>
      </c>
      <c r="J549">
        <v>20783.263999999999</v>
      </c>
      <c r="L549">
        <v>9.48</v>
      </c>
      <c r="M549">
        <v>6.5556599999999996</v>
      </c>
      <c r="N549">
        <v>-30.85</v>
      </c>
      <c r="O549" s="78">
        <v>44591</v>
      </c>
    </row>
    <row r="550" spans="1:15" x14ac:dyDescent="0.35">
      <c r="A550">
        <v>36</v>
      </c>
      <c r="B550">
        <v>36</v>
      </c>
      <c r="C550" t="s">
        <v>528</v>
      </c>
      <c r="D550" t="s">
        <v>271</v>
      </c>
      <c r="E550" t="s">
        <v>272</v>
      </c>
      <c r="L550">
        <v>9.48</v>
      </c>
      <c r="O550" s="78">
        <v>44591</v>
      </c>
    </row>
    <row r="551" spans="1:15" x14ac:dyDescent="0.35">
      <c r="A551">
        <v>37</v>
      </c>
      <c r="B551">
        <v>37</v>
      </c>
      <c r="C551" t="s">
        <v>529</v>
      </c>
      <c r="D551" t="s">
        <v>530</v>
      </c>
      <c r="E551" t="s">
        <v>339</v>
      </c>
      <c r="F551">
        <v>3.93</v>
      </c>
      <c r="G551">
        <v>32627.248</v>
      </c>
      <c r="H551">
        <v>970577</v>
      </c>
      <c r="J551">
        <v>32627.248</v>
      </c>
      <c r="L551">
        <v>9.48</v>
      </c>
      <c r="M551">
        <v>10.291600000000001</v>
      </c>
      <c r="N551">
        <v>8.56</v>
      </c>
      <c r="O551" s="78">
        <v>44591</v>
      </c>
    </row>
    <row r="552" spans="1:15" x14ac:dyDescent="0.35">
      <c r="A552">
        <v>38</v>
      </c>
      <c r="B552">
        <v>38</v>
      </c>
      <c r="C552" t="s">
        <v>531</v>
      </c>
      <c r="D552" t="s">
        <v>532</v>
      </c>
      <c r="E552" t="s">
        <v>339</v>
      </c>
      <c r="F552">
        <v>3.93</v>
      </c>
      <c r="G552">
        <v>27238.401999999998</v>
      </c>
      <c r="H552">
        <v>808270</v>
      </c>
      <c r="J552">
        <v>27238.401999999998</v>
      </c>
      <c r="L552">
        <v>9.48</v>
      </c>
      <c r="M552">
        <v>8.5917999999999992</v>
      </c>
      <c r="N552">
        <v>-9.3699999999999992</v>
      </c>
      <c r="O552" s="78">
        <v>44591</v>
      </c>
    </row>
    <row r="553" spans="1:15" x14ac:dyDescent="0.35">
      <c r="A553">
        <v>39</v>
      </c>
      <c r="B553">
        <v>39</v>
      </c>
      <c r="C553" t="s">
        <v>533</v>
      </c>
      <c r="D553" t="s">
        <v>534</v>
      </c>
      <c r="E553" t="s">
        <v>339</v>
      </c>
      <c r="F553">
        <v>3.93</v>
      </c>
      <c r="G553">
        <v>28237.778999999999</v>
      </c>
      <c r="H553">
        <v>844065</v>
      </c>
      <c r="J553">
        <v>28237.778999999999</v>
      </c>
      <c r="L553">
        <v>9.48</v>
      </c>
      <c r="M553">
        <v>8.9070300000000007</v>
      </c>
      <c r="N553">
        <v>-6.04</v>
      </c>
      <c r="O553" s="78">
        <v>44591</v>
      </c>
    </row>
    <row r="554" spans="1:15" x14ac:dyDescent="0.35">
      <c r="A554">
        <v>40</v>
      </c>
      <c r="B554">
        <v>40</v>
      </c>
      <c r="C554" t="s">
        <v>535</v>
      </c>
      <c r="D554" t="s">
        <v>345</v>
      </c>
      <c r="E554" t="s">
        <v>276</v>
      </c>
      <c r="L554">
        <v>9.48</v>
      </c>
      <c r="O554" s="78">
        <v>44591</v>
      </c>
    </row>
    <row r="555" spans="1:15" x14ac:dyDescent="0.35">
      <c r="A555">
        <v>41</v>
      </c>
      <c r="B555">
        <v>41</v>
      </c>
      <c r="C555" t="s">
        <v>536</v>
      </c>
      <c r="D555" t="s">
        <v>271</v>
      </c>
      <c r="E555" t="s">
        <v>272</v>
      </c>
      <c r="L555">
        <v>9.48</v>
      </c>
      <c r="O555" s="78">
        <v>44591</v>
      </c>
    </row>
    <row r="556" spans="1:15" x14ac:dyDescent="0.35">
      <c r="A556">
        <v>42</v>
      </c>
      <c r="B556">
        <v>42</v>
      </c>
      <c r="C556" t="s">
        <v>537</v>
      </c>
      <c r="D556" t="s">
        <v>506</v>
      </c>
      <c r="E556" t="s">
        <v>301</v>
      </c>
      <c r="F556">
        <v>3.93</v>
      </c>
      <c r="G556">
        <v>31048.732</v>
      </c>
      <c r="H556">
        <v>917702</v>
      </c>
      <c r="J556">
        <v>31048.732</v>
      </c>
      <c r="L556">
        <v>9.48</v>
      </c>
      <c r="M556">
        <v>9.7936899999999998</v>
      </c>
      <c r="N556">
        <v>3.31</v>
      </c>
      <c r="O556" s="78">
        <v>44591</v>
      </c>
    </row>
    <row r="557" spans="1:15" x14ac:dyDescent="0.35">
      <c r="A557">
        <v>43</v>
      </c>
      <c r="B557">
        <v>43</v>
      </c>
      <c r="C557" t="s">
        <v>538</v>
      </c>
      <c r="D557" t="s">
        <v>508</v>
      </c>
      <c r="E557" t="s">
        <v>301</v>
      </c>
      <c r="F557">
        <v>3.93</v>
      </c>
      <c r="G557">
        <v>31299.224999999999</v>
      </c>
      <c r="H557">
        <v>944096</v>
      </c>
      <c r="J557">
        <v>31299.224999999999</v>
      </c>
      <c r="L557">
        <v>9.48</v>
      </c>
      <c r="M557">
        <v>9.8727099999999997</v>
      </c>
      <c r="N557">
        <v>4.1399999999999997</v>
      </c>
      <c r="O557" s="78">
        <v>44591</v>
      </c>
    </row>
    <row r="558" spans="1:15" x14ac:dyDescent="0.35">
      <c r="A558">
        <v>44</v>
      </c>
      <c r="B558">
        <v>44</v>
      </c>
      <c r="C558" t="s">
        <v>539</v>
      </c>
      <c r="D558" t="s">
        <v>510</v>
      </c>
      <c r="E558" t="s">
        <v>301</v>
      </c>
      <c r="F558">
        <v>3.93</v>
      </c>
      <c r="G558">
        <v>30948.162</v>
      </c>
      <c r="H558">
        <v>916819</v>
      </c>
      <c r="J558">
        <v>30948.162</v>
      </c>
      <c r="L558">
        <v>9.48</v>
      </c>
      <c r="M558">
        <v>9.7619699999999998</v>
      </c>
      <c r="N558">
        <v>2.97</v>
      </c>
      <c r="O558" s="78">
        <v>44591</v>
      </c>
    </row>
    <row r="559" spans="1:15" x14ac:dyDescent="0.35">
      <c r="A559">
        <v>45</v>
      </c>
      <c r="B559">
        <v>45</v>
      </c>
      <c r="C559" t="s">
        <v>540</v>
      </c>
      <c r="D559" t="s">
        <v>271</v>
      </c>
      <c r="E559" t="s">
        <v>272</v>
      </c>
      <c r="L559">
        <v>9.48</v>
      </c>
      <c r="O559" s="78">
        <v>44591</v>
      </c>
    </row>
    <row r="560" spans="1:15" x14ac:dyDescent="0.35">
      <c r="A560">
        <v>46</v>
      </c>
      <c r="B560">
        <v>46</v>
      </c>
      <c r="C560" t="s">
        <v>541</v>
      </c>
      <c r="D560" t="s">
        <v>506</v>
      </c>
      <c r="E560" t="s">
        <v>301</v>
      </c>
      <c r="F560">
        <v>3.93</v>
      </c>
      <c r="G560">
        <v>30743.357</v>
      </c>
      <c r="H560">
        <v>914878</v>
      </c>
      <c r="J560">
        <v>30743.357</v>
      </c>
      <c r="L560">
        <v>9.48</v>
      </c>
      <c r="M560">
        <v>9.6973699999999994</v>
      </c>
      <c r="N560">
        <v>2.29</v>
      </c>
      <c r="O560" s="78">
        <v>44591</v>
      </c>
    </row>
    <row r="561" spans="1:15" x14ac:dyDescent="0.35">
      <c r="A561">
        <v>47</v>
      </c>
      <c r="B561">
        <v>47</v>
      </c>
      <c r="C561" t="s">
        <v>542</v>
      </c>
      <c r="D561" t="s">
        <v>508</v>
      </c>
      <c r="E561" t="s">
        <v>301</v>
      </c>
      <c r="F561">
        <v>3.93</v>
      </c>
      <c r="G561">
        <v>31292.6</v>
      </c>
      <c r="H561">
        <v>929275</v>
      </c>
      <c r="J561">
        <v>31292.6</v>
      </c>
      <c r="L561">
        <v>9.48</v>
      </c>
      <c r="M561">
        <v>9.8706200000000006</v>
      </c>
      <c r="N561">
        <v>4.12</v>
      </c>
      <c r="O561" s="78">
        <v>44591</v>
      </c>
    </row>
    <row r="562" spans="1:15" x14ac:dyDescent="0.35">
      <c r="A562">
        <v>48</v>
      </c>
      <c r="B562">
        <v>48</v>
      </c>
      <c r="C562" t="s">
        <v>543</v>
      </c>
      <c r="D562" t="s">
        <v>510</v>
      </c>
      <c r="E562" t="s">
        <v>301</v>
      </c>
      <c r="F562">
        <v>3.93</v>
      </c>
      <c r="G562">
        <v>30778.032999999999</v>
      </c>
      <c r="H562">
        <v>914918</v>
      </c>
      <c r="J562">
        <v>30778.032999999999</v>
      </c>
      <c r="L562">
        <v>9.48</v>
      </c>
      <c r="M562">
        <v>9.7083100000000009</v>
      </c>
      <c r="N562">
        <v>2.41</v>
      </c>
      <c r="O562" s="78">
        <v>44591</v>
      </c>
    </row>
    <row r="563" spans="1:15" x14ac:dyDescent="0.35">
      <c r="A563">
        <v>49</v>
      </c>
      <c r="B563">
        <v>49</v>
      </c>
      <c r="C563" t="s">
        <v>544</v>
      </c>
      <c r="D563" t="s">
        <v>271</v>
      </c>
      <c r="E563" t="s">
        <v>272</v>
      </c>
      <c r="L563">
        <v>9.48</v>
      </c>
      <c r="O563" s="78">
        <v>44591</v>
      </c>
    </row>
    <row r="564" spans="1:15" x14ac:dyDescent="0.35">
      <c r="A564">
        <v>50</v>
      </c>
      <c r="B564">
        <v>50</v>
      </c>
      <c r="C564" t="s">
        <v>545</v>
      </c>
      <c r="D564" t="s">
        <v>546</v>
      </c>
      <c r="E564" t="s">
        <v>281</v>
      </c>
      <c r="F564">
        <v>3.93</v>
      </c>
      <c r="G564">
        <v>29971.398000000001</v>
      </c>
      <c r="H564">
        <v>896465</v>
      </c>
      <c r="J564">
        <v>29971.398000000001</v>
      </c>
      <c r="L564">
        <v>9.48</v>
      </c>
      <c r="M564">
        <v>9.4538700000000002</v>
      </c>
      <c r="N564">
        <v>-0.28000000000000003</v>
      </c>
      <c r="O564" s="78">
        <v>44591</v>
      </c>
    </row>
    <row r="565" spans="1:15" x14ac:dyDescent="0.35">
      <c r="A565">
        <v>51</v>
      </c>
      <c r="B565">
        <v>51</v>
      </c>
      <c r="C565" t="s">
        <v>547</v>
      </c>
      <c r="D565" t="s">
        <v>548</v>
      </c>
      <c r="E565" t="s">
        <v>281</v>
      </c>
      <c r="F565">
        <v>3.93</v>
      </c>
      <c r="G565">
        <v>29795.437999999998</v>
      </c>
      <c r="H565">
        <v>905008</v>
      </c>
      <c r="J565">
        <v>29795.437999999998</v>
      </c>
      <c r="L565">
        <v>9.48</v>
      </c>
      <c r="M565">
        <v>9.3983699999999999</v>
      </c>
      <c r="N565">
        <v>-0.86</v>
      </c>
      <c r="O565" s="78">
        <v>44591</v>
      </c>
    </row>
    <row r="566" spans="1:15" x14ac:dyDescent="0.35">
      <c r="A566">
        <v>52</v>
      </c>
      <c r="B566">
        <v>52</v>
      </c>
      <c r="C566" t="s">
        <v>549</v>
      </c>
      <c r="D566" t="s">
        <v>550</v>
      </c>
      <c r="E566" t="s">
        <v>281</v>
      </c>
      <c r="F566">
        <v>3.93</v>
      </c>
      <c r="G566">
        <v>29965.063999999998</v>
      </c>
      <c r="H566">
        <v>899702</v>
      </c>
      <c r="J566">
        <v>29965.063999999998</v>
      </c>
      <c r="L566">
        <v>9.48</v>
      </c>
      <c r="M566">
        <v>9.4518699999999995</v>
      </c>
      <c r="N566">
        <v>-0.3</v>
      </c>
      <c r="O566" s="78">
        <v>44591</v>
      </c>
    </row>
    <row r="567" spans="1:15" x14ac:dyDescent="0.35">
      <c r="A567">
        <v>53</v>
      </c>
      <c r="B567">
        <v>53</v>
      </c>
      <c r="C567" t="s">
        <v>551</v>
      </c>
      <c r="D567" t="s">
        <v>552</v>
      </c>
      <c r="E567" t="s">
        <v>281</v>
      </c>
      <c r="F567">
        <v>3.93</v>
      </c>
      <c r="G567">
        <v>29167.559000000001</v>
      </c>
      <c r="H567">
        <v>869960</v>
      </c>
      <c r="J567">
        <v>29167.559000000001</v>
      </c>
      <c r="L567">
        <v>9.48</v>
      </c>
      <c r="M567">
        <v>9.20031</v>
      </c>
      <c r="N567">
        <v>-2.95</v>
      </c>
      <c r="O567" s="78">
        <v>44591</v>
      </c>
    </row>
    <row r="568" spans="1:15" x14ac:dyDescent="0.35">
      <c r="A568">
        <v>54</v>
      </c>
      <c r="B568">
        <v>54</v>
      </c>
      <c r="C568" t="s">
        <v>553</v>
      </c>
      <c r="D568" t="s">
        <v>554</v>
      </c>
      <c r="E568" t="s">
        <v>281</v>
      </c>
      <c r="F568">
        <v>3.93</v>
      </c>
      <c r="G568">
        <v>30784.331999999999</v>
      </c>
      <c r="H568">
        <v>913491</v>
      </c>
      <c r="J568">
        <v>30784.331999999999</v>
      </c>
      <c r="L568">
        <v>9.48</v>
      </c>
      <c r="M568">
        <v>9.7102900000000005</v>
      </c>
      <c r="N568">
        <v>2.4300000000000002</v>
      </c>
      <c r="O568" s="78">
        <v>44591</v>
      </c>
    </row>
    <row r="569" spans="1:15" x14ac:dyDescent="0.35">
      <c r="A569">
        <v>55</v>
      </c>
      <c r="B569">
        <v>55</v>
      </c>
      <c r="C569" t="s">
        <v>555</v>
      </c>
      <c r="D569" t="s">
        <v>556</v>
      </c>
      <c r="E569" t="s">
        <v>281</v>
      </c>
      <c r="F569">
        <v>3.93</v>
      </c>
      <c r="G569">
        <v>34493.031000000003</v>
      </c>
      <c r="H569">
        <v>1041250</v>
      </c>
      <c r="J569">
        <v>34493.031000000003</v>
      </c>
      <c r="L569">
        <v>9.48</v>
      </c>
      <c r="M569">
        <v>10.880129999999999</v>
      </c>
      <c r="N569">
        <v>14.77</v>
      </c>
      <c r="O569" s="78">
        <v>44591</v>
      </c>
    </row>
    <row r="570" spans="1:15" x14ac:dyDescent="0.35">
      <c r="A570">
        <v>56</v>
      </c>
      <c r="B570">
        <v>56</v>
      </c>
      <c r="C570" t="s">
        <v>557</v>
      </c>
      <c r="D570" t="s">
        <v>271</v>
      </c>
      <c r="E570" t="s">
        <v>272</v>
      </c>
      <c r="L570">
        <v>9.48</v>
      </c>
      <c r="O570" s="78">
        <v>44591</v>
      </c>
    </row>
    <row r="571" spans="1:15" x14ac:dyDescent="0.35">
      <c r="A571">
        <v>57</v>
      </c>
      <c r="B571">
        <v>57</v>
      </c>
      <c r="C571" t="s">
        <v>558</v>
      </c>
      <c r="D571" t="s">
        <v>559</v>
      </c>
      <c r="E571" t="s">
        <v>281</v>
      </c>
      <c r="F571">
        <v>3.93</v>
      </c>
      <c r="G571">
        <v>32721.210999999999</v>
      </c>
      <c r="H571">
        <v>971621</v>
      </c>
      <c r="J571">
        <v>32721.210999999999</v>
      </c>
      <c r="L571">
        <v>9.48</v>
      </c>
      <c r="M571">
        <v>10.32124</v>
      </c>
      <c r="N571">
        <v>8.8699999999999992</v>
      </c>
      <c r="O571" s="78">
        <v>44591</v>
      </c>
    </row>
    <row r="572" spans="1:15" x14ac:dyDescent="0.35">
      <c r="A572">
        <v>58</v>
      </c>
      <c r="B572">
        <v>58</v>
      </c>
      <c r="C572" t="s">
        <v>560</v>
      </c>
      <c r="D572" t="s">
        <v>561</v>
      </c>
      <c r="E572" t="s">
        <v>281</v>
      </c>
      <c r="F572">
        <v>3.93</v>
      </c>
      <c r="G572">
        <v>32268.425999999999</v>
      </c>
      <c r="H572">
        <v>951636</v>
      </c>
      <c r="J572">
        <v>32268.425999999999</v>
      </c>
      <c r="L572">
        <v>9.48</v>
      </c>
      <c r="M572">
        <v>10.178419999999999</v>
      </c>
      <c r="N572">
        <v>7.37</v>
      </c>
      <c r="O572" s="78">
        <v>44591</v>
      </c>
    </row>
    <row r="573" spans="1:15" x14ac:dyDescent="0.35">
      <c r="A573">
        <v>59</v>
      </c>
      <c r="B573">
        <v>59</v>
      </c>
      <c r="C573" t="s">
        <v>562</v>
      </c>
      <c r="D573" t="s">
        <v>563</v>
      </c>
      <c r="E573" t="s">
        <v>281</v>
      </c>
      <c r="F573">
        <v>3.93</v>
      </c>
      <c r="G573">
        <v>32890.758000000002</v>
      </c>
      <c r="H573">
        <v>984582</v>
      </c>
      <c r="J573">
        <v>32890.758000000002</v>
      </c>
      <c r="L573">
        <v>9.48</v>
      </c>
      <c r="M573">
        <v>10.37472</v>
      </c>
      <c r="N573">
        <v>9.44</v>
      </c>
      <c r="O573" s="78">
        <v>44591</v>
      </c>
    </row>
    <row r="574" spans="1:15" x14ac:dyDescent="0.35">
      <c r="A574">
        <v>60</v>
      </c>
      <c r="B574">
        <v>60</v>
      </c>
      <c r="C574" t="s">
        <v>564</v>
      </c>
      <c r="D574" t="s">
        <v>565</v>
      </c>
      <c r="E574" t="s">
        <v>281</v>
      </c>
      <c r="F574">
        <v>3.93</v>
      </c>
      <c r="G574">
        <v>30664.368999999999</v>
      </c>
      <c r="H574">
        <v>892466</v>
      </c>
      <c r="J574">
        <v>30664.368999999999</v>
      </c>
      <c r="L574">
        <v>9.48</v>
      </c>
      <c r="M574">
        <v>9.6724499999999995</v>
      </c>
      <c r="N574">
        <v>2.0299999999999998</v>
      </c>
      <c r="O574" s="78">
        <v>44591</v>
      </c>
    </row>
    <row r="575" spans="1:15" x14ac:dyDescent="0.35">
      <c r="A575">
        <v>61</v>
      </c>
      <c r="B575">
        <v>61</v>
      </c>
      <c r="C575" t="s">
        <v>566</v>
      </c>
      <c r="D575" t="s">
        <v>567</v>
      </c>
      <c r="E575" t="s">
        <v>281</v>
      </c>
      <c r="F575">
        <v>3.93</v>
      </c>
      <c r="G575">
        <v>29452.493999999999</v>
      </c>
      <c r="H575">
        <v>865133</v>
      </c>
      <c r="J575">
        <v>29452.493999999999</v>
      </c>
      <c r="L575">
        <v>9.48</v>
      </c>
      <c r="M575">
        <v>9.2901900000000008</v>
      </c>
      <c r="N575">
        <v>-2</v>
      </c>
      <c r="O575" s="78">
        <v>44591</v>
      </c>
    </row>
    <row r="576" spans="1:15" x14ac:dyDescent="0.35">
      <c r="A576">
        <v>62</v>
      </c>
      <c r="B576">
        <v>62</v>
      </c>
      <c r="C576" t="s">
        <v>568</v>
      </c>
      <c r="D576" t="s">
        <v>569</v>
      </c>
      <c r="E576" t="s">
        <v>281</v>
      </c>
      <c r="F576">
        <v>3.93</v>
      </c>
      <c r="G576">
        <v>31486.407999999999</v>
      </c>
      <c r="H576">
        <v>941881</v>
      </c>
      <c r="J576">
        <v>31486.407999999999</v>
      </c>
      <c r="L576">
        <v>9.48</v>
      </c>
      <c r="M576">
        <v>9.9317499999999992</v>
      </c>
      <c r="N576">
        <v>4.7699999999999996</v>
      </c>
      <c r="O576" s="78">
        <v>44591</v>
      </c>
    </row>
    <row r="577" spans="1:15" x14ac:dyDescent="0.35">
      <c r="A577">
        <v>63</v>
      </c>
      <c r="B577">
        <v>63</v>
      </c>
      <c r="C577" t="s">
        <v>570</v>
      </c>
      <c r="D577" t="s">
        <v>271</v>
      </c>
      <c r="E577" t="s">
        <v>272</v>
      </c>
      <c r="L577">
        <v>9.48</v>
      </c>
      <c r="O577" s="78">
        <v>44591</v>
      </c>
    </row>
    <row r="578" spans="1:15" x14ac:dyDescent="0.35">
      <c r="A578">
        <v>64</v>
      </c>
      <c r="B578">
        <v>64</v>
      </c>
      <c r="C578" t="s">
        <v>571</v>
      </c>
      <c r="D578" t="s">
        <v>572</v>
      </c>
      <c r="E578" t="s">
        <v>281</v>
      </c>
      <c r="F578">
        <v>3.93</v>
      </c>
      <c r="G578">
        <v>32258.951000000001</v>
      </c>
      <c r="H578">
        <v>948794</v>
      </c>
      <c r="J578">
        <v>32258.951000000001</v>
      </c>
      <c r="L578">
        <v>9.48</v>
      </c>
      <c r="M578">
        <v>10.17543</v>
      </c>
      <c r="N578">
        <v>7.34</v>
      </c>
      <c r="O578" s="78">
        <v>44591</v>
      </c>
    </row>
    <row r="579" spans="1:15" x14ac:dyDescent="0.35">
      <c r="A579">
        <v>65</v>
      </c>
      <c r="B579">
        <v>65</v>
      </c>
      <c r="C579" t="s">
        <v>573</v>
      </c>
      <c r="D579" t="s">
        <v>574</v>
      </c>
      <c r="E579" t="s">
        <v>281</v>
      </c>
      <c r="F579">
        <v>3.93</v>
      </c>
      <c r="G579">
        <v>29736.238000000001</v>
      </c>
      <c r="H579">
        <v>883713</v>
      </c>
      <c r="J579">
        <v>29736.238000000001</v>
      </c>
      <c r="L579">
        <v>9.48</v>
      </c>
      <c r="M579">
        <v>9.3796900000000001</v>
      </c>
      <c r="N579">
        <v>-1.06</v>
      </c>
      <c r="O579" s="78">
        <v>44591</v>
      </c>
    </row>
    <row r="580" spans="1:15" x14ac:dyDescent="0.35">
      <c r="A580">
        <v>66</v>
      </c>
      <c r="B580">
        <v>66</v>
      </c>
      <c r="C580" t="s">
        <v>575</v>
      </c>
      <c r="D580" t="s">
        <v>576</v>
      </c>
      <c r="E580" t="s">
        <v>281</v>
      </c>
      <c r="F580">
        <v>3.93</v>
      </c>
      <c r="G580">
        <v>28802.436000000002</v>
      </c>
      <c r="H580">
        <v>850980</v>
      </c>
      <c r="J580">
        <v>28802.436000000002</v>
      </c>
      <c r="L580">
        <v>9.48</v>
      </c>
      <c r="M580">
        <v>9.0851400000000009</v>
      </c>
      <c r="N580">
        <v>-4.17</v>
      </c>
      <c r="O580" s="78">
        <v>44591</v>
      </c>
    </row>
    <row r="581" spans="1:15" x14ac:dyDescent="0.35">
      <c r="A581">
        <v>67</v>
      </c>
      <c r="B581">
        <v>67</v>
      </c>
      <c r="C581" t="s">
        <v>577</v>
      </c>
      <c r="D581" t="s">
        <v>578</v>
      </c>
      <c r="E581" t="s">
        <v>281</v>
      </c>
      <c r="F581">
        <v>3.93</v>
      </c>
      <c r="G581">
        <v>30722.201000000001</v>
      </c>
      <c r="H581">
        <v>907143</v>
      </c>
      <c r="J581">
        <v>30722.201000000001</v>
      </c>
      <c r="L581">
        <v>9.48</v>
      </c>
      <c r="M581">
        <v>9.69069</v>
      </c>
      <c r="N581">
        <v>2.2200000000000002</v>
      </c>
      <c r="O581" s="78">
        <v>44591</v>
      </c>
    </row>
    <row r="582" spans="1:15" x14ac:dyDescent="0.35">
      <c r="A582">
        <v>68</v>
      </c>
      <c r="B582">
        <v>68</v>
      </c>
      <c r="C582" t="s">
        <v>579</v>
      </c>
      <c r="D582" t="s">
        <v>580</v>
      </c>
      <c r="E582" t="s">
        <v>281</v>
      </c>
      <c r="F582">
        <v>3.93</v>
      </c>
      <c r="G582">
        <v>33022.440999999999</v>
      </c>
      <c r="H582">
        <v>984452</v>
      </c>
      <c r="J582">
        <v>33022.440999999999</v>
      </c>
      <c r="L582">
        <v>9.48</v>
      </c>
      <c r="M582">
        <v>10.416259999999999</v>
      </c>
      <c r="N582">
        <v>9.8800000000000008</v>
      </c>
      <c r="O582" s="78">
        <v>44591</v>
      </c>
    </row>
    <row r="583" spans="1:15" x14ac:dyDescent="0.35">
      <c r="A583">
        <v>69</v>
      </c>
      <c r="B583">
        <v>69</v>
      </c>
      <c r="C583" t="s">
        <v>581</v>
      </c>
      <c r="D583" t="s">
        <v>582</v>
      </c>
      <c r="E583" t="s">
        <v>281</v>
      </c>
      <c r="F583">
        <v>3.93</v>
      </c>
      <c r="G583">
        <v>31652.782999999999</v>
      </c>
      <c r="H583">
        <v>946578</v>
      </c>
      <c r="J583">
        <v>31652.782999999999</v>
      </c>
      <c r="L583">
        <v>9.48</v>
      </c>
      <c r="M583">
        <v>9.9842300000000002</v>
      </c>
      <c r="N583">
        <v>5.32</v>
      </c>
      <c r="O583" s="78">
        <v>44591</v>
      </c>
    </row>
    <row r="584" spans="1:15" x14ac:dyDescent="0.35">
      <c r="A584">
        <v>70</v>
      </c>
      <c r="B584">
        <v>70</v>
      </c>
      <c r="C584" t="s">
        <v>583</v>
      </c>
      <c r="D584" t="s">
        <v>271</v>
      </c>
      <c r="E584" t="s">
        <v>272</v>
      </c>
      <c r="L584">
        <v>9.48</v>
      </c>
      <c r="O584" s="78">
        <v>44591</v>
      </c>
    </row>
    <row r="585" spans="1:15" x14ac:dyDescent="0.35">
      <c r="A585">
        <v>71</v>
      </c>
      <c r="B585">
        <v>71</v>
      </c>
      <c r="C585" t="s">
        <v>584</v>
      </c>
      <c r="D585" t="s">
        <v>585</v>
      </c>
      <c r="E585" t="s">
        <v>281</v>
      </c>
      <c r="F585">
        <v>3.93</v>
      </c>
      <c r="G585">
        <v>32518.627</v>
      </c>
      <c r="H585">
        <v>970695</v>
      </c>
      <c r="J585">
        <v>32518.627</v>
      </c>
      <c r="L585">
        <v>9.48</v>
      </c>
      <c r="M585">
        <v>10.257339999999999</v>
      </c>
      <c r="N585">
        <v>8.1999999999999993</v>
      </c>
      <c r="O585" s="78">
        <v>44591</v>
      </c>
    </row>
    <row r="586" spans="1:15" x14ac:dyDescent="0.35">
      <c r="A586">
        <v>72</v>
      </c>
      <c r="B586">
        <v>72</v>
      </c>
      <c r="C586" t="s">
        <v>586</v>
      </c>
      <c r="D586" t="s">
        <v>587</v>
      </c>
      <c r="E586" t="s">
        <v>281</v>
      </c>
      <c r="F586">
        <v>3.93</v>
      </c>
      <c r="G586">
        <v>30752.116999999998</v>
      </c>
      <c r="H586">
        <v>931548</v>
      </c>
      <c r="J586">
        <v>30752.116999999998</v>
      </c>
      <c r="L586">
        <v>9.48</v>
      </c>
      <c r="M586">
        <v>9.7001299999999997</v>
      </c>
      <c r="N586">
        <v>2.3199999999999998</v>
      </c>
      <c r="O586" s="78">
        <v>44591</v>
      </c>
    </row>
    <row r="587" spans="1:15" x14ac:dyDescent="0.35">
      <c r="A587">
        <v>73</v>
      </c>
      <c r="B587">
        <v>73</v>
      </c>
      <c r="C587" t="s">
        <v>588</v>
      </c>
      <c r="D587" t="s">
        <v>589</v>
      </c>
      <c r="E587" t="s">
        <v>281</v>
      </c>
      <c r="F587">
        <v>3.93</v>
      </c>
      <c r="G587">
        <v>33958.097999999998</v>
      </c>
      <c r="H587">
        <v>1003019</v>
      </c>
      <c r="J587">
        <v>33958.097999999998</v>
      </c>
      <c r="L587">
        <v>9.48</v>
      </c>
      <c r="M587">
        <v>10.71139</v>
      </c>
      <c r="N587">
        <v>12.99</v>
      </c>
      <c r="O587" s="78">
        <v>44591</v>
      </c>
    </row>
    <row r="588" spans="1:15" x14ac:dyDescent="0.35">
      <c r="A588">
        <v>74</v>
      </c>
      <c r="B588">
        <v>74</v>
      </c>
      <c r="C588" t="s">
        <v>590</v>
      </c>
      <c r="D588" t="s">
        <v>591</v>
      </c>
      <c r="E588" t="s">
        <v>281</v>
      </c>
      <c r="F588">
        <v>3.93</v>
      </c>
      <c r="G588">
        <v>31641.379000000001</v>
      </c>
      <c r="H588">
        <v>935479</v>
      </c>
      <c r="J588">
        <v>31641.379000000001</v>
      </c>
      <c r="L588">
        <v>9.48</v>
      </c>
      <c r="M588">
        <v>9.9806299999999997</v>
      </c>
      <c r="N588">
        <v>5.28</v>
      </c>
      <c r="O588" s="78">
        <v>44591</v>
      </c>
    </row>
    <row r="589" spans="1:15" x14ac:dyDescent="0.35">
      <c r="A589">
        <v>75</v>
      </c>
      <c r="B589">
        <v>75</v>
      </c>
      <c r="C589" t="s">
        <v>592</v>
      </c>
      <c r="D589" t="s">
        <v>593</v>
      </c>
      <c r="E589" t="s">
        <v>281</v>
      </c>
      <c r="F589">
        <v>3.93</v>
      </c>
      <c r="G589">
        <v>32100.113000000001</v>
      </c>
      <c r="H589">
        <v>964869</v>
      </c>
      <c r="J589">
        <v>32100.113000000001</v>
      </c>
      <c r="L589">
        <v>9.48</v>
      </c>
      <c r="M589">
        <v>10.12533</v>
      </c>
      <c r="N589">
        <v>6.81</v>
      </c>
      <c r="O589" s="78">
        <v>44591</v>
      </c>
    </row>
    <row r="590" spans="1:15" x14ac:dyDescent="0.35">
      <c r="A590">
        <v>76</v>
      </c>
      <c r="B590">
        <v>76</v>
      </c>
      <c r="C590" t="s">
        <v>594</v>
      </c>
      <c r="D590" t="s">
        <v>595</v>
      </c>
      <c r="E590" t="s">
        <v>281</v>
      </c>
      <c r="F590">
        <v>3.93</v>
      </c>
      <c r="G590">
        <v>31605.648000000001</v>
      </c>
      <c r="H590">
        <v>942667</v>
      </c>
      <c r="J590">
        <v>31605.648000000001</v>
      </c>
      <c r="L590">
        <v>9.48</v>
      </c>
      <c r="M590">
        <v>9.96936</v>
      </c>
      <c r="N590">
        <v>5.16</v>
      </c>
      <c r="O590" s="78">
        <v>44591</v>
      </c>
    </row>
    <row r="591" spans="1:15" x14ac:dyDescent="0.35">
      <c r="A591">
        <v>77</v>
      </c>
      <c r="B591">
        <v>77</v>
      </c>
      <c r="C591" t="s">
        <v>596</v>
      </c>
      <c r="D591" t="s">
        <v>271</v>
      </c>
      <c r="E591" t="s">
        <v>272</v>
      </c>
      <c r="L591">
        <v>9.48</v>
      </c>
      <c r="O591" s="78">
        <v>44591</v>
      </c>
    </row>
    <row r="592" spans="1:15" x14ac:dyDescent="0.35">
      <c r="A592">
        <v>78</v>
      </c>
      <c r="B592">
        <v>78</v>
      </c>
      <c r="C592" t="s">
        <v>597</v>
      </c>
      <c r="D592" t="s">
        <v>598</v>
      </c>
      <c r="E592" t="s">
        <v>281</v>
      </c>
      <c r="F592">
        <v>3.93</v>
      </c>
      <c r="G592">
        <v>32575.013999999999</v>
      </c>
      <c r="H592">
        <v>979556</v>
      </c>
      <c r="J592">
        <v>32575.013999999999</v>
      </c>
      <c r="L592">
        <v>9.48</v>
      </c>
      <c r="M592">
        <v>10.275130000000001</v>
      </c>
      <c r="N592">
        <v>8.39</v>
      </c>
      <c r="O592" s="78">
        <v>44591</v>
      </c>
    </row>
    <row r="593" spans="1:15" x14ac:dyDescent="0.35">
      <c r="A593">
        <v>79</v>
      </c>
      <c r="B593">
        <v>79</v>
      </c>
      <c r="C593" t="s">
        <v>599</v>
      </c>
      <c r="D593" t="s">
        <v>600</v>
      </c>
      <c r="E593" t="s">
        <v>281</v>
      </c>
      <c r="F593">
        <v>3.93</v>
      </c>
      <c r="G593">
        <v>30619.773000000001</v>
      </c>
      <c r="H593">
        <v>904698</v>
      </c>
      <c r="J593">
        <v>30619.773000000001</v>
      </c>
      <c r="L593">
        <v>9.48</v>
      </c>
      <c r="M593">
        <v>9.6583900000000007</v>
      </c>
      <c r="N593">
        <v>1.88</v>
      </c>
      <c r="O593" s="78">
        <v>44591</v>
      </c>
    </row>
    <row r="594" spans="1:15" x14ac:dyDescent="0.35">
      <c r="A594">
        <v>80</v>
      </c>
      <c r="B594">
        <v>80</v>
      </c>
      <c r="C594" t="s">
        <v>601</v>
      </c>
      <c r="D594" t="s">
        <v>602</v>
      </c>
      <c r="E594" t="s">
        <v>281</v>
      </c>
      <c r="F594">
        <v>3.93</v>
      </c>
      <c r="G594">
        <v>27389.724999999999</v>
      </c>
      <c r="H594">
        <v>819963</v>
      </c>
      <c r="J594">
        <v>27389.724999999999</v>
      </c>
      <c r="L594">
        <v>9.48</v>
      </c>
      <c r="M594">
        <v>8.6395300000000006</v>
      </c>
      <c r="N594">
        <v>-8.8699999999999992</v>
      </c>
      <c r="O594" s="78">
        <v>44591</v>
      </c>
    </row>
    <row r="595" spans="1:15" x14ac:dyDescent="0.35">
      <c r="A595">
        <v>81</v>
      </c>
      <c r="B595">
        <v>81</v>
      </c>
      <c r="C595" t="s">
        <v>603</v>
      </c>
      <c r="D595" t="s">
        <v>604</v>
      </c>
      <c r="E595" t="s">
        <v>281</v>
      </c>
      <c r="F595">
        <v>3.93</v>
      </c>
      <c r="G595">
        <v>29628.002</v>
      </c>
      <c r="H595">
        <v>885804</v>
      </c>
      <c r="J595">
        <v>29628.002</v>
      </c>
      <c r="L595">
        <v>9.48</v>
      </c>
      <c r="M595">
        <v>9.3455499999999994</v>
      </c>
      <c r="N595">
        <v>-1.42</v>
      </c>
      <c r="O595" s="78">
        <v>44591</v>
      </c>
    </row>
    <row r="596" spans="1:15" x14ac:dyDescent="0.35">
      <c r="A596">
        <v>82</v>
      </c>
      <c r="B596">
        <v>82</v>
      </c>
      <c r="C596" t="s">
        <v>605</v>
      </c>
      <c r="D596" t="s">
        <v>606</v>
      </c>
      <c r="E596" t="s">
        <v>281</v>
      </c>
      <c r="F596">
        <v>3.93</v>
      </c>
      <c r="G596">
        <v>37381.565999999999</v>
      </c>
      <c r="H596">
        <v>1131019</v>
      </c>
      <c r="J596">
        <v>37381.565999999999</v>
      </c>
      <c r="L596">
        <v>9.48</v>
      </c>
      <c r="M596">
        <v>11.791259999999999</v>
      </c>
      <c r="N596">
        <v>24.38</v>
      </c>
      <c r="O596" s="78">
        <v>44591</v>
      </c>
    </row>
    <row r="597" spans="1:15" x14ac:dyDescent="0.35">
      <c r="A597">
        <v>83</v>
      </c>
      <c r="B597">
        <v>83</v>
      </c>
      <c r="C597" t="s">
        <v>607</v>
      </c>
      <c r="D597" t="s">
        <v>608</v>
      </c>
      <c r="E597" t="s">
        <v>281</v>
      </c>
      <c r="F597">
        <v>3.93</v>
      </c>
      <c r="G597">
        <v>32321.053</v>
      </c>
      <c r="H597">
        <v>962879</v>
      </c>
      <c r="J597">
        <v>32321.053</v>
      </c>
      <c r="L597">
        <v>9.48</v>
      </c>
      <c r="M597">
        <v>10.19502</v>
      </c>
      <c r="N597">
        <v>7.54</v>
      </c>
      <c r="O597" s="78">
        <v>44591</v>
      </c>
    </row>
    <row r="598" spans="1:15" x14ac:dyDescent="0.35">
      <c r="A598">
        <v>84</v>
      </c>
      <c r="B598">
        <v>84</v>
      </c>
      <c r="C598" t="s">
        <v>609</v>
      </c>
      <c r="D598" t="s">
        <v>271</v>
      </c>
      <c r="E598" t="s">
        <v>272</v>
      </c>
      <c r="L598">
        <v>9.48</v>
      </c>
      <c r="O598" s="78">
        <v>44591</v>
      </c>
    </row>
    <row r="599" spans="1:15" x14ac:dyDescent="0.35">
      <c r="A599">
        <v>85</v>
      </c>
      <c r="B599">
        <v>85</v>
      </c>
      <c r="C599" t="s">
        <v>610</v>
      </c>
      <c r="D599" t="s">
        <v>611</v>
      </c>
      <c r="E599" t="s">
        <v>281</v>
      </c>
      <c r="F599">
        <v>3.93</v>
      </c>
      <c r="G599">
        <v>34522.762000000002</v>
      </c>
      <c r="H599">
        <v>1036014</v>
      </c>
      <c r="J599">
        <v>34522.762000000002</v>
      </c>
      <c r="L599">
        <v>9.48</v>
      </c>
      <c r="M599">
        <v>10.8895</v>
      </c>
      <c r="N599">
        <v>14.87</v>
      </c>
      <c r="O599" s="78">
        <v>44591</v>
      </c>
    </row>
    <row r="600" spans="1:15" x14ac:dyDescent="0.35">
      <c r="A600">
        <v>86</v>
      </c>
      <c r="B600">
        <v>86</v>
      </c>
      <c r="C600" t="s">
        <v>612</v>
      </c>
      <c r="D600" t="s">
        <v>613</v>
      </c>
      <c r="E600" t="s">
        <v>281</v>
      </c>
      <c r="F600">
        <v>3.93</v>
      </c>
      <c r="G600">
        <v>31719.065999999999</v>
      </c>
      <c r="H600">
        <v>954219</v>
      </c>
      <c r="J600">
        <v>31719.065999999999</v>
      </c>
      <c r="L600">
        <v>9.48</v>
      </c>
      <c r="M600">
        <v>10.005140000000001</v>
      </c>
      <c r="N600">
        <v>5.54</v>
      </c>
      <c r="O600" s="78">
        <v>44591</v>
      </c>
    </row>
    <row r="601" spans="1:15" x14ac:dyDescent="0.35">
      <c r="A601">
        <v>87</v>
      </c>
      <c r="B601">
        <v>87</v>
      </c>
      <c r="C601" t="s">
        <v>614</v>
      </c>
      <c r="D601" t="s">
        <v>615</v>
      </c>
      <c r="E601" t="s">
        <v>281</v>
      </c>
      <c r="F601">
        <v>3.93</v>
      </c>
      <c r="G601">
        <v>35017.858999999997</v>
      </c>
      <c r="H601">
        <v>1053250</v>
      </c>
      <c r="J601">
        <v>35017.858999999997</v>
      </c>
      <c r="L601">
        <v>9.48</v>
      </c>
      <c r="M601">
        <v>11.045669999999999</v>
      </c>
      <c r="N601">
        <v>16.52</v>
      </c>
      <c r="O601" s="78">
        <v>44591</v>
      </c>
    </row>
    <row r="602" spans="1:15" x14ac:dyDescent="0.35">
      <c r="A602">
        <v>88</v>
      </c>
      <c r="B602">
        <v>88</v>
      </c>
      <c r="C602" t="s">
        <v>616</v>
      </c>
      <c r="D602" t="s">
        <v>617</v>
      </c>
      <c r="E602" t="s">
        <v>281</v>
      </c>
      <c r="F602">
        <v>3.93</v>
      </c>
      <c r="G602">
        <v>33431.945</v>
      </c>
      <c r="H602">
        <v>988418</v>
      </c>
      <c r="J602">
        <v>33431.945</v>
      </c>
      <c r="L602">
        <v>9.48</v>
      </c>
      <c r="M602">
        <v>10.54543</v>
      </c>
      <c r="N602">
        <v>11.24</v>
      </c>
      <c r="O602" s="78">
        <v>44591</v>
      </c>
    </row>
    <row r="603" spans="1:15" x14ac:dyDescent="0.35">
      <c r="A603">
        <v>89</v>
      </c>
      <c r="B603">
        <v>89</v>
      </c>
      <c r="C603" t="s">
        <v>618</v>
      </c>
      <c r="D603" t="s">
        <v>619</v>
      </c>
      <c r="E603" t="s">
        <v>281</v>
      </c>
      <c r="F603">
        <v>3.93</v>
      </c>
      <c r="G603">
        <v>32080.09</v>
      </c>
      <c r="H603">
        <v>952445</v>
      </c>
      <c r="J603">
        <v>32080.09</v>
      </c>
      <c r="L603">
        <v>9.48</v>
      </c>
      <c r="M603">
        <v>10.119009999999999</v>
      </c>
      <c r="N603">
        <v>6.74</v>
      </c>
      <c r="O603" s="78">
        <v>44591</v>
      </c>
    </row>
    <row r="604" spans="1:15" x14ac:dyDescent="0.35">
      <c r="A604">
        <v>90</v>
      </c>
      <c r="B604">
        <v>90</v>
      </c>
      <c r="C604" t="s">
        <v>620</v>
      </c>
      <c r="D604" t="s">
        <v>621</v>
      </c>
      <c r="E604" t="s">
        <v>281</v>
      </c>
      <c r="F604">
        <v>3.93</v>
      </c>
      <c r="G604">
        <v>29957.782999999999</v>
      </c>
      <c r="H604">
        <v>888207</v>
      </c>
      <c r="J604">
        <v>29957.782999999999</v>
      </c>
      <c r="L604">
        <v>9.48</v>
      </c>
      <c r="M604">
        <v>9.4495699999999996</v>
      </c>
      <c r="N604">
        <v>-0.32</v>
      </c>
      <c r="O604" s="78">
        <v>44591</v>
      </c>
    </row>
    <row r="605" spans="1:15" x14ac:dyDescent="0.35">
      <c r="A605">
        <v>91</v>
      </c>
      <c r="B605">
        <v>91</v>
      </c>
      <c r="C605" t="s">
        <v>622</v>
      </c>
      <c r="D605" t="s">
        <v>271</v>
      </c>
      <c r="E605" t="s">
        <v>272</v>
      </c>
      <c r="L605">
        <v>9.48</v>
      </c>
      <c r="O605" s="78">
        <v>44591</v>
      </c>
    </row>
    <row r="606" spans="1:15" x14ac:dyDescent="0.35">
      <c r="A606">
        <v>92</v>
      </c>
      <c r="B606">
        <v>92</v>
      </c>
      <c r="C606" t="s">
        <v>623</v>
      </c>
      <c r="D606" t="s">
        <v>624</v>
      </c>
      <c r="E606" t="s">
        <v>281</v>
      </c>
      <c r="F606">
        <v>3.93</v>
      </c>
      <c r="G606">
        <v>26893.357</v>
      </c>
      <c r="H606">
        <v>816393</v>
      </c>
      <c r="J606">
        <v>26893.357</v>
      </c>
      <c r="L606">
        <v>9.48</v>
      </c>
      <c r="M606">
        <v>8.4829600000000003</v>
      </c>
      <c r="N606">
        <v>-10.52</v>
      </c>
      <c r="O606" s="78">
        <v>44591</v>
      </c>
    </row>
    <row r="607" spans="1:15" x14ac:dyDescent="0.35">
      <c r="A607">
        <v>93</v>
      </c>
      <c r="B607">
        <v>93</v>
      </c>
      <c r="C607" t="s">
        <v>625</v>
      </c>
      <c r="D607" t="s">
        <v>626</v>
      </c>
      <c r="E607" t="s">
        <v>281</v>
      </c>
      <c r="F607">
        <v>3.93</v>
      </c>
      <c r="G607">
        <v>29396.625</v>
      </c>
      <c r="H607">
        <v>887084</v>
      </c>
      <c r="J607">
        <v>29396.625</v>
      </c>
      <c r="L607">
        <v>9.48</v>
      </c>
      <c r="M607">
        <v>9.27257</v>
      </c>
      <c r="N607">
        <v>-2.19</v>
      </c>
      <c r="O607" s="78">
        <v>44591</v>
      </c>
    </row>
    <row r="608" spans="1:15" x14ac:dyDescent="0.35">
      <c r="A608">
        <v>94</v>
      </c>
      <c r="B608">
        <v>94</v>
      </c>
      <c r="C608" t="s">
        <v>627</v>
      </c>
      <c r="D608" t="s">
        <v>628</v>
      </c>
      <c r="E608" t="s">
        <v>281</v>
      </c>
      <c r="F608">
        <v>3.93</v>
      </c>
      <c r="G608">
        <v>30255.68</v>
      </c>
      <c r="H608">
        <v>932166</v>
      </c>
      <c r="J608">
        <v>30255.68</v>
      </c>
      <c r="L608">
        <v>9.48</v>
      </c>
      <c r="M608">
        <v>9.5435400000000001</v>
      </c>
      <c r="N608">
        <v>0.67</v>
      </c>
      <c r="O608" s="78">
        <v>44591</v>
      </c>
    </row>
    <row r="609" spans="1:15" x14ac:dyDescent="0.35">
      <c r="A609">
        <v>95</v>
      </c>
      <c r="B609">
        <v>95</v>
      </c>
      <c r="C609" t="s">
        <v>629</v>
      </c>
      <c r="D609" t="s">
        <v>630</v>
      </c>
      <c r="E609" t="s">
        <v>281</v>
      </c>
      <c r="F609">
        <v>3.93</v>
      </c>
      <c r="G609">
        <v>38041.108999999997</v>
      </c>
      <c r="H609">
        <v>1137639</v>
      </c>
      <c r="J609">
        <v>38041.108999999997</v>
      </c>
      <c r="L609">
        <v>9.48</v>
      </c>
      <c r="M609">
        <v>11.9993</v>
      </c>
      <c r="N609">
        <v>26.57</v>
      </c>
      <c r="O609" s="78">
        <v>44591</v>
      </c>
    </row>
    <row r="610" spans="1:15" x14ac:dyDescent="0.35">
      <c r="A610">
        <v>96</v>
      </c>
      <c r="B610">
        <v>96</v>
      </c>
      <c r="C610" t="s">
        <v>631</v>
      </c>
      <c r="D610" t="s">
        <v>632</v>
      </c>
      <c r="E610" t="s">
        <v>281</v>
      </c>
      <c r="F610">
        <v>3.93</v>
      </c>
      <c r="G610">
        <v>38735.690999999999</v>
      </c>
      <c r="H610">
        <v>1164385</v>
      </c>
      <c r="J610">
        <v>38735.690999999999</v>
      </c>
      <c r="L610">
        <v>9.48</v>
      </c>
      <c r="M610">
        <v>12.218389999999999</v>
      </c>
      <c r="N610">
        <v>28.89</v>
      </c>
      <c r="O610" s="78">
        <v>44591</v>
      </c>
    </row>
    <row r="611" spans="1:15" x14ac:dyDescent="0.35">
      <c r="A611">
        <v>97</v>
      </c>
      <c r="B611">
        <v>97</v>
      </c>
      <c r="C611" t="s">
        <v>633</v>
      </c>
      <c r="D611" t="s">
        <v>634</v>
      </c>
      <c r="E611" t="s">
        <v>281</v>
      </c>
      <c r="F611">
        <v>3.93</v>
      </c>
      <c r="G611">
        <v>28175.768</v>
      </c>
      <c r="H611">
        <v>846905</v>
      </c>
      <c r="J611">
        <v>28175.768</v>
      </c>
      <c r="L611">
        <v>9.48</v>
      </c>
      <c r="M611">
        <v>8.8874700000000004</v>
      </c>
      <c r="N611">
        <v>-6.25</v>
      </c>
      <c r="O611" s="78">
        <v>44591</v>
      </c>
    </row>
    <row r="612" spans="1:15" x14ac:dyDescent="0.35">
      <c r="A612">
        <v>98</v>
      </c>
      <c r="B612">
        <v>98</v>
      </c>
      <c r="C612" t="s">
        <v>635</v>
      </c>
      <c r="D612" t="s">
        <v>271</v>
      </c>
      <c r="E612" t="s">
        <v>272</v>
      </c>
      <c r="L612">
        <v>9.48</v>
      </c>
      <c r="O612" s="78">
        <v>44591</v>
      </c>
    </row>
    <row r="613" spans="1:15" x14ac:dyDescent="0.35">
      <c r="A613">
        <v>99</v>
      </c>
      <c r="B613">
        <v>99</v>
      </c>
      <c r="C613" t="s">
        <v>636</v>
      </c>
      <c r="D613" t="s">
        <v>637</v>
      </c>
      <c r="E613" t="s">
        <v>281</v>
      </c>
      <c r="F613">
        <v>3.93</v>
      </c>
      <c r="G613">
        <v>33521.917999999998</v>
      </c>
      <c r="H613">
        <v>1023165</v>
      </c>
      <c r="J613">
        <v>33521.917999999998</v>
      </c>
      <c r="L613">
        <v>9.48</v>
      </c>
      <c r="M613">
        <v>10.57381</v>
      </c>
      <c r="N613">
        <v>11.54</v>
      </c>
      <c r="O613" s="78">
        <v>44591</v>
      </c>
    </row>
    <row r="614" spans="1:15" x14ac:dyDescent="0.35">
      <c r="A614">
        <v>100</v>
      </c>
      <c r="B614">
        <v>100</v>
      </c>
      <c r="C614" t="s">
        <v>638</v>
      </c>
      <c r="D614" t="s">
        <v>639</v>
      </c>
      <c r="E614" t="s">
        <v>281</v>
      </c>
      <c r="F614">
        <v>3.93</v>
      </c>
      <c r="G614">
        <v>30867.393</v>
      </c>
      <c r="H614">
        <v>938329</v>
      </c>
      <c r="J614">
        <v>30867.393</v>
      </c>
      <c r="L614">
        <v>9.48</v>
      </c>
      <c r="M614">
        <v>9.7364899999999999</v>
      </c>
      <c r="N614">
        <v>2.71</v>
      </c>
      <c r="O614" s="78">
        <v>44591</v>
      </c>
    </row>
    <row r="615" spans="1:15" x14ac:dyDescent="0.35">
      <c r="A615">
        <v>101</v>
      </c>
      <c r="B615">
        <v>101</v>
      </c>
      <c r="C615" t="s">
        <v>640</v>
      </c>
      <c r="D615" t="s">
        <v>641</v>
      </c>
      <c r="E615" t="s">
        <v>281</v>
      </c>
      <c r="F615">
        <v>3.93</v>
      </c>
      <c r="G615">
        <v>37737.358999999997</v>
      </c>
      <c r="H615">
        <v>1140152</v>
      </c>
      <c r="J615">
        <v>37737.358999999997</v>
      </c>
      <c r="L615">
        <v>9.48</v>
      </c>
      <c r="M615">
        <v>11.90348</v>
      </c>
      <c r="N615">
        <v>25.56</v>
      </c>
      <c r="O615" s="78">
        <v>44591</v>
      </c>
    </row>
    <row r="616" spans="1:15" x14ac:dyDescent="0.35">
      <c r="A616">
        <v>102</v>
      </c>
      <c r="B616">
        <v>102</v>
      </c>
      <c r="C616" t="s">
        <v>642</v>
      </c>
      <c r="D616" t="s">
        <v>643</v>
      </c>
      <c r="E616" t="s">
        <v>281</v>
      </c>
      <c r="F616">
        <v>3.93</v>
      </c>
      <c r="G616">
        <v>33549.824000000001</v>
      </c>
      <c r="H616">
        <v>1009561</v>
      </c>
      <c r="J616">
        <v>33549.824000000001</v>
      </c>
      <c r="L616">
        <v>9.48</v>
      </c>
      <c r="M616">
        <v>10.582610000000001</v>
      </c>
      <c r="N616">
        <v>11.63</v>
      </c>
      <c r="O616" s="78">
        <v>44591</v>
      </c>
    </row>
    <row r="617" spans="1:15" x14ac:dyDescent="0.35">
      <c r="A617">
        <v>103</v>
      </c>
      <c r="B617">
        <v>103</v>
      </c>
      <c r="C617" t="s">
        <v>644</v>
      </c>
      <c r="D617" t="s">
        <v>645</v>
      </c>
      <c r="E617" t="s">
        <v>281</v>
      </c>
      <c r="F617">
        <v>3.93</v>
      </c>
      <c r="G617">
        <v>32185.984</v>
      </c>
      <c r="H617">
        <v>966949</v>
      </c>
      <c r="J617">
        <v>32185.984</v>
      </c>
      <c r="L617">
        <v>9.48</v>
      </c>
      <c r="M617">
        <v>10.152419999999999</v>
      </c>
      <c r="N617">
        <v>7.09</v>
      </c>
      <c r="O617" s="78">
        <v>44591</v>
      </c>
    </row>
    <row r="618" spans="1:15" x14ac:dyDescent="0.35">
      <c r="A618">
        <v>104</v>
      </c>
      <c r="B618">
        <v>104</v>
      </c>
      <c r="C618" t="s">
        <v>646</v>
      </c>
      <c r="D618" t="s">
        <v>647</v>
      </c>
      <c r="E618" t="s">
        <v>281</v>
      </c>
      <c r="F618">
        <v>3.93</v>
      </c>
      <c r="G618">
        <v>31577.016</v>
      </c>
      <c r="H618">
        <v>958616</v>
      </c>
      <c r="J618">
        <v>31577.016</v>
      </c>
      <c r="L618">
        <v>9.48</v>
      </c>
      <c r="M618">
        <v>9.9603300000000008</v>
      </c>
      <c r="N618">
        <v>5.07</v>
      </c>
      <c r="O618" s="78">
        <v>44591</v>
      </c>
    </row>
    <row r="619" spans="1:15" x14ac:dyDescent="0.35">
      <c r="A619">
        <v>105</v>
      </c>
      <c r="B619">
        <v>105</v>
      </c>
      <c r="C619" t="s">
        <v>648</v>
      </c>
      <c r="D619" t="s">
        <v>271</v>
      </c>
      <c r="E619" t="s">
        <v>272</v>
      </c>
      <c r="L619">
        <v>9.48</v>
      </c>
      <c r="O619" s="78">
        <v>44591</v>
      </c>
    </row>
    <row r="620" spans="1:15" x14ac:dyDescent="0.35">
      <c r="A620">
        <v>106</v>
      </c>
      <c r="B620">
        <v>106</v>
      </c>
      <c r="C620" t="s">
        <v>649</v>
      </c>
      <c r="D620" t="s">
        <v>650</v>
      </c>
      <c r="E620" t="s">
        <v>281</v>
      </c>
      <c r="F620">
        <v>3.93</v>
      </c>
      <c r="G620">
        <v>31762.675999999999</v>
      </c>
      <c r="H620">
        <v>955318</v>
      </c>
      <c r="J620">
        <v>31762.675999999999</v>
      </c>
      <c r="L620">
        <v>9.48</v>
      </c>
      <c r="M620">
        <v>10.018890000000001</v>
      </c>
      <c r="N620">
        <v>5.68</v>
      </c>
      <c r="O620" s="78">
        <v>44591</v>
      </c>
    </row>
    <row r="621" spans="1:15" x14ac:dyDescent="0.35">
      <c r="A621">
        <v>107</v>
      </c>
      <c r="B621">
        <v>107</v>
      </c>
      <c r="C621" t="s">
        <v>651</v>
      </c>
      <c r="D621" t="s">
        <v>652</v>
      </c>
      <c r="E621" t="s">
        <v>281</v>
      </c>
      <c r="F621">
        <v>3.93</v>
      </c>
      <c r="G621">
        <v>25286.107</v>
      </c>
      <c r="H621">
        <v>763369</v>
      </c>
      <c r="J621">
        <v>25286.107</v>
      </c>
      <c r="L621">
        <v>9.48</v>
      </c>
      <c r="M621">
        <v>7.9759900000000004</v>
      </c>
      <c r="N621">
        <v>-15.87</v>
      </c>
      <c r="O621" s="78">
        <v>44591</v>
      </c>
    </row>
    <row r="622" spans="1:15" x14ac:dyDescent="0.35">
      <c r="A622">
        <v>108</v>
      </c>
      <c r="B622">
        <v>108</v>
      </c>
      <c r="C622" t="s">
        <v>653</v>
      </c>
      <c r="D622" t="s">
        <v>654</v>
      </c>
      <c r="E622" t="s">
        <v>281</v>
      </c>
      <c r="F622">
        <v>3.93</v>
      </c>
      <c r="G622">
        <v>32383.717000000001</v>
      </c>
      <c r="H622">
        <v>979277</v>
      </c>
      <c r="J622">
        <v>32383.717000000001</v>
      </c>
      <c r="L622">
        <v>9.48</v>
      </c>
      <c r="M622">
        <v>10.214790000000001</v>
      </c>
      <c r="N622">
        <v>7.75</v>
      </c>
      <c r="O622" s="78">
        <v>44591</v>
      </c>
    </row>
    <row r="623" spans="1:15" x14ac:dyDescent="0.35">
      <c r="A623">
        <v>109</v>
      </c>
      <c r="B623">
        <v>109</v>
      </c>
      <c r="C623" t="s">
        <v>655</v>
      </c>
      <c r="D623" t="s">
        <v>656</v>
      </c>
      <c r="E623" t="s">
        <v>281</v>
      </c>
      <c r="F623">
        <v>3.93</v>
      </c>
      <c r="G623">
        <v>35425.828000000001</v>
      </c>
      <c r="H623">
        <v>1049773</v>
      </c>
      <c r="J623">
        <v>35425.828000000001</v>
      </c>
      <c r="L623">
        <v>9.48</v>
      </c>
      <c r="M623">
        <v>11.17436</v>
      </c>
      <c r="N623">
        <v>17.87</v>
      </c>
      <c r="O623" s="78">
        <v>44591</v>
      </c>
    </row>
    <row r="624" spans="1:15" x14ac:dyDescent="0.35">
      <c r="A624">
        <v>110</v>
      </c>
      <c r="B624">
        <v>110</v>
      </c>
      <c r="C624" t="s">
        <v>657</v>
      </c>
      <c r="D624" t="s">
        <v>658</v>
      </c>
      <c r="E624" t="s">
        <v>281</v>
      </c>
      <c r="F624">
        <v>3.93</v>
      </c>
      <c r="G624">
        <v>36948.684000000001</v>
      </c>
      <c r="H624">
        <v>1118308</v>
      </c>
      <c r="J624">
        <v>36948.684000000001</v>
      </c>
      <c r="L624">
        <v>9.48</v>
      </c>
      <c r="M624">
        <v>11.65471</v>
      </c>
      <c r="N624">
        <v>22.94</v>
      </c>
      <c r="O624" s="78">
        <v>44591</v>
      </c>
    </row>
    <row r="625" spans="1:15" x14ac:dyDescent="0.35">
      <c r="A625">
        <v>111</v>
      </c>
      <c r="B625">
        <v>111</v>
      </c>
      <c r="C625" t="s">
        <v>659</v>
      </c>
      <c r="D625" t="s">
        <v>660</v>
      </c>
      <c r="E625" t="s">
        <v>281</v>
      </c>
      <c r="F625">
        <v>3.93</v>
      </c>
      <c r="G625">
        <v>26749.365000000002</v>
      </c>
      <c r="H625">
        <v>801707</v>
      </c>
      <c r="J625">
        <v>26749.365000000002</v>
      </c>
      <c r="L625">
        <v>9.48</v>
      </c>
      <c r="M625">
        <v>8.4375400000000003</v>
      </c>
      <c r="N625">
        <v>-11</v>
      </c>
      <c r="O625" s="78">
        <v>44591</v>
      </c>
    </row>
    <row r="626" spans="1:15" x14ac:dyDescent="0.35">
      <c r="A626">
        <v>112</v>
      </c>
      <c r="B626">
        <v>112</v>
      </c>
      <c r="C626" t="s">
        <v>661</v>
      </c>
      <c r="D626" t="s">
        <v>271</v>
      </c>
      <c r="E626" t="s">
        <v>272</v>
      </c>
      <c r="L626">
        <v>9.48</v>
      </c>
      <c r="O626" s="78">
        <v>44591</v>
      </c>
    </row>
    <row r="627" spans="1:15" x14ac:dyDescent="0.35">
      <c r="A627">
        <v>113</v>
      </c>
      <c r="B627">
        <v>113</v>
      </c>
      <c r="C627" t="s">
        <v>662</v>
      </c>
      <c r="D627" t="s">
        <v>663</v>
      </c>
      <c r="E627" t="s">
        <v>281</v>
      </c>
      <c r="F627">
        <v>3.93</v>
      </c>
      <c r="G627">
        <v>29391.032999999999</v>
      </c>
      <c r="H627">
        <v>885635</v>
      </c>
      <c r="J627">
        <v>29391.032999999999</v>
      </c>
      <c r="L627">
        <v>9.48</v>
      </c>
      <c r="M627">
        <v>9.2707999999999995</v>
      </c>
      <c r="N627">
        <v>-2.21</v>
      </c>
      <c r="O627" s="78">
        <v>44591</v>
      </c>
    </row>
    <row r="628" spans="1:15" x14ac:dyDescent="0.35">
      <c r="A628">
        <v>114</v>
      </c>
      <c r="B628">
        <v>114</v>
      </c>
      <c r="C628" t="s">
        <v>664</v>
      </c>
      <c r="D628" t="s">
        <v>665</v>
      </c>
      <c r="E628" t="s">
        <v>281</v>
      </c>
      <c r="F628">
        <v>3.93</v>
      </c>
      <c r="G628">
        <v>30747.088</v>
      </c>
      <c r="H628">
        <v>905602</v>
      </c>
      <c r="J628">
        <v>30747.088</v>
      </c>
      <c r="L628">
        <v>9.48</v>
      </c>
      <c r="M628">
        <v>9.6985399999999995</v>
      </c>
      <c r="N628">
        <v>2.31</v>
      </c>
      <c r="O628" s="78">
        <v>44591</v>
      </c>
    </row>
    <row r="629" spans="1:15" x14ac:dyDescent="0.35">
      <c r="A629">
        <v>115</v>
      </c>
      <c r="B629">
        <v>115</v>
      </c>
      <c r="C629" t="s">
        <v>666</v>
      </c>
      <c r="D629" t="s">
        <v>667</v>
      </c>
      <c r="E629" t="s">
        <v>281</v>
      </c>
      <c r="F629">
        <v>3.93</v>
      </c>
      <c r="G629">
        <v>38554.129000000001</v>
      </c>
      <c r="H629">
        <v>1169687</v>
      </c>
      <c r="J629">
        <v>38554.129000000001</v>
      </c>
      <c r="L629">
        <v>9.48</v>
      </c>
      <c r="M629">
        <v>12.16112</v>
      </c>
      <c r="N629">
        <v>28.28</v>
      </c>
      <c r="O629" s="78">
        <v>44591</v>
      </c>
    </row>
    <row r="630" spans="1:15" x14ac:dyDescent="0.35">
      <c r="A630">
        <v>116</v>
      </c>
      <c r="B630">
        <v>116</v>
      </c>
      <c r="C630" t="s">
        <v>668</v>
      </c>
      <c r="D630" t="s">
        <v>669</v>
      </c>
      <c r="E630" t="s">
        <v>281</v>
      </c>
      <c r="F630">
        <v>3.93</v>
      </c>
      <c r="G630">
        <v>29874.826000000001</v>
      </c>
      <c r="H630">
        <v>903672</v>
      </c>
      <c r="J630">
        <v>29874.826000000001</v>
      </c>
      <c r="L630">
        <v>9.48</v>
      </c>
      <c r="M630">
        <v>9.4234100000000005</v>
      </c>
      <c r="N630">
        <v>-0.6</v>
      </c>
      <c r="O630" s="78">
        <v>44591</v>
      </c>
    </row>
    <row r="631" spans="1:15" x14ac:dyDescent="0.35">
      <c r="A631">
        <v>117</v>
      </c>
      <c r="B631">
        <v>117</v>
      </c>
      <c r="C631" t="s">
        <v>670</v>
      </c>
      <c r="D631" t="s">
        <v>671</v>
      </c>
      <c r="E631" t="s">
        <v>281</v>
      </c>
      <c r="F631">
        <v>3.93</v>
      </c>
      <c r="G631">
        <v>31264.789000000001</v>
      </c>
      <c r="H631">
        <v>912313</v>
      </c>
      <c r="J631">
        <v>31264.789000000001</v>
      </c>
      <c r="L631">
        <v>9.48</v>
      </c>
      <c r="M631">
        <v>9.8618400000000008</v>
      </c>
      <c r="N631">
        <v>4.03</v>
      </c>
      <c r="O631" s="78">
        <v>44591</v>
      </c>
    </row>
    <row r="632" spans="1:15" x14ac:dyDescent="0.35">
      <c r="A632">
        <v>118</v>
      </c>
      <c r="B632">
        <v>118</v>
      </c>
      <c r="C632" t="s">
        <v>672</v>
      </c>
      <c r="D632" t="s">
        <v>673</v>
      </c>
      <c r="E632" t="s">
        <v>281</v>
      </c>
      <c r="F632">
        <v>3.93</v>
      </c>
      <c r="G632">
        <v>28807.498</v>
      </c>
      <c r="H632">
        <v>850664</v>
      </c>
      <c r="J632">
        <v>28807.498</v>
      </c>
      <c r="L632">
        <v>9.48</v>
      </c>
      <c r="M632">
        <v>9.0867400000000007</v>
      </c>
      <c r="N632">
        <v>-4.1500000000000004</v>
      </c>
      <c r="O632" s="78">
        <v>44591</v>
      </c>
    </row>
    <row r="633" spans="1:15" x14ac:dyDescent="0.35">
      <c r="A633">
        <v>119</v>
      </c>
      <c r="B633">
        <v>119</v>
      </c>
      <c r="C633" t="s">
        <v>674</v>
      </c>
      <c r="D633" t="s">
        <v>271</v>
      </c>
      <c r="E633" t="s">
        <v>272</v>
      </c>
      <c r="L633">
        <v>9.48</v>
      </c>
      <c r="O633" s="78">
        <v>44591</v>
      </c>
    </row>
    <row r="634" spans="1:15" x14ac:dyDescent="0.35">
      <c r="A634">
        <v>120</v>
      </c>
      <c r="B634">
        <v>120</v>
      </c>
      <c r="C634" t="s">
        <v>675</v>
      </c>
      <c r="D634" t="s">
        <v>493</v>
      </c>
      <c r="E634" t="s">
        <v>301</v>
      </c>
      <c r="F634">
        <v>3.93</v>
      </c>
      <c r="G634">
        <v>33258.394999999997</v>
      </c>
      <c r="H634">
        <v>1008213</v>
      </c>
      <c r="J634">
        <v>33258.394999999997</v>
      </c>
      <c r="L634">
        <v>9.48</v>
      </c>
      <c r="M634">
        <v>10.490690000000001</v>
      </c>
      <c r="N634">
        <v>10.66</v>
      </c>
      <c r="O634" s="78">
        <v>44591</v>
      </c>
    </row>
    <row r="635" spans="1:15" x14ac:dyDescent="0.35">
      <c r="A635">
        <v>121</v>
      </c>
      <c r="B635">
        <v>121</v>
      </c>
      <c r="C635" t="s">
        <v>676</v>
      </c>
      <c r="D635" t="s">
        <v>495</v>
      </c>
      <c r="E635" t="s">
        <v>301</v>
      </c>
      <c r="F635">
        <v>3.93</v>
      </c>
      <c r="G635">
        <v>32776.563000000002</v>
      </c>
      <c r="H635">
        <v>982652</v>
      </c>
      <c r="J635">
        <v>32776.563000000002</v>
      </c>
      <c r="L635">
        <v>9.48</v>
      </c>
      <c r="M635">
        <v>10.338699999999999</v>
      </c>
      <c r="N635">
        <v>9.06</v>
      </c>
      <c r="O635" s="78">
        <v>44591</v>
      </c>
    </row>
    <row r="636" spans="1:15" x14ac:dyDescent="0.35">
      <c r="A636">
        <v>122</v>
      </c>
      <c r="B636">
        <v>122</v>
      </c>
      <c r="C636" t="s">
        <v>677</v>
      </c>
      <c r="D636" t="s">
        <v>497</v>
      </c>
      <c r="E636" t="s">
        <v>301</v>
      </c>
      <c r="F636">
        <v>3.93</v>
      </c>
      <c r="G636">
        <v>32510.826000000001</v>
      </c>
      <c r="H636">
        <v>966541</v>
      </c>
      <c r="J636">
        <v>32510.826000000001</v>
      </c>
      <c r="L636">
        <v>9.48</v>
      </c>
      <c r="M636">
        <v>10.25488</v>
      </c>
      <c r="N636">
        <v>8.17</v>
      </c>
      <c r="O636" s="78">
        <v>44591</v>
      </c>
    </row>
    <row r="637" spans="1:15" x14ac:dyDescent="0.35">
      <c r="A637">
        <v>123</v>
      </c>
      <c r="B637">
        <v>123</v>
      </c>
      <c r="C637" t="s">
        <v>678</v>
      </c>
      <c r="D637" t="s">
        <v>499</v>
      </c>
      <c r="E637" t="s">
        <v>301</v>
      </c>
      <c r="F637">
        <v>3.93</v>
      </c>
      <c r="G637">
        <v>33264.964999999997</v>
      </c>
      <c r="H637">
        <v>1010765</v>
      </c>
      <c r="J637">
        <v>33264.964999999997</v>
      </c>
      <c r="L637">
        <v>9.48</v>
      </c>
      <c r="M637">
        <v>10.492760000000001</v>
      </c>
      <c r="N637">
        <v>10.68</v>
      </c>
      <c r="O637" s="78">
        <v>44591</v>
      </c>
    </row>
    <row r="638" spans="1:15" x14ac:dyDescent="0.35">
      <c r="A638">
        <v>124</v>
      </c>
      <c r="B638">
        <v>124</v>
      </c>
      <c r="C638" t="s">
        <v>679</v>
      </c>
      <c r="D638" t="s">
        <v>501</v>
      </c>
      <c r="E638" t="s">
        <v>301</v>
      </c>
      <c r="F638">
        <v>3.93</v>
      </c>
      <c r="G638">
        <v>32890.358999999997</v>
      </c>
      <c r="H638">
        <v>995117</v>
      </c>
      <c r="J638">
        <v>32890.358999999997</v>
      </c>
      <c r="L638">
        <v>9.48</v>
      </c>
      <c r="M638">
        <v>10.374599999999999</v>
      </c>
      <c r="N638">
        <v>9.44</v>
      </c>
      <c r="O638" s="78">
        <v>44591</v>
      </c>
    </row>
    <row r="639" spans="1:15" x14ac:dyDescent="0.35">
      <c r="A639">
        <v>125</v>
      </c>
      <c r="B639">
        <v>125</v>
      </c>
      <c r="C639" t="s">
        <v>680</v>
      </c>
      <c r="D639" t="s">
        <v>503</v>
      </c>
      <c r="E639" t="s">
        <v>301</v>
      </c>
      <c r="F639">
        <v>3.93</v>
      </c>
      <c r="G639">
        <v>32962.902000000002</v>
      </c>
      <c r="H639">
        <v>994845</v>
      </c>
      <c r="J639">
        <v>32962.902000000002</v>
      </c>
      <c r="L639">
        <v>9.48</v>
      </c>
      <c r="M639">
        <v>10.39748</v>
      </c>
      <c r="N639">
        <v>9.68</v>
      </c>
      <c r="O639" s="78">
        <v>44591</v>
      </c>
    </row>
    <row r="640" spans="1:15" x14ac:dyDescent="0.35">
      <c r="A640">
        <v>126</v>
      </c>
      <c r="B640">
        <v>126</v>
      </c>
      <c r="C640" t="s">
        <v>681</v>
      </c>
      <c r="D640" t="s">
        <v>271</v>
      </c>
      <c r="E640" t="s">
        <v>272</v>
      </c>
      <c r="L640">
        <v>9.48</v>
      </c>
      <c r="O640" s="78">
        <v>44591</v>
      </c>
    </row>
    <row r="641" spans="1:15" x14ac:dyDescent="0.35">
      <c r="A641">
        <v>127</v>
      </c>
      <c r="B641">
        <v>127</v>
      </c>
      <c r="C641" t="s">
        <v>682</v>
      </c>
      <c r="D641" t="s">
        <v>506</v>
      </c>
      <c r="E641" t="s">
        <v>301</v>
      </c>
      <c r="F641">
        <v>3.93</v>
      </c>
      <c r="G641">
        <v>32712.138999999999</v>
      </c>
      <c r="H641">
        <v>985990</v>
      </c>
      <c r="J641">
        <v>32712.138999999999</v>
      </c>
      <c r="L641">
        <v>9.48</v>
      </c>
      <c r="M641">
        <v>10.318379999999999</v>
      </c>
      <c r="N641">
        <v>8.84</v>
      </c>
      <c r="O641" s="78">
        <v>44591</v>
      </c>
    </row>
    <row r="642" spans="1:15" x14ac:dyDescent="0.35">
      <c r="A642">
        <v>128</v>
      </c>
      <c r="B642">
        <v>128</v>
      </c>
      <c r="C642" t="s">
        <v>683</v>
      </c>
      <c r="D642" t="s">
        <v>508</v>
      </c>
      <c r="E642" t="s">
        <v>301</v>
      </c>
      <c r="F642">
        <v>3.93</v>
      </c>
      <c r="G642">
        <v>32723.971000000001</v>
      </c>
      <c r="H642">
        <v>997336</v>
      </c>
      <c r="J642">
        <v>32723.971000000001</v>
      </c>
      <c r="L642">
        <v>9.48</v>
      </c>
      <c r="M642">
        <v>10.32211</v>
      </c>
      <c r="N642">
        <v>8.8800000000000008</v>
      </c>
      <c r="O642" s="78">
        <v>44591</v>
      </c>
    </row>
    <row r="643" spans="1:15" x14ac:dyDescent="0.35">
      <c r="A643">
        <v>129</v>
      </c>
      <c r="B643">
        <v>129</v>
      </c>
      <c r="C643" t="s">
        <v>684</v>
      </c>
      <c r="D643" t="s">
        <v>510</v>
      </c>
      <c r="E643" t="s">
        <v>301</v>
      </c>
      <c r="F643">
        <v>3.93</v>
      </c>
      <c r="G643">
        <v>32851.25</v>
      </c>
      <c r="H643">
        <v>988158</v>
      </c>
      <c r="J643">
        <v>32851.25</v>
      </c>
      <c r="L643">
        <v>9.48</v>
      </c>
      <c r="M643">
        <v>10.362259999999999</v>
      </c>
      <c r="N643">
        <v>9.31</v>
      </c>
      <c r="O643" s="78">
        <v>44591</v>
      </c>
    </row>
    <row r="644" spans="1:15" x14ac:dyDescent="0.35">
      <c r="A644">
        <v>130</v>
      </c>
      <c r="B644">
        <v>130</v>
      </c>
      <c r="C644" t="s">
        <v>685</v>
      </c>
      <c r="D644" t="s">
        <v>512</v>
      </c>
      <c r="E644" t="s">
        <v>301</v>
      </c>
      <c r="F644">
        <v>3.93</v>
      </c>
      <c r="G644">
        <v>31825.495999999999</v>
      </c>
      <c r="H644">
        <v>944918</v>
      </c>
      <c r="J644">
        <v>31825.495999999999</v>
      </c>
      <c r="L644">
        <v>9.48</v>
      </c>
      <c r="M644">
        <v>10.03871</v>
      </c>
      <c r="N644">
        <v>5.89</v>
      </c>
      <c r="O644" s="78">
        <v>44591</v>
      </c>
    </row>
    <row r="645" spans="1:15" x14ac:dyDescent="0.35">
      <c r="A645">
        <v>131</v>
      </c>
      <c r="B645">
        <v>131</v>
      </c>
      <c r="C645" t="s">
        <v>686</v>
      </c>
      <c r="D645" t="s">
        <v>514</v>
      </c>
      <c r="E645" t="s">
        <v>301</v>
      </c>
      <c r="F645">
        <v>3.93</v>
      </c>
      <c r="G645">
        <v>30622.771000000001</v>
      </c>
      <c r="H645">
        <v>909128</v>
      </c>
      <c r="J645">
        <v>30622.771000000001</v>
      </c>
      <c r="L645">
        <v>9.48</v>
      </c>
      <c r="M645">
        <v>9.6593300000000006</v>
      </c>
      <c r="N645">
        <v>1.89</v>
      </c>
      <c r="O645" s="78">
        <v>44591</v>
      </c>
    </row>
    <row r="646" spans="1:15" x14ac:dyDescent="0.35">
      <c r="A646">
        <v>132</v>
      </c>
      <c r="B646">
        <v>132</v>
      </c>
      <c r="C646" t="s">
        <v>687</v>
      </c>
      <c r="D646" t="s">
        <v>516</v>
      </c>
      <c r="E646" t="s">
        <v>301</v>
      </c>
      <c r="F646">
        <v>3.93</v>
      </c>
      <c r="G646">
        <v>31777.032999999999</v>
      </c>
      <c r="H646">
        <v>945587</v>
      </c>
      <c r="J646">
        <v>31777.032999999999</v>
      </c>
      <c r="L646">
        <v>9.48</v>
      </c>
      <c r="M646">
        <v>10.02342</v>
      </c>
      <c r="N646">
        <v>5.73</v>
      </c>
      <c r="O646" s="78">
        <v>44591</v>
      </c>
    </row>
    <row r="647" spans="1:15" x14ac:dyDescent="0.35">
      <c r="A647">
        <v>133</v>
      </c>
      <c r="B647">
        <v>133</v>
      </c>
      <c r="C647" t="s">
        <v>688</v>
      </c>
      <c r="D647" t="s">
        <v>271</v>
      </c>
      <c r="E647" t="s">
        <v>272</v>
      </c>
      <c r="L647">
        <v>9.48</v>
      </c>
      <c r="O647" s="78">
        <v>44591</v>
      </c>
    </row>
    <row r="648" spans="1:15" x14ac:dyDescent="0.35">
      <c r="A648">
        <v>134</v>
      </c>
      <c r="B648">
        <v>134</v>
      </c>
      <c r="C648" t="s">
        <v>689</v>
      </c>
      <c r="D648" t="s">
        <v>519</v>
      </c>
      <c r="E648" t="s">
        <v>301</v>
      </c>
      <c r="F648">
        <v>3.93</v>
      </c>
      <c r="G648">
        <v>31576.525000000001</v>
      </c>
      <c r="H648">
        <v>947387</v>
      </c>
      <c r="J648">
        <v>31576.525000000001</v>
      </c>
      <c r="L648">
        <v>9.48</v>
      </c>
      <c r="M648">
        <v>9.9601699999999997</v>
      </c>
      <c r="N648">
        <v>5.07</v>
      </c>
      <c r="O648" s="78">
        <v>44591</v>
      </c>
    </row>
    <row r="649" spans="1:15" x14ac:dyDescent="0.35">
      <c r="A649">
        <v>135</v>
      </c>
      <c r="B649">
        <v>135</v>
      </c>
      <c r="C649" t="s">
        <v>690</v>
      </c>
      <c r="D649" t="s">
        <v>521</v>
      </c>
      <c r="E649" t="s">
        <v>301</v>
      </c>
      <c r="F649">
        <v>3.93</v>
      </c>
      <c r="G649">
        <v>25424.668000000001</v>
      </c>
      <c r="H649">
        <v>760393</v>
      </c>
      <c r="J649">
        <v>25424.668000000001</v>
      </c>
      <c r="L649">
        <v>9.48</v>
      </c>
      <c r="M649">
        <v>8.0197000000000003</v>
      </c>
      <c r="N649">
        <v>-15.4</v>
      </c>
      <c r="O649" s="78">
        <v>44591</v>
      </c>
    </row>
    <row r="650" spans="1:15" x14ac:dyDescent="0.35">
      <c r="A650">
        <v>136</v>
      </c>
      <c r="B650">
        <v>136</v>
      </c>
      <c r="C650" t="s">
        <v>691</v>
      </c>
      <c r="D650" t="s">
        <v>523</v>
      </c>
      <c r="E650" t="s">
        <v>301</v>
      </c>
      <c r="F650">
        <v>3.93</v>
      </c>
      <c r="G650">
        <v>22958.697</v>
      </c>
      <c r="H650">
        <v>670010</v>
      </c>
      <c r="J650">
        <v>22958.697</v>
      </c>
      <c r="L650">
        <v>9.48</v>
      </c>
      <c r="M650">
        <v>7.2418500000000003</v>
      </c>
      <c r="N650">
        <v>-23.61</v>
      </c>
      <c r="O650" s="78">
        <v>44591</v>
      </c>
    </row>
    <row r="651" spans="1:15" x14ac:dyDescent="0.35">
      <c r="A651">
        <v>137</v>
      </c>
      <c r="B651">
        <v>137</v>
      </c>
      <c r="C651" t="s">
        <v>692</v>
      </c>
      <c r="D651" t="s">
        <v>525</v>
      </c>
      <c r="E651" t="s">
        <v>301</v>
      </c>
      <c r="F651">
        <v>3.93</v>
      </c>
      <c r="G651">
        <v>23369.516</v>
      </c>
      <c r="H651">
        <v>670474</v>
      </c>
      <c r="J651">
        <v>23369.516</v>
      </c>
      <c r="L651">
        <v>9.48</v>
      </c>
      <c r="M651">
        <v>7.3714399999999998</v>
      </c>
      <c r="N651">
        <v>-22.24</v>
      </c>
      <c r="O651" s="78">
        <v>44591</v>
      </c>
    </row>
    <row r="652" spans="1:15" x14ac:dyDescent="0.35">
      <c r="A652">
        <v>138</v>
      </c>
      <c r="B652">
        <v>138</v>
      </c>
      <c r="C652" t="s">
        <v>693</v>
      </c>
      <c r="D652" t="s">
        <v>527</v>
      </c>
      <c r="E652" t="s">
        <v>301</v>
      </c>
      <c r="F652">
        <v>3.93</v>
      </c>
      <c r="G652">
        <v>22582.525000000001</v>
      </c>
      <c r="H652">
        <v>632337</v>
      </c>
      <c r="J652">
        <v>22582.525000000001</v>
      </c>
      <c r="L652">
        <v>9.48</v>
      </c>
      <c r="M652">
        <v>7.1231999999999998</v>
      </c>
      <c r="N652">
        <v>-24.86</v>
      </c>
      <c r="O652" s="78">
        <v>44591</v>
      </c>
    </row>
    <row r="653" spans="1:15" x14ac:dyDescent="0.35">
      <c r="A653">
        <v>139</v>
      </c>
      <c r="B653">
        <v>139</v>
      </c>
      <c r="C653" t="s">
        <v>694</v>
      </c>
      <c r="D653" t="s">
        <v>271</v>
      </c>
      <c r="E653" t="s">
        <v>272</v>
      </c>
      <c r="L653">
        <v>9.48</v>
      </c>
      <c r="O653" s="78">
        <v>44591</v>
      </c>
    </row>
    <row r="654" spans="1:15" x14ac:dyDescent="0.35">
      <c r="A654">
        <v>140</v>
      </c>
      <c r="B654">
        <v>140</v>
      </c>
      <c r="C654" t="s">
        <v>695</v>
      </c>
      <c r="D654" t="s">
        <v>530</v>
      </c>
      <c r="E654" t="s">
        <v>339</v>
      </c>
      <c r="F654">
        <v>3.93</v>
      </c>
      <c r="G654">
        <v>34785.160000000003</v>
      </c>
      <c r="H654">
        <v>1053192</v>
      </c>
      <c r="J654">
        <v>34785.160000000003</v>
      </c>
      <c r="L654">
        <v>9.48</v>
      </c>
      <c r="M654">
        <v>10.97227</v>
      </c>
      <c r="N654">
        <v>15.74</v>
      </c>
      <c r="O654" s="78">
        <v>44591</v>
      </c>
    </row>
    <row r="655" spans="1:15" x14ac:dyDescent="0.35">
      <c r="A655">
        <v>141</v>
      </c>
      <c r="B655">
        <v>141</v>
      </c>
      <c r="C655" t="s">
        <v>696</v>
      </c>
      <c r="D655" t="s">
        <v>532</v>
      </c>
      <c r="E655" t="s">
        <v>339</v>
      </c>
      <c r="F655">
        <v>3.93</v>
      </c>
      <c r="G655">
        <v>29973.724999999999</v>
      </c>
      <c r="H655">
        <v>901761</v>
      </c>
      <c r="J655">
        <v>29973.724999999999</v>
      </c>
      <c r="L655">
        <v>9.48</v>
      </c>
      <c r="M655">
        <v>9.4545999999999992</v>
      </c>
      <c r="N655">
        <v>-0.27</v>
      </c>
      <c r="O655" s="78">
        <v>44591</v>
      </c>
    </row>
    <row r="656" spans="1:15" x14ac:dyDescent="0.35">
      <c r="A656">
        <v>142</v>
      </c>
      <c r="B656">
        <v>142</v>
      </c>
      <c r="C656" t="s">
        <v>697</v>
      </c>
      <c r="D656" t="s">
        <v>534</v>
      </c>
      <c r="E656" t="s">
        <v>339</v>
      </c>
      <c r="F656">
        <v>3.93</v>
      </c>
      <c r="G656">
        <v>29013.85</v>
      </c>
      <c r="H656">
        <v>865978</v>
      </c>
      <c r="J656">
        <v>29013.85</v>
      </c>
      <c r="L656">
        <v>9.48</v>
      </c>
      <c r="M656">
        <v>9.1518300000000004</v>
      </c>
      <c r="N656">
        <v>-3.46</v>
      </c>
      <c r="O656" s="78">
        <v>44591</v>
      </c>
    </row>
    <row r="657" spans="1:15" x14ac:dyDescent="0.35">
      <c r="A657">
        <v>143</v>
      </c>
      <c r="B657">
        <v>143</v>
      </c>
      <c r="C657" t="s">
        <v>698</v>
      </c>
      <c r="D657" t="s">
        <v>345</v>
      </c>
      <c r="E657" t="s">
        <v>276</v>
      </c>
      <c r="L657">
        <v>9.48</v>
      </c>
      <c r="O657" s="78">
        <v>44591</v>
      </c>
    </row>
    <row r="658" spans="1:15" x14ac:dyDescent="0.35">
      <c r="A658">
        <v>144</v>
      </c>
      <c r="B658">
        <v>144</v>
      </c>
      <c r="C658" t="s">
        <v>699</v>
      </c>
      <c r="D658" t="s">
        <v>271</v>
      </c>
      <c r="E658" t="s">
        <v>272</v>
      </c>
      <c r="L658">
        <v>9.48</v>
      </c>
      <c r="O658" s="78">
        <v>44591</v>
      </c>
    </row>
    <row r="659" spans="1:15" x14ac:dyDescent="0.35">
      <c r="A659">
        <v>145</v>
      </c>
      <c r="B659">
        <v>145</v>
      </c>
      <c r="C659" t="s">
        <v>700</v>
      </c>
      <c r="D659" t="s">
        <v>506</v>
      </c>
      <c r="E659" t="s">
        <v>301</v>
      </c>
      <c r="F659">
        <v>3.93</v>
      </c>
      <c r="G659">
        <v>33754.254000000001</v>
      </c>
      <c r="H659">
        <v>1028586</v>
      </c>
      <c r="J659">
        <v>33754.254000000001</v>
      </c>
      <c r="L659">
        <v>9.48</v>
      </c>
      <c r="M659">
        <v>10.64709</v>
      </c>
      <c r="N659">
        <v>12.31</v>
      </c>
      <c r="O659" s="78">
        <v>44591</v>
      </c>
    </row>
    <row r="660" spans="1:15" x14ac:dyDescent="0.35">
      <c r="A660">
        <v>146</v>
      </c>
      <c r="B660">
        <v>146</v>
      </c>
      <c r="C660" t="s">
        <v>701</v>
      </c>
      <c r="D660" t="s">
        <v>508</v>
      </c>
      <c r="E660" t="s">
        <v>301</v>
      </c>
      <c r="F660">
        <v>3.93</v>
      </c>
      <c r="G660">
        <v>32818.991999999998</v>
      </c>
      <c r="H660">
        <v>992432</v>
      </c>
      <c r="J660">
        <v>32818.991999999998</v>
      </c>
      <c r="L660">
        <v>9.48</v>
      </c>
      <c r="M660">
        <v>10.352080000000001</v>
      </c>
      <c r="N660">
        <v>9.1999999999999993</v>
      </c>
      <c r="O660" s="78">
        <v>44591</v>
      </c>
    </row>
    <row r="661" spans="1:15" x14ac:dyDescent="0.35">
      <c r="A661">
        <v>147</v>
      </c>
      <c r="B661">
        <v>147</v>
      </c>
      <c r="C661" t="s">
        <v>702</v>
      </c>
      <c r="D661" t="s">
        <v>510</v>
      </c>
      <c r="E661" t="s">
        <v>301</v>
      </c>
      <c r="F661">
        <v>3.93</v>
      </c>
      <c r="G661">
        <v>33344.847999999998</v>
      </c>
      <c r="H661">
        <v>1002048</v>
      </c>
      <c r="J661">
        <v>33344.847999999998</v>
      </c>
      <c r="L661">
        <v>9.48</v>
      </c>
      <c r="M661">
        <v>10.51796</v>
      </c>
      <c r="N661">
        <v>10.95</v>
      </c>
      <c r="O661" s="78">
        <v>44591</v>
      </c>
    </row>
    <row r="662" spans="1:15" x14ac:dyDescent="0.35">
      <c r="A662">
        <v>148</v>
      </c>
      <c r="B662">
        <v>148</v>
      </c>
      <c r="C662" t="s">
        <v>703</v>
      </c>
      <c r="D662" t="s">
        <v>271</v>
      </c>
      <c r="E662" t="s">
        <v>272</v>
      </c>
      <c r="L662">
        <v>9.48</v>
      </c>
      <c r="O662" s="78">
        <v>44591</v>
      </c>
    </row>
    <row r="663" spans="1:15" x14ac:dyDescent="0.35">
      <c r="A663">
        <v>149</v>
      </c>
      <c r="B663">
        <v>149</v>
      </c>
      <c r="C663" t="s">
        <v>704</v>
      </c>
      <c r="D663" t="s">
        <v>506</v>
      </c>
      <c r="E663" t="s">
        <v>301</v>
      </c>
      <c r="F663">
        <v>3.93</v>
      </c>
      <c r="G663">
        <v>34166.945</v>
      </c>
      <c r="H663">
        <v>1030609</v>
      </c>
      <c r="J663">
        <v>34166.945</v>
      </c>
      <c r="L663">
        <v>9.48</v>
      </c>
      <c r="M663">
        <v>10.77727</v>
      </c>
      <c r="N663">
        <v>13.68</v>
      </c>
      <c r="O663" s="78">
        <v>44591</v>
      </c>
    </row>
    <row r="664" spans="1:15" x14ac:dyDescent="0.35">
      <c r="A664">
        <v>150</v>
      </c>
      <c r="B664">
        <v>150</v>
      </c>
      <c r="C664" t="s">
        <v>705</v>
      </c>
      <c r="D664" t="s">
        <v>508</v>
      </c>
      <c r="E664" t="s">
        <v>301</v>
      </c>
      <c r="F664">
        <v>3.93</v>
      </c>
      <c r="G664">
        <v>33173.038999999997</v>
      </c>
      <c r="H664">
        <v>995860</v>
      </c>
      <c r="J664">
        <v>33173.038999999997</v>
      </c>
      <c r="L664">
        <v>9.48</v>
      </c>
      <c r="M664">
        <v>10.463760000000001</v>
      </c>
      <c r="N664">
        <v>10.38</v>
      </c>
      <c r="O664" s="78">
        <v>44591</v>
      </c>
    </row>
    <row r="665" spans="1:15" x14ac:dyDescent="0.35">
      <c r="A665">
        <v>151</v>
      </c>
      <c r="B665">
        <v>151</v>
      </c>
      <c r="C665" t="s">
        <v>706</v>
      </c>
      <c r="D665" t="s">
        <v>510</v>
      </c>
      <c r="E665" t="s">
        <v>301</v>
      </c>
      <c r="F665">
        <v>3.93</v>
      </c>
      <c r="G665">
        <v>33920.785000000003</v>
      </c>
      <c r="H665">
        <v>1033809</v>
      </c>
      <c r="J665">
        <v>33920.785000000003</v>
      </c>
      <c r="L665">
        <v>9.48</v>
      </c>
      <c r="M665">
        <v>10.699619999999999</v>
      </c>
      <c r="N665">
        <v>12.87</v>
      </c>
      <c r="O665" s="78">
        <v>44591</v>
      </c>
    </row>
    <row r="666" spans="1:15" x14ac:dyDescent="0.35">
      <c r="A666">
        <v>152</v>
      </c>
      <c r="B666">
        <v>152</v>
      </c>
      <c r="C666" t="s">
        <v>707</v>
      </c>
      <c r="D666" t="s">
        <v>271</v>
      </c>
      <c r="E666" t="s">
        <v>272</v>
      </c>
      <c r="L666">
        <v>9.48</v>
      </c>
      <c r="O666" s="78">
        <v>44591</v>
      </c>
    </row>
    <row r="667" spans="1:15" x14ac:dyDescent="0.35">
      <c r="A667">
        <v>153</v>
      </c>
      <c r="B667">
        <v>153</v>
      </c>
      <c r="C667" t="s">
        <v>708</v>
      </c>
      <c r="D667" t="s">
        <v>506</v>
      </c>
      <c r="E667" t="s">
        <v>301</v>
      </c>
      <c r="F667">
        <v>3.93</v>
      </c>
      <c r="G667">
        <v>34629.559000000001</v>
      </c>
      <c r="H667">
        <v>1056745</v>
      </c>
      <c r="J667">
        <v>34629.559000000001</v>
      </c>
      <c r="L667">
        <v>9.48</v>
      </c>
      <c r="M667">
        <v>10.92319</v>
      </c>
      <c r="N667">
        <v>15.22</v>
      </c>
      <c r="O667" s="78">
        <v>44591</v>
      </c>
    </row>
    <row r="668" spans="1:15" x14ac:dyDescent="0.35">
      <c r="A668">
        <v>154</v>
      </c>
      <c r="B668">
        <v>154</v>
      </c>
      <c r="C668" t="s">
        <v>709</v>
      </c>
      <c r="D668" t="s">
        <v>508</v>
      </c>
      <c r="E668" t="s">
        <v>301</v>
      </c>
      <c r="F668">
        <v>3.93</v>
      </c>
      <c r="G668">
        <v>34033.608999999997</v>
      </c>
      <c r="H668">
        <v>1030163</v>
      </c>
      <c r="J668">
        <v>34033.608999999997</v>
      </c>
      <c r="L668">
        <v>9.48</v>
      </c>
      <c r="M668">
        <v>10.73521</v>
      </c>
      <c r="N668">
        <v>13.24</v>
      </c>
      <c r="O668" s="78">
        <v>44591</v>
      </c>
    </row>
    <row r="669" spans="1:15" x14ac:dyDescent="0.35">
      <c r="A669">
        <v>155</v>
      </c>
      <c r="B669">
        <v>155</v>
      </c>
      <c r="C669" t="s">
        <v>710</v>
      </c>
      <c r="D669" t="s">
        <v>510</v>
      </c>
      <c r="E669" t="s">
        <v>301</v>
      </c>
      <c r="F669">
        <v>3.93</v>
      </c>
      <c r="G669">
        <v>33623.508000000002</v>
      </c>
      <c r="H669">
        <v>1022918</v>
      </c>
      <c r="J669">
        <v>33623.508000000002</v>
      </c>
      <c r="L669">
        <v>9.48</v>
      </c>
      <c r="M669">
        <v>10.60585</v>
      </c>
      <c r="N669">
        <v>11.88</v>
      </c>
      <c r="O669" s="78">
        <v>44591</v>
      </c>
    </row>
    <row r="670" spans="1:15" x14ac:dyDescent="0.35">
      <c r="A670">
        <v>156</v>
      </c>
      <c r="B670">
        <v>156</v>
      </c>
      <c r="C670" t="s">
        <v>711</v>
      </c>
      <c r="D670" t="s">
        <v>271</v>
      </c>
      <c r="E670" t="s">
        <v>272</v>
      </c>
      <c r="L670">
        <v>9.48</v>
      </c>
      <c r="O670" s="78">
        <v>44591</v>
      </c>
    </row>
    <row r="671" spans="1:15" x14ac:dyDescent="0.35">
      <c r="A671">
        <v>157</v>
      </c>
      <c r="B671">
        <v>157</v>
      </c>
      <c r="C671" t="s">
        <v>712</v>
      </c>
      <c r="D671" t="s">
        <v>479</v>
      </c>
      <c r="E671" t="s">
        <v>281</v>
      </c>
      <c r="F671">
        <v>3.93</v>
      </c>
      <c r="G671">
        <v>29971.925999999999</v>
      </c>
      <c r="H671">
        <v>899801</v>
      </c>
      <c r="J671">
        <v>29971.925999999999</v>
      </c>
      <c r="L671">
        <v>9.48</v>
      </c>
      <c r="M671">
        <v>9.4540400000000009</v>
      </c>
      <c r="N671">
        <v>-0.27</v>
      </c>
      <c r="O671" s="78">
        <v>44591</v>
      </c>
    </row>
    <row r="672" spans="1:15" x14ac:dyDescent="0.35">
      <c r="A672">
        <v>158</v>
      </c>
      <c r="B672">
        <v>158</v>
      </c>
      <c r="C672" t="s">
        <v>713</v>
      </c>
      <c r="D672" t="s">
        <v>271</v>
      </c>
      <c r="E672" t="s">
        <v>272</v>
      </c>
      <c r="L672">
        <v>9.48</v>
      </c>
      <c r="O672" s="78">
        <v>44591</v>
      </c>
    </row>
    <row r="673" spans="1:15" x14ac:dyDescent="0.35">
      <c r="A673">
        <v>159</v>
      </c>
      <c r="B673">
        <v>159</v>
      </c>
      <c r="C673" t="s">
        <v>714</v>
      </c>
      <c r="D673" t="s">
        <v>486</v>
      </c>
      <c r="E673" t="s">
        <v>281</v>
      </c>
      <c r="F673">
        <v>3.93</v>
      </c>
      <c r="G673">
        <v>33168.656000000003</v>
      </c>
      <c r="H673">
        <v>994023</v>
      </c>
      <c r="J673">
        <v>33168.656000000003</v>
      </c>
      <c r="L673">
        <v>9.48</v>
      </c>
      <c r="M673">
        <v>10.46238</v>
      </c>
      <c r="N673">
        <v>10.36</v>
      </c>
      <c r="O673" s="78">
        <v>44591</v>
      </c>
    </row>
    <row r="674" spans="1:15" x14ac:dyDescent="0.35">
      <c r="A674">
        <v>160</v>
      </c>
      <c r="B674">
        <v>160</v>
      </c>
      <c r="C674" t="s">
        <v>715</v>
      </c>
      <c r="D674" t="s">
        <v>474</v>
      </c>
      <c r="E674" t="s">
        <v>281</v>
      </c>
      <c r="F674">
        <v>3.93</v>
      </c>
      <c r="G674">
        <v>47339.027000000002</v>
      </c>
      <c r="H674">
        <v>1426891</v>
      </c>
      <c r="J674">
        <v>47339.027000000002</v>
      </c>
      <c r="L674">
        <v>9.48</v>
      </c>
      <c r="M674">
        <v>14.932130000000001</v>
      </c>
      <c r="N674">
        <v>57.51</v>
      </c>
      <c r="O674" s="78">
        <v>44591</v>
      </c>
    </row>
    <row r="675" spans="1:15" x14ac:dyDescent="0.35">
      <c r="A675">
        <v>161</v>
      </c>
      <c r="B675">
        <v>161</v>
      </c>
      <c r="C675" t="s">
        <v>716</v>
      </c>
      <c r="D675" t="s">
        <v>271</v>
      </c>
      <c r="E675" t="s">
        <v>272</v>
      </c>
      <c r="L675">
        <v>9.48</v>
      </c>
      <c r="O675" s="78">
        <v>44591</v>
      </c>
    </row>
    <row r="676" spans="1:15" x14ac:dyDescent="0.35">
      <c r="A676">
        <v>162</v>
      </c>
      <c r="B676">
        <v>162</v>
      </c>
      <c r="C676" t="s">
        <v>717</v>
      </c>
      <c r="D676" t="s">
        <v>271</v>
      </c>
      <c r="E676" t="s">
        <v>272</v>
      </c>
      <c r="L676">
        <v>9.48</v>
      </c>
      <c r="O676" s="78">
        <v>44591</v>
      </c>
    </row>
    <row r="677" spans="1:15" x14ac:dyDescent="0.35">
      <c r="A677">
        <v>163</v>
      </c>
      <c r="B677">
        <v>163</v>
      </c>
      <c r="C677" t="s">
        <v>718</v>
      </c>
      <c r="D677" t="s">
        <v>271</v>
      </c>
      <c r="E677" t="s">
        <v>272</v>
      </c>
      <c r="L677">
        <v>9.48</v>
      </c>
      <c r="O677" s="78">
        <v>44591</v>
      </c>
    </row>
    <row r="678" spans="1:15" x14ac:dyDescent="0.35">
      <c r="A678">
        <v>164</v>
      </c>
      <c r="B678">
        <v>164</v>
      </c>
      <c r="C678" t="s">
        <v>719</v>
      </c>
      <c r="D678" t="s">
        <v>271</v>
      </c>
      <c r="E678" t="s">
        <v>272</v>
      </c>
      <c r="L678">
        <v>9.48</v>
      </c>
      <c r="O678" s="78">
        <v>44591</v>
      </c>
    </row>
    <row r="679" spans="1:15" x14ac:dyDescent="0.35">
      <c r="A679">
        <v>165</v>
      </c>
      <c r="B679">
        <v>165</v>
      </c>
      <c r="C679" t="s">
        <v>720</v>
      </c>
      <c r="D679" t="s">
        <v>271</v>
      </c>
      <c r="E679" t="s">
        <v>272</v>
      </c>
      <c r="L679">
        <v>9.48</v>
      </c>
      <c r="O679" s="78">
        <v>44592</v>
      </c>
    </row>
    <row r="681" spans="1:15" x14ac:dyDescent="0.35">
      <c r="A681" t="s">
        <v>783</v>
      </c>
    </row>
    <row r="683" spans="1:15" x14ac:dyDescent="0.35">
      <c r="B683" t="s">
        <v>256</v>
      </c>
      <c r="C683" t="s">
        <v>257</v>
      </c>
      <c r="D683" t="s">
        <v>258</v>
      </c>
      <c r="E683" t="s">
        <v>259</v>
      </c>
      <c r="F683" t="s">
        <v>260</v>
      </c>
      <c r="G683" t="s">
        <v>261</v>
      </c>
      <c r="H683" t="s">
        <v>262</v>
      </c>
      <c r="I683" t="s">
        <v>263</v>
      </c>
      <c r="J683" t="s">
        <v>264</v>
      </c>
      <c r="K683" t="s">
        <v>265</v>
      </c>
      <c r="L683" t="s">
        <v>266</v>
      </c>
      <c r="M683" t="s">
        <v>267</v>
      </c>
      <c r="N683" t="s">
        <v>268</v>
      </c>
      <c r="O683" t="s">
        <v>269</v>
      </c>
    </row>
    <row r="684" spans="1:15" x14ac:dyDescent="0.35">
      <c r="A684">
        <v>1</v>
      </c>
      <c r="B684">
        <v>1</v>
      </c>
      <c r="C684" t="s">
        <v>467</v>
      </c>
      <c r="D684" t="s">
        <v>271</v>
      </c>
      <c r="E684" t="s">
        <v>272</v>
      </c>
      <c r="F684">
        <v>4.17</v>
      </c>
      <c r="G684">
        <v>1.6930000000000001</v>
      </c>
      <c r="H684">
        <v>62</v>
      </c>
      <c r="K684">
        <v>0.86799999999999999</v>
      </c>
      <c r="O684" s="78">
        <v>44590</v>
      </c>
    </row>
    <row r="685" spans="1:15" x14ac:dyDescent="0.35">
      <c r="A685">
        <v>2</v>
      </c>
      <c r="B685">
        <v>2</v>
      </c>
      <c r="C685" t="s">
        <v>468</v>
      </c>
      <c r="D685" t="s">
        <v>271</v>
      </c>
      <c r="E685" t="s">
        <v>272</v>
      </c>
      <c r="F685">
        <v>3.93</v>
      </c>
      <c r="G685">
        <v>1.232</v>
      </c>
      <c r="H685">
        <v>45</v>
      </c>
      <c r="K685">
        <v>0.86799999999999999</v>
      </c>
      <c r="O685" s="78">
        <v>44590</v>
      </c>
    </row>
    <row r="686" spans="1:15" x14ac:dyDescent="0.35">
      <c r="A686">
        <v>3</v>
      </c>
      <c r="B686">
        <v>3</v>
      </c>
      <c r="C686" t="s">
        <v>469</v>
      </c>
      <c r="D686" t="s">
        <v>470</v>
      </c>
      <c r="E686" t="s">
        <v>276</v>
      </c>
      <c r="F686">
        <v>4.4000000000000004</v>
      </c>
      <c r="G686">
        <v>0.30199999999999999</v>
      </c>
      <c r="H686">
        <v>11</v>
      </c>
      <c r="I686">
        <v>32790.991999999998</v>
      </c>
      <c r="J686">
        <v>0</v>
      </c>
      <c r="K686">
        <v>0.86799999999999999</v>
      </c>
      <c r="M686">
        <v>3.7850000000000002E-2</v>
      </c>
      <c r="O686" s="78">
        <v>44590</v>
      </c>
    </row>
    <row r="687" spans="1:15" x14ac:dyDescent="0.35">
      <c r="A687">
        <v>4</v>
      </c>
      <c r="B687">
        <v>4</v>
      </c>
      <c r="C687" t="s">
        <v>471</v>
      </c>
      <c r="D687" t="s">
        <v>472</v>
      </c>
      <c r="E687" t="s">
        <v>276</v>
      </c>
      <c r="F687">
        <v>4.38</v>
      </c>
      <c r="G687">
        <v>2.5190000000000001</v>
      </c>
      <c r="H687">
        <v>92</v>
      </c>
      <c r="I687">
        <v>29956.625</v>
      </c>
      <c r="J687">
        <v>1E-3</v>
      </c>
      <c r="K687">
        <v>0.86799999999999999</v>
      </c>
      <c r="M687">
        <v>6.4990000000000006E-2</v>
      </c>
      <c r="O687" s="78">
        <v>44590</v>
      </c>
    </row>
    <row r="688" spans="1:15" x14ac:dyDescent="0.35">
      <c r="A688">
        <v>5</v>
      </c>
      <c r="B688">
        <v>5</v>
      </c>
      <c r="C688" t="s">
        <v>473</v>
      </c>
      <c r="D688" t="s">
        <v>474</v>
      </c>
      <c r="E688" t="s">
        <v>281</v>
      </c>
      <c r="F688">
        <v>4.08</v>
      </c>
      <c r="G688">
        <v>6.1289999999999996</v>
      </c>
      <c r="H688">
        <v>226</v>
      </c>
      <c r="I688">
        <v>38982.550999999999</v>
      </c>
      <c r="J688">
        <v>2E-3</v>
      </c>
      <c r="K688">
        <v>0.86799999999999999</v>
      </c>
      <c r="L688">
        <v>41.65</v>
      </c>
      <c r="M688">
        <v>9.1469999999999996E-2</v>
      </c>
      <c r="N688">
        <v>-99.78</v>
      </c>
      <c r="O688" s="78">
        <v>44590</v>
      </c>
    </row>
    <row r="689" spans="1:15" x14ac:dyDescent="0.35">
      <c r="A689">
        <v>6</v>
      </c>
      <c r="B689">
        <v>6</v>
      </c>
      <c r="C689" t="s">
        <v>475</v>
      </c>
      <c r="D689" t="s">
        <v>271</v>
      </c>
      <c r="E689" t="s">
        <v>272</v>
      </c>
      <c r="F689">
        <v>3.77</v>
      </c>
      <c r="G689">
        <v>1.3819999999999999</v>
      </c>
      <c r="H689">
        <v>42</v>
      </c>
      <c r="K689">
        <v>0.86799999999999999</v>
      </c>
      <c r="O689" s="78">
        <v>44590</v>
      </c>
    </row>
    <row r="690" spans="1:15" x14ac:dyDescent="0.35">
      <c r="A690">
        <v>7</v>
      </c>
      <c r="B690">
        <v>7</v>
      </c>
      <c r="C690" t="s">
        <v>476</v>
      </c>
      <c r="D690" t="s">
        <v>477</v>
      </c>
      <c r="E690" t="s">
        <v>281</v>
      </c>
      <c r="F690">
        <v>4.03</v>
      </c>
      <c r="G690">
        <v>10.318</v>
      </c>
      <c r="H690">
        <v>407</v>
      </c>
      <c r="I690">
        <v>33804.199000000001</v>
      </c>
      <c r="J690">
        <v>3.0000000000000001E-3</v>
      </c>
      <c r="K690">
        <v>0.86799999999999999</v>
      </c>
      <c r="L690">
        <v>41.65</v>
      </c>
      <c r="M690">
        <v>0.14495</v>
      </c>
      <c r="N690">
        <v>-99.65</v>
      </c>
      <c r="O690" s="78">
        <v>44590</v>
      </c>
    </row>
    <row r="691" spans="1:15" x14ac:dyDescent="0.35">
      <c r="A691">
        <v>8</v>
      </c>
      <c r="B691">
        <v>8</v>
      </c>
      <c r="C691" t="s">
        <v>478</v>
      </c>
      <c r="D691" t="s">
        <v>479</v>
      </c>
      <c r="E691" t="s">
        <v>281</v>
      </c>
      <c r="F691">
        <v>4.2300000000000004</v>
      </c>
      <c r="G691">
        <v>185.79499999999999</v>
      </c>
      <c r="H691">
        <v>833</v>
      </c>
      <c r="I691">
        <v>30227.300999999999</v>
      </c>
      <c r="J691">
        <v>6.7000000000000004E-2</v>
      </c>
      <c r="K691">
        <v>0.86799999999999999</v>
      </c>
      <c r="L691">
        <v>41.65</v>
      </c>
      <c r="M691">
        <v>2.1484000000000001</v>
      </c>
      <c r="N691">
        <v>-94.84</v>
      </c>
      <c r="O691" s="78">
        <v>44590</v>
      </c>
    </row>
    <row r="692" spans="1:15" x14ac:dyDescent="0.35">
      <c r="A692">
        <v>9</v>
      </c>
      <c r="B692">
        <v>9</v>
      </c>
      <c r="C692" t="s">
        <v>480</v>
      </c>
      <c r="D692" t="s">
        <v>481</v>
      </c>
      <c r="E692" t="s">
        <v>281</v>
      </c>
      <c r="F692">
        <v>4.28</v>
      </c>
      <c r="G692">
        <v>11.648999999999999</v>
      </c>
      <c r="H692">
        <v>445</v>
      </c>
      <c r="I692">
        <v>33070.644999999997</v>
      </c>
      <c r="J692">
        <v>4.0000000000000001E-3</v>
      </c>
      <c r="K692">
        <v>0.86799999999999999</v>
      </c>
      <c r="L692">
        <v>41.65</v>
      </c>
      <c r="M692">
        <v>0.16191</v>
      </c>
      <c r="N692">
        <v>-99.61</v>
      </c>
      <c r="O692" s="78">
        <v>44590</v>
      </c>
    </row>
    <row r="693" spans="1:15" x14ac:dyDescent="0.35">
      <c r="A693">
        <v>10</v>
      </c>
      <c r="B693">
        <v>10</v>
      </c>
      <c r="C693" t="s">
        <v>482</v>
      </c>
      <c r="D693" t="s">
        <v>271</v>
      </c>
      <c r="E693" t="s">
        <v>272</v>
      </c>
      <c r="F693">
        <v>3.99</v>
      </c>
      <c r="G693">
        <v>11.593999999999999</v>
      </c>
      <c r="H693">
        <v>361</v>
      </c>
      <c r="K693">
        <v>0.86799999999999999</v>
      </c>
      <c r="O693" s="78">
        <v>44590</v>
      </c>
    </row>
    <row r="694" spans="1:15" x14ac:dyDescent="0.35">
      <c r="A694">
        <v>11</v>
      </c>
      <c r="B694">
        <v>11</v>
      </c>
      <c r="C694" t="s">
        <v>483</v>
      </c>
      <c r="D694" t="s">
        <v>484</v>
      </c>
      <c r="E694" t="s">
        <v>281</v>
      </c>
      <c r="F694">
        <v>3.94</v>
      </c>
      <c r="G694">
        <v>19.305</v>
      </c>
      <c r="H694">
        <v>364</v>
      </c>
      <c r="I694">
        <v>34617.199000000001</v>
      </c>
      <c r="J694">
        <v>6.0000000000000001E-3</v>
      </c>
      <c r="K694">
        <v>0.86799999999999999</v>
      </c>
      <c r="L694">
        <v>41.65</v>
      </c>
      <c r="M694">
        <v>0.23582</v>
      </c>
      <c r="N694">
        <v>-99.43</v>
      </c>
      <c r="O694" s="78">
        <v>44590</v>
      </c>
    </row>
    <row r="695" spans="1:15" x14ac:dyDescent="0.35">
      <c r="A695">
        <v>12</v>
      </c>
      <c r="B695">
        <v>12</v>
      </c>
      <c r="C695" t="s">
        <v>485</v>
      </c>
      <c r="D695" t="s">
        <v>486</v>
      </c>
      <c r="E695" t="s">
        <v>281</v>
      </c>
      <c r="F695">
        <v>4.12</v>
      </c>
      <c r="G695">
        <v>16.457000000000001</v>
      </c>
      <c r="H695">
        <v>182</v>
      </c>
      <c r="I695">
        <v>33651.906000000003</v>
      </c>
      <c r="J695">
        <v>5.0000000000000001E-3</v>
      </c>
      <c r="K695">
        <v>0.86799999999999999</v>
      </c>
      <c r="L695">
        <v>41.65</v>
      </c>
      <c r="M695">
        <v>0.21115</v>
      </c>
      <c r="N695">
        <v>-99.49</v>
      </c>
      <c r="O695" s="78">
        <v>44590</v>
      </c>
    </row>
    <row r="696" spans="1:15" x14ac:dyDescent="0.35">
      <c r="A696">
        <v>13</v>
      </c>
      <c r="B696">
        <v>13</v>
      </c>
      <c r="C696" t="s">
        <v>487</v>
      </c>
      <c r="D696" t="s">
        <v>488</v>
      </c>
      <c r="E696" t="s">
        <v>281</v>
      </c>
      <c r="F696">
        <v>4.04</v>
      </c>
      <c r="G696">
        <v>41.255000000000003</v>
      </c>
      <c r="H696">
        <v>345</v>
      </c>
      <c r="I696">
        <v>34655.980000000003</v>
      </c>
      <c r="J696">
        <v>1.2999999999999999E-2</v>
      </c>
      <c r="K696">
        <v>0.86799999999999999</v>
      </c>
      <c r="L696">
        <v>41.65</v>
      </c>
      <c r="M696">
        <v>0.46172999999999997</v>
      </c>
      <c r="N696">
        <v>-98.89</v>
      </c>
      <c r="O696" s="78">
        <v>44590</v>
      </c>
    </row>
    <row r="697" spans="1:15" x14ac:dyDescent="0.35">
      <c r="A697">
        <v>14</v>
      </c>
      <c r="B697">
        <v>14</v>
      </c>
      <c r="C697" t="s">
        <v>489</v>
      </c>
      <c r="D697" t="s">
        <v>271</v>
      </c>
      <c r="E697" t="s">
        <v>272</v>
      </c>
      <c r="F697">
        <v>3.8</v>
      </c>
      <c r="G697">
        <v>4.5419999999999998</v>
      </c>
      <c r="H697">
        <v>205</v>
      </c>
      <c r="K697">
        <v>0.86799999999999999</v>
      </c>
      <c r="O697" s="78">
        <v>44590</v>
      </c>
    </row>
    <row r="698" spans="1:15" x14ac:dyDescent="0.35">
      <c r="A698">
        <v>15</v>
      </c>
      <c r="B698">
        <v>15</v>
      </c>
      <c r="C698" t="s">
        <v>490</v>
      </c>
      <c r="D698" t="s">
        <v>474</v>
      </c>
      <c r="E698" t="s">
        <v>281</v>
      </c>
      <c r="F698">
        <v>4.17</v>
      </c>
      <c r="G698">
        <v>0.89600000000000002</v>
      </c>
      <c r="H698">
        <v>33</v>
      </c>
      <c r="I698">
        <v>40874.898000000001</v>
      </c>
      <c r="J698">
        <v>0</v>
      </c>
      <c r="K698">
        <v>0.86799999999999999</v>
      </c>
      <c r="L698">
        <v>41.65</v>
      </c>
      <c r="M698">
        <v>4.2459999999999998E-2</v>
      </c>
      <c r="N698">
        <v>-99.9</v>
      </c>
      <c r="O698" s="78">
        <v>44590</v>
      </c>
    </row>
    <row r="699" spans="1:15" x14ac:dyDescent="0.35">
      <c r="A699">
        <v>16</v>
      </c>
      <c r="B699">
        <v>16</v>
      </c>
      <c r="C699" t="s">
        <v>491</v>
      </c>
      <c r="D699" t="s">
        <v>271</v>
      </c>
      <c r="E699" t="s">
        <v>272</v>
      </c>
      <c r="F699">
        <v>4.03</v>
      </c>
      <c r="G699">
        <v>5.3440000000000003</v>
      </c>
      <c r="H699">
        <v>195</v>
      </c>
      <c r="K699">
        <v>0.86799999999999999</v>
      </c>
      <c r="O699" s="78">
        <v>44590</v>
      </c>
    </row>
    <row r="700" spans="1:15" x14ac:dyDescent="0.35">
      <c r="A700">
        <v>17</v>
      </c>
      <c r="B700">
        <v>17</v>
      </c>
      <c r="C700" t="s">
        <v>492</v>
      </c>
      <c r="D700" t="s">
        <v>493</v>
      </c>
      <c r="E700" t="s">
        <v>301</v>
      </c>
      <c r="F700">
        <v>4.0599999999999996</v>
      </c>
      <c r="G700">
        <v>0.22800000000000001</v>
      </c>
      <c r="H700">
        <v>8</v>
      </c>
      <c r="I700">
        <v>30584.02</v>
      </c>
      <c r="J700">
        <v>0</v>
      </c>
      <c r="K700">
        <v>0.86799999999999999</v>
      </c>
      <c r="L700">
        <v>0.02</v>
      </c>
      <c r="M700">
        <v>3.721E-2</v>
      </c>
      <c r="N700">
        <v>86.04</v>
      </c>
      <c r="O700" s="78">
        <v>44590</v>
      </c>
    </row>
    <row r="701" spans="1:15" x14ac:dyDescent="0.35">
      <c r="A701">
        <v>18</v>
      </c>
      <c r="B701">
        <v>18</v>
      </c>
      <c r="C701" t="s">
        <v>494</v>
      </c>
      <c r="D701" t="s">
        <v>495</v>
      </c>
      <c r="E701" t="s">
        <v>301</v>
      </c>
      <c r="F701">
        <v>4.1100000000000003</v>
      </c>
      <c r="G701">
        <v>0.4</v>
      </c>
      <c r="H701">
        <v>15</v>
      </c>
      <c r="I701">
        <v>30390.129000000001</v>
      </c>
      <c r="J701">
        <v>0</v>
      </c>
      <c r="K701">
        <v>0.86799999999999999</v>
      </c>
      <c r="L701">
        <v>0.04</v>
      </c>
      <c r="M701">
        <v>3.9280000000000002E-2</v>
      </c>
      <c r="N701">
        <v>-1.8</v>
      </c>
      <c r="O701" s="78">
        <v>44590</v>
      </c>
    </row>
    <row r="702" spans="1:15" x14ac:dyDescent="0.35">
      <c r="A702">
        <v>19</v>
      </c>
      <c r="B702">
        <v>19</v>
      </c>
      <c r="C702" t="s">
        <v>496</v>
      </c>
      <c r="D702" t="s">
        <v>497</v>
      </c>
      <c r="E702" t="s">
        <v>301</v>
      </c>
      <c r="F702">
        <v>4.26</v>
      </c>
      <c r="G702">
        <v>1.177</v>
      </c>
      <c r="H702">
        <v>43</v>
      </c>
      <c r="I702">
        <v>31048.055</v>
      </c>
      <c r="J702">
        <v>0</v>
      </c>
      <c r="K702">
        <v>0.86799999999999999</v>
      </c>
      <c r="L702">
        <v>0.06</v>
      </c>
      <c r="M702">
        <v>4.8259999999999997E-2</v>
      </c>
      <c r="N702">
        <v>-19.57</v>
      </c>
      <c r="O702" s="78">
        <v>44590</v>
      </c>
    </row>
    <row r="703" spans="1:15" x14ac:dyDescent="0.35">
      <c r="A703">
        <v>20</v>
      </c>
      <c r="B703">
        <v>20</v>
      </c>
      <c r="C703" t="s">
        <v>498</v>
      </c>
      <c r="D703" t="s">
        <v>499</v>
      </c>
      <c r="E703" t="s">
        <v>301</v>
      </c>
      <c r="F703">
        <v>4.22</v>
      </c>
      <c r="G703">
        <v>1.8460000000000001</v>
      </c>
      <c r="H703">
        <v>67</v>
      </c>
      <c r="I703">
        <v>31792.891</v>
      </c>
      <c r="J703">
        <v>1E-3</v>
      </c>
      <c r="K703">
        <v>0.86799999999999999</v>
      </c>
      <c r="L703">
        <v>0.09</v>
      </c>
      <c r="M703">
        <v>5.5559999999999998E-2</v>
      </c>
      <c r="N703">
        <v>-38.26</v>
      </c>
      <c r="O703" s="78">
        <v>44590</v>
      </c>
    </row>
    <row r="704" spans="1:15" x14ac:dyDescent="0.35">
      <c r="A704">
        <v>21</v>
      </c>
      <c r="B704">
        <v>21</v>
      </c>
      <c r="C704" t="s">
        <v>500</v>
      </c>
      <c r="D704" t="s">
        <v>501</v>
      </c>
      <c r="E704" t="s">
        <v>301</v>
      </c>
      <c r="F704">
        <v>4.1399999999999997</v>
      </c>
      <c r="G704">
        <v>0.26500000000000001</v>
      </c>
      <c r="H704">
        <v>11</v>
      </c>
      <c r="I704">
        <v>30551.074000000001</v>
      </c>
      <c r="J704">
        <v>0</v>
      </c>
      <c r="K704">
        <v>0.86799999999999999</v>
      </c>
      <c r="L704">
        <v>0.15</v>
      </c>
      <c r="M704">
        <v>3.7650000000000003E-2</v>
      </c>
      <c r="N704">
        <v>-74.900000000000006</v>
      </c>
      <c r="O704" s="78">
        <v>44590</v>
      </c>
    </row>
    <row r="705" spans="1:15" x14ac:dyDescent="0.35">
      <c r="A705">
        <v>22</v>
      </c>
      <c r="B705">
        <v>22</v>
      </c>
      <c r="C705" t="s">
        <v>502</v>
      </c>
      <c r="D705" t="s">
        <v>503</v>
      </c>
      <c r="E705" t="s">
        <v>301</v>
      </c>
      <c r="F705">
        <v>4.1500000000000004</v>
      </c>
      <c r="G705">
        <v>2.2650000000000001</v>
      </c>
      <c r="H705">
        <v>83</v>
      </c>
      <c r="I705">
        <v>31278.208999999999</v>
      </c>
      <c r="J705">
        <v>1E-3</v>
      </c>
      <c r="K705">
        <v>0.86799999999999999</v>
      </c>
      <c r="L705">
        <v>0.24</v>
      </c>
      <c r="M705">
        <v>6.0760000000000002E-2</v>
      </c>
      <c r="N705">
        <v>-74.680000000000007</v>
      </c>
      <c r="O705" s="78">
        <v>44590</v>
      </c>
    </row>
    <row r="706" spans="1:15" x14ac:dyDescent="0.35">
      <c r="A706">
        <v>23</v>
      </c>
      <c r="B706">
        <v>23</v>
      </c>
      <c r="C706" t="s">
        <v>504</v>
      </c>
      <c r="D706" t="s">
        <v>271</v>
      </c>
      <c r="E706" t="s">
        <v>272</v>
      </c>
      <c r="F706">
        <v>4</v>
      </c>
      <c r="G706">
        <v>4.1900000000000004</v>
      </c>
      <c r="H706">
        <v>153</v>
      </c>
      <c r="K706">
        <v>0.86799999999999999</v>
      </c>
      <c r="O706" s="78">
        <v>44590</v>
      </c>
    </row>
    <row r="707" spans="1:15" x14ac:dyDescent="0.35">
      <c r="A707">
        <v>24</v>
      </c>
      <c r="B707">
        <v>24</v>
      </c>
      <c r="C707" t="s">
        <v>505</v>
      </c>
      <c r="D707" t="s">
        <v>506</v>
      </c>
      <c r="E707" t="s">
        <v>301</v>
      </c>
      <c r="F707">
        <v>4.21</v>
      </c>
      <c r="G707">
        <v>23.25</v>
      </c>
      <c r="H707">
        <v>240</v>
      </c>
      <c r="I707">
        <v>32878.004000000001</v>
      </c>
      <c r="J707">
        <v>8.0000000000000002E-3</v>
      </c>
      <c r="K707">
        <v>0.86799999999999999</v>
      </c>
      <c r="L707">
        <v>0.39</v>
      </c>
      <c r="M707">
        <v>0.28943000000000002</v>
      </c>
      <c r="N707">
        <v>-25.79</v>
      </c>
      <c r="O707" s="78">
        <v>44590</v>
      </c>
    </row>
    <row r="708" spans="1:15" x14ac:dyDescent="0.35">
      <c r="A708">
        <v>25</v>
      </c>
      <c r="B708">
        <v>25</v>
      </c>
      <c r="C708" t="s">
        <v>507</v>
      </c>
      <c r="D708" t="s">
        <v>508</v>
      </c>
      <c r="E708" t="s">
        <v>301</v>
      </c>
      <c r="F708">
        <v>4.3600000000000003</v>
      </c>
      <c r="G708">
        <v>5.4219999999999997</v>
      </c>
      <c r="H708">
        <v>179</v>
      </c>
      <c r="I708">
        <v>32642.773000000001</v>
      </c>
      <c r="J708">
        <v>2E-3</v>
      </c>
      <c r="K708">
        <v>0.86799999999999999</v>
      </c>
      <c r="L708">
        <v>0.62</v>
      </c>
      <c r="M708">
        <v>9.4689999999999996E-2</v>
      </c>
      <c r="N708">
        <v>-84.73</v>
      </c>
      <c r="O708" s="78">
        <v>44590</v>
      </c>
    </row>
    <row r="709" spans="1:15" x14ac:dyDescent="0.35">
      <c r="A709">
        <v>26</v>
      </c>
      <c r="B709">
        <v>26</v>
      </c>
      <c r="C709" t="s">
        <v>509</v>
      </c>
      <c r="D709" t="s">
        <v>510</v>
      </c>
      <c r="E709" t="s">
        <v>301</v>
      </c>
      <c r="F709">
        <v>4.0999999999999996</v>
      </c>
      <c r="G709">
        <v>107.29</v>
      </c>
      <c r="H709">
        <v>782</v>
      </c>
      <c r="I709">
        <v>32897.563000000002</v>
      </c>
      <c r="J709">
        <v>3.5000000000000003E-2</v>
      </c>
      <c r="K709">
        <v>0.86799999999999999</v>
      </c>
      <c r="L709">
        <v>0.99</v>
      </c>
      <c r="M709">
        <v>1.18354</v>
      </c>
      <c r="N709">
        <v>19.55</v>
      </c>
      <c r="O709" s="78">
        <v>44590</v>
      </c>
    </row>
    <row r="710" spans="1:15" x14ac:dyDescent="0.35">
      <c r="A710">
        <v>27</v>
      </c>
      <c r="B710">
        <v>27</v>
      </c>
      <c r="C710" t="s">
        <v>511</v>
      </c>
      <c r="D710" t="s">
        <v>512</v>
      </c>
      <c r="E710" t="s">
        <v>301</v>
      </c>
      <c r="F710">
        <v>3.9</v>
      </c>
      <c r="G710">
        <v>121.465</v>
      </c>
      <c r="H710">
        <v>1262</v>
      </c>
      <c r="I710">
        <v>32932.328000000001</v>
      </c>
      <c r="J710">
        <v>0.04</v>
      </c>
      <c r="K710">
        <v>0.86799999999999999</v>
      </c>
      <c r="L710">
        <v>1.59</v>
      </c>
      <c r="M710">
        <v>1.3291999999999999</v>
      </c>
      <c r="N710">
        <v>-16.399999999999999</v>
      </c>
      <c r="O710" s="78">
        <v>44590</v>
      </c>
    </row>
    <row r="711" spans="1:15" x14ac:dyDescent="0.35">
      <c r="A711">
        <v>28</v>
      </c>
      <c r="B711">
        <v>28</v>
      </c>
      <c r="C711" t="s">
        <v>513</v>
      </c>
      <c r="D711" t="s">
        <v>514</v>
      </c>
      <c r="E711" t="s">
        <v>301</v>
      </c>
      <c r="F711">
        <v>4.08</v>
      </c>
      <c r="G711">
        <v>306.72899999999998</v>
      </c>
      <c r="H711">
        <v>1085</v>
      </c>
      <c r="I711">
        <v>31572.532999999999</v>
      </c>
      <c r="J711">
        <v>0.106</v>
      </c>
      <c r="K711">
        <v>0.86799999999999999</v>
      </c>
      <c r="L711">
        <v>2.54</v>
      </c>
      <c r="M711">
        <v>3.2843300000000002</v>
      </c>
      <c r="N711">
        <v>29.3</v>
      </c>
      <c r="O711" s="78">
        <v>44590</v>
      </c>
    </row>
    <row r="712" spans="1:15" x14ac:dyDescent="0.35">
      <c r="A712">
        <v>29</v>
      </c>
      <c r="B712">
        <v>29</v>
      </c>
      <c r="C712" t="s">
        <v>515</v>
      </c>
      <c r="D712" t="s">
        <v>516</v>
      </c>
      <c r="E712" t="s">
        <v>301</v>
      </c>
      <c r="F712">
        <v>4.09</v>
      </c>
      <c r="G712">
        <v>6.5789999999999997</v>
      </c>
      <c r="H712">
        <v>341</v>
      </c>
      <c r="I712">
        <v>33332.593999999997</v>
      </c>
      <c r="J712">
        <v>2E-3</v>
      </c>
      <c r="K712">
        <v>0.86799999999999999</v>
      </c>
      <c r="L712">
        <v>4.07</v>
      </c>
      <c r="M712">
        <v>0.106</v>
      </c>
      <c r="N712">
        <v>-97.4</v>
      </c>
      <c r="O712" s="78">
        <v>44590</v>
      </c>
    </row>
    <row r="713" spans="1:15" x14ac:dyDescent="0.35">
      <c r="A713">
        <v>30</v>
      </c>
      <c r="B713">
        <v>30</v>
      </c>
      <c r="C713" t="s">
        <v>517</v>
      </c>
      <c r="D713" t="s">
        <v>271</v>
      </c>
      <c r="E713" t="s">
        <v>272</v>
      </c>
      <c r="F713">
        <v>4.3</v>
      </c>
      <c r="G713">
        <v>20.062000000000001</v>
      </c>
      <c r="H713">
        <v>312</v>
      </c>
      <c r="K713">
        <v>0.86799999999999999</v>
      </c>
      <c r="O713" s="78">
        <v>44590</v>
      </c>
    </row>
    <row r="714" spans="1:15" x14ac:dyDescent="0.35">
      <c r="A714">
        <v>31</v>
      </c>
      <c r="B714">
        <v>31</v>
      </c>
      <c r="C714" t="s">
        <v>518</v>
      </c>
      <c r="D714" t="s">
        <v>519</v>
      </c>
      <c r="E714" t="s">
        <v>301</v>
      </c>
      <c r="F714">
        <v>4.28</v>
      </c>
      <c r="G714">
        <v>463.22800000000001</v>
      </c>
      <c r="H714">
        <v>1621</v>
      </c>
      <c r="I714">
        <v>33324.046999999999</v>
      </c>
      <c r="J714">
        <v>0.151</v>
      </c>
      <c r="K714">
        <v>0.86799999999999999</v>
      </c>
      <c r="L714">
        <v>6.51</v>
      </c>
      <c r="M714">
        <v>4.5473600000000003</v>
      </c>
      <c r="N714">
        <v>-30.15</v>
      </c>
      <c r="O714" s="78">
        <v>44590</v>
      </c>
    </row>
    <row r="715" spans="1:15" x14ac:dyDescent="0.35">
      <c r="A715">
        <v>32</v>
      </c>
      <c r="B715">
        <v>32</v>
      </c>
      <c r="C715" t="s">
        <v>520</v>
      </c>
      <c r="D715" t="s">
        <v>521</v>
      </c>
      <c r="E715" t="s">
        <v>301</v>
      </c>
      <c r="F715">
        <v>3.95</v>
      </c>
      <c r="G715">
        <v>1525.9880000000001</v>
      </c>
      <c r="H715">
        <v>3267</v>
      </c>
      <c r="I715">
        <v>31283.603999999999</v>
      </c>
      <c r="J715">
        <v>0.53</v>
      </c>
      <c r="K715">
        <v>0.86799999999999999</v>
      </c>
      <c r="L715">
        <v>10.42</v>
      </c>
      <c r="M715">
        <v>13.207079999999999</v>
      </c>
      <c r="N715">
        <v>26.75</v>
      </c>
      <c r="O715" s="78">
        <v>44590</v>
      </c>
    </row>
    <row r="716" spans="1:15" x14ac:dyDescent="0.35">
      <c r="A716">
        <v>33</v>
      </c>
      <c r="B716">
        <v>33</v>
      </c>
      <c r="C716" t="s">
        <v>522</v>
      </c>
      <c r="D716" t="s">
        <v>523</v>
      </c>
      <c r="E716" t="s">
        <v>301</v>
      </c>
      <c r="F716">
        <v>4.04</v>
      </c>
      <c r="G716">
        <v>3201.6030000000001</v>
      </c>
      <c r="H716">
        <v>7290</v>
      </c>
      <c r="I716">
        <v>29789.285</v>
      </c>
      <c r="J716">
        <v>1.1679999999999999</v>
      </c>
      <c r="K716">
        <v>0.86799999999999999</v>
      </c>
      <c r="L716">
        <v>16.670000000000002</v>
      </c>
      <c r="M716">
        <v>24.02017</v>
      </c>
      <c r="N716">
        <v>44.09</v>
      </c>
      <c r="O716" s="78">
        <v>44590</v>
      </c>
    </row>
    <row r="717" spans="1:15" x14ac:dyDescent="0.35">
      <c r="A717">
        <v>34</v>
      </c>
      <c r="B717">
        <v>34</v>
      </c>
      <c r="C717" t="s">
        <v>524</v>
      </c>
      <c r="D717" t="s">
        <v>525</v>
      </c>
      <c r="E717" t="s">
        <v>301</v>
      </c>
      <c r="F717">
        <v>4.03</v>
      </c>
      <c r="G717">
        <v>1785.2950000000001</v>
      </c>
      <c r="H717">
        <v>6075</v>
      </c>
      <c r="I717">
        <v>31090.275000000001</v>
      </c>
      <c r="J717">
        <v>0.624</v>
      </c>
      <c r="K717">
        <v>0.86799999999999999</v>
      </c>
      <c r="L717">
        <v>26.67</v>
      </c>
      <c r="M717">
        <v>15.01519</v>
      </c>
      <c r="N717">
        <v>-43.7</v>
      </c>
      <c r="O717" s="78">
        <v>44590</v>
      </c>
    </row>
    <row r="718" spans="1:15" x14ac:dyDescent="0.35">
      <c r="A718">
        <v>35</v>
      </c>
      <c r="B718">
        <v>35</v>
      </c>
      <c r="C718" t="s">
        <v>526</v>
      </c>
      <c r="D718" t="s">
        <v>527</v>
      </c>
      <c r="E718" t="s">
        <v>301</v>
      </c>
      <c r="F718">
        <v>3.99</v>
      </c>
      <c r="G718">
        <v>9358.5409999999993</v>
      </c>
      <c r="H718">
        <v>19264</v>
      </c>
      <c r="I718">
        <v>33179.684000000001</v>
      </c>
      <c r="J718">
        <v>3.0659999999999998</v>
      </c>
      <c r="K718">
        <v>0.86799999999999999</v>
      </c>
      <c r="L718">
        <v>42.67</v>
      </c>
      <c r="M718">
        <v>46.365009999999998</v>
      </c>
      <c r="N718">
        <v>8.66</v>
      </c>
      <c r="O718" s="78">
        <v>44591</v>
      </c>
    </row>
    <row r="719" spans="1:15" x14ac:dyDescent="0.35">
      <c r="A719">
        <v>36</v>
      </c>
      <c r="B719">
        <v>36</v>
      </c>
      <c r="C719" t="s">
        <v>528</v>
      </c>
      <c r="D719" t="s">
        <v>271</v>
      </c>
      <c r="E719" t="s">
        <v>272</v>
      </c>
      <c r="F719">
        <v>4.0199999999999996</v>
      </c>
      <c r="G719">
        <v>193.28700000000001</v>
      </c>
      <c r="H719">
        <v>1908</v>
      </c>
      <c r="K719">
        <v>0.86799999999999999</v>
      </c>
      <c r="O719" s="78">
        <v>44591</v>
      </c>
    </row>
    <row r="720" spans="1:15" x14ac:dyDescent="0.35">
      <c r="A720">
        <v>37</v>
      </c>
      <c r="B720">
        <v>37</v>
      </c>
      <c r="C720" t="s">
        <v>529</v>
      </c>
      <c r="D720" t="s">
        <v>530</v>
      </c>
      <c r="E720" t="s">
        <v>339</v>
      </c>
      <c r="F720">
        <v>4.16</v>
      </c>
      <c r="G720">
        <v>51.832999999999998</v>
      </c>
      <c r="H720">
        <v>709</v>
      </c>
      <c r="I720">
        <v>36849.82</v>
      </c>
      <c r="J720">
        <v>1.4999999999999999E-2</v>
      </c>
      <c r="K720">
        <v>0.86799999999999999</v>
      </c>
      <c r="L720">
        <v>0.33</v>
      </c>
      <c r="M720">
        <v>0.53832000000000002</v>
      </c>
      <c r="N720">
        <v>63.13</v>
      </c>
      <c r="O720" s="78">
        <v>44591</v>
      </c>
    </row>
    <row r="721" spans="1:15" x14ac:dyDescent="0.35">
      <c r="A721">
        <v>38</v>
      </c>
      <c r="B721">
        <v>38</v>
      </c>
      <c r="C721" t="s">
        <v>531</v>
      </c>
      <c r="D721" t="s">
        <v>532</v>
      </c>
      <c r="E721" t="s">
        <v>339</v>
      </c>
      <c r="F721">
        <v>4.26</v>
      </c>
      <c r="G721">
        <v>197.77500000000001</v>
      </c>
      <c r="H721">
        <v>855</v>
      </c>
      <c r="I721">
        <v>33358.483999999997</v>
      </c>
      <c r="J721">
        <v>6.4000000000000001E-2</v>
      </c>
      <c r="K721">
        <v>0.86799999999999999</v>
      </c>
      <c r="L721">
        <v>0.83</v>
      </c>
      <c r="M721">
        <v>2.0770900000000001</v>
      </c>
      <c r="N721">
        <v>150.25</v>
      </c>
      <c r="O721" s="78">
        <v>44591</v>
      </c>
    </row>
    <row r="722" spans="1:15" x14ac:dyDescent="0.35">
      <c r="A722">
        <v>39</v>
      </c>
      <c r="B722">
        <v>39</v>
      </c>
      <c r="C722" t="s">
        <v>533</v>
      </c>
      <c r="D722" t="s">
        <v>534</v>
      </c>
      <c r="E722" t="s">
        <v>339</v>
      </c>
      <c r="F722">
        <v>4.0599999999999996</v>
      </c>
      <c r="G722">
        <v>283.548</v>
      </c>
      <c r="H722">
        <v>969</v>
      </c>
      <c r="I722">
        <v>34768.425999999999</v>
      </c>
      <c r="J722">
        <v>8.8999999999999996E-2</v>
      </c>
      <c r="K722">
        <v>0.86799999999999999</v>
      </c>
      <c r="L722">
        <v>3.33</v>
      </c>
      <c r="M722">
        <v>2.79508</v>
      </c>
      <c r="N722">
        <v>-16.059999999999999</v>
      </c>
      <c r="O722" s="78">
        <v>44591</v>
      </c>
    </row>
    <row r="723" spans="1:15" x14ac:dyDescent="0.35">
      <c r="A723">
        <v>40</v>
      </c>
      <c r="B723">
        <v>40</v>
      </c>
      <c r="C723" t="s">
        <v>535</v>
      </c>
      <c r="D723" t="s">
        <v>345</v>
      </c>
      <c r="E723" t="s">
        <v>276</v>
      </c>
      <c r="F723">
        <v>4.51</v>
      </c>
      <c r="G723">
        <v>111.087</v>
      </c>
      <c r="H723">
        <v>492</v>
      </c>
      <c r="K723">
        <v>0.86799999999999999</v>
      </c>
      <c r="O723" s="78">
        <v>44591</v>
      </c>
    </row>
    <row r="724" spans="1:15" x14ac:dyDescent="0.35">
      <c r="A724">
        <v>41</v>
      </c>
      <c r="B724">
        <v>41</v>
      </c>
      <c r="C724" t="s">
        <v>536</v>
      </c>
      <c r="D724" t="s">
        <v>271</v>
      </c>
      <c r="E724" t="s">
        <v>272</v>
      </c>
      <c r="F724">
        <v>4.01</v>
      </c>
      <c r="G724">
        <v>4.6479999999999997</v>
      </c>
      <c r="H724">
        <v>149</v>
      </c>
      <c r="K724">
        <v>0.86799999999999999</v>
      </c>
      <c r="O724" s="78">
        <v>44591</v>
      </c>
    </row>
    <row r="725" spans="1:15" x14ac:dyDescent="0.35">
      <c r="A725">
        <v>42</v>
      </c>
      <c r="B725">
        <v>42</v>
      </c>
      <c r="C725" t="s">
        <v>537</v>
      </c>
      <c r="D725" t="s">
        <v>506</v>
      </c>
      <c r="E725" t="s">
        <v>301</v>
      </c>
      <c r="F725">
        <v>4.25</v>
      </c>
      <c r="G725">
        <v>16.509</v>
      </c>
      <c r="H725">
        <v>363</v>
      </c>
      <c r="I725">
        <v>32448.041000000001</v>
      </c>
      <c r="J725">
        <v>6.0000000000000001E-3</v>
      </c>
      <c r="K725">
        <v>0.86799999999999999</v>
      </c>
      <c r="L725">
        <v>0.39</v>
      </c>
      <c r="M725">
        <v>0.21825</v>
      </c>
      <c r="N725">
        <v>-44.04</v>
      </c>
      <c r="O725" s="78">
        <v>44591</v>
      </c>
    </row>
    <row r="726" spans="1:15" x14ac:dyDescent="0.35">
      <c r="A726">
        <v>43</v>
      </c>
      <c r="B726">
        <v>43</v>
      </c>
      <c r="C726" t="s">
        <v>538</v>
      </c>
      <c r="D726" t="s">
        <v>508</v>
      </c>
      <c r="E726" t="s">
        <v>301</v>
      </c>
      <c r="F726">
        <v>4.07</v>
      </c>
      <c r="G726">
        <v>46.656999999999996</v>
      </c>
      <c r="H726">
        <v>312</v>
      </c>
      <c r="I726">
        <v>33647.644999999997</v>
      </c>
      <c r="J726">
        <v>1.4999999999999999E-2</v>
      </c>
      <c r="K726">
        <v>0.86799999999999999</v>
      </c>
      <c r="L726">
        <v>0.62</v>
      </c>
      <c r="M726">
        <v>0.53125999999999995</v>
      </c>
      <c r="N726">
        <v>-14.31</v>
      </c>
      <c r="O726" s="78">
        <v>44591</v>
      </c>
    </row>
    <row r="727" spans="1:15" x14ac:dyDescent="0.35">
      <c r="A727">
        <v>44</v>
      </c>
      <c r="B727">
        <v>44</v>
      </c>
      <c r="C727" t="s">
        <v>539</v>
      </c>
      <c r="D727" t="s">
        <v>510</v>
      </c>
      <c r="E727" t="s">
        <v>301</v>
      </c>
      <c r="F727">
        <v>4.25</v>
      </c>
      <c r="G727">
        <v>59.853999999999999</v>
      </c>
      <c r="H727">
        <v>621</v>
      </c>
      <c r="I727">
        <v>34575.366999999998</v>
      </c>
      <c r="J727">
        <v>1.9E-2</v>
      </c>
      <c r="K727">
        <v>0.86799999999999999</v>
      </c>
      <c r="L727">
        <v>0.99</v>
      </c>
      <c r="M727">
        <v>0.65273000000000003</v>
      </c>
      <c r="N727">
        <v>-34.07</v>
      </c>
      <c r="O727" s="78">
        <v>44591</v>
      </c>
    </row>
    <row r="728" spans="1:15" x14ac:dyDescent="0.35">
      <c r="A728">
        <v>45</v>
      </c>
      <c r="B728">
        <v>45</v>
      </c>
      <c r="C728" t="s">
        <v>540</v>
      </c>
      <c r="D728" t="s">
        <v>271</v>
      </c>
      <c r="E728" t="s">
        <v>272</v>
      </c>
      <c r="F728">
        <v>4.2300000000000004</v>
      </c>
      <c r="G728">
        <v>23.309000000000001</v>
      </c>
      <c r="H728">
        <v>238</v>
      </c>
      <c r="K728">
        <v>0.86799999999999999</v>
      </c>
      <c r="O728" s="78">
        <v>44591</v>
      </c>
    </row>
    <row r="729" spans="1:15" x14ac:dyDescent="0.35">
      <c r="A729">
        <v>46</v>
      </c>
      <c r="B729">
        <v>46</v>
      </c>
      <c r="C729" t="s">
        <v>541</v>
      </c>
      <c r="D729" t="s">
        <v>506</v>
      </c>
      <c r="E729" t="s">
        <v>301</v>
      </c>
      <c r="F729">
        <v>4.09</v>
      </c>
      <c r="G729">
        <v>42.603000000000002</v>
      </c>
      <c r="H729">
        <v>265</v>
      </c>
      <c r="I729">
        <v>33729.120999999999</v>
      </c>
      <c r="J729">
        <v>1.4E-2</v>
      </c>
      <c r="K729">
        <v>0.86799999999999999</v>
      </c>
      <c r="L729">
        <v>0.39</v>
      </c>
      <c r="M729">
        <v>0.48751</v>
      </c>
      <c r="N729">
        <v>25</v>
      </c>
      <c r="O729" s="78">
        <v>44591</v>
      </c>
    </row>
    <row r="730" spans="1:15" x14ac:dyDescent="0.35">
      <c r="A730">
        <v>47</v>
      </c>
      <c r="B730">
        <v>47</v>
      </c>
      <c r="C730" t="s">
        <v>542</v>
      </c>
      <c r="D730" t="s">
        <v>508</v>
      </c>
      <c r="E730" t="s">
        <v>301</v>
      </c>
      <c r="F730">
        <v>4.05</v>
      </c>
      <c r="G730">
        <v>20.068000000000001</v>
      </c>
      <c r="H730">
        <v>256</v>
      </c>
      <c r="I730">
        <v>33889.012000000002</v>
      </c>
      <c r="J730">
        <v>6.0000000000000001E-3</v>
      </c>
      <c r="K730">
        <v>0.86799999999999999</v>
      </c>
      <c r="L730">
        <v>0.62</v>
      </c>
      <c r="M730">
        <v>0.2482</v>
      </c>
      <c r="N730">
        <v>-59.97</v>
      </c>
      <c r="O730" s="78">
        <v>44591</v>
      </c>
    </row>
    <row r="731" spans="1:15" x14ac:dyDescent="0.35">
      <c r="A731">
        <v>48</v>
      </c>
      <c r="B731">
        <v>48</v>
      </c>
      <c r="C731" t="s">
        <v>543</v>
      </c>
      <c r="D731" t="s">
        <v>510</v>
      </c>
      <c r="E731" t="s">
        <v>301</v>
      </c>
      <c r="F731">
        <v>4</v>
      </c>
      <c r="G731">
        <v>89.623999999999995</v>
      </c>
      <c r="H731">
        <v>785</v>
      </c>
      <c r="I731">
        <v>32845.285000000003</v>
      </c>
      <c r="J731">
        <v>0.03</v>
      </c>
      <c r="K731">
        <v>0.86799999999999999</v>
      </c>
      <c r="L731">
        <v>0.99</v>
      </c>
      <c r="M731">
        <v>1.0003599999999999</v>
      </c>
      <c r="N731">
        <v>1.05</v>
      </c>
      <c r="O731" s="78">
        <v>44591</v>
      </c>
    </row>
    <row r="732" spans="1:15" x14ac:dyDescent="0.35">
      <c r="A732">
        <v>49</v>
      </c>
      <c r="B732">
        <v>49</v>
      </c>
      <c r="C732" t="s">
        <v>544</v>
      </c>
      <c r="D732" t="s">
        <v>271</v>
      </c>
      <c r="E732" t="s">
        <v>272</v>
      </c>
      <c r="F732">
        <v>4.2300000000000004</v>
      </c>
      <c r="G732">
        <v>8.8040000000000003</v>
      </c>
      <c r="H732">
        <v>211</v>
      </c>
      <c r="K732">
        <v>0.86799999999999999</v>
      </c>
      <c r="O732" s="78">
        <v>44591</v>
      </c>
    </row>
    <row r="733" spans="1:15" x14ac:dyDescent="0.35">
      <c r="A733">
        <v>50</v>
      </c>
      <c r="B733">
        <v>50</v>
      </c>
      <c r="C733" t="s">
        <v>545</v>
      </c>
      <c r="D733" t="s">
        <v>546</v>
      </c>
      <c r="E733" t="s">
        <v>281</v>
      </c>
      <c r="F733">
        <v>4.22</v>
      </c>
      <c r="G733">
        <v>13.881</v>
      </c>
      <c r="H733">
        <v>510</v>
      </c>
      <c r="I733">
        <v>34199.910000000003</v>
      </c>
      <c r="J733">
        <v>4.0000000000000001E-3</v>
      </c>
      <c r="K733">
        <v>0.86799999999999999</v>
      </c>
      <c r="M733">
        <v>0.18123</v>
      </c>
      <c r="O733" s="78">
        <v>44591</v>
      </c>
    </row>
    <row r="734" spans="1:15" x14ac:dyDescent="0.35">
      <c r="A734">
        <v>51</v>
      </c>
      <c r="B734">
        <v>51</v>
      </c>
      <c r="C734" t="s">
        <v>547</v>
      </c>
      <c r="D734" t="s">
        <v>548</v>
      </c>
      <c r="E734" t="s">
        <v>281</v>
      </c>
      <c r="F734">
        <v>4.21</v>
      </c>
      <c r="G734">
        <v>266.92399999999998</v>
      </c>
      <c r="H734">
        <v>1073</v>
      </c>
      <c r="I734">
        <v>32261.445</v>
      </c>
      <c r="J734">
        <v>0.09</v>
      </c>
      <c r="K734">
        <v>0.86799999999999999</v>
      </c>
      <c r="M734">
        <v>2.8326099999999999</v>
      </c>
      <c r="O734" s="78">
        <v>44591</v>
      </c>
    </row>
    <row r="735" spans="1:15" x14ac:dyDescent="0.35">
      <c r="A735">
        <v>52</v>
      </c>
      <c r="B735">
        <v>52</v>
      </c>
      <c r="C735" t="s">
        <v>549</v>
      </c>
      <c r="D735" t="s">
        <v>550</v>
      </c>
      <c r="E735" t="s">
        <v>281</v>
      </c>
      <c r="F735">
        <v>4.22</v>
      </c>
      <c r="G735">
        <v>16.052</v>
      </c>
      <c r="H735">
        <v>460</v>
      </c>
      <c r="I735">
        <v>33112.684000000001</v>
      </c>
      <c r="J735">
        <v>5.0000000000000001E-3</v>
      </c>
      <c r="K735">
        <v>0.86799999999999999</v>
      </c>
      <c r="M735">
        <v>0.20962</v>
      </c>
      <c r="O735" s="78">
        <v>44591</v>
      </c>
    </row>
    <row r="736" spans="1:15" x14ac:dyDescent="0.35">
      <c r="A736">
        <v>53</v>
      </c>
      <c r="B736">
        <v>53</v>
      </c>
      <c r="C736" t="s">
        <v>551</v>
      </c>
      <c r="D736" t="s">
        <v>552</v>
      </c>
      <c r="E736" t="s">
        <v>281</v>
      </c>
      <c r="F736">
        <v>4.05</v>
      </c>
      <c r="G736">
        <v>1161.7049999999999</v>
      </c>
      <c r="H736">
        <v>2253</v>
      </c>
      <c r="I736">
        <v>36533.012000000002</v>
      </c>
      <c r="J736">
        <v>0.34599999999999997</v>
      </c>
      <c r="K736">
        <v>0.86799999999999999</v>
      </c>
      <c r="M736">
        <v>9.3223800000000008</v>
      </c>
      <c r="O736" s="78">
        <v>44591</v>
      </c>
    </row>
    <row r="737" spans="1:15" x14ac:dyDescent="0.35">
      <c r="A737">
        <v>54</v>
      </c>
      <c r="B737">
        <v>54</v>
      </c>
      <c r="C737" t="s">
        <v>553</v>
      </c>
      <c r="D737" t="s">
        <v>554</v>
      </c>
      <c r="E737" t="s">
        <v>281</v>
      </c>
      <c r="F737">
        <v>4.32</v>
      </c>
      <c r="G737">
        <v>20.751999999999999</v>
      </c>
      <c r="H737">
        <v>707</v>
      </c>
      <c r="I737">
        <v>37439.504000000001</v>
      </c>
      <c r="J737">
        <v>6.0000000000000001E-3</v>
      </c>
      <c r="K737">
        <v>0.86799999999999999</v>
      </c>
      <c r="M737">
        <v>0.2346</v>
      </c>
      <c r="O737" s="78">
        <v>44591</v>
      </c>
    </row>
    <row r="738" spans="1:15" x14ac:dyDescent="0.35">
      <c r="A738">
        <v>55</v>
      </c>
      <c r="B738">
        <v>55</v>
      </c>
      <c r="C738" t="s">
        <v>555</v>
      </c>
      <c r="D738" t="s">
        <v>556</v>
      </c>
      <c r="E738" t="s">
        <v>281</v>
      </c>
      <c r="F738">
        <v>4.16</v>
      </c>
      <c r="G738">
        <v>121.288</v>
      </c>
      <c r="H738">
        <v>766</v>
      </c>
      <c r="I738">
        <v>42002.879000000001</v>
      </c>
      <c r="J738">
        <v>3.1E-2</v>
      </c>
      <c r="K738">
        <v>0.86799999999999999</v>
      </c>
      <c r="M738">
        <v>1.0551900000000001</v>
      </c>
      <c r="O738" s="78">
        <v>44591</v>
      </c>
    </row>
    <row r="739" spans="1:15" x14ac:dyDescent="0.35">
      <c r="A739">
        <v>56</v>
      </c>
      <c r="B739">
        <v>56</v>
      </c>
      <c r="C739" t="s">
        <v>557</v>
      </c>
      <c r="D739" t="s">
        <v>271</v>
      </c>
      <c r="E739" t="s">
        <v>272</v>
      </c>
      <c r="F739">
        <v>4.18</v>
      </c>
      <c r="G739">
        <v>87.064999999999998</v>
      </c>
      <c r="H739">
        <v>589</v>
      </c>
      <c r="K739">
        <v>0.86799999999999999</v>
      </c>
      <c r="O739" s="78">
        <v>44591</v>
      </c>
    </row>
    <row r="740" spans="1:15" x14ac:dyDescent="0.35">
      <c r="A740">
        <v>57</v>
      </c>
      <c r="B740">
        <v>57</v>
      </c>
      <c r="C740" t="s">
        <v>558</v>
      </c>
      <c r="D740" t="s">
        <v>559</v>
      </c>
      <c r="E740" t="s">
        <v>281</v>
      </c>
      <c r="F740">
        <v>4.18</v>
      </c>
      <c r="G740">
        <v>56.341000000000001</v>
      </c>
      <c r="H740">
        <v>926</v>
      </c>
      <c r="I740">
        <v>34116.008000000002</v>
      </c>
      <c r="J740">
        <v>1.7999999999999999E-2</v>
      </c>
      <c r="K740">
        <v>0.86799999999999999</v>
      </c>
      <c r="M740">
        <v>0.62470999999999999</v>
      </c>
      <c r="O740" s="78">
        <v>44591</v>
      </c>
    </row>
    <row r="741" spans="1:15" x14ac:dyDescent="0.35">
      <c r="A741">
        <v>58</v>
      </c>
      <c r="B741">
        <v>58</v>
      </c>
      <c r="C741" t="s">
        <v>560</v>
      </c>
      <c r="D741" t="s">
        <v>561</v>
      </c>
      <c r="E741" t="s">
        <v>281</v>
      </c>
      <c r="F741">
        <v>3.98</v>
      </c>
      <c r="G741">
        <v>407.613</v>
      </c>
      <c r="H741">
        <v>1833</v>
      </c>
      <c r="I741">
        <v>36099.152000000002</v>
      </c>
      <c r="J741">
        <v>0.123</v>
      </c>
      <c r="K741">
        <v>0.86799999999999999</v>
      </c>
      <c r="M741">
        <v>3.7682000000000002</v>
      </c>
      <c r="O741" s="78">
        <v>44591</v>
      </c>
    </row>
    <row r="742" spans="1:15" x14ac:dyDescent="0.35">
      <c r="A742">
        <v>59</v>
      </c>
      <c r="B742">
        <v>59</v>
      </c>
      <c r="C742" t="s">
        <v>562</v>
      </c>
      <c r="D742" t="s">
        <v>563</v>
      </c>
      <c r="E742" t="s">
        <v>281</v>
      </c>
      <c r="F742">
        <v>4.4000000000000004</v>
      </c>
      <c r="G742">
        <v>60.854999999999997</v>
      </c>
      <c r="H742">
        <v>1106</v>
      </c>
      <c r="I742">
        <v>36398.699000000001</v>
      </c>
      <c r="J742">
        <v>1.7999999999999999E-2</v>
      </c>
      <c r="K742">
        <v>0.86799999999999999</v>
      </c>
      <c r="M742">
        <v>0.63190000000000002</v>
      </c>
      <c r="O742" s="78">
        <v>44591</v>
      </c>
    </row>
    <row r="743" spans="1:15" x14ac:dyDescent="0.35">
      <c r="A743">
        <v>60</v>
      </c>
      <c r="B743">
        <v>60</v>
      </c>
      <c r="C743" t="s">
        <v>564</v>
      </c>
      <c r="D743" t="s">
        <v>565</v>
      </c>
      <c r="E743" t="s">
        <v>281</v>
      </c>
      <c r="F743">
        <v>4.37</v>
      </c>
      <c r="G743">
        <v>211.3</v>
      </c>
      <c r="H743">
        <v>747</v>
      </c>
      <c r="I743">
        <v>34068.983999999997</v>
      </c>
      <c r="J743">
        <v>6.7000000000000004E-2</v>
      </c>
      <c r="K743">
        <v>0.86799999999999999</v>
      </c>
      <c r="M743">
        <v>2.1665399999999999</v>
      </c>
      <c r="O743" s="78">
        <v>44591</v>
      </c>
    </row>
    <row r="744" spans="1:15" x14ac:dyDescent="0.35">
      <c r="A744">
        <v>61</v>
      </c>
      <c r="B744">
        <v>61</v>
      </c>
      <c r="C744" t="s">
        <v>566</v>
      </c>
      <c r="D744" t="s">
        <v>567</v>
      </c>
      <c r="E744" t="s">
        <v>281</v>
      </c>
      <c r="F744">
        <v>4.05</v>
      </c>
      <c r="G744">
        <v>13.669</v>
      </c>
      <c r="H744">
        <v>288</v>
      </c>
      <c r="I744">
        <v>32640.951000000001</v>
      </c>
      <c r="J744">
        <v>5.0000000000000001E-3</v>
      </c>
      <c r="K744">
        <v>0.86799999999999999</v>
      </c>
      <c r="M744">
        <v>0.18587000000000001</v>
      </c>
      <c r="O744" s="78">
        <v>44591</v>
      </c>
    </row>
    <row r="745" spans="1:15" x14ac:dyDescent="0.35">
      <c r="A745">
        <v>62</v>
      </c>
      <c r="B745">
        <v>62</v>
      </c>
      <c r="C745" t="s">
        <v>568</v>
      </c>
      <c r="D745" t="s">
        <v>569</v>
      </c>
      <c r="E745" t="s">
        <v>281</v>
      </c>
      <c r="F745">
        <v>3.98</v>
      </c>
      <c r="G745">
        <v>11.099</v>
      </c>
      <c r="H745">
        <v>187</v>
      </c>
      <c r="I745">
        <v>35512.769999999997</v>
      </c>
      <c r="J745">
        <v>3.0000000000000001E-3</v>
      </c>
      <c r="K745">
        <v>0.86799999999999999</v>
      </c>
      <c r="M745">
        <v>0.14759</v>
      </c>
      <c r="O745" s="78">
        <v>44591</v>
      </c>
    </row>
    <row r="746" spans="1:15" x14ac:dyDescent="0.35">
      <c r="A746">
        <v>63</v>
      </c>
      <c r="B746">
        <v>63</v>
      </c>
      <c r="C746" t="s">
        <v>570</v>
      </c>
      <c r="D746" t="s">
        <v>271</v>
      </c>
      <c r="E746" t="s">
        <v>272</v>
      </c>
      <c r="K746">
        <v>0.86799999999999999</v>
      </c>
      <c r="O746" s="78">
        <v>44591</v>
      </c>
    </row>
    <row r="747" spans="1:15" x14ac:dyDescent="0.35">
      <c r="A747">
        <v>64</v>
      </c>
      <c r="B747">
        <v>64</v>
      </c>
      <c r="C747" t="s">
        <v>571</v>
      </c>
      <c r="D747" t="s">
        <v>572</v>
      </c>
      <c r="E747" t="s">
        <v>281</v>
      </c>
      <c r="F747">
        <v>4</v>
      </c>
      <c r="G747">
        <v>2.3170000000000002</v>
      </c>
      <c r="H747">
        <v>82</v>
      </c>
      <c r="I747">
        <v>35359.741999999998</v>
      </c>
      <c r="J747">
        <v>1E-3</v>
      </c>
      <c r="K747">
        <v>0.86799999999999999</v>
      </c>
      <c r="M747">
        <v>5.8270000000000002E-2</v>
      </c>
      <c r="O747" s="78">
        <v>44591</v>
      </c>
    </row>
    <row r="748" spans="1:15" x14ac:dyDescent="0.35">
      <c r="A748">
        <v>65</v>
      </c>
      <c r="B748">
        <v>65</v>
      </c>
      <c r="C748" t="s">
        <v>573</v>
      </c>
      <c r="D748" t="s">
        <v>574</v>
      </c>
      <c r="E748" t="s">
        <v>281</v>
      </c>
      <c r="F748">
        <v>4.2</v>
      </c>
      <c r="G748">
        <v>0.42299999999999999</v>
      </c>
      <c r="H748">
        <v>15</v>
      </c>
      <c r="I748">
        <v>32679.469000000001</v>
      </c>
      <c r="J748">
        <v>0</v>
      </c>
      <c r="K748">
        <v>0.86799999999999999</v>
      </c>
      <c r="M748">
        <v>3.9199999999999999E-2</v>
      </c>
      <c r="O748" s="78">
        <v>44591</v>
      </c>
    </row>
    <row r="749" spans="1:15" x14ac:dyDescent="0.35">
      <c r="A749">
        <v>66</v>
      </c>
      <c r="B749">
        <v>66</v>
      </c>
      <c r="C749" t="s">
        <v>575</v>
      </c>
      <c r="D749" t="s">
        <v>576</v>
      </c>
      <c r="E749" t="s">
        <v>281</v>
      </c>
      <c r="F749">
        <v>4.07</v>
      </c>
      <c r="G749">
        <v>11.646000000000001</v>
      </c>
      <c r="H749">
        <v>174</v>
      </c>
      <c r="I749">
        <v>34165.601999999999</v>
      </c>
      <c r="J749">
        <v>4.0000000000000001E-3</v>
      </c>
      <c r="K749">
        <v>0.86799999999999999</v>
      </c>
      <c r="M749">
        <v>0.1578</v>
      </c>
      <c r="O749" s="78">
        <v>44591</v>
      </c>
    </row>
    <row r="750" spans="1:15" x14ac:dyDescent="0.35">
      <c r="A750">
        <v>67</v>
      </c>
      <c r="B750">
        <v>67</v>
      </c>
      <c r="C750" t="s">
        <v>577</v>
      </c>
      <c r="D750" t="s">
        <v>578</v>
      </c>
      <c r="E750" t="s">
        <v>281</v>
      </c>
      <c r="F750">
        <v>3.87</v>
      </c>
      <c r="G750">
        <v>0.45100000000000001</v>
      </c>
      <c r="H750">
        <v>16</v>
      </c>
      <c r="I750">
        <v>35803.762000000002</v>
      </c>
      <c r="J750">
        <v>0</v>
      </c>
      <c r="K750">
        <v>0.86799999999999999</v>
      </c>
      <c r="M750">
        <v>3.9070000000000001E-2</v>
      </c>
      <c r="O750" s="78">
        <v>44591</v>
      </c>
    </row>
    <row r="751" spans="1:15" x14ac:dyDescent="0.35">
      <c r="A751">
        <v>68</v>
      </c>
      <c r="B751">
        <v>68</v>
      </c>
      <c r="C751" t="s">
        <v>579</v>
      </c>
      <c r="D751" t="s">
        <v>580</v>
      </c>
      <c r="E751" t="s">
        <v>281</v>
      </c>
      <c r="F751">
        <v>4.3600000000000003</v>
      </c>
      <c r="G751">
        <v>8.7949999999999999</v>
      </c>
      <c r="H751">
        <v>141</v>
      </c>
      <c r="I751">
        <v>38394.328000000001</v>
      </c>
      <c r="J751">
        <v>2E-3</v>
      </c>
      <c r="K751">
        <v>0.86799999999999999</v>
      </c>
      <c r="M751">
        <v>0.11745</v>
      </c>
      <c r="O751" s="78">
        <v>44591</v>
      </c>
    </row>
    <row r="752" spans="1:15" x14ac:dyDescent="0.35">
      <c r="A752">
        <v>69</v>
      </c>
      <c r="B752">
        <v>69</v>
      </c>
      <c r="C752" t="s">
        <v>581</v>
      </c>
      <c r="D752" t="s">
        <v>582</v>
      </c>
      <c r="E752" t="s">
        <v>281</v>
      </c>
      <c r="F752">
        <v>4.1399999999999997</v>
      </c>
      <c r="G752">
        <v>3.1459999999999999</v>
      </c>
      <c r="H752">
        <v>98</v>
      </c>
      <c r="I752">
        <v>40164.112999999998</v>
      </c>
      <c r="J752">
        <v>1E-3</v>
      </c>
      <c r="K752">
        <v>0.86799999999999999</v>
      </c>
      <c r="M752">
        <v>6.2909999999999994E-2</v>
      </c>
      <c r="O752" s="78">
        <v>44591</v>
      </c>
    </row>
    <row r="753" spans="1:15" x14ac:dyDescent="0.35">
      <c r="A753">
        <v>70</v>
      </c>
      <c r="B753">
        <v>70</v>
      </c>
      <c r="C753" t="s">
        <v>583</v>
      </c>
      <c r="D753" t="s">
        <v>271</v>
      </c>
      <c r="E753" t="s">
        <v>272</v>
      </c>
      <c r="F753">
        <v>4.12</v>
      </c>
      <c r="G753">
        <v>2.6</v>
      </c>
      <c r="H753">
        <v>95</v>
      </c>
      <c r="K753">
        <v>0.86799999999999999</v>
      </c>
      <c r="O753" s="78">
        <v>44591</v>
      </c>
    </row>
    <row r="754" spans="1:15" x14ac:dyDescent="0.35">
      <c r="A754">
        <v>71</v>
      </c>
      <c r="B754">
        <v>71</v>
      </c>
      <c r="C754" t="s">
        <v>584</v>
      </c>
      <c r="D754" t="s">
        <v>585</v>
      </c>
      <c r="E754" t="s">
        <v>281</v>
      </c>
      <c r="F754">
        <v>4.04</v>
      </c>
      <c r="G754">
        <v>598.96299999999997</v>
      </c>
      <c r="H754">
        <v>2534</v>
      </c>
      <c r="I754">
        <v>36687.726999999999</v>
      </c>
      <c r="J754">
        <v>0.17699999999999999</v>
      </c>
      <c r="K754">
        <v>0.86799999999999999</v>
      </c>
      <c r="M754">
        <v>5.24925</v>
      </c>
      <c r="O754" s="78">
        <v>44591</v>
      </c>
    </row>
    <row r="755" spans="1:15" x14ac:dyDescent="0.35">
      <c r="A755">
        <v>72</v>
      </c>
      <c r="B755">
        <v>72</v>
      </c>
      <c r="C755" t="s">
        <v>586</v>
      </c>
      <c r="D755" t="s">
        <v>587</v>
      </c>
      <c r="E755" t="s">
        <v>281</v>
      </c>
      <c r="F755">
        <v>4.21</v>
      </c>
      <c r="G755">
        <v>33.084000000000003</v>
      </c>
      <c r="H755">
        <v>1380</v>
      </c>
      <c r="I755">
        <v>33752.277000000002</v>
      </c>
      <c r="J755">
        <v>1.0999999999999999E-2</v>
      </c>
      <c r="K755">
        <v>0.86799999999999999</v>
      </c>
      <c r="M755">
        <v>0.38696000000000003</v>
      </c>
      <c r="O755" s="78">
        <v>44591</v>
      </c>
    </row>
    <row r="756" spans="1:15" x14ac:dyDescent="0.35">
      <c r="A756">
        <v>73</v>
      </c>
      <c r="B756">
        <v>73</v>
      </c>
      <c r="C756" t="s">
        <v>588</v>
      </c>
      <c r="D756" t="s">
        <v>589</v>
      </c>
      <c r="E756" t="s">
        <v>281</v>
      </c>
      <c r="F756">
        <v>3.92</v>
      </c>
      <c r="G756">
        <v>738.38099999999997</v>
      </c>
      <c r="H756">
        <v>2027</v>
      </c>
      <c r="I756">
        <v>37582.262000000002</v>
      </c>
      <c r="J756">
        <v>0.214</v>
      </c>
      <c r="K756">
        <v>0.86799999999999999</v>
      </c>
      <c r="M756">
        <v>6.1788400000000001</v>
      </c>
      <c r="O756" s="78">
        <v>44591</v>
      </c>
    </row>
    <row r="757" spans="1:15" x14ac:dyDescent="0.35">
      <c r="A757">
        <v>74</v>
      </c>
      <c r="B757">
        <v>74</v>
      </c>
      <c r="C757" t="s">
        <v>590</v>
      </c>
      <c r="D757" t="s">
        <v>591</v>
      </c>
      <c r="E757" t="s">
        <v>281</v>
      </c>
      <c r="F757">
        <v>4.22</v>
      </c>
      <c r="G757">
        <v>48.7</v>
      </c>
      <c r="H757">
        <v>712</v>
      </c>
      <c r="I757">
        <v>36446.292999999998</v>
      </c>
      <c r="J757">
        <v>1.4999999999999999E-2</v>
      </c>
      <c r="K757">
        <v>0.86799999999999999</v>
      </c>
      <c r="M757">
        <v>0.51341000000000003</v>
      </c>
      <c r="O757" s="78">
        <v>44591</v>
      </c>
    </row>
    <row r="758" spans="1:15" x14ac:dyDescent="0.35">
      <c r="A758">
        <v>75</v>
      </c>
      <c r="B758">
        <v>75</v>
      </c>
      <c r="C758" t="s">
        <v>592</v>
      </c>
      <c r="D758" t="s">
        <v>593</v>
      </c>
      <c r="E758" t="s">
        <v>281</v>
      </c>
      <c r="F758">
        <v>4.09</v>
      </c>
      <c r="G758">
        <v>21.15</v>
      </c>
      <c r="H758">
        <v>321</v>
      </c>
      <c r="I758">
        <v>35567.093999999997</v>
      </c>
      <c r="J758">
        <v>6.0000000000000001E-3</v>
      </c>
      <c r="K758">
        <v>0.86799999999999999</v>
      </c>
      <c r="M758">
        <v>0.24909000000000001</v>
      </c>
      <c r="O758" s="78">
        <v>44591</v>
      </c>
    </row>
    <row r="759" spans="1:15" x14ac:dyDescent="0.35">
      <c r="A759">
        <v>76</v>
      </c>
      <c r="B759">
        <v>76</v>
      </c>
      <c r="C759" t="s">
        <v>594</v>
      </c>
      <c r="D759" t="s">
        <v>595</v>
      </c>
      <c r="E759" t="s">
        <v>281</v>
      </c>
      <c r="F759">
        <v>3.86</v>
      </c>
      <c r="G759">
        <v>6.2220000000000004</v>
      </c>
      <c r="H759">
        <v>200</v>
      </c>
      <c r="I759">
        <v>35284.733999999997</v>
      </c>
      <c r="J759">
        <v>2E-3</v>
      </c>
      <c r="K759">
        <v>0.86799999999999999</v>
      </c>
      <c r="M759">
        <v>9.8390000000000005E-2</v>
      </c>
      <c r="O759" s="78">
        <v>44591</v>
      </c>
    </row>
    <row r="760" spans="1:15" x14ac:dyDescent="0.35">
      <c r="A760">
        <v>77</v>
      </c>
      <c r="B760">
        <v>77</v>
      </c>
      <c r="C760" t="s">
        <v>596</v>
      </c>
      <c r="D760" t="s">
        <v>271</v>
      </c>
      <c r="E760" t="s">
        <v>272</v>
      </c>
      <c r="F760">
        <v>4.1500000000000004</v>
      </c>
      <c r="G760">
        <v>3.0880000000000001</v>
      </c>
      <c r="H760">
        <v>113</v>
      </c>
      <c r="K760">
        <v>0.86799999999999999</v>
      </c>
      <c r="O760" s="78">
        <v>44591</v>
      </c>
    </row>
    <row r="761" spans="1:15" x14ac:dyDescent="0.35">
      <c r="A761">
        <v>78</v>
      </c>
      <c r="B761">
        <v>78</v>
      </c>
      <c r="C761" t="s">
        <v>597</v>
      </c>
      <c r="D761" t="s">
        <v>598</v>
      </c>
      <c r="E761" t="s">
        <v>281</v>
      </c>
      <c r="F761">
        <v>4.04</v>
      </c>
      <c r="G761">
        <v>871.40899999999999</v>
      </c>
      <c r="H761">
        <v>2104</v>
      </c>
      <c r="I761">
        <v>36146.995999999999</v>
      </c>
      <c r="J761">
        <v>0.26200000000000001</v>
      </c>
      <c r="K761">
        <v>0.86799999999999999</v>
      </c>
      <c r="M761">
        <v>7.3760399999999997</v>
      </c>
      <c r="O761" s="78">
        <v>44591</v>
      </c>
    </row>
    <row r="762" spans="1:15" x14ac:dyDescent="0.35">
      <c r="A762">
        <v>79</v>
      </c>
      <c r="B762">
        <v>79</v>
      </c>
      <c r="C762" t="s">
        <v>599</v>
      </c>
      <c r="D762" t="s">
        <v>600</v>
      </c>
      <c r="E762" t="s">
        <v>281</v>
      </c>
      <c r="F762">
        <v>4.2699999999999996</v>
      </c>
      <c r="G762">
        <v>343.96699999999998</v>
      </c>
      <c r="H762">
        <v>1960</v>
      </c>
      <c r="I762">
        <v>36682.976999999999</v>
      </c>
      <c r="J762">
        <v>0.10199999999999999</v>
      </c>
      <c r="K762">
        <v>0.86799999999999999</v>
      </c>
      <c r="M762">
        <v>3.1791200000000002</v>
      </c>
      <c r="O762" s="78">
        <v>44591</v>
      </c>
    </row>
    <row r="763" spans="1:15" x14ac:dyDescent="0.35">
      <c r="A763">
        <v>80</v>
      </c>
      <c r="B763">
        <v>80</v>
      </c>
      <c r="C763" t="s">
        <v>601</v>
      </c>
      <c r="D763" t="s">
        <v>602</v>
      </c>
      <c r="E763" t="s">
        <v>281</v>
      </c>
      <c r="F763">
        <v>3.95</v>
      </c>
      <c r="G763">
        <v>1446.672</v>
      </c>
      <c r="H763">
        <v>2873</v>
      </c>
      <c r="I763">
        <v>31956.695</v>
      </c>
      <c r="J763">
        <v>0.49199999999999999</v>
      </c>
      <c r="K763">
        <v>0.86799999999999999</v>
      </c>
      <c r="M763">
        <v>12.443429999999999</v>
      </c>
      <c r="O763" s="78">
        <v>44591</v>
      </c>
    </row>
    <row r="764" spans="1:15" x14ac:dyDescent="0.35">
      <c r="A764">
        <v>81</v>
      </c>
      <c r="B764">
        <v>81</v>
      </c>
      <c r="C764" t="s">
        <v>603</v>
      </c>
      <c r="D764" t="s">
        <v>604</v>
      </c>
      <c r="E764" t="s">
        <v>281</v>
      </c>
      <c r="F764">
        <v>4.28</v>
      </c>
      <c r="G764">
        <v>126.203</v>
      </c>
      <c r="H764">
        <v>608</v>
      </c>
      <c r="I764">
        <v>36528.769999999997</v>
      </c>
      <c r="J764">
        <v>3.7999999999999999E-2</v>
      </c>
      <c r="K764">
        <v>0.86799999999999999</v>
      </c>
      <c r="M764">
        <v>1.2497</v>
      </c>
      <c r="O764" s="78">
        <v>44591</v>
      </c>
    </row>
    <row r="765" spans="1:15" x14ac:dyDescent="0.35">
      <c r="A765">
        <v>82</v>
      </c>
      <c r="B765">
        <v>82</v>
      </c>
      <c r="C765" t="s">
        <v>605</v>
      </c>
      <c r="D765" t="s">
        <v>606</v>
      </c>
      <c r="E765" t="s">
        <v>281</v>
      </c>
      <c r="F765">
        <v>4.21</v>
      </c>
      <c r="G765">
        <v>6.6879999999999997</v>
      </c>
      <c r="H765">
        <v>248</v>
      </c>
      <c r="I765">
        <v>42811.582000000002</v>
      </c>
      <c r="J765">
        <v>2E-3</v>
      </c>
      <c r="K765">
        <v>0.86799999999999999</v>
      </c>
      <c r="M765">
        <v>9.1109999999999997E-2</v>
      </c>
      <c r="O765" s="78">
        <v>44591</v>
      </c>
    </row>
    <row r="766" spans="1:15" x14ac:dyDescent="0.35">
      <c r="A766">
        <v>83</v>
      </c>
      <c r="B766">
        <v>83</v>
      </c>
      <c r="C766" t="s">
        <v>607</v>
      </c>
      <c r="D766" t="s">
        <v>608</v>
      </c>
      <c r="E766" t="s">
        <v>281</v>
      </c>
      <c r="F766">
        <v>4.1900000000000004</v>
      </c>
      <c r="G766">
        <v>3.3079999999999998</v>
      </c>
      <c r="H766">
        <v>191</v>
      </c>
      <c r="I766">
        <v>37234.042999999998</v>
      </c>
      <c r="J766">
        <v>1E-3</v>
      </c>
      <c r="K766">
        <v>0.86799999999999999</v>
      </c>
      <c r="M766">
        <v>6.6720000000000002E-2</v>
      </c>
      <c r="O766" s="78">
        <v>44591</v>
      </c>
    </row>
    <row r="767" spans="1:15" x14ac:dyDescent="0.35">
      <c r="A767">
        <v>84</v>
      </c>
      <c r="B767">
        <v>84</v>
      </c>
      <c r="C767" t="s">
        <v>609</v>
      </c>
      <c r="D767" t="s">
        <v>271</v>
      </c>
      <c r="E767" t="s">
        <v>272</v>
      </c>
      <c r="F767">
        <v>4.07</v>
      </c>
      <c r="G767">
        <v>15.614000000000001</v>
      </c>
      <c r="H767">
        <v>247</v>
      </c>
      <c r="K767">
        <v>0.86799999999999999</v>
      </c>
      <c r="O767" s="78">
        <v>44591</v>
      </c>
    </row>
    <row r="768" spans="1:15" x14ac:dyDescent="0.35">
      <c r="A768">
        <v>85</v>
      </c>
      <c r="B768">
        <v>85</v>
      </c>
      <c r="C768" t="s">
        <v>610</v>
      </c>
      <c r="D768" t="s">
        <v>611</v>
      </c>
      <c r="E768" t="s">
        <v>281</v>
      </c>
      <c r="F768">
        <v>4.03</v>
      </c>
      <c r="G768">
        <v>30.579000000000001</v>
      </c>
      <c r="H768">
        <v>771</v>
      </c>
      <c r="I768">
        <v>36861.741999999998</v>
      </c>
      <c r="J768">
        <v>8.9999999999999993E-3</v>
      </c>
      <c r="K768">
        <v>0.86799999999999999</v>
      </c>
      <c r="M768">
        <v>0.33321000000000001</v>
      </c>
      <c r="O768" s="78">
        <v>44591</v>
      </c>
    </row>
    <row r="769" spans="1:15" x14ac:dyDescent="0.35">
      <c r="A769">
        <v>86</v>
      </c>
      <c r="B769">
        <v>86</v>
      </c>
      <c r="C769" t="s">
        <v>612</v>
      </c>
      <c r="D769" t="s">
        <v>613</v>
      </c>
      <c r="E769" t="s">
        <v>281</v>
      </c>
      <c r="F769">
        <v>4.0599999999999996</v>
      </c>
      <c r="G769">
        <v>391.90600000000001</v>
      </c>
      <c r="H769">
        <v>1057</v>
      </c>
      <c r="I769">
        <v>35884.957000000002</v>
      </c>
      <c r="J769">
        <v>0.11899999999999999</v>
      </c>
      <c r="K769">
        <v>0.86799999999999999</v>
      </c>
      <c r="M769">
        <v>3.6554600000000002</v>
      </c>
      <c r="O769" s="78">
        <v>44591</v>
      </c>
    </row>
    <row r="770" spans="1:15" x14ac:dyDescent="0.35">
      <c r="A770">
        <v>87</v>
      </c>
      <c r="B770">
        <v>87</v>
      </c>
      <c r="C770" t="s">
        <v>614</v>
      </c>
      <c r="D770" t="s">
        <v>615</v>
      </c>
      <c r="E770" t="s">
        <v>281</v>
      </c>
      <c r="F770">
        <v>4.22</v>
      </c>
      <c r="G770">
        <v>16.637</v>
      </c>
      <c r="H770">
        <v>504</v>
      </c>
      <c r="I770">
        <v>37501.241999999998</v>
      </c>
      <c r="J770">
        <v>5.0000000000000001E-3</v>
      </c>
      <c r="K770">
        <v>0.86799999999999999</v>
      </c>
      <c r="M770">
        <v>0.19481999999999999</v>
      </c>
      <c r="O770" s="78">
        <v>44591</v>
      </c>
    </row>
    <row r="771" spans="1:15" x14ac:dyDescent="0.35">
      <c r="A771">
        <v>88</v>
      </c>
      <c r="B771">
        <v>88</v>
      </c>
      <c r="C771" t="s">
        <v>616</v>
      </c>
      <c r="D771" t="s">
        <v>617</v>
      </c>
      <c r="E771" t="s">
        <v>281</v>
      </c>
      <c r="F771">
        <v>4.03</v>
      </c>
      <c r="G771">
        <v>2.7709999999999999</v>
      </c>
      <c r="H771">
        <v>101</v>
      </c>
      <c r="I771">
        <v>39554.563000000002</v>
      </c>
      <c r="J771">
        <v>1E-3</v>
      </c>
      <c r="K771">
        <v>0.86799999999999999</v>
      </c>
      <c r="M771">
        <v>5.9909999999999998E-2</v>
      </c>
      <c r="O771" s="78">
        <v>44591</v>
      </c>
    </row>
    <row r="772" spans="1:15" x14ac:dyDescent="0.35">
      <c r="A772">
        <v>89</v>
      </c>
      <c r="B772">
        <v>89</v>
      </c>
      <c r="C772" t="s">
        <v>618</v>
      </c>
      <c r="D772" t="s">
        <v>619</v>
      </c>
      <c r="E772" t="s">
        <v>281</v>
      </c>
      <c r="F772">
        <v>4.0599999999999996</v>
      </c>
      <c r="G772">
        <v>3.6019999999999999</v>
      </c>
      <c r="H772">
        <v>131</v>
      </c>
      <c r="I772">
        <v>36063.858999999997</v>
      </c>
      <c r="J772">
        <v>1E-3</v>
      </c>
      <c r="K772">
        <v>0.86799999999999999</v>
      </c>
      <c r="M772">
        <v>7.0709999999999995E-2</v>
      </c>
      <c r="O772" s="78">
        <v>44591</v>
      </c>
    </row>
    <row r="773" spans="1:15" x14ac:dyDescent="0.35">
      <c r="A773">
        <v>90</v>
      </c>
      <c r="B773">
        <v>90</v>
      </c>
      <c r="C773" t="s">
        <v>620</v>
      </c>
      <c r="D773" t="s">
        <v>621</v>
      </c>
      <c r="E773" t="s">
        <v>281</v>
      </c>
      <c r="F773">
        <v>4.24</v>
      </c>
      <c r="G773">
        <v>7.4109999999999996</v>
      </c>
      <c r="H773">
        <v>270</v>
      </c>
      <c r="I773">
        <v>33545.313000000002</v>
      </c>
      <c r="J773">
        <v>2E-3</v>
      </c>
      <c r="K773">
        <v>0.86799999999999999</v>
      </c>
      <c r="M773">
        <v>0.11451</v>
      </c>
      <c r="O773" s="78">
        <v>44591</v>
      </c>
    </row>
    <row r="774" spans="1:15" x14ac:dyDescent="0.35">
      <c r="A774">
        <v>91</v>
      </c>
      <c r="B774">
        <v>91</v>
      </c>
      <c r="C774" t="s">
        <v>622</v>
      </c>
      <c r="D774" t="s">
        <v>271</v>
      </c>
      <c r="E774" t="s">
        <v>272</v>
      </c>
      <c r="F774">
        <v>4.2699999999999996</v>
      </c>
      <c r="G774">
        <v>6.0010000000000003</v>
      </c>
      <c r="H774">
        <v>193</v>
      </c>
      <c r="K774">
        <v>0.86799999999999999</v>
      </c>
      <c r="O774" s="78">
        <v>44591</v>
      </c>
    </row>
    <row r="775" spans="1:15" x14ac:dyDescent="0.35">
      <c r="A775">
        <v>92</v>
      </c>
      <c r="B775">
        <v>92</v>
      </c>
      <c r="C775" t="s">
        <v>623</v>
      </c>
      <c r="D775" t="s">
        <v>624</v>
      </c>
      <c r="E775" t="s">
        <v>281</v>
      </c>
      <c r="F775">
        <v>3.94</v>
      </c>
      <c r="G775">
        <v>430.73899999999998</v>
      </c>
      <c r="H775">
        <v>1883</v>
      </c>
      <c r="I775">
        <v>31576.687999999998</v>
      </c>
      <c r="J775">
        <v>0.14799999999999999</v>
      </c>
      <c r="K775">
        <v>0.86799999999999999</v>
      </c>
      <c r="M775">
        <v>4.4709700000000003</v>
      </c>
      <c r="O775" s="78">
        <v>44591</v>
      </c>
    </row>
    <row r="776" spans="1:15" x14ac:dyDescent="0.35">
      <c r="A776">
        <v>93</v>
      </c>
      <c r="B776">
        <v>93</v>
      </c>
      <c r="C776" t="s">
        <v>625</v>
      </c>
      <c r="D776" t="s">
        <v>626</v>
      </c>
      <c r="E776" t="s">
        <v>281</v>
      </c>
      <c r="F776">
        <v>4.26</v>
      </c>
      <c r="G776">
        <v>29.77</v>
      </c>
      <c r="H776">
        <v>1133</v>
      </c>
      <c r="I776">
        <v>32585.35</v>
      </c>
      <c r="J776">
        <v>0.01</v>
      </c>
      <c r="K776">
        <v>0.86799999999999999</v>
      </c>
      <c r="M776">
        <v>0.36321999999999999</v>
      </c>
      <c r="O776" s="78">
        <v>44591</v>
      </c>
    </row>
    <row r="777" spans="1:15" x14ac:dyDescent="0.35">
      <c r="A777">
        <v>94</v>
      </c>
      <c r="B777">
        <v>94</v>
      </c>
      <c r="C777" t="s">
        <v>627</v>
      </c>
      <c r="D777" t="s">
        <v>628</v>
      </c>
      <c r="E777" t="s">
        <v>281</v>
      </c>
      <c r="F777">
        <v>4.09</v>
      </c>
      <c r="G777">
        <v>405.06900000000002</v>
      </c>
      <c r="H777">
        <v>1101</v>
      </c>
      <c r="I777">
        <v>36246.046999999999</v>
      </c>
      <c r="J777">
        <v>0.121</v>
      </c>
      <c r="K777">
        <v>0.86799999999999999</v>
      </c>
      <c r="M777">
        <v>3.7329599999999998</v>
      </c>
      <c r="O777" s="78">
        <v>44591</v>
      </c>
    </row>
    <row r="778" spans="1:15" x14ac:dyDescent="0.35">
      <c r="A778">
        <v>95</v>
      </c>
      <c r="B778">
        <v>95</v>
      </c>
      <c r="C778" t="s">
        <v>629</v>
      </c>
      <c r="D778" t="s">
        <v>630</v>
      </c>
      <c r="E778" t="s">
        <v>281</v>
      </c>
      <c r="F778">
        <v>4.29</v>
      </c>
      <c r="G778">
        <v>19.521999999999998</v>
      </c>
      <c r="H778">
        <v>212</v>
      </c>
      <c r="I778">
        <v>42773.938000000002</v>
      </c>
      <c r="J778">
        <v>5.0000000000000001E-3</v>
      </c>
      <c r="K778">
        <v>0.86799999999999999</v>
      </c>
      <c r="M778">
        <v>0.19941999999999999</v>
      </c>
      <c r="O778" s="78">
        <v>44591</v>
      </c>
    </row>
    <row r="779" spans="1:15" x14ac:dyDescent="0.35">
      <c r="A779">
        <v>96</v>
      </c>
      <c r="B779">
        <v>96</v>
      </c>
      <c r="C779" t="s">
        <v>631</v>
      </c>
      <c r="D779" t="s">
        <v>632</v>
      </c>
      <c r="E779" t="s">
        <v>281</v>
      </c>
      <c r="F779">
        <v>4.17</v>
      </c>
      <c r="G779">
        <v>1.4850000000000001</v>
      </c>
      <c r="H779">
        <v>54</v>
      </c>
      <c r="I779">
        <v>43378.781000000003</v>
      </c>
      <c r="J779">
        <v>0</v>
      </c>
      <c r="K779">
        <v>0.86799999999999999</v>
      </c>
      <c r="M779">
        <v>4.6920000000000003E-2</v>
      </c>
      <c r="O779" s="78">
        <v>44591</v>
      </c>
    </row>
    <row r="780" spans="1:15" x14ac:dyDescent="0.35">
      <c r="A780">
        <v>97</v>
      </c>
      <c r="B780">
        <v>97</v>
      </c>
      <c r="C780" t="s">
        <v>633</v>
      </c>
      <c r="D780" t="s">
        <v>634</v>
      </c>
      <c r="E780" t="s">
        <v>281</v>
      </c>
      <c r="F780">
        <v>4.18</v>
      </c>
      <c r="G780">
        <v>4.7409999999999997</v>
      </c>
      <c r="H780">
        <v>142</v>
      </c>
      <c r="I780">
        <v>33214.921999999999</v>
      </c>
      <c r="J780">
        <v>2E-3</v>
      </c>
      <c r="K780">
        <v>0.86799999999999999</v>
      </c>
      <c r="M780">
        <v>8.6230000000000001E-2</v>
      </c>
      <c r="O780" s="78">
        <v>44591</v>
      </c>
    </row>
    <row r="781" spans="1:15" x14ac:dyDescent="0.35">
      <c r="A781">
        <v>98</v>
      </c>
      <c r="B781">
        <v>98</v>
      </c>
      <c r="C781" t="s">
        <v>635</v>
      </c>
      <c r="D781" t="s">
        <v>271</v>
      </c>
      <c r="E781" t="s">
        <v>272</v>
      </c>
      <c r="F781">
        <v>4.07</v>
      </c>
      <c r="G781">
        <v>2.1819999999999999</v>
      </c>
      <c r="H781">
        <v>80</v>
      </c>
      <c r="K781">
        <v>0.86799999999999999</v>
      </c>
      <c r="O781" s="78">
        <v>44591</v>
      </c>
    </row>
    <row r="782" spans="1:15" x14ac:dyDescent="0.35">
      <c r="A782">
        <v>99</v>
      </c>
      <c r="B782">
        <v>99</v>
      </c>
      <c r="C782" t="s">
        <v>636</v>
      </c>
      <c r="D782" t="s">
        <v>637</v>
      </c>
      <c r="E782" t="s">
        <v>281</v>
      </c>
      <c r="F782">
        <v>3.94</v>
      </c>
      <c r="G782">
        <v>135.84899999999999</v>
      </c>
      <c r="H782">
        <v>1123</v>
      </c>
      <c r="I782">
        <v>36038.531000000003</v>
      </c>
      <c r="J782">
        <v>4.1000000000000002E-2</v>
      </c>
      <c r="K782">
        <v>0.86799999999999999</v>
      </c>
      <c r="M782">
        <v>1.3567899999999999</v>
      </c>
      <c r="O782" s="78">
        <v>44591</v>
      </c>
    </row>
    <row r="783" spans="1:15" x14ac:dyDescent="0.35">
      <c r="A783">
        <v>100</v>
      </c>
      <c r="B783">
        <v>100</v>
      </c>
      <c r="C783" t="s">
        <v>638</v>
      </c>
      <c r="D783" t="s">
        <v>639</v>
      </c>
      <c r="E783" t="s">
        <v>281</v>
      </c>
      <c r="F783">
        <v>3.94</v>
      </c>
      <c r="G783">
        <v>209.36799999999999</v>
      </c>
      <c r="H783">
        <v>2595</v>
      </c>
      <c r="I783">
        <v>35680</v>
      </c>
      <c r="J783">
        <v>6.4000000000000001E-2</v>
      </c>
      <c r="K783">
        <v>0.86799999999999999</v>
      </c>
      <c r="M783">
        <v>2.0571299999999999</v>
      </c>
      <c r="O783" s="78">
        <v>44591</v>
      </c>
    </row>
    <row r="784" spans="1:15" x14ac:dyDescent="0.35">
      <c r="A784">
        <v>101</v>
      </c>
      <c r="B784">
        <v>101</v>
      </c>
      <c r="C784" t="s">
        <v>640</v>
      </c>
      <c r="D784" t="s">
        <v>641</v>
      </c>
      <c r="E784" t="s">
        <v>281</v>
      </c>
      <c r="F784">
        <v>4.0999999999999996</v>
      </c>
      <c r="G784">
        <v>7.88</v>
      </c>
      <c r="H784">
        <v>337</v>
      </c>
      <c r="I784">
        <v>40400.762000000002</v>
      </c>
      <c r="J784">
        <v>2E-3</v>
      </c>
      <c r="K784">
        <v>0.86799999999999999</v>
      </c>
      <c r="M784">
        <v>0.10514999999999999</v>
      </c>
      <c r="O784" s="78">
        <v>44591</v>
      </c>
    </row>
    <row r="785" spans="1:15" x14ac:dyDescent="0.35">
      <c r="A785">
        <v>102</v>
      </c>
      <c r="B785">
        <v>102</v>
      </c>
      <c r="C785" t="s">
        <v>642</v>
      </c>
      <c r="D785" t="s">
        <v>643</v>
      </c>
      <c r="E785" t="s">
        <v>281</v>
      </c>
      <c r="F785">
        <v>4.17</v>
      </c>
      <c r="G785">
        <v>592.13199999999995</v>
      </c>
      <c r="H785">
        <v>1668</v>
      </c>
      <c r="I785">
        <v>36551.625</v>
      </c>
      <c r="J785">
        <v>0.17599999999999999</v>
      </c>
      <c r="K785">
        <v>0.86799999999999999</v>
      </c>
      <c r="M785">
        <v>5.21326</v>
      </c>
      <c r="O785" s="78">
        <v>44591</v>
      </c>
    </row>
    <row r="786" spans="1:15" x14ac:dyDescent="0.35">
      <c r="A786">
        <v>103</v>
      </c>
      <c r="B786">
        <v>103</v>
      </c>
      <c r="C786" t="s">
        <v>644</v>
      </c>
      <c r="D786" t="s">
        <v>645</v>
      </c>
      <c r="E786" t="s">
        <v>281</v>
      </c>
      <c r="F786">
        <v>3.92</v>
      </c>
      <c r="G786">
        <v>564.12199999999996</v>
      </c>
      <c r="H786">
        <v>2035</v>
      </c>
      <c r="I786">
        <v>34275.07</v>
      </c>
      <c r="J786">
        <v>0.17899999999999999</v>
      </c>
      <c r="K786">
        <v>0.86799999999999999</v>
      </c>
      <c r="M786">
        <v>5.2870699999999999</v>
      </c>
      <c r="O786" s="78">
        <v>44591</v>
      </c>
    </row>
    <row r="787" spans="1:15" x14ac:dyDescent="0.35">
      <c r="A787">
        <v>104</v>
      </c>
      <c r="B787">
        <v>104</v>
      </c>
      <c r="C787" t="s">
        <v>646</v>
      </c>
      <c r="D787" t="s">
        <v>647</v>
      </c>
      <c r="E787" t="s">
        <v>281</v>
      </c>
      <c r="F787">
        <v>4.1500000000000004</v>
      </c>
      <c r="G787">
        <v>931.80899999999997</v>
      </c>
      <c r="H787">
        <v>1975</v>
      </c>
      <c r="I787">
        <v>35332.203000000001</v>
      </c>
      <c r="J787">
        <v>0.28699999999999998</v>
      </c>
      <c r="K787">
        <v>0.86799999999999999</v>
      </c>
      <c r="M787">
        <v>7.9638499999999999</v>
      </c>
      <c r="O787" s="78">
        <v>44591</v>
      </c>
    </row>
    <row r="788" spans="1:15" x14ac:dyDescent="0.35">
      <c r="A788">
        <v>105</v>
      </c>
      <c r="B788">
        <v>105</v>
      </c>
      <c r="C788" t="s">
        <v>648</v>
      </c>
      <c r="D788" t="s">
        <v>271</v>
      </c>
      <c r="E788" t="s">
        <v>272</v>
      </c>
      <c r="F788">
        <v>4.08</v>
      </c>
      <c r="G788">
        <v>132.74700000000001</v>
      </c>
      <c r="H788">
        <v>827</v>
      </c>
      <c r="K788">
        <v>0.86799999999999999</v>
      </c>
      <c r="O788" s="78">
        <v>44591</v>
      </c>
    </row>
    <row r="789" spans="1:15" x14ac:dyDescent="0.35">
      <c r="A789">
        <v>106</v>
      </c>
      <c r="B789">
        <v>106</v>
      </c>
      <c r="C789" t="s">
        <v>649</v>
      </c>
      <c r="D789" t="s">
        <v>650</v>
      </c>
      <c r="E789" t="s">
        <v>281</v>
      </c>
      <c r="F789">
        <v>3.91</v>
      </c>
      <c r="G789">
        <v>953.98599999999999</v>
      </c>
      <c r="H789">
        <v>1668</v>
      </c>
      <c r="I789">
        <v>36682.82</v>
      </c>
      <c r="J789">
        <v>0.28299999999999997</v>
      </c>
      <c r="K789">
        <v>0.86799999999999999</v>
      </c>
      <c r="M789">
        <v>7.8696299999999999</v>
      </c>
      <c r="O789" s="78">
        <v>44591</v>
      </c>
    </row>
    <row r="790" spans="1:15" x14ac:dyDescent="0.35">
      <c r="A790">
        <v>107</v>
      </c>
      <c r="B790">
        <v>107</v>
      </c>
      <c r="C790" t="s">
        <v>651</v>
      </c>
      <c r="D790" t="s">
        <v>652</v>
      </c>
      <c r="E790" t="s">
        <v>281</v>
      </c>
      <c r="F790">
        <v>3.88</v>
      </c>
      <c r="G790">
        <v>341.935</v>
      </c>
      <c r="H790">
        <v>1917</v>
      </c>
      <c r="I790">
        <v>30411.131000000001</v>
      </c>
      <c r="J790">
        <v>0.122</v>
      </c>
      <c r="K790">
        <v>0.86799999999999999</v>
      </c>
      <c r="M790">
        <v>3.7536999999999998</v>
      </c>
      <c r="O790" s="78">
        <v>44591</v>
      </c>
    </row>
    <row r="791" spans="1:15" x14ac:dyDescent="0.35">
      <c r="A791">
        <v>108</v>
      </c>
      <c r="B791">
        <v>108</v>
      </c>
      <c r="C791" t="s">
        <v>653</v>
      </c>
      <c r="D791" t="s">
        <v>654</v>
      </c>
      <c r="E791" t="s">
        <v>281</v>
      </c>
      <c r="F791">
        <v>4.17</v>
      </c>
      <c r="G791">
        <v>74.986000000000004</v>
      </c>
      <c r="H791">
        <v>1460</v>
      </c>
      <c r="I791">
        <v>36991.245999999999</v>
      </c>
      <c r="J791">
        <v>2.1999999999999999E-2</v>
      </c>
      <c r="K791">
        <v>0.86799999999999999</v>
      </c>
      <c r="M791">
        <v>0.75651999999999997</v>
      </c>
      <c r="O791" s="78">
        <v>44591</v>
      </c>
    </row>
    <row r="792" spans="1:15" x14ac:dyDescent="0.35">
      <c r="A792">
        <v>109</v>
      </c>
      <c r="B792">
        <v>109</v>
      </c>
      <c r="C792" t="s">
        <v>655</v>
      </c>
      <c r="D792" t="s">
        <v>656</v>
      </c>
      <c r="E792" t="s">
        <v>281</v>
      </c>
      <c r="F792">
        <v>4.12</v>
      </c>
      <c r="G792">
        <v>31.154</v>
      </c>
      <c r="H792">
        <v>390</v>
      </c>
      <c r="I792">
        <v>37002.542999999998</v>
      </c>
      <c r="J792">
        <v>8.9999999999999993E-3</v>
      </c>
      <c r="K792">
        <v>0.86799999999999999</v>
      </c>
      <c r="M792">
        <v>0.33764</v>
      </c>
      <c r="O792" s="78">
        <v>44591</v>
      </c>
    </row>
    <row r="793" spans="1:15" x14ac:dyDescent="0.35">
      <c r="A793">
        <v>110</v>
      </c>
      <c r="B793">
        <v>110</v>
      </c>
      <c r="C793" t="s">
        <v>657</v>
      </c>
      <c r="D793" t="s">
        <v>658</v>
      </c>
      <c r="E793" t="s">
        <v>281</v>
      </c>
      <c r="F793">
        <v>3.8</v>
      </c>
      <c r="G793">
        <v>44.509</v>
      </c>
      <c r="H793">
        <v>392</v>
      </c>
      <c r="I793">
        <v>41312.652000000002</v>
      </c>
      <c r="J793">
        <v>1.2E-2</v>
      </c>
      <c r="K793">
        <v>0.86799999999999999</v>
      </c>
      <c r="M793">
        <v>0.42155999999999999</v>
      </c>
      <c r="O793" s="78">
        <v>44591</v>
      </c>
    </row>
    <row r="794" spans="1:15" x14ac:dyDescent="0.35">
      <c r="A794">
        <v>111</v>
      </c>
      <c r="B794">
        <v>111</v>
      </c>
      <c r="C794" t="s">
        <v>659</v>
      </c>
      <c r="D794" t="s">
        <v>660</v>
      </c>
      <c r="E794" t="s">
        <v>281</v>
      </c>
      <c r="F794">
        <v>4.12</v>
      </c>
      <c r="G794">
        <v>11.833</v>
      </c>
      <c r="H794">
        <v>328</v>
      </c>
      <c r="I794">
        <v>31096.396000000001</v>
      </c>
      <c r="J794">
        <v>4.0000000000000001E-3</v>
      </c>
      <c r="K794">
        <v>0.86799999999999999</v>
      </c>
      <c r="M794">
        <v>0.1721</v>
      </c>
      <c r="O794" s="78">
        <v>44591</v>
      </c>
    </row>
    <row r="795" spans="1:15" x14ac:dyDescent="0.35">
      <c r="A795">
        <v>112</v>
      </c>
      <c r="B795">
        <v>112</v>
      </c>
      <c r="C795" t="s">
        <v>661</v>
      </c>
      <c r="D795" t="s">
        <v>271</v>
      </c>
      <c r="E795" t="s">
        <v>272</v>
      </c>
      <c r="F795">
        <v>4.1500000000000004</v>
      </c>
      <c r="G795">
        <v>1.387</v>
      </c>
      <c r="H795">
        <v>51</v>
      </c>
      <c r="K795">
        <v>0.86799999999999999</v>
      </c>
      <c r="O795" s="78">
        <v>44591</v>
      </c>
    </row>
    <row r="796" spans="1:15" x14ac:dyDescent="0.35">
      <c r="A796">
        <v>113</v>
      </c>
      <c r="B796">
        <v>113</v>
      </c>
      <c r="C796" t="s">
        <v>662</v>
      </c>
      <c r="D796" t="s">
        <v>663</v>
      </c>
      <c r="E796" t="s">
        <v>281</v>
      </c>
      <c r="F796">
        <v>4.1500000000000004</v>
      </c>
      <c r="G796">
        <v>3.8079999999999998</v>
      </c>
      <c r="H796">
        <v>139</v>
      </c>
      <c r="I796">
        <v>33984.285000000003</v>
      </c>
      <c r="J796">
        <v>1E-3</v>
      </c>
      <c r="K796">
        <v>0.86799999999999999</v>
      </c>
      <c r="M796">
        <v>7.5120000000000006E-2</v>
      </c>
      <c r="O796" s="78">
        <v>44591</v>
      </c>
    </row>
    <row r="797" spans="1:15" x14ac:dyDescent="0.35">
      <c r="A797">
        <v>114</v>
      </c>
      <c r="B797">
        <v>114</v>
      </c>
      <c r="C797" t="s">
        <v>664</v>
      </c>
      <c r="D797" t="s">
        <v>665</v>
      </c>
      <c r="E797" t="s">
        <v>281</v>
      </c>
      <c r="F797">
        <v>4.17</v>
      </c>
      <c r="G797">
        <v>6.6079999999999997</v>
      </c>
      <c r="H797">
        <v>161</v>
      </c>
      <c r="I797">
        <v>35214.133000000002</v>
      </c>
      <c r="J797">
        <v>2E-3</v>
      </c>
      <c r="K797">
        <v>0.86799999999999999</v>
      </c>
      <c r="M797">
        <v>0.10248</v>
      </c>
      <c r="O797" s="78">
        <v>44591</v>
      </c>
    </row>
    <row r="798" spans="1:15" x14ac:dyDescent="0.35">
      <c r="A798">
        <v>115</v>
      </c>
      <c r="B798">
        <v>115</v>
      </c>
      <c r="C798" t="s">
        <v>666</v>
      </c>
      <c r="D798" t="s">
        <v>667</v>
      </c>
      <c r="E798" t="s">
        <v>281</v>
      </c>
      <c r="F798">
        <v>3.77</v>
      </c>
      <c r="G798">
        <v>0.5</v>
      </c>
      <c r="H798">
        <v>18</v>
      </c>
      <c r="I798">
        <v>41014.519999999997</v>
      </c>
      <c r="J798">
        <v>0</v>
      </c>
      <c r="K798">
        <v>0.86799999999999999</v>
      </c>
      <c r="M798">
        <v>3.8929999999999999E-2</v>
      </c>
      <c r="O798" s="78">
        <v>44591</v>
      </c>
    </row>
    <row r="799" spans="1:15" x14ac:dyDescent="0.35">
      <c r="A799">
        <v>116</v>
      </c>
      <c r="B799">
        <v>116</v>
      </c>
      <c r="C799" t="s">
        <v>668</v>
      </c>
      <c r="D799" t="s">
        <v>669</v>
      </c>
      <c r="E799" t="s">
        <v>281</v>
      </c>
      <c r="F799">
        <v>3.91</v>
      </c>
      <c r="G799">
        <v>5.181</v>
      </c>
      <c r="H799">
        <v>174</v>
      </c>
      <c r="I799">
        <v>35149.574000000001</v>
      </c>
      <c r="J799">
        <v>2E-3</v>
      </c>
      <c r="K799">
        <v>0.86799999999999999</v>
      </c>
      <c r="M799">
        <v>8.7919999999999998E-2</v>
      </c>
      <c r="O799" s="78">
        <v>44591</v>
      </c>
    </row>
    <row r="800" spans="1:15" x14ac:dyDescent="0.35">
      <c r="A800">
        <v>117</v>
      </c>
      <c r="B800">
        <v>117</v>
      </c>
      <c r="C800" t="s">
        <v>670</v>
      </c>
      <c r="D800" t="s">
        <v>671</v>
      </c>
      <c r="E800" t="s">
        <v>281</v>
      </c>
      <c r="F800">
        <v>3.99</v>
      </c>
      <c r="G800">
        <v>1.9650000000000001</v>
      </c>
      <c r="H800">
        <v>72</v>
      </c>
      <c r="I800">
        <v>37413.065999999999</v>
      </c>
      <c r="J800">
        <v>1E-3</v>
      </c>
      <c r="K800">
        <v>0.86799999999999999</v>
      </c>
      <c r="M800">
        <v>5.355E-2</v>
      </c>
      <c r="O800" s="78">
        <v>44591</v>
      </c>
    </row>
    <row r="801" spans="1:15" x14ac:dyDescent="0.35">
      <c r="A801">
        <v>118</v>
      </c>
      <c r="B801">
        <v>118</v>
      </c>
      <c r="C801" t="s">
        <v>672</v>
      </c>
      <c r="D801" t="s">
        <v>673</v>
      </c>
      <c r="E801" t="s">
        <v>281</v>
      </c>
      <c r="F801">
        <v>4.18</v>
      </c>
      <c r="G801">
        <v>1.27</v>
      </c>
      <c r="H801">
        <v>46</v>
      </c>
      <c r="I801">
        <v>32655.543000000001</v>
      </c>
      <c r="J801">
        <v>0</v>
      </c>
      <c r="K801">
        <v>0.86799999999999999</v>
      </c>
      <c r="M801">
        <v>4.861E-2</v>
      </c>
      <c r="O801" s="78">
        <v>44591</v>
      </c>
    </row>
    <row r="802" spans="1:15" x14ac:dyDescent="0.35">
      <c r="A802">
        <v>119</v>
      </c>
      <c r="B802">
        <v>119</v>
      </c>
      <c r="C802" t="s">
        <v>674</v>
      </c>
      <c r="D802" t="s">
        <v>271</v>
      </c>
      <c r="E802" t="s">
        <v>272</v>
      </c>
      <c r="F802">
        <v>4.0599999999999996</v>
      </c>
      <c r="G802">
        <v>3.2349999999999999</v>
      </c>
      <c r="H802">
        <v>118</v>
      </c>
      <c r="K802">
        <v>0.86799999999999999</v>
      </c>
      <c r="O802" s="78">
        <v>44591</v>
      </c>
    </row>
    <row r="803" spans="1:15" x14ac:dyDescent="0.35">
      <c r="A803">
        <v>120</v>
      </c>
      <c r="B803">
        <v>120</v>
      </c>
      <c r="C803" t="s">
        <v>675</v>
      </c>
      <c r="D803" t="s">
        <v>493</v>
      </c>
      <c r="E803" t="s">
        <v>301</v>
      </c>
      <c r="F803">
        <v>3.87</v>
      </c>
      <c r="G803">
        <v>1.7809999999999999</v>
      </c>
      <c r="H803">
        <v>65</v>
      </c>
      <c r="I803">
        <v>33551.855000000003</v>
      </c>
      <c r="J803">
        <v>1E-3</v>
      </c>
      <c r="K803">
        <v>0.86799999999999999</v>
      </c>
      <c r="L803">
        <v>0.02</v>
      </c>
      <c r="M803">
        <v>5.3760000000000002E-2</v>
      </c>
      <c r="N803">
        <v>168.78</v>
      </c>
      <c r="O803" s="78">
        <v>44591</v>
      </c>
    </row>
    <row r="804" spans="1:15" x14ac:dyDescent="0.35">
      <c r="A804">
        <v>121</v>
      </c>
      <c r="B804">
        <v>121</v>
      </c>
      <c r="C804" t="s">
        <v>676</v>
      </c>
      <c r="D804" t="s">
        <v>495</v>
      </c>
      <c r="E804" t="s">
        <v>301</v>
      </c>
      <c r="F804">
        <v>4.2</v>
      </c>
      <c r="G804">
        <v>4.7009999999999996</v>
      </c>
      <c r="H804">
        <v>98</v>
      </c>
      <c r="I804">
        <v>33639.555</v>
      </c>
      <c r="J804">
        <v>2E-3</v>
      </c>
      <c r="K804">
        <v>0.86799999999999999</v>
      </c>
      <c r="L804">
        <v>0.04</v>
      </c>
      <c r="M804">
        <v>8.5150000000000003E-2</v>
      </c>
      <c r="N804">
        <v>112.87</v>
      </c>
      <c r="O804" s="78">
        <v>44591</v>
      </c>
    </row>
    <row r="805" spans="1:15" x14ac:dyDescent="0.35">
      <c r="A805">
        <v>122</v>
      </c>
      <c r="B805">
        <v>122</v>
      </c>
      <c r="C805" t="s">
        <v>677</v>
      </c>
      <c r="D805" t="s">
        <v>497</v>
      </c>
      <c r="E805" t="s">
        <v>301</v>
      </c>
      <c r="F805">
        <v>3.96</v>
      </c>
      <c r="G805">
        <v>3.6909999999999998</v>
      </c>
      <c r="H805">
        <v>134</v>
      </c>
      <c r="I805">
        <v>35055.105000000003</v>
      </c>
      <c r="J805">
        <v>1E-3</v>
      </c>
      <c r="K805">
        <v>0.86799999999999999</v>
      </c>
      <c r="L805">
        <v>0.06</v>
      </c>
      <c r="M805">
        <v>7.2669999999999998E-2</v>
      </c>
      <c r="N805">
        <v>21.12</v>
      </c>
      <c r="O805" s="78">
        <v>44591</v>
      </c>
    </row>
    <row r="806" spans="1:15" x14ac:dyDescent="0.35">
      <c r="A806">
        <v>123</v>
      </c>
      <c r="B806">
        <v>123</v>
      </c>
      <c r="C806" t="s">
        <v>678</v>
      </c>
      <c r="D806" t="s">
        <v>499</v>
      </c>
      <c r="E806" t="s">
        <v>301</v>
      </c>
      <c r="F806">
        <v>4.1900000000000004</v>
      </c>
      <c r="G806">
        <v>9.359</v>
      </c>
      <c r="H806">
        <v>170</v>
      </c>
      <c r="I806">
        <v>35997.711000000003</v>
      </c>
      <c r="J806">
        <v>3.0000000000000001E-3</v>
      </c>
      <c r="K806">
        <v>0.86799999999999999</v>
      </c>
      <c r="L806">
        <v>0.09</v>
      </c>
      <c r="M806">
        <v>0.12862000000000001</v>
      </c>
      <c r="N806">
        <v>42.91</v>
      </c>
      <c r="O806" s="78">
        <v>44591</v>
      </c>
    </row>
    <row r="807" spans="1:15" x14ac:dyDescent="0.35">
      <c r="A807">
        <v>124</v>
      </c>
      <c r="B807">
        <v>124</v>
      </c>
      <c r="C807" t="s">
        <v>679</v>
      </c>
      <c r="D807" t="s">
        <v>501</v>
      </c>
      <c r="E807" t="s">
        <v>301</v>
      </c>
      <c r="F807">
        <v>4.13</v>
      </c>
      <c r="G807">
        <v>4.3419999999999996</v>
      </c>
      <c r="H807">
        <v>98</v>
      </c>
      <c r="I807">
        <v>34778.336000000003</v>
      </c>
      <c r="J807">
        <v>1E-3</v>
      </c>
      <c r="K807">
        <v>0.86799999999999999</v>
      </c>
      <c r="L807">
        <v>0.15</v>
      </c>
      <c r="M807">
        <v>7.9759999999999998E-2</v>
      </c>
      <c r="N807">
        <v>-46.83</v>
      </c>
      <c r="O807" s="78">
        <v>44591</v>
      </c>
    </row>
    <row r="808" spans="1:15" x14ac:dyDescent="0.35">
      <c r="A808">
        <v>125</v>
      </c>
      <c r="B808">
        <v>125</v>
      </c>
      <c r="C808" t="s">
        <v>680</v>
      </c>
      <c r="D808" t="s">
        <v>503</v>
      </c>
      <c r="E808" t="s">
        <v>301</v>
      </c>
      <c r="F808">
        <v>4.1500000000000004</v>
      </c>
      <c r="G808">
        <v>3.7149999999999999</v>
      </c>
      <c r="H808">
        <v>135</v>
      </c>
      <c r="I808">
        <v>34847.983999999997</v>
      </c>
      <c r="J808">
        <v>1E-3</v>
      </c>
      <c r="K808">
        <v>0.86799999999999999</v>
      </c>
      <c r="L808">
        <v>0.24</v>
      </c>
      <c r="M808">
        <v>7.3150000000000007E-2</v>
      </c>
      <c r="N808">
        <v>-69.52</v>
      </c>
      <c r="O808" s="78">
        <v>44591</v>
      </c>
    </row>
    <row r="809" spans="1:15" x14ac:dyDescent="0.35">
      <c r="A809">
        <v>126</v>
      </c>
      <c r="B809">
        <v>126</v>
      </c>
      <c r="C809" t="s">
        <v>681</v>
      </c>
      <c r="D809" t="s">
        <v>271</v>
      </c>
      <c r="E809" t="s">
        <v>272</v>
      </c>
      <c r="F809">
        <v>4.07</v>
      </c>
      <c r="G809">
        <v>1.7769999999999999</v>
      </c>
      <c r="H809">
        <v>51</v>
      </c>
      <c r="K809">
        <v>0.86799999999999999</v>
      </c>
      <c r="O809" s="78">
        <v>44591</v>
      </c>
    </row>
    <row r="810" spans="1:15" x14ac:dyDescent="0.35">
      <c r="A810">
        <v>127</v>
      </c>
      <c r="B810">
        <v>127</v>
      </c>
      <c r="C810" t="s">
        <v>682</v>
      </c>
      <c r="D810" t="s">
        <v>506</v>
      </c>
      <c r="E810" t="s">
        <v>301</v>
      </c>
      <c r="F810">
        <v>4.3099999999999996</v>
      </c>
      <c r="G810">
        <v>46.87</v>
      </c>
      <c r="H810">
        <v>301</v>
      </c>
      <c r="I810">
        <v>35544.093999999997</v>
      </c>
      <c r="J810">
        <v>1.4E-2</v>
      </c>
      <c r="K810">
        <v>0.86799999999999999</v>
      </c>
      <c r="L810">
        <v>0.39</v>
      </c>
      <c r="M810">
        <v>0.50719000000000003</v>
      </c>
      <c r="N810">
        <v>30.05</v>
      </c>
      <c r="O810" s="78">
        <v>44591</v>
      </c>
    </row>
    <row r="811" spans="1:15" x14ac:dyDescent="0.35">
      <c r="A811">
        <v>128</v>
      </c>
      <c r="B811">
        <v>128</v>
      </c>
      <c r="C811" t="s">
        <v>683</v>
      </c>
      <c r="D811" t="s">
        <v>508</v>
      </c>
      <c r="E811" t="s">
        <v>301</v>
      </c>
      <c r="F811">
        <v>4.17</v>
      </c>
      <c r="G811">
        <v>56.042999999999999</v>
      </c>
      <c r="H811">
        <v>627</v>
      </c>
      <c r="I811">
        <v>36203.391000000003</v>
      </c>
      <c r="J811">
        <v>1.7000000000000001E-2</v>
      </c>
      <c r="K811">
        <v>0.86799999999999999</v>
      </c>
      <c r="L811">
        <v>0.62</v>
      </c>
      <c r="M811">
        <v>0.58825000000000005</v>
      </c>
      <c r="N811">
        <v>-5.12</v>
      </c>
      <c r="O811" s="78">
        <v>44591</v>
      </c>
    </row>
    <row r="812" spans="1:15" x14ac:dyDescent="0.35">
      <c r="A812">
        <v>129</v>
      </c>
      <c r="B812">
        <v>129</v>
      </c>
      <c r="C812" t="s">
        <v>684</v>
      </c>
      <c r="D812" t="s">
        <v>510</v>
      </c>
      <c r="E812" t="s">
        <v>301</v>
      </c>
      <c r="F812">
        <v>4.1500000000000004</v>
      </c>
      <c r="G812">
        <v>48.192</v>
      </c>
      <c r="H812">
        <v>380</v>
      </c>
      <c r="I812">
        <v>36973.464999999997</v>
      </c>
      <c r="J812">
        <v>1.4E-2</v>
      </c>
      <c r="K812">
        <v>0.86799999999999999</v>
      </c>
      <c r="L812">
        <v>0.99</v>
      </c>
      <c r="M812">
        <v>0.50180000000000002</v>
      </c>
      <c r="N812">
        <v>-49.31</v>
      </c>
      <c r="O812" s="78">
        <v>44591</v>
      </c>
    </row>
    <row r="813" spans="1:15" x14ac:dyDescent="0.35">
      <c r="A813">
        <v>130</v>
      </c>
      <c r="B813">
        <v>130</v>
      </c>
      <c r="C813" t="s">
        <v>685</v>
      </c>
      <c r="D813" t="s">
        <v>512</v>
      </c>
      <c r="E813" t="s">
        <v>301</v>
      </c>
      <c r="F813">
        <v>4.1100000000000003</v>
      </c>
      <c r="G813">
        <v>277.024</v>
      </c>
      <c r="H813">
        <v>1255</v>
      </c>
      <c r="I813">
        <v>35636.362999999998</v>
      </c>
      <c r="J813">
        <v>8.4000000000000005E-2</v>
      </c>
      <c r="K813">
        <v>0.86799999999999999</v>
      </c>
      <c r="L813">
        <v>1.59</v>
      </c>
      <c r="M813">
        <v>2.67367</v>
      </c>
      <c r="N813">
        <v>68.16</v>
      </c>
      <c r="O813" s="78">
        <v>44591</v>
      </c>
    </row>
    <row r="814" spans="1:15" x14ac:dyDescent="0.35">
      <c r="A814">
        <v>131</v>
      </c>
      <c r="B814">
        <v>131</v>
      </c>
      <c r="C814" t="s">
        <v>686</v>
      </c>
      <c r="D814" t="s">
        <v>514</v>
      </c>
      <c r="E814" t="s">
        <v>301</v>
      </c>
      <c r="F814">
        <v>4.01</v>
      </c>
      <c r="G814">
        <v>441.767</v>
      </c>
      <c r="H814">
        <v>1581</v>
      </c>
      <c r="I814">
        <v>34844.093999999997</v>
      </c>
      <c r="J814">
        <v>0.13800000000000001</v>
      </c>
      <c r="K814">
        <v>0.86799999999999999</v>
      </c>
      <c r="L814">
        <v>2.54</v>
      </c>
      <c r="M814">
        <v>4.1856</v>
      </c>
      <c r="N814">
        <v>64.790000000000006</v>
      </c>
      <c r="O814" s="78">
        <v>44591</v>
      </c>
    </row>
    <row r="815" spans="1:15" x14ac:dyDescent="0.35">
      <c r="A815">
        <v>132</v>
      </c>
      <c r="B815">
        <v>132</v>
      </c>
      <c r="C815" t="s">
        <v>687</v>
      </c>
      <c r="D815" t="s">
        <v>516</v>
      </c>
      <c r="E815" t="s">
        <v>301</v>
      </c>
      <c r="F815">
        <v>3.94</v>
      </c>
      <c r="G815">
        <v>491.983</v>
      </c>
      <c r="H815">
        <v>1935</v>
      </c>
      <c r="I815">
        <v>37416.612999999998</v>
      </c>
      <c r="J815">
        <v>0.14299999999999999</v>
      </c>
      <c r="K815">
        <v>0.86799999999999999</v>
      </c>
      <c r="L815">
        <v>4.07</v>
      </c>
      <c r="M815">
        <v>4.3254799999999998</v>
      </c>
      <c r="N815">
        <v>6.28</v>
      </c>
      <c r="O815" s="78">
        <v>44591</v>
      </c>
    </row>
    <row r="816" spans="1:15" x14ac:dyDescent="0.35">
      <c r="A816">
        <v>133</v>
      </c>
      <c r="B816">
        <v>133</v>
      </c>
      <c r="C816" t="s">
        <v>688</v>
      </c>
      <c r="D816" t="s">
        <v>271</v>
      </c>
      <c r="E816" t="s">
        <v>272</v>
      </c>
      <c r="F816">
        <v>4.18</v>
      </c>
      <c r="G816">
        <v>149.64699999999999</v>
      </c>
      <c r="H816">
        <v>839</v>
      </c>
      <c r="K816">
        <v>0.86799999999999999</v>
      </c>
      <c r="O816" s="78">
        <v>44591</v>
      </c>
    </row>
    <row r="817" spans="1:15" x14ac:dyDescent="0.35">
      <c r="A817">
        <v>134</v>
      </c>
      <c r="B817">
        <v>134</v>
      </c>
      <c r="C817" t="s">
        <v>689</v>
      </c>
      <c r="D817" t="s">
        <v>519</v>
      </c>
      <c r="E817" t="s">
        <v>301</v>
      </c>
      <c r="F817">
        <v>3.94</v>
      </c>
      <c r="G817">
        <v>820.38699999999994</v>
      </c>
      <c r="H817">
        <v>2211</v>
      </c>
      <c r="I817">
        <v>36189.796999999999</v>
      </c>
      <c r="J817">
        <v>0.246</v>
      </c>
      <c r="K817">
        <v>0.86799999999999999</v>
      </c>
      <c r="L817">
        <v>6.51</v>
      </c>
      <c r="M817">
        <v>6.9959600000000002</v>
      </c>
      <c r="N817">
        <v>7.46</v>
      </c>
      <c r="O817" s="78">
        <v>44591</v>
      </c>
    </row>
    <row r="818" spans="1:15" x14ac:dyDescent="0.35">
      <c r="A818">
        <v>135</v>
      </c>
      <c r="B818">
        <v>135</v>
      </c>
      <c r="C818" t="s">
        <v>690</v>
      </c>
      <c r="D818" t="s">
        <v>521</v>
      </c>
      <c r="E818" t="s">
        <v>301</v>
      </c>
      <c r="F818">
        <v>3.94</v>
      </c>
      <c r="G818">
        <v>2175.1770000000001</v>
      </c>
      <c r="H818">
        <v>4702</v>
      </c>
      <c r="I818">
        <v>34519.328000000001</v>
      </c>
      <c r="J818">
        <v>0.68500000000000005</v>
      </c>
      <c r="K818">
        <v>0.86799999999999999</v>
      </c>
      <c r="L818">
        <v>10.42</v>
      </c>
      <c r="M818">
        <v>16.135249999999999</v>
      </c>
      <c r="N818">
        <v>54.85</v>
      </c>
      <c r="O818" s="78">
        <v>44591</v>
      </c>
    </row>
    <row r="819" spans="1:15" x14ac:dyDescent="0.35">
      <c r="A819">
        <v>136</v>
      </c>
      <c r="B819">
        <v>136</v>
      </c>
      <c r="C819" t="s">
        <v>691</v>
      </c>
      <c r="D819" t="s">
        <v>523</v>
      </c>
      <c r="E819" t="s">
        <v>301</v>
      </c>
      <c r="F819">
        <v>4.3600000000000003</v>
      </c>
      <c r="G819">
        <v>253.74299999999999</v>
      </c>
      <c r="H819">
        <v>2789</v>
      </c>
      <c r="I819">
        <v>32986.016000000003</v>
      </c>
      <c r="J819">
        <v>8.4000000000000005E-2</v>
      </c>
      <c r="K819">
        <v>0.86799999999999999</v>
      </c>
      <c r="L819">
        <v>16.670000000000002</v>
      </c>
      <c r="M819">
        <v>2.6477599999999999</v>
      </c>
      <c r="N819">
        <v>-84.12</v>
      </c>
      <c r="O819" s="78">
        <v>44591</v>
      </c>
    </row>
    <row r="820" spans="1:15" x14ac:dyDescent="0.35">
      <c r="A820">
        <v>137</v>
      </c>
      <c r="B820">
        <v>137</v>
      </c>
      <c r="C820" t="s">
        <v>692</v>
      </c>
      <c r="D820" t="s">
        <v>525</v>
      </c>
      <c r="E820" t="s">
        <v>301</v>
      </c>
      <c r="F820">
        <v>3.9</v>
      </c>
      <c r="G820">
        <v>5887.0370000000003</v>
      </c>
      <c r="H820">
        <v>12128</v>
      </c>
      <c r="I820">
        <v>35305.531000000003</v>
      </c>
      <c r="J820">
        <v>1.8129999999999999</v>
      </c>
      <c r="K820">
        <v>0.86799999999999999</v>
      </c>
      <c r="L820">
        <v>26.67</v>
      </c>
      <c r="M820">
        <v>32.698039999999999</v>
      </c>
      <c r="N820">
        <v>22.6</v>
      </c>
      <c r="O820" s="78">
        <v>44591</v>
      </c>
    </row>
    <row r="821" spans="1:15" x14ac:dyDescent="0.35">
      <c r="A821">
        <v>138</v>
      </c>
      <c r="B821">
        <v>138</v>
      </c>
      <c r="C821" t="s">
        <v>693</v>
      </c>
      <c r="D821" t="s">
        <v>527</v>
      </c>
      <c r="E821" t="s">
        <v>301</v>
      </c>
      <c r="F821">
        <v>3.98</v>
      </c>
      <c r="G821">
        <v>8722.3970000000008</v>
      </c>
      <c r="H821">
        <v>23639</v>
      </c>
      <c r="I821">
        <v>38246.531000000003</v>
      </c>
      <c r="J821">
        <v>2.4790000000000001</v>
      </c>
      <c r="K821">
        <v>0.86799999999999999</v>
      </c>
      <c r="L821">
        <v>42.67</v>
      </c>
      <c r="M821">
        <v>40.357140000000001</v>
      </c>
      <c r="N821">
        <v>-5.42</v>
      </c>
      <c r="O821" s="78">
        <v>44591</v>
      </c>
    </row>
    <row r="822" spans="1:15" x14ac:dyDescent="0.35">
      <c r="A822">
        <v>139</v>
      </c>
      <c r="B822">
        <v>139</v>
      </c>
      <c r="C822" t="s">
        <v>694</v>
      </c>
      <c r="D822" t="s">
        <v>271</v>
      </c>
      <c r="E822" t="s">
        <v>272</v>
      </c>
      <c r="F822">
        <v>4.3499999999999996</v>
      </c>
      <c r="G822">
        <v>14.667</v>
      </c>
      <c r="H822">
        <v>843</v>
      </c>
      <c r="K822">
        <v>0.86799999999999999</v>
      </c>
      <c r="O822" s="78">
        <v>44591</v>
      </c>
    </row>
    <row r="823" spans="1:15" x14ac:dyDescent="0.35">
      <c r="A823">
        <v>140</v>
      </c>
      <c r="B823">
        <v>140</v>
      </c>
      <c r="C823" t="s">
        <v>695</v>
      </c>
      <c r="D823" t="s">
        <v>530</v>
      </c>
      <c r="E823" t="s">
        <v>339</v>
      </c>
      <c r="F823">
        <v>4.2300000000000004</v>
      </c>
      <c r="G823">
        <v>235.20599999999999</v>
      </c>
      <c r="H823">
        <v>842</v>
      </c>
      <c r="I823">
        <v>40612.199000000001</v>
      </c>
      <c r="J823">
        <v>6.3E-2</v>
      </c>
      <c r="K823">
        <v>0.86799999999999999</v>
      </c>
      <c r="L823">
        <v>0.33</v>
      </c>
      <c r="M823">
        <v>2.0320299999999998</v>
      </c>
      <c r="N823">
        <v>515.77</v>
      </c>
      <c r="O823" s="78">
        <v>44591</v>
      </c>
    </row>
    <row r="824" spans="1:15" x14ac:dyDescent="0.35">
      <c r="A824">
        <v>141</v>
      </c>
      <c r="B824">
        <v>141</v>
      </c>
      <c r="C824" t="s">
        <v>696</v>
      </c>
      <c r="D824" t="s">
        <v>532</v>
      </c>
      <c r="E824" t="s">
        <v>339</v>
      </c>
      <c r="F824">
        <v>4.04</v>
      </c>
      <c r="G824">
        <v>6.742</v>
      </c>
      <c r="H824">
        <v>292</v>
      </c>
      <c r="I824">
        <v>35146.737999999998</v>
      </c>
      <c r="J824">
        <v>2E-3</v>
      </c>
      <c r="K824">
        <v>0.86799999999999999</v>
      </c>
      <c r="L824">
        <v>0.83</v>
      </c>
      <c r="M824">
        <v>0.10399</v>
      </c>
      <c r="N824">
        <v>-87.47</v>
      </c>
      <c r="O824" s="78">
        <v>44591</v>
      </c>
    </row>
    <row r="825" spans="1:15" x14ac:dyDescent="0.35">
      <c r="A825">
        <v>142</v>
      </c>
      <c r="B825">
        <v>142</v>
      </c>
      <c r="C825" t="s">
        <v>697</v>
      </c>
      <c r="D825" t="s">
        <v>534</v>
      </c>
      <c r="E825" t="s">
        <v>339</v>
      </c>
      <c r="F825">
        <v>3.96</v>
      </c>
      <c r="G825">
        <v>89.605000000000004</v>
      </c>
      <c r="H825">
        <v>958</v>
      </c>
      <c r="I825">
        <v>37824.733999999997</v>
      </c>
      <c r="J825">
        <v>2.5999999999999999E-2</v>
      </c>
      <c r="K825">
        <v>0.86799999999999999</v>
      </c>
      <c r="L825">
        <v>3.33</v>
      </c>
      <c r="M825">
        <v>0.87570000000000003</v>
      </c>
      <c r="N825">
        <v>-73.7</v>
      </c>
      <c r="O825" s="78">
        <v>44591</v>
      </c>
    </row>
    <row r="826" spans="1:15" x14ac:dyDescent="0.35">
      <c r="A826">
        <v>143</v>
      </c>
      <c r="B826">
        <v>143</v>
      </c>
      <c r="C826" t="s">
        <v>698</v>
      </c>
      <c r="D826" t="s">
        <v>345</v>
      </c>
      <c r="E826" t="s">
        <v>276</v>
      </c>
      <c r="F826">
        <v>4.24</v>
      </c>
      <c r="G826">
        <v>182.89400000000001</v>
      </c>
      <c r="H826">
        <v>677</v>
      </c>
      <c r="K826">
        <v>0.86799999999999999</v>
      </c>
      <c r="O826" s="78">
        <v>44591</v>
      </c>
    </row>
    <row r="827" spans="1:15" x14ac:dyDescent="0.35">
      <c r="A827">
        <v>144</v>
      </c>
      <c r="B827">
        <v>144</v>
      </c>
      <c r="C827" t="s">
        <v>699</v>
      </c>
      <c r="D827" t="s">
        <v>271</v>
      </c>
      <c r="E827" t="s">
        <v>272</v>
      </c>
      <c r="F827">
        <v>4.2</v>
      </c>
      <c r="G827">
        <v>0.57399999999999995</v>
      </c>
      <c r="H827">
        <v>65</v>
      </c>
      <c r="K827">
        <v>0.86799999999999999</v>
      </c>
      <c r="O827" s="78">
        <v>44591</v>
      </c>
    </row>
    <row r="828" spans="1:15" x14ac:dyDescent="0.35">
      <c r="A828">
        <v>145</v>
      </c>
      <c r="B828">
        <v>145</v>
      </c>
      <c r="C828" t="s">
        <v>700</v>
      </c>
      <c r="D828" t="s">
        <v>506</v>
      </c>
      <c r="E828" t="s">
        <v>301</v>
      </c>
      <c r="F828">
        <v>3.89</v>
      </c>
      <c r="G828">
        <v>124.05200000000001</v>
      </c>
      <c r="H828">
        <v>430</v>
      </c>
      <c r="I828">
        <v>38640.160000000003</v>
      </c>
      <c r="J828">
        <v>3.5000000000000003E-2</v>
      </c>
      <c r="K828">
        <v>0.86799999999999999</v>
      </c>
      <c r="L828">
        <v>0.39</v>
      </c>
      <c r="M828">
        <v>1.16611</v>
      </c>
      <c r="N828">
        <v>199</v>
      </c>
      <c r="O828" s="78">
        <v>44591</v>
      </c>
    </row>
    <row r="829" spans="1:15" x14ac:dyDescent="0.35">
      <c r="A829">
        <v>146</v>
      </c>
      <c r="B829">
        <v>146</v>
      </c>
      <c r="C829" t="s">
        <v>701</v>
      </c>
      <c r="D829" t="s">
        <v>508</v>
      </c>
      <c r="E829" t="s">
        <v>301</v>
      </c>
      <c r="F829">
        <v>4.29</v>
      </c>
      <c r="G829">
        <v>70.694000000000003</v>
      </c>
      <c r="H829">
        <v>529</v>
      </c>
      <c r="I829">
        <v>35908.082000000002</v>
      </c>
      <c r="J829">
        <v>2.1000000000000001E-2</v>
      </c>
      <c r="K829">
        <v>0.86799999999999999</v>
      </c>
      <c r="L829">
        <v>0.62</v>
      </c>
      <c r="M829">
        <v>0.73609000000000002</v>
      </c>
      <c r="N829">
        <v>18.72</v>
      </c>
      <c r="O829" s="78">
        <v>44591</v>
      </c>
    </row>
    <row r="830" spans="1:15" x14ac:dyDescent="0.35">
      <c r="A830">
        <v>147</v>
      </c>
      <c r="B830">
        <v>147</v>
      </c>
      <c r="C830" t="s">
        <v>702</v>
      </c>
      <c r="D830" t="s">
        <v>510</v>
      </c>
      <c r="E830" t="s">
        <v>301</v>
      </c>
      <c r="F830">
        <v>4.2</v>
      </c>
      <c r="G830">
        <v>49.112000000000002</v>
      </c>
      <c r="H830">
        <v>743</v>
      </c>
      <c r="I830">
        <v>36593.258000000002</v>
      </c>
      <c r="J830">
        <v>1.4999999999999999E-2</v>
      </c>
      <c r="K830">
        <v>0.86799999999999999</v>
      </c>
      <c r="L830">
        <v>0.99</v>
      </c>
      <c r="M830">
        <v>0.51549999999999996</v>
      </c>
      <c r="N830">
        <v>-47.93</v>
      </c>
      <c r="O830" s="78">
        <v>44591</v>
      </c>
    </row>
    <row r="831" spans="1:15" x14ac:dyDescent="0.35">
      <c r="A831">
        <v>148</v>
      </c>
      <c r="B831">
        <v>148</v>
      </c>
      <c r="C831" t="s">
        <v>703</v>
      </c>
      <c r="D831" t="s">
        <v>271</v>
      </c>
      <c r="E831" t="s">
        <v>272</v>
      </c>
      <c r="F831">
        <v>3.75</v>
      </c>
      <c r="G831">
        <v>52.277999999999999</v>
      </c>
      <c r="H831">
        <v>201</v>
      </c>
      <c r="K831">
        <v>0.86799999999999999</v>
      </c>
      <c r="O831" s="78">
        <v>44591</v>
      </c>
    </row>
    <row r="832" spans="1:15" x14ac:dyDescent="0.35">
      <c r="A832">
        <v>149</v>
      </c>
      <c r="B832">
        <v>149</v>
      </c>
      <c r="C832" t="s">
        <v>704</v>
      </c>
      <c r="D832" t="s">
        <v>506</v>
      </c>
      <c r="E832" t="s">
        <v>301</v>
      </c>
      <c r="F832">
        <v>4.33</v>
      </c>
      <c r="G832">
        <v>6.8970000000000002</v>
      </c>
      <c r="H832">
        <v>252</v>
      </c>
      <c r="I832">
        <v>37995.953000000001</v>
      </c>
      <c r="J832">
        <v>2E-3</v>
      </c>
      <c r="K832">
        <v>0.86799999999999999</v>
      </c>
      <c r="L832">
        <v>0.39</v>
      </c>
      <c r="M832">
        <v>0.10026</v>
      </c>
      <c r="N832">
        <v>-74.290000000000006</v>
      </c>
      <c r="O832" s="78">
        <v>44591</v>
      </c>
    </row>
    <row r="833" spans="1:15" x14ac:dyDescent="0.35">
      <c r="A833">
        <v>150</v>
      </c>
      <c r="B833">
        <v>150</v>
      </c>
      <c r="C833" t="s">
        <v>705</v>
      </c>
      <c r="D833" t="s">
        <v>508</v>
      </c>
      <c r="E833" t="s">
        <v>301</v>
      </c>
      <c r="F833">
        <v>4.1100000000000003</v>
      </c>
      <c r="G833">
        <v>20.384</v>
      </c>
      <c r="H833">
        <v>365</v>
      </c>
      <c r="I833">
        <v>37227.578000000001</v>
      </c>
      <c r="J833">
        <v>6.0000000000000001E-3</v>
      </c>
      <c r="K833">
        <v>0.86799999999999999</v>
      </c>
      <c r="L833">
        <v>0.62</v>
      </c>
      <c r="M833">
        <v>0.23218</v>
      </c>
      <c r="N833">
        <v>-62.55</v>
      </c>
      <c r="O833" s="78">
        <v>44591</v>
      </c>
    </row>
    <row r="834" spans="1:15" x14ac:dyDescent="0.35">
      <c r="A834">
        <v>151</v>
      </c>
      <c r="B834">
        <v>151</v>
      </c>
      <c r="C834" t="s">
        <v>706</v>
      </c>
      <c r="D834" t="s">
        <v>510</v>
      </c>
      <c r="E834" t="s">
        <v>301</v>
      </c>
      <c r="F834">
        <v>3.89</v>
      </c>
      <c r="G834">
        <v>275.57600000000002</v>
      </c>
      <c r="H834">
        <v>1019</v>
      </c>
      <c r="I834">
        <v>38614.152000000002</v>
      </c>
      <c r="J834">
        <v>7.8E-2</v>
      </c>
      <c r="K834">
        <v>0.86799999999999999</v>
      </c>
      <c r="L834">
        <v>0.99</v>
      </c>
      <c r="M834">
        <v>2.4695499999999999</v>
      </c>
      <c r="N834">
        <v>149.44999999999999</v>
      </c>
      <c r="O834" s="78">
        <v>44591</v>
      </c>
    </row>
    <row r="835" spans="1:15" x14ac:dyDescent="0.35">
      <c r="A835">
        <v>152</v>
      </c>
      <c r="B835">
        <v>152</v>
      </c>
      <c r="C835" t="s">
        <v>707</v>
      </c>
      <c r="D835" t="s">
        <v>271</v>
      </c>
      <c r="E835" t="s">
        <v>272</v>
      </c>
      <c r="F835">
        <v>4.22</v>
      </c>
      <c r="G835">
        <v>6.601</v>
      </c>
      <c r="H835">
        <v>216</v>
      </c>
      <c r="K835">
        <v>0.86799999999999999</v>
      </c>
      <c r="O835" s="78">
        <v>44591</v>
      </c>
    </row>
    <row r="836" spans="1:15" x14ac:dyDescent="0.35">
      <c r="A836">
        <v>153</v>
      </c>
      <c r="B836">
        <v>153</v>
      </c>
      <c r="C836" t="s">
        <v>708</v>
      </c>
      <c r="D836" t="s">
        <v>506</v>
      </c>
      <c r="E836" t="s">
        <v>301</v>
      </c>
      <c r="F836">
        <v>4.28</v>
      </c>
      <c r="G836">
        <v>18.03</v>
      </c>
      <c r="H836">
        <v>267</v>
      </c>
      <c r="I836">
        <v>36623.574000000001</v>
      </c>
      <c r="J836">
        <v>5.0000000000000001E-3</v>
      </c>
      <c r="K836">
        <v>0.86799999999999999</v>
      </c>
      <c r="L836">
        <v>0.39</v>
      </c>
      <c r="M836">
        <v>0.21232999999999999</v>
      </c>
      <c r="N836">
        <v>-45.56</v>
      </c>
      <c r="O836" s="78">
        <v>44591</v>
      </c>
    </row>
    <row r="837" spans="1:15" x14ac:dyDescent="0.35">
      <c r="A837">
        <v>154</v>
      </c>
      <c r="B837">
        <v>154</v>
      </c>
      <c r="C837" t="s">
        <v>709</v>
      </c>
      <c r="D837" t="s">
        <v>508</v>
      </c>
      <c r="E837" t="s">
        <v>301</v>
      </c>
      <c r="F837">
        <v>4.17</v>
      </c>
      <c r="G837">
        <v>14.627000000000001</v>
      </c>
      <c r="H837">
        <v>575</v>
      </c>
      <c r="I837">
        <v>37417.055</v>
      </c>
      <c r="J837">
        <v>4.0000000000000001E-3</v>
      </c>
      <c r="K837">
        <v>0.86799999999999999</v>
      </c>
      <c r="L837">
        <v>0.62</v>
      </c>
      <c r="M837">
        <v>0.17584</v>
      </c>
      <c r="N837">
        <v>-71.64</v>
      </c>
      <c r="O837" s="78">
        <v>44591</v>
      </c>
    </row>
    <row r="838" spans="1:15" x14ac:dyDescent="0.35">
      <c r="A838">
        <v>155</v>
      </c>
      <c r="B838">
        <v>155</v>
      </c>
      <c r="C838" t="s">
        <v>710</v>
      </c>
      <c r="D838" t="s">
        <v>510</v>
      </c>
      <c r="E838" t="s">
        <v>301</v>
      </c>
      <c r="F838">
        <v>4.1500000000000004</v>
      </c>
      <c r="G838">
        <v>45.783000000000001</v>
      </c>
      <c r="H838">
        <v>622</v>
      </c>
      <c r="I838">
        <v>39488.082000000002</v>
      </c>
      <c r="J838">
        <v>1.2999999999999999E-2</v>
      </c>
      <c r="K838">
        <v>0.86799999999999999</v>
      </c>
      <c r="L838">
        <v>0.99</v>
      </c>
      <c r="M838">
        <v>0.45072000000000001</v>
      </c>
      <c r="N838">
        <v>-54.47</v>
      </c>
      <c r="O838" s="78">
        <v>44591</v>
      </c>
    </row>
    <row r="839" spans="1:15" x14ac:dyDescent="0.35">
      <c r="A839">
        <v>156</v>
      </c>
      <c r="B839">
        <v>156</v>
      </c>
      <c r="C839" t="s">
        <v>711</v>
      </c>
      <c r="D839" t="s">
        <v>271</v>
      </c>
      <c r="E839" t="s">
        <v>272</v>
      </c>
      <c r="F839">
        <v>3.94</v>
      </c>
      <c r="G839">
        <v>30.405000000000001</v>
      </c>
      <c r="H839">
        <v>499</v>
      </c>
      <c r="K839">
        <v>0.86799999999999999</v>
      </c>
      <c r="O839" s="78">
        <v>44591</v>
      </c>
    </row>
    <row r="840" spans="1:15" x14ac:dyDescent="0.35">
      <c r="A840">
        <v>157</v>
      </c>
      <c r="B840">
        <v>157</v>
      </c>
      <c r="C840" t="s">
        <v>712</v>
      </c>
      <c r="D840" t="s">
        <v>479</v>
      </c>
      <c r="E840" t="s">
        <v>281</v>
      </c>
      <c r="F840">
        <v>4.1500000000000004</v>
      </c>
      <c r="G840">
        <v>507.08600000000001</v>
      </c>
      <c r="H840">
        <v>1092</v>
      </c>
      <c r="I840">
        <v>36830.203000000001</v>
      </c>
      <c r="J840">
        <v>0.15</v>
      </c>
      <c r="K840">
        <v>0.86799999999999999</v>
      </c>
      <c r="L840">
        <v>41.65</v>
      </c>
      <c r="M840">
        <v>4.5084099999999996</v>
      </c>
      <c r="N840">
        <v>-89.18</v>
      </c>
      <c r="O840" s="78">
        <v>44591</v>
      </c>
    </row>
    <row r="841" spans="1:15" x14ac:dyDescent="0.35">
      <c r="A841">
        <v>158</v>
      </c>
      <c r="B841">
        <v>158</v>
      </c>
      <c r="C841" t="s">
        <v>713</v>
      </c>
      <c r="D841" t="s">
        <v>271</v>
      </c>
      <c r="E841" t="s">
        <v>272</v>
      </c>
      <c r="F841">
        <v>4.32</v>
      </c>
      <c r="G841">
        <v>31.582000000000001</v>
      </c>
      <c r="H841">
        <v>323</v>
      </c>
      <c r="K841">
        <v>0.86799999999999999</v>
      </c>
      <c r="O841" s="78">
        <v>44591</v>
      </c>
    </row>
    <row r="842" spans="1:15" x14ac:dyDescent="0.35">
      <c r="A842">
        <v>159</v>
      </c>
      <c r="B842">
        <v>159</v>
      </c>
      <c r="C842" t="s">
        <v>714</v>
      </c>
      <c r="D842" t="s">
        <v>486</v>
      </c>
      <c r="E842" t="s">
        <v>281</v>
      </c>
      <c r="F842">
        <v>4.38</v>
      </c>
      <c r="G842">
        <v>64.665000000000006</v>
      </c>
      <c r="H842">
        <v>374</v>
      </c>
      <c r="I842">
        <v>41745.483999999997</v>
      </c>
      <c r="J842">
        <v>1.7000000000000001E-2</v>
      </c>
      <c r="K842">
        <v>0.86799999999999999</v>
      </c>
      <c r="L842">
        <v>41.65</v>
      </c>
      <c r="M842">
        <v>0.58862000000000003</v>
      </c>
      <c r="N842">
        <v>-98.59</v>
      </c>
      <c r="O842" s="78">
        <v>44591</v>
      </c>
    </row>
    <row r="843" spans="1:15" x14ac:dyDescent="0.35">
      <c r="A843">
        <v>160</v>
      </c>
      <c r="B843">
        <v>160</v>
      </c>
      <c r="C843" t="s">
        <v>715</v>
      </c>
      <c r="D843" t="s">
        <v>474</v>
      </c>
      <c r="E843" t="s">
        <v>281</v>
      </c>
      <c r="F843">
        <v>3.85</v>
      </c>
      <c r="G843">
        <v>72.947999999999993</v>
      </c>
      <c r="H843">
        <v>555</v>
      </c>
      <c r="I843">
        <v>53522.546999999999</v>
      </c>
      <c r="J843">
        <v>1.4999999999999999E-2</v>
      </c>
      <c r="K843">
        <v>0.86799999999999999</v>
      </c>
      <c r="L843">
        <v>41.65</v>
      </c>
      <c r="M843">
        <v>0.52286999999999995</v>
      </c>
      <c r="N843">
        <v>-98.74</v>
      </c>
      <c r="O843" s="78">
        <v>44591</v>
      </c>
    </row>
    <row r="844" spans="1:15" x14ac:dyDescent="0.35">
      <c r="A844">
        <v>161</v>
      </c>
      <c r="B844">
        <v>161</v>
      </c>
      <c r="C844" t="s">
        <v>716</v>
      </c>
      <c r="D844" t="s">
        <v>271</v>
      </c>
      <c r="E844" t="s">
        <v>272</v>
      </c>
      <c r="K844">
        <v>0.86799999999999999</v>
      </c>
      <c r="O844" s="78">
        <v>44591</v>
      </c>
    </row>
    <row r="845" spans="1:15" x14ac:dyDescent="0.35">
      <c r="A845">
        <v>162</v>
      </c>
      <c r="B845">
        <v>162</v>
      </c>
      <c r="C845" t="s">
        <v>717</v>
      </c>
      <c r="D845" t="s">
        <v>271</v>
      </c>
      <c r="E845" t="s">
        <v>272</v>
      </c>
      <c r="K845">
        <v>0.86799999999999999</v>
      </c>
      <c r="O845" s="78">
        <v>44591</v>
      </c>
    </row>
    <row r="846" spans="1:15" x14ac:dyDescent="0.35">
      <c r="A846">
        <v>163</v>
      </c>
      <c r="B846">
        <v>163</v>
      </c>
      <c r="C846" t="s">
        <v>718</v>
      </c>
      <c r="D846" t="s">
        <v>271</v>
      </c>
      <c r="E846" t="s">
        <v>272</v>
      </c>
      <c r="K846">
        <v>0.86799999999999999</v>
      </c>
      <c r="O846" s="78">
        <v>44591</v>
      </c>
    </row>
    <row r="847" spans="1:15" x14ac:dyDescent="0.35">
      <c r="A847">
        <v>164</v>
      </c>
      <c r="B847">
        <v>164</v>
      </c>
      <c r="C847" t="s">
        <v>719</v>
      </c>
      <c r="D847" t="s">
        <v>271</v>
      </c>
      <c r="E847" t="s">
        <v>272</v>
      </c>
      <c r="K847">
        <v>0.86799999999999999</v>
      </c>
      <c r="O847" s="78">
        <v>44591</v>
      </c>
    </row>
    <row r="848" spans="1:15" x14ac:dyDescent="0.35">
      <c r="A848">
        <v>165</v>
      </c>
      <c r="B848">
        <v>165</v>
      </c>
      <c r="C848" t="s">
        <v>720</v>
      </c>
      <c r="D848" t="s">
        <v>271</v>
      </c>
      <c r="E848" t="s">
        <v>272</v>
      </c>
      <c r="K848">
        <v>0.86799999999999999</v>
      </c>
      <c r="O848" s="78">
        <v>44592</v>
      </c>
    </row>
    <row r="850" spans="1:15" x14ac:dyDescent="0.35">
      <c r="A850" t="s">
        <v>724</v>
      </c>
    </row>
    <row r="852" spans="1:15" x14ac:dyDescent="0.35">
      <c r="B852" t="s">
        <v>256</v>
      </c>
      <c r="C852" t="s">
        <v>257</v>
      </c>
      <c r="D852" t="s">
        <v>258</v>
      </c>
      <c r="E852" t="s">
        <v>259</v>
      </c>
      <c r="F852" t="s">
        <v>260</v>
      </c>
      <c r="G852" t="s">
        <v>261</v>
      </c>
      <c r="H852" t="s">
        <v>262</v>
      </c>
      <c r="I852" t="s">
        <v>263</v>
      </c>
      <c r="J852" t="s">
        <v>264</v>
      </c>
      <c r="K852" t="s">
        <v>265</v>
      </c>
      <c r="L852" t="s">
        <v>266</v>
      </c>
      <c r="M852" t="s">
        <v>267</v>
      </c>
      <c r="N852" t="s">
        <v>268</v>
      </c>
      <c r="O852" t="s">
        <v>269</v>
      </c>
    </row>
    <row r="853" spans="1:15" x14ac:dyDescent="0.35">
      <c r="A853">
        <v>1</v>
      </c>
      <c r="B853">
        <v>1</v>
      </c>
      <c r="C853" t="s">
        <v>467</v>
      </c>
      <c r="D853" t="s">
        <v>271</v>
      </c>
      <c r="E853" t="s">
        <v>272</v>
      </c>
      <c r="L853">
        <v>10.87</v>
      </c>
      <c r="O853" s="78">
        <v>44590</v>
      </c>
    </row>
    <row r="854" spans="1:15" x14ac:dyDescent="0.35">
      <c r="A854">
        <v>2</v>
      </c>
      <c r="B854">
        <v>2</v>
      </c>
      <c r="C854" t="s">
        <v>468</v>
      </c>
      <c r="D854" t="s">
        <v>271</v>
      </c>
      <c r="E854" t="s">
        <v>272</v>
      </c>
      <c r="L854">
        <v>10.87</v>
      </c>
      <c r="O854" s="78">
        <v>44590</v>
      </c>
    </row>
    <row r="855" spans="1:15" x14ac:dyDescent="0.35">
      <c r="A855">
        <v>3</v>
      </c>
      <c r="B855">
        <v>3</v>
      </c>
      <c r="C855" t="s">
        <v>469</v>
      </c>
      <c r="D855" t="s">
        <v>470</v>
      </c>
      <c r="E855" t="s">
        <v>276</v>
      </c>
      <c r="F855">
        <v>3.81</v>
      </c>
      <c r="G855">
        <v>32790.991999999998</v>
      </c>
      <c r="H855">
        <v>1010123</v>
      </c>
      <c r="J855">
        <v>32790.991999999998</v>
      </c>
      <c r="L855">
        <v>10.87</v>
      </c>
      <c r="M855">
        <v>10.38409</v>
      </c>
      <c r="N855">
        <v>-4.47</v>
      </c>
      <c r="O855" s="78">
        <v>44590</v>
      </c>
    </row>
    <row r="856" spans="1:15" x14ac:dyDescent="0.35">
      <c r="A856">
        <v>4</v>
      </c>
      <c r="B856">
        <v>4</v>
      </c>
      <c r="C856" t="s">
        <v>471</v>
      </c>
      <c r="D856" t="s">
        <v>472</v>
      </c>
      <c r="E856" t="s">
        <v>276</v>
      </c>
      <c r="F856">
        <v>3.81</v>
      </c>
      <c r="G856">
        <v>29956.625</v>
      </c>
      <c r="H856">
        <v>930122</v>
      </c>
      <c r="J856">
        <v>29956.625</v>
      </c>
      <c r="L856">
        <v>10.87</v>
      </c>
      <c r="M856">
        <v>9.4865100000000009</v>
      </c>
      <c r="N856">
        <v>-12.73</v>
      </c>
      <c r="O856" s="78">
        <v>44590</v>
      </c>
    </row>
    <row r="857" spans="1:15" x14ac:dyDescent="0.35">
      <c r="A857">
        <v>5</v>
      </c>
      <c r="B857">
        <v>5</v>
      </c>
      <c r="C857" t="s">
        <v>473</v>
      </c>
      <c r="D857" t="s">
        <v>474</v>
      </c>
      <c r="E857" t="s">
        <v>281</v>
      </c>
      <c r="F857">
        <v>3.81</v>
      </c>
      <c r="G857">
        <v>38982.550999999999</v>
      </c>
      <c r="H857">
        <v>1197810</v>
      </c>
      <c r="J857">
        <v>38982.550999999999</v>
      </c>
      <c r="L857">
        <v>10.87</v>
      </c>
      <c r="M857">
        <v>12.344799999999999</v>
      </c>
      <c r="N857">
        <v>13.57</v>
      </c>
      <c r="O857" s="78">
        <v>44590</v>
      </c>
    </row>
    <row r="858" spans="1:15" x14ac:dyDescent="0.35">
      <c r="A858">
        <v>6</v>
      </c>
      <c r="B858">
        <v>6</v>
      </c>
      <c r="C858" t="s">
        <v>475</v>
      </c>
      <c r="D858" t="s">
        <v>271</v>
      </c>
      <c r="E858" t="s">
        <v>272</v>
      </c>
      <c r="L858">
        <v>10.87</v>
      </c>
      <c r="O858" s="78">
        <v>44590</v>
      </c>
    </row>
    <row r="859" spans="1:15" x14ac:dyDescent="0.35">
      <c r="A859">
        <v>7</v>
      </c>
      <c r="B859">
        <v>7</v>
      </c>
      <c r="C859" t="s">
        <v>476</v>
      </c>
      <c r="D859" t="s">
        <v>477</v>
      </c>
      <c r="E859" t="s">
        <v>281</v>
      </c>
      <c r="F859">
        <v>3.81</v>
      </c>
      <c r="G859">
        <v>33804.199000000001</v>
      </c>
      <c r="H859">
        <v>1036746</v>
      </c>
      <c r="J859">
        <v>33804.199000000001</v>
      </c>
      <c r="L859">
        <v>10.87</v>
      </c>
      <c r="M859">
        <v>10.704940000000001</v>
      </c>
      <c r="N859">
        <v>-1.52</v>
      </c>
      <c r="O859" s="78">
        <v>44590</v>
      </c>
    </row>
    <row r="860" spans="1:15" x14ac:dyDescent="0.35">
      <c r="A860">
        <v>8</v>
      </c>
      <c r="B860">
        <v>8</v>
      </c>
      <c r="C860" t="s">
        <v>478</v>
      </c>
      <c r="D860" t="s">
        <v>479</v>
      </c>
      <c r="E860" t="s">
        <v>281</v>
      </c>
      <c r="F860">
        <v>3.81</v>
      </c>
      <c r="G860">
        <v>30227.300999999999</v>
      </c>
      <c r="H860">
        <v>929513</v>
      </c>
      <c r="J860">
        <v>30227.300999999999</v>
      </c>
      <c r="L860">
        <v>10.87</v>
      </c>
      <c r="M860">
        <v>9.5722299999999994</v>
      </c>
      <c r="N860">
        <v>-11.94</v>
      </c>
      <c r="O860" s="78">
        <v>44590</v>
      </c>
    </row>
    <row r="861" spans="1:15" x14ac:dyDescent="0.35">
      <c r="A861">
        <v>9</v>
      </c>
      <c r="B861">
        <v>9</v>
      </c>
      <c r="C861" t="s">
        <v>480</v>
      </c>
      <c r="D861" t="s">
        <v>481</v>
      </c>
      <c r="E861" t="s">
        <v>281</v>
      </c>
      <c r="F861">
        <v>3.81</v>
      </c>
      <c r="G861">
        <v>33070.644999999997</v>
      </c>
      <c r="H861">
        <v>1008232</v>
      </c>
      <c r="J861">
        <v>33070.644999999997</v>
      </c>
      <c r="L861">
        <v>10.87</v>
      </c>
      <c r="M861">
        <v>10.47265</v>
      </c>
      <c r="N861">
        <v>-3.66</v>
      </c>
      <c r="O861" s="78">
        <v>44590</v>
      </c>
    </row>
    <row r="862" spans="1:15" x14ac:dyDescent="0.35">
      <c r="A862">
        <v>10</v>
      </c>
      <c r="B862">
        <v>10</v>
      </c>
      <c r="C862" t="s">
        <v>482</v>
      </c>
      <c r="D862" t="s">
        <v>271</v>
      </c>
      <c r="E862" t="s">
        <v>272</v>
      </c>
      <c r="L862">
        <v>10.87</v>
      </c>
      <c r="O862" s="78">
        <v>44590</v>
      </c>
    </row>
    <row r="863" spans="1:15" x14ac:dyDescent="0.35">
      <c r="A863">
        <v>11</v>
      </c>
      <c r="B863">
        <v>11</v>
      </c>
      <c r="C863" t="s">
        <v>483</v>
      </c>
      <c r="D863" t="s">
        <v>484</v>
      </c>
      <c r="E863" t="s">
        <v>281</v>
      </c>
      <c r="F863">
        <v>3.81</v>
      </c>
      <c r="G863">
        <v>34617.199000000001</v>
      </c>
      <c r="H863">
        <v>1061285</v>
      </c>
      <c r="J863">
        <v>34617.199000000001</v>
      </c>
      <c r="L863">
        <v>10.87</v>
      </c>
      <c r="M863">
        <v>10.962400000000001</v>
      </c>
      <c r="N863">
        <v>0.85</v>
      </c>
      <c r="O863" s="78">
        <v>44590</v>
      </c>
    </row>
    <row r="864" spans="1:15" x14ac:dyDescent="0.35">
      <c r="A864">
        <v>12</v>
      </c>
      <c r="B864">
        <v>12</v>
      </c>
      <c r="C864" t="s">
        <v>485</v>
      </c>
      <c r="D864" t="s">
        <v>486</v>
      </c>
      <c r="E864" t="s">
        <v>281</v>
      </c>
      <c r="F864">
        <v>3.81</v>
      </c>
      <c r="G864">
        <v>33651.906000000003</v>
      </c>
      <c r="H864">
        <v>1031141</v>
      </c>
      <c r="J864">
        <v>33651.906000000003</v>
      </c>
      <c r="L864">
        <v>10.87</v>
      </c>
      <c r="M864">
        <v>10.65672</v>
      </c>
      <c r="N864">
        <v>-1.96</v>
      </c>
      <c r="O864" s="78">
        <v>44590</v>
      </c>
    </row>
    <row r="865" spans="1:15" x14ac:dyDescent="0.35">
      <c r="A865">
        <v>13</v>
      </c>
      <c r="B865">
        <v>13</v>
      </c>
      <c r="C865" t="s">
        <v>487</v>
      </c>
      <c r="D865" t="s">
        <v>488</v>
      </c>
      <c r="E865" t="s">
        <v>281</v>
      </c>
      <c r="F865">
        <v>3.81</v>
      </c>
      <c r="G865">
        <v>34655.980000000003</v>
      </c>
      <c r="H865">
        <v>1060528</v>
      </c>
      <c r="J865">
        <v>34655.980000000003</v>
      </c>
      <c r="L865">
        <v>10.87</v>
      </c>
      <c r="M865">
        <v>10.974679999999999</v>
      </c>
      <c r="N865">
        <v>0.96</v>
      </c>
      <c r="O865" s="78">
        <v>44590</v>
      </c>
    </row>
    <row r="866" spans="1:15" x14ac:dyDescent="0.35">
      <c r="A866">
        <v>14</v>
      </c>
      <c r="B866">
        <v>14</v>
      </c>
      <c r="C866" t="s">
        <v>489</v>
      </c>
      <c r="D866" t="s">
        <v>271</v>
      </c>
      <c r="E866" t="s">
        <v>272</v>
      </c>
      <c r="L866">
        <v>10.87</v>
      </c>
      <c r="O866" s="78">
        <v>44590</v>
      </c>
    </row>
    <row r="867" spans="1:15" x14ac:dyDescent="0.35">
      <c r="A867">
        <v>15</v>
      </c>
      <c r="B867">
        <v>15</v>
      </c>
      <c r="C867" t="s">
        <v>490</v>
      </c>
      <c r="D867" t="s">
        <v>474</v>
      </c>
      <c r="E867" t="s">
        <v>281</v>
      </c>
      <c r="F867">
        <v>3.81</v>
      </c>
      <c r="G867">
        <v>40874.898000000001</v>
      </c>
      <c r="H867">
        <v>1247572</v>
      </c>
      <c r="J867">
        <v>40874.898000000001</v>
      </c>
      <c r="L867">
        <v>10.87</v>
      </c>
      <c r="M867">
        <v>12.94406</v>
      </c>
      <c r="N867">
        <v>19.079999999999998</v>
      </c>
      <c r="O867" s="78">
        <v>44590</v>
      </c>
    </row>
    <row r="868" spans="1:15" x14ac:dyDescent="0.35">
      <c r="A868">
        <v>16</v>
      </c>
      <c r="B868">
        <v>16</v>
      </c>
      <c r="C868" t="s">
        <v>491</v>
      </c>
      <c r="D868" t="s">
        <v>271</v>
      </c>
      <c r="E868" t="s">
        <v>272</v>
      </c>
      <c r="L868">
        <v>10.87</v>
      </c>
      <c r="O868" s="78">
        <v>44590</v>
      </c>
    </row>
    <row r="869" spans="1:15" x14ac:dyDescent="0.35">
      <c r="A869">
        <v>17</v>
      </c>
      <c r="B869">
        <v>17</v>
      </c>
      <c r="C869" t="s">
        <v>492</v>
      </c>
      <c r="D869" t="s">
        <v>493</v>
      </c>
      <c r="E869" t="s">
        <v>301</v>
      </c>
      <c r="F869">
        <v>3.81</v>
      </c>
      <c r="G869">
        <v>30584.02</v>
      </c>
      <c r="H869">
        <v>935312</v>
      </c>
      <c r="J869">
        <v>30584.02</v>
      </c>
      <c r="L869">
        <v>10.87</v>
      </c>
      <c r="M869">
        <v>9.6851900000000004</v>
      </c>
      <c r="N869">
        <v>-10.9</v>
      </c>
      <c r="O869" s="78">
        <v>44590</v>
      </c>
    </row>
    <row r="870" spans="1:15" x14ac:dyDescent="0.35">
      <c r="A870">
        <v>18</v>
      </c>
      <c r="B870">
        <v>18</v>
      </c>
      <c r="C870" t="s">
        <v>494</v>
      </c>
      <c r="D870" t="s">
        <v>495</v>
      </c>
      <c r="E870" t="s">
        <v>301</v>
      </c>
      <c r="F870">
        <v>3.81</v>
      </c>
      <c r="G870">
        <v>30390.129000000001</v>
      </c>
      <c r="H870">
        <v>936736</v>
      </c>
      <c r="J870">
        <v>30390.129000000001</v>
      </c>
      <c r="L870">
        <v>10.87</v>
      </c>
      <c r="M870">
        <v>9.6237899999999996</v>
      </c>
      <c r="N870">
        <v>-11.46</v>
      </c>
      <c r="O870" s="78">
        <v>44590</v>
      </c>
    </row>
    <row r="871" spans="1:15" x14ac:dyDescent="0.35">
      <c r="A871">
        <v>19</v>
      </c>
      <c r="B871">
        <v>19</v>
      </c>
      <c r="C871" t="s">
        <v>496</v>
      </c>
      <c r="D871" t="s">
        <v>497</v>
      </c>
      <c r="E871" t="s">
        <v>301</v>
      </c>
      <c r="F871">
        <v>3.81</v>
      </c>
      <c r="G871">
        <v>31048.055</v>
      </c>
      <c r="H871">
        <v>956334</v>
      </c>
      <c r="J871">
        <v>31048.055</v>
      </c>
      <c r="L871">
        <v>10.87</v>
      </c>
      <c r="M871">
        <v>9.8321400000000008</v>
      </c>
      <c r="N871">
        <v>-9.5500000000000007</v>
      </c>
      <c r="O871" s="78">
        <v>44590</v>
      </c>
    </row>
    <row r="872" spans="1:15" x14ac:dyDescent="0.35">
      <c r="A872">
        <v>20</v>
      </c>
      <c r="B872">
        <v>20</v>
      </c>
      <c r="C872" t="s">
        <v>498</v>
      </c>
      <c r="D872" t="s">
        <v>499</v>
      </c>
      <c r="E872" t="s">
        <v>301</v>
      </c>
      <c r="F872">
        <v>3.81</v>
      </c>
      <c r="G872">
        <v>31792.891</v>
      </c>
      <c r="H872">
        <v>951760</v>
      </c>
      <c r="J872">
        <v>31792.891</v>
      </c>
      <c r="L872">
        <v>10.87</v>
      </c>
      <c r="M872">
        <v>10.068009999999999</v>
      </c>
      <c r="N872">
        <v>-7.38</v>
      </c>
      <c r="O872" s="78">
        <v>44590</v>
      </c>
    </row>
    <row r="873" spans="1:15" x14ac:dyDescent="0.35">
      <c r="A873">
        <v>21</v>
      </c>
      <c r="B873">
        <v>21</v>
      </c>
      <c r="C873" t="s">
        <v>500</v>
      </c>
      <c r="D873" t="s">
        <v>501</v>
      </c>
      <c r="E873" t="s">
        <v>301</v>
      </c>
      <c r="F873">
        <v>3.81</v>
      </c>
      <c r="G873">
        <v>30551.074000000001</v>
      </c>
      <c r="H873">
        <v>931159</v>
      </c>
      <c r="J873">
        <v>30551.074000000001</v>
      </c>
      <c r="L873">
        <v>10.87</v>
      </c>
      <c r="M873">
        <v>9.6747599999999991</v>
      </c>
      <c r="N873">
        <v>-11</v>
      </c>
      <c r="O873" s="78">
        <v>44590</v>
      </c>
    </row>
    <row r="874" spans="1:15" x14ac:dyDescent="0.35">
      <c r="A874">
        <v>22</v>
      </c>
      <c r="B874">
        <v>22</v>
      </c>
      <c r="C874" t="s">
        <v>502</v>
      </c>
      <c r="D874" t="s">
        <v>503</v>
      </c>
      <c r="E874" t="s">
        <v>301</v>
      </c>
      <c r="F874">
        <v>3.81</v>
      </c>
      <c r="G874">
        <v>31278.208999999999</v>
      </c>
      <c r="H874">
        <v>937104</v>
      </c>
      <c r="J874">
        <v>31278.208999999999</v>
      </c>
      <c r="L874">
        <v>10.87</v>
      </c>
      <c r="M874">
        <v>9.90503</v>
      </c>
      <c r="N874">
        <v>-8.8800000000000008</v>
      </c>
      <c r="O874" s="78">
        <v>44590</v>
      </c>
    </row>
    <row r="875" spans="1:15" x14ac:dyDescent="0.35">
      <c r="A875">
        <v>23</v>
      </c>
      <c r="B875">
        <v>23</v>
      </c>
      <c r="C875" t="s">
        <v>504</v>
      </c>
      <c r="D875" t="s">
        <v>271</v>
      </c>
      <c r="E875" t="s">
        <v>272</v>
      </c>
      <c r="L875">
        <v>10.87</v>
      </c>
      <c r="O875" s="78">
        <v>44590</v>
      </c>
    </row>
    <row r="876" spans="1:15" x14ac:dyDescent="0.35">
      <c r="A876">
        <v>24</v>
      </c>
      <c r="B876">
        <v>24</v>
      </c>
      <c r="C876" t="s">
        <v>505</v>
      </c>
      <c r="D876" t="s">
        <v>506</v>
      </c>
      <c r="E876" t="s">
        <v>301</v>
      </c>
      <c r="F876">
        <v>3.81</v>
      </c>
      <c r="G876">
        <v>32878.004000000001</v>
      </c>
      <c r="H876">
        <v>1010028</v>
      </c>
      <c r="J876">
        <v>32878.004000000001</v>
      </c>
      <c r="L876">
        <v>10.87</v>
      </c>
      <c r="M876">
        <v>10.41164</v>
      </c>
      <c r="N876">
        <v>-4.22</v>
      </c>
      <c r="O876" s="78">
        <v>44590</v>
      </c>
    </row>
    <row r="877" spans="1:15" x14ac:dyDescent="0.35">
      <c r="A877">
        <v>25</v>
      </c>
      <c r="B877">
        <v>25</v>
      </c>
      <c r="C877" t="s">
        <v>507</v>
      </c>
      <c r="D877" t="s">
        <v>508</v>
      </c>
      <c r="E877" t="s">
        <v>301</v>
      </c>
      <c r="F877">
        <v>3.81</v>
      </c>
      <c r="G877">
        <v>32642.773000000001</v>
      </c>
      <c r="H877">
        <v>1006907</v>
      </c>
      <c r="J877">
        <v>32642.773000000001</v>
      </c>
      <c r="L877">
        <v>10.87</v>
      </c>
      <c r="M877">
        <v>10.337149999999999</v>
      </c>
      <c r="N877">
        <v>-4.9000000000000004</v>
      </c>
      <c r="O877" s="78">
        <v>44590</v>
      </c>
    </row>
    <row r="878" spans="1:15" x14ac:dyDescent="0.35">
      <c r="A878">
        <v>26</v>
      </c>
      <c r="B878">
        <v>26</v>
      </c>
      <c r="C878" t="s">
        <v>509</v>
      </c>
      <c r="D878" t="s">
        <v>510</v>
      </c>
      <c r="E878" t="s">
        <v>301</v>
      </c>
      <c r="F878">
        <v>3.81</v>
      </c>
      <c r="G878">
        <v>32897.563000000002</v>
      </c>
      <c r="H878">
        <v>1000833</v>
      </c>
      <c r="J878">
        <v>32897.563000000002</v>
      </c>
      <c r="L878">
        <v>10.87</v>
      </c>
      <c r="M878">
        <v>10.41784</v>
      </c>
      <c r="N878">
        <v>-4.16</v>
      </c>
      <c r="O878" s="78">
        <v>44590</v>
      </c>
    </row>
    <row r="879" spans="1:15" x14ac:dyDescent="0.35">
      <c r="A879">
        <v>27</v>
      </c>
      <c r="B879">
        <v>27</v>
      </c>
      <c r="C879" t="s">
        <v>511</v>
      </c>
      <c r="D879" t="s">
        <v>512</v>
      </c>
      <c r="E879" t="s">
        <v>301</v>
      </c>
      <c r="F879">
        <v>3.81</v>
      </c>
      <c r="G879">
        <v>32932.328000000001</v>
      </c>
      <c r="H879">
        <v>1009829</v>
      </c>
      <c r="J879">
        <v>32932.328000000001</v>
      </c>
      <c r="L879">
        <v>10.87</v>
      </c>
      <c r="M879">
        <v>10.428850000000001</v>
      </c>
      <c r="N879">
        <v>-4.0599999999999996</v>
      </c>
      <c r="O879" s="78">
        <v>44590</v>
      </c>
    </row>
    <row r="880" spans="1:15" x14ac:dyDescent="0.35">
      <c r="A880">
        <v>28</v>
      </c>
      <c r="B880">
        <v>28</v>
      </c>
      <c r="C880" t="s">
        <v>513</v>
      </c>
      <c r="D880" t="s">
        <v>514</v>
      </c>
      <c r="E880" t="s">
        <v>301</v>
      </c>
      <c r="F880">
        <v>3.81</v>
      </c>
      <c r="G880">
        <v>31572.532999999999</v>
      </c>
      <c r="H880">
        <v>943947</v>
      </c>
      <c r="J880">
        <v>31572.532999999999</v>
      </c>
      <c r="L880">
        <v>10.87</v>
      </c>
      <c r="M880">
        <v>9.9982299999999995</v>
      </c>
      <c r="N880">
        <v>-8.02</v>
      </c>
      <c r="O880" s="78">
        <v>44590</v>
      </c>
    </row>
    <row r="881" spans="1:15" x14ac:dyDescent="0.35">
      <c r="A881">
        <v>29</v>
      </c>
      <c r="B881">
        <v>29</v>
      </c>
      <c r="C881" t="s">
        <v>515</v>
      </c>
      <c r="D881" t="s">
        <v>516</v>
      </c>
      <c r="E881" t="s">
        <v>301</v>
      </c>
      <c r="F881">
        <v>3.81</v>
      </c>
      <c r="G881">
        <v>33332.593999999997</v>
      </c>
      <c r="H881">
        <v>1017923</v>
      </c>
      <c r="J881">
        <v>33332.593999999997</v>
      </c>
      <c r="L881">
        <v>10.87</v>
      </c>
      <c r="M881">
        <v>10.5556</v>
      </c>
      <c r="N881">
        <v>-2.89</v>
      </c>
      <c r="O881" s="78">
        <v>44590</v>
      </c>
    </row>
    <row r="882" spans="1:15" x14ac:dyDescent="0.35">
      <c r="A882">
        <v>30</v>
      </c>
      <c r="B882">
        <v>30</v>
      </c>
      <c r="C882" t="s">
        <v>517</v>
      </c>
      <c r="D882" t="s">
        <v>271</v>
      </c>
      <c r="E882" t="s">
        <v>272</v>
      </c>
      <c r="L882">
        <v>10.87</v>
      </c>
      <c r="O882" s="78">
        <v>44590</v>
      </c>
    </row>
    <row r="883" spans="1:15" x14ac:dyDescent="0.35">
      <c r="A883">
        <v>31</v>
      </c>
      <c r="B883">
        <v>31</v>
      </c>
      <c r="C883" t="s">
        <v>518</v>
      </c>
      <c r="D883" t="s">
        <v>519</v>
      </c>
      <c r="E883" t="s">
        <v>301</v>
      </c>
      <c r="F883">
        <v>3.81</v>
      </c>
      <c r="G883">
        <v>33324.046999999999</v>
      </c>
      <c r="H883">
        <v>1011762</v>
      </c>
      <c r="J883">
        <v>33324.046999999999</v>
      </c>
      <c r="L883">
        <v>10.87</v>
      </c>
      <c r="M883">
        <v>10.55289</v>
      </c>
      <c r="N883">
        <v>-2.92</v>
      </c>
      <c r="O883" s="78">
        <v>44590</v>
      </c>
    </row>
    <row r="884" spans="1:15" x14ac:dyDescent="0.35">
      <c r="A884">
        <v>32</v>
      </c>
      <c r="B884">
        <v>32</v>
      </c>
      <c r="C884" t="s">
        <v>520</v>
      </c>
      <c r="D884" t="s">
        <v>521</v>
      </c>
      <c r="E884" t="s">
        <v>301</v>
      </c>
      <c r="F884">
        <v>3.81</v>
      </c>
      <c r="G884">
        <v>31283.603999999999</v>
      </c>
      <c r="H884">
        <v>942290</v>
      </c>
      <c r="J884">
        <v>31283.603999999999</v>
      </c>
      <c r="L884">
        <v>10.87</v>
      </c>
      <c r="M884">
        <v>9.9067399999999992</v>
      </c>
      <c r="N884">
        <v>-8.86</v>
      </c>
      <c r="O884" s="78">
        <v>44590</v>
      </c>
    </row>
    <row r="885" spans="1:15" x14ac:dyDescent="0.35">
      <c r="A885">
        <v>33</v>
      </c>
      <c r="B885">
        <v>33</v>
      </c>
      <c r="C885" t="s">
        <v>522</v>
      </c>
      <c r="D885" t="s">
        <v>523</v>
      </c>
      <c r="E885" t="s">
        <v>301</v>
      </c>
      <c r="F885">
        <v>3.81</v>
      </c>
      <c r="G885">
        <v>29789.285</v>
      </c>
      <c r="H885">
        <v>915235</v>
      </c>
      <c r="J885">
        <v>29789.285</v>
      </c>
      <c r="L885">
        <v>10.87</v>
      </c>
      <c r="M885">
        <v>9.4335199999999997</v>
      </c>
      <c r="N885">
        <v>-13.22</v>
      </c>
      <c r="O885" s="78">
        <v>44590</v>
      </c>
    </row>
    <row r="886" spans="1:15" x14ac:dyDescent="0.35">
      <c r="A886">
        <v>34</v>
      </c>
      <c r="B886">
        <v>34</v>
      </c>
      <c r="C886" t="s">
        <v>524</v>
      </c>
      <c r="D886" t="s">
        <v>525</v>
      </c>
      <c r="E886" t="s">
        <v>301</v>
      </c>
      <c r="F886">
        <v>3.81</v>
      </c>
      <c r="G886">
        <v>31090.275000000001</v>
      </c>
      <c r="H886">
        <v>951560</v>
      </c>
      <c r="J886">
        <v>31090.275000000001</v>
      </c>
      <c r="L886">
        <v>10.87</v>
      </c>
      <c r="M886">
        <v>9.8455100000000009</v>
      </c>
      <c r="N886">
        <v>-9.42</v>
      </c>
      <c r="O886" s="78">
        <v>44590</v>
      </c>
    </row>
    <row r="887" spans="1:15" x14ac:dyDescent="0.35">
      <c r="A887">
        <v>35</v>
      </c>
      <c r="B887">
        <v>35</v>
      </c>
      <c r="C887" t="s">
        <v>526</v>
      </c>
      <c r="D887" t="s">
        <v>527</v>
      </c>
      <c r="E887" t="s">
        <v>301</v>
      </c>
      <c r="F887">
        <v>3.81</v>
      </c>
      <c r="G887">
        <v>33179.684000000001</v>
      </c>
      <c r="H887">
        <v>1008070</v>
      </c>
      <c r="J887">
        <v>33179.684000000001</v>
      </c>
      <c r="L887">
        <v>10.87</v>
      </c>
      <c r="M887">
        <v>10.50718</v>
      </c>
      <c r="N887">
        <v>-3.34</v>
      </c>
      <c r="O887" s="78">
        <v>44591</v>
      </c>
    </row>
    <row r="888" spans="1:15" x14ac:dyDescent="0.35">
      <c r="A888">
        <v>36</v>
      </c>
      <c r="B888">
        <v>36</v>
      </c>
      <c r="C888" t="s">
        <v>528</v>
      </c>
      <c r="D888" t="s">
        <v>271</v>
      </c>
      <c r="E888" t="s">
        <v>272</v>
      </c>
      <c r="L888">
        <v>10.87</v>
      </c>
      <c r="O888" s="78">
        <v>44591</v>
      </c>
    </row>
    <row r="889" spans="1:15" x14ac:dyDescent="0.35">
      <c r="A889">
        <v>37</v>
      </c>
      <c r="B889">
        <v>37</v>
      </c>
      <c r="C889" t="s">
        <v>529</v>
      </c>
      <c r="D889" t="s">
        <v>530</v>
      </c>
      <c r="E889" t="s">
        <v>339</v>
      </c>
      <c r="F889">
        <v>3.81</v>
      </c>
      <c r="G889">
        <v>36849.82</v>
      </c>
      <c r="H889">
        <v>1128733</v>
      </c>
      <c r="J889">
        <v>36849.82</v>
      </c>
      <c r="L889">
        <v>10.87</v>
      </c>
      <c r="M889">
        <v>11.669420000000001</v>
      </c>
      <c r="N889">
        <v>7.35</v>
      </c>
      <c r="O889" s="78">
        <v>44591</v>
      </c>
    </row>
    <row r="890" spans="1:15" x14ac:dyDescent="0.35">
      <c r="A890">
        <v>38</v>
      </c>
      <c r="B890">
        <v>38</v>
      </c>
      <c r="C890" t="s">
        <v>531</v>
      </c>
      <c r="D890" t="s">
        <v>532</v>
      </c>
      <c r="E890" t="s">
        <v>339</v>
      </c>
      <c r="F890">
        <v>3.81</v>
      </c>
      <c r="G890">
        <v>33358.483999999997</v>
      </c>
      <c r="H890">
        <v>1000832</v>
      </c>
      <c r="J890">
        <v>33358.483999999997</v>
      </c>
      <c r="L890">
        <v>10.87</v>
      </c>
      <c r="M890">
        <v>10.563800000000001</v>
      </c>
      <c r="N890">
        <v>-2.82</v>
      </c>
      <c r="O890" s="78">
        <v>44591</v>
      </c>
    </row>
    <row r="891" spans="1:15" x14ac:dyDescent="0.35">
      <c r="A891">
        <v>39</v>
      </c>
      <c r="B891">
        <v>39</v>
      </c>
      <c r="C891" t="s">
        <v>533</v>
      </c>
      <c r="D891" t="s">
        <v>534</v>
      </c>
      <c r="E891" t="s">
        <v>339</v>
      </c>
      <c r="F891">
        <v>3.81</v>
      </c>
      <c r="G891">
        <v>34768.425999999999</v>
      </c>
      <c r="H891">
        <v>1057520</v>
      </c>
      <c r="J891">
        <v>34768.425999999999</v>
      </c>
      <c r="L891">
        <v>10.87</v>
      </c>
      <c r="M891">
        <v>11.010289999999999</v>
      </c>
      <c r="N891">
        <v>1.29</v>
      </c>
      <c r="O891" s="78">
        <v>44591</v>
      </c>
    </row>
    <row r="892" spans="1:15" x14ac:dyDescent="0.35">
      <c r="A892">
        <v>40</v>
      </c>
      <c r="B892">
        <v>40</v>
      </c>
      <c r="C892" t="s">
        <v>535</v>
      </c>
      <c r="D892" t="s">
        <v>345</v>
      </c>
      <c r="E892" t="s">
        <v>276</v>
      </c>
      <c r="L892">
        <v>10.87</v>
      </c>
      <c r="O892" s="78">
        <v>44591</v>
      </c>
    </row>
    <row r="893" spans="1:15" x14ac:dyDescent="0.35">
      <c r="A893">
        <v>41</v>
      </c>
      <c r="B893">
        <v>41</v>
      </c>
      <c r="C893" t="s">
        <v>536</v>
      </c>
      <c r="D893" t="s">
        <v>271</v>
      </c>
      <c r="E893" t="s">
        <v>272</v>
      </c>
      <c r="L893">
        <v>10.87</v>
      </c>
      <c r="O893" s="78">
        <v>44591</v>
      </c>
    </row>
    <row r="894" spans="1:15" x14ac:dyDescent="0.35">
      <c r="A894">
        <v>42</v>
      </c>
      <c r="B894">
        <v>42</v>
      </c>
      <c r="C894" t="s">
        <v>537</v>
      </c>
      <c r="D894" t="s">
        <v>506</v>
      </c>
      <c r="E894" t="s">
        <v>301</v>
      </c>
      <c r="F894">
        <v>3.81</v>
      </c>
      <c r="G894">
        <v>32448.041000000001</v>
      </c>
      <c r="H894">
        <v>984570</v>
      </c>
      <c r="J894">
        <v>32448.041000000001</v>
      </c>
      <c r="L894">
        <v>10.87</v>
      </c>
      <c r="M894">
        <v>10.27548</v>
      </c>
      <c r="N894">
        <v>-5.47</v>
      </c>
      <c r="O894" s="78">
        <v>44591</v>
      </c>
    </row>
    <row r="895" spans="1:15" x14ac:dyDescent="0.35">
      <c r="A895">
        <v>43</v>
      </c>
      <c r="B895">
        <v>43</v>
      </c>
      <c r="C895" t="s">
        <v>538</v>
      </c>
      <c r="D895" t="s">
        <v>508</v>
      </c>
      <c r="E895" t="s">
        <v>301</v>
      </c>
      <c r="F895">
        <v>3.81</v>
      </c>
      <c r="G895">
        <v>33647.644999999997</v>
      </c>
      <c r="H895">
        <v>1016562</v>
      </c>
      <c r="J895">
        <v>33647.644999999997</v>
      </c>
      <c r="L895">
        <v>10.87</v>
      </c>
      <c r="M895">
        <v>10.65537</v>
      </c>
      <c r="N895">
        <v>-1.97</v>
      </c>
      <c r="O895" s="78">
        <v>44591</v>
      </c>
    </row>
    <row r="896" spans="1:15" x14ac:dyDescent="0.35">
      <c r="A896">
        <v>44</v>
      </c>
      <c r="B896">
        <v>44</v>
      </c>
      <c r="C896" t="s">
        <v>539</v>
      </c>
      <c r="D896" t="s">
        <v>510</v>
      </c>
      <c r="E896" t="s">
        <v>301</v>
      </c>
      <c r="F896">
        <v>3.81</v>
      </c>
      <c r="G896">
        <v>34575.366999999998</v>
      </c>
      <c r="H896">
        <v>1054336</v>
      </c>
      <c r="J896">
        <v>34575.366999999998</v>
      </c>
      <c r="L896">
        <v>10.87</v>
      </c>
      <c r="M896">
        <v>10.949149999999999</v>
      </c>
      <c r="N896">
        <v>0.73</v>
      </c>
      <c r="O896" s="78">
        <v>44591</v>
      </c>
    </row>
    <row r="897" spans="1:15" x14ac:dyDescent="0.35">
      <c r="A897">
        <v>45</v>
      </c>
      <c r="B897">
        <v>45</v>
      </c>
      <c r="C897" t="s">
        <v>540</v>
      </c>
      <c r="D897" t="s">
        <v>271</v>
      </c>
      <c r="E897" t="s">
        <v>272</v>
      </c>
      <c r="L897">
        <v>10.87</v>
      </c>
      <c r="O897" s="78">
        <v>44591</v>
      </c>
    </row>
    <row r="898" spans="1:15" x14ac:dyDescent="0.35">
      <c r="A898">
        <v>46</v>
      </c>
      <c r="B898">
        <v>46</v>
      </c>
      <c r="C898" t="s">
        <v>541</v>
      </c>
      <c r="D898" t="s">
        <v>506</v>
      </c>
      <c r="E898" t="s">
        <v>301</v>
      </c>
      <c r="F898">
        <v>3.81</v>
      </c>
      <c r="G898">
        <v>33729.120999999999</v>
      </c>
      <c r="H898">
        <v>1032037</v>
      </c>
      <c r="J898">
        <v>33729.120999999999</v>
      </c>
      <c r="L898">
        <v>10.87</v>
      </c>
      <c r="M898">
        <v>10.68117</v>
      </c>
      <c r="N898">
        <v>-1.74</v>
      </c>
      <c r="O898" s="78">
        <v>44591</v>
      </c>
    </row>
    <row r="899" spans="1:15" x14ac:dyDescent="0.35">
      <c r="A899">
        <v>47</v>
      </c>
      <c r="B899">
        <v>47</v>
      </c>
      <c r="C899" t="s">
        <v>542</v>
      </c>
      <c r="D899" t="s">
        <v>508</v>
      </c>
      <c r="E899" t="s">
        <v>301</v>
      </c>
      <c r="F899">
        <v>3.81</v>
      </c>
      <c r="G899">
        <v>33889.012000000002</v>
      </c>
      <c r="H899">
        <v>1034729</v>
      </c>
      <c r="J899">
        <v>33889.012000000002</v>
      </c>
      <c r="L899">
        <v>10.87</v>
      </c>
      <c r="M899">
        <v>10.7318</v>
      </c>
      <c r="N899">
        <v>-1.27</v>
      </c>
      <c r="O899" s="78">
        <v>44591</v>
      </c>
    </row>
    <row r="900" spans="1:15" x14ac:dyDescent="0.35">
      <c r="A900">
        <v>48</v>
      </c>
      <c r="B900">
        <v>48</v>
      </c>
      <c r="C900" t="s">
        <v>543</v>
      </c>
      <c r="D900" t="s">
        <v>510</v>
      </c>
      <c r="E900" t="s">
        <v>301</v>
      </c>
      <c r="F900">
        <v>3.81</v>
      </c>
      <c r="G900">
        <v>32845.285000000003</v>
      </c>
      <c r="H900">
        <v>974111</v>
      </c>
      <c r="J900">
        <v>32845.285000000003</v>
      </c>
      <c r="L900">
        <v>10.87</v>
      </c>
      <c r="M900">
        <v>10.40128</v>
      </c>
      <c r="N900">
        <v>-4.3099999999999996</v>
      </c>
      <c r="O900" s="78">
        <v>44591</v>
      </c>
    </row>
    <row r="901" spans="1:15" x14ac:dyDescent="0.35">
      <c r="A901">
        <v>49</v>
      </c>
      <c r="B901">
        <v>49</v>
      </c>
      <c r="C901" t="s">
        <v>544</v>
      </c>
      <c r="D901" t="s">
        <v>271</v>
      </c>
      <c r="E901" t="s">
        <v>272</v>
      </c>
      <c r="L901">
        <v>10.87</v>
      </c>
      <c r="O901" s="78">
        <v>44591</v>
      </c>
    </row>
    <row r="902" spans="1:15" x14ac:dyDescent="0.35">
      <c r="A902">
        <v>50</v>
      </c>
      <c r="B902">
        <v>50</v>
      </c>
      <c r="C902" t="s">
        <v>545</v>
      </c>
      <c r="D902" t="s">
        <v>546</v>
      </c>
      <c r="E902" t="s">
        <v>281</v>
      </c>
      <c r="F902">
        <v>3.81</v>
      </c>
      <c r="G902">
        <v>34199.910000000003</v>
      </c>
      <c r="H902">
        <v>1037495</v>
      </c>
      <c r="J902">
        <v>34199.910000000003</v>
      </c>
      <c r="L902">
        <v>10.87</v>
      </c>
      <c r="M902">
        <v>10.830260000000001</v>
      </c>
      <c r="N902">
        <v>-0.37</v>
      </c>
      <c r="O902" s="78">
        <v>44591</v>
      </c>
    </row>
    <row r="903" spans="1:15" x14ac:dyDescent="0.35">
      <c r="A903">
        <v>51</v>
      </c>
      <c r="B903">
        <v>51</v>
      </c>
      <c r="C903" t="s">
        <v>547</v>
      </c>
      <c r="D903" t="s">
        <v>548</v>
      </c>
      <c r="E903" t="s">
        <v>281</v>
      </c>
      <c r="F903">
        <v>3.81</v>
      </c>
      <c r="G903">
        <v>32261.445</v>
      </c>
      <c r="H903">
        <v>985179</v>
      </c>
      <c r="J903">
        <v>32261.445</v>
      </c>
      <c r="L903">
        <v>10.87</v>
      </c>
      <c r="M903">
        <v>10.216390000000001</v>
      </c>
      <c r="N903">
        <v>-6.01</v>
      </c>
      <c r="O903" s="78">
        <v>44591</v>
      </c>
    </row>
    <row r="904" spans="1:15" x14ac:dyDescent="0.35">
      <c r="A904">
        <v>52</v>
      </c>
      <c r="B904">
        <v>52</v>
      </c>
      <c r="C904" t="s">
        <v>549</v>
      </c>
      <c r="D904" t="s">
        <v>550</v>
      </c>
      <c r="E904" t="s">
        <v>281</v>
      </c>
      <c r="F904">
        <v>3.81</v>
      </c>
      <c r="G904">
        <v>33112.684000000001</v>
      </c>
      <c r="H904">
        <v>1002158</v>
      </c>
      <c r="J904">
        <v>33112.684000000001</v>
      </c>
      <c r="L904">
        <v>10.87</v>
      </c>
      <c r="M904">
        <v>10.48596</v>
      </c>
      <c r="N904">
        <v>-3.53</v>
      </c>
      <c r="O904" s="78">
        <v>44591</v>
      </c>
    </row>
    <row r="905" spans="1:15" x14ac:dyDescent="0.35">
      <c r="A905">
        <v>53</v>
      </c>
      <c r="B905">
        <v>53</v>
      </c>
      <c r="C905" t="s">
        <v>551</v>
      </c>
      <c r="D905" t="s">
        <v>552</v>
      </c>
      <c r="E905" t="s">
        <v>281</v>
      </c>
      <c r="F905">
        <v>3.81</v>
      </c>
      <c r="G905">
        <v>36533.012000000002</v>
      </c>
      <c r="H905">
        <v>1114420</v>
      </c>
      <c r="J905">
        <v>36533.012000000002</v>
      </c>
      <c r="L905">
        <v>10.87</v>
      </c>
      <c r="M905">
        <v>11.569089999999999</v>
      </c>
      <c r="N905">
        <v>6.43</v>
      </c>
      <c r="O905" s="78">
        <v>44591</v>
      </c>
    </row>
    <row r="906" spans="1:15" x14ac:dyDescent="0.35">
      <c r="A906">
        <v>54</v>
      </c>
      <c r="B906">
        <v>54</v>
      </c>
      <c r="C906" t="s">
        <v>553</v>
      </c>
      <c r="D906" t="s">
        <v>554</v>
      </c>
      <c r="E906" t="s">
        <v>281</v>
      </c>
      <c r="F906">
        <v>3.81</v>
      </c>
      <c r="G906">
        <v>37439.504000000001</v>
      </c>
      <c r="H906">
        <v>1151848</v>
      </c>
      <c r="J906">
        <v>37439.504000000001</v>
      </c>
      <c r="L906">
        <v>10.87</v>
      </c>
      <c r="M906">
        <v>11.85615</v>
      </c>
      <c r="N906">
        <v>9.07</v>
      </c>
      <c r="O906" s="78">
        <v>44591</v>
      </c>
    </row>
    <row r="907" spans="1:15" x14ac:dyDescent="0.35">
      <c r="A907">
        <v>55</v>
      </c>
      <c r="B907">
        <v>55</v>
      </c>
      <c r="C907" t="s">
        <v>555</v>
      </c>
      <c r="D907" t="s">
        <v>556</v>
      </c>
      <c r="E907" t="s">
        <v>281</v>
      </c>
      <c r="F907">
        <v>3.81</v>
      </c>
      <c r="G907">
        <v>42002.879000000001</v>
      </c>
      <c r="H907">
        <v>1260954</v>
      </c>
      <c r="J907">
        <v>42002.879000000001</v>
      </c>
      <c r="L907">
        <v>10.87</v>
      </c>
      <c r="M907">
        <v>13.301259999999999</v>
      </c>
      <c r="N907">
        <v>22.37</v>
      </c>
      <c r="O907" s="78">
        <v>44591</v>
      </c>
    </row>
    <row r="908" spans="1:15" x14ac:dyDescent="0.35">
      <c r="A908">
        <v>56</v>
      </c>
      <c r="B908">
        <v>56</v>
      </c>
      <c r="C908" t="s">
        <v>557</v>
      </c>
      <c r="D908" t="s">
        <v>271</v>
      </c>
      <c r="E908" t="s">
        <v>272</v>
      </c>
      <c r="L908">
        <v>10.87</v>
      </c>
      <c r="O908" s="78">
        <v>44591</v>
      </c>
    </row>
    <row r="909" spans="1:15" x14ac:dyDescent="0.35">
      <c r="A909">
        <v>57</v>
      </c>
      <c r="B909">
        <v>57</v>
      </c>
      <c r="C909" t="s">
        <v>558</v>
      </c>
      <c r="D909" t="s">
        <v>559</v>
      </c>
      <c r="E909" t="s">
        <v>281</v>
      </c>
      <c r="F909">
        <v>3.81</v>
      </c>
      <c r="G909">
        <v>34116.008000000002</v>
      </c>
      <c r="H909">
        <v>1042437</v>
      </c>
      <c r="J909">
        <v>34116.008000000002</v>
      </c>
      <c r="L909">
        <v>10.87</v>
      </c>
      <c r="M909">
        <v>10.80369</v>
      </c>
      <c r="N909">
        <v>-0.61</v>
      </c>
      <c r="O909" s="78">
        <v>44591</v>
      </c>
    </row>
    <row r="910" spans="1:15" x14ac:dyDescent="0.35">
      <c r="A910">
        <v>58</v>
      </c>
      <c r="B910">
        <v>58</v>
      </c>
      <c r="C910" t="s">
        <v>560</v>
      </c>
      <c r="D910" t="s">
        <v>561</v>
      </c>
      <c r="E910" t="s">
        <v>281</v>
      </c>
      <c r="F910">
        <v>3.81</v>
      </c>
      <c r="G910">
        <v>36099.152000000002</v>
      </c>
      <c r="H910">
        <v>1099975</v>
      </c>
      <c r="J910">
        <v>36099.152000000002</v>
      </c>
      <c r="L910">
        <v>10.87</v>
      </c>
      <c r="M910">
        <v>11.431699999999999</v>
      </c>
      <c r="N910">
        <v>5.17</v>
      </c>
      <c r="O910" s="78">
        <v>44591</v>
      </c>
    </row>
    <row r="911" spans="1:15" x14ac:dyDescent="0.35">
      <c r="A911">
        <v>59</v>
      </c>
      <c r="B911">
        <v>59</v>
      </c>
      <c r="C911" t="s">
        <v>562</v>
      </c>
      <c r="D911" t="s">
        <v>563</v>
      </c>
      <c r="E911" t="s">
        <v>281</v>
      </c>
      <c r="F911">
        <v>3.81</v>
      </c>
      <c r="G911">
        <v>36398.699000000001</v>
      </c>
      <c r="H911">
        <v>1101212</v>
      </c>
      <c r="J911">
        <v>36398.699000000001</v>
      </c>
      <c r="L911">
        <v>10.87</v>
      </c>
      <c r="M911">
        <v>11.52656</v>
      </c>
      <c r="N911">
        <v>6.04</v>
      </c>
      <c r="O911" s="78">
        <v>44591</v>
      </c>
    </row>
    <row r="912" spans="1:15" x14ac:dyDescent="0.35">
      <c r="A912">
        <v>60</v>
      </c>
      <c r="B912">
        <v>60</v>
      </c>
      <c r="C912" t="s">
        <v>564</v>
      </c>
      <c r="D912" t="s">
        <v>565</v>
      </c>
      <c r="E912" t="s">
        <v>281</v>
      </c>
      <c r="F912">
        <v>3.81</v>
      </c>
      <c r="G912">
        <v>34068.983999999997</v>
      </c>
      <c r="H912">
        <v>1025933</v>
      </c>
      <c r="J912">
        <v>34068.983999999997</v>
      </c>
      <c r="L912">
        <v>10.87</v>
      </c>
      <c r="M912">
        <v>10.7888</v>
      </c>
      <c r="N912">
        <v>-0.75</v>
      </c>
      <c r="O912" s="78">
        <v>44591</v>
      </c>
    </row>
    <row r="913" spans="1:15" x14ac:dyDescent="0.35">
      <c r="A913">
        <v>61</v>
      </c>
      <c r="B913">
        <v>61</v>
      </c>
      <c r="C913" t="s">
        <v>566</v>
      </c>
      <c r="D913" t="s">
        <v>567</v>
      </c>
      <c r="E913" t="s">
        <v>281</v>
      </c>
      <c r="F913">
        <v>3.81</v>
      </c>
      <c r="G913">
        <v>32640.951000000001</v>
      </c>
      <c r="H913">
        <v>984552</v>
      </c>
      <c r="J913">
        <v>32640.951000000001</v>
      </c>
      <c r="L913">
        <v>10.87</v>
      </c>
      <c r="M913">
        <v>10.33657</v>
      </c>
      <c r="N913">
        <v>-4.91</v>
      </c>
      <c r="O913" s="78">
        <v>44591</v>
      </c>
    </row>
    <row r="914" spans="1:15" x14ac:dyDescent="0.35">
      <c r="A914">
        <v>62</v>
      </c>
      <c r="B914">
        <v>62</v>
      </c>
      <c r="C914" t="s">
        <v>568</v>
      </c>
      <c r="D914" t="s">
        <v>569</v>
      </c>
      <c r="E914" t="s">
        <v>281</v>
      </c>
      <c r="F914">
        <v>3.81</v>
      </c>
      <c r="G914">
        <v>35512.769999999997</v>
      </c>
      <c r="H914">
        <v>1089824</v>
      </c>
      <c r="J914">
        <v>35512.769999999997</v>
      </c>
      <c r="L914">
        <v>10.87</v>
      </c>
      <c r="M914">
        <v>11.24601</v>
      </c>
      <c r="N914">
        <v>3.46</v>
      </c>
      <c r="O914" s="78">
        <v>44591</v>
      </c>
    </row>
    <row r="915" spans="1:15" x14ac:dyDescent="0.35">
      <c r="A915">
        <v>63</v>
      </c>
      <c r="B915">
        <v>63</v>
      </c>
      <c r="C915" t="s">
        <v>570</v>
      </c>
      <c r="D915" t="s">
        <v>271</v>
      </c>
      <c r="E915" t="s">
        <v>272</v>
      </c>
      <c r="L915">
        <v>10.87</v>
      </c>
      <c r="O915" s="78">
        <v>44591</v>
      </c>
    </row>
    <row r="916" spans="1:15" x14ac:dyDescent="0.35">
      <c r="A916">
        <v>64</v>
      </c>
      <c r="B916">
        <v>64</v>
      </c>
      <c r="C916" t="s">
        <v>571</v>
      </c>
      <c r="D916" t="s">
        <v>572</v>
      </c>
      <c r="E916" t="s">
        <v>281</v>
      </c>
      <c r="F916">
        <v>3.81</v>
      </c>
      <c r="G916">
        <v>35359.741999999998</v>
      </c>
      <c r="H916">
        <v>1071845</v>
      </c>
      <c r="J916">
        <v>35359.741999999998</v>
      </c>
      <c r="L916">
        <v>10.87</v>
      </c>
      <c r="M916">
        <v>11.19755</v>
      </c>
      <c r="N916">
        <v>3.01</v>
      </c>
      <c r="O916" s="78">
        <v>44591</v>
      </c>
    </row>
    <row r="917" spans="1:15" x14ac:dyDescent="0.35">
      <c r="A917">
        <v>65</v>
      </c>
      <c r="B917">
        <v>65</v>
      </c>
      <c r="C917" t="s">
        <v>573</v>
      </c>
      <c r="D917" t="s">
        <v>574</v>
      </c>
      <c r="E917" t="s">
        <v>281</v>
      </c>
      <c r="F917">
        <v>3.81</v>
      </c>
      <c r="G917">
        <v>32679.469000000001</v>
      </c>
      <c r="H917">
        <v>981708</v>
      </c>
      <c r="J917">
        <v>32679.469000000001</v>
      </c>
      <c r="L917">
        <v>10.87</v>
      </c>
      <c r="M917">
        <v>10.34877</v>
      </c>
      <c r="N917">
        <v>-4.8</v>
      </c>
      <c r="O917" s="78">
        <v>44591</v>
      </c>
    </row>
    <row r="918" spans="1:15" x14ac:dyDescent="0.35">
      <c r="A918">
        <v>66</v>
      </c>
      <c r="B918">
        <v>66</v>
      </c>
      <c r="C918" t="s">
        <v>575</v>
      </c>
      <c r="D918" t="s">
        <v>576</v>
      </c>
      <c r="E918" t="s">
        <v>281</v>
      </c>
      <c r="F918">
        <v>3.81</v>
      </c>
      <c r="G918">
        <v>34165.601999999999</v>
      </c>
      <c r="H918">
        <v>1033827</v>
      </c>
      <c r="J918">
        <v>34165.601999999999</v>
      </c>
      <c r="L918">
        <v>10.87</v>
      </c>
      <c r="M918">
        <v>10.81939</v>
      </c>
      <c r="N918">
        <v>-0.47</v>
      </c>
      <c r="O918" s="78">
        <v>44591</v>
      </c>
    </row>
    <row r="919" spans="1:15" x14ac:dyDescent="0.35">
      <c r="A919">
        <v>67</v>
      </c>
      <c r="B919">
        <v>67</v>
      </c>
      <c r="C919" t="s">
        <v>577</v>
      </c>
      <c r="D919" t="s">
        <v>578</v>
      </c>
      <c r="E919" t="s">
        <v>281</v>
      </c>
      <c r="F919">
        <v>3.81</v>
      </c>
      <c r="G919">
        <v>35803.762000000002</v>
      </c>
      <c r="H919">
        <v>1078106</v>
      </c>
      <c r="J919">
        <v>35803.762000000002</v>
      </c>
      <c r="L919">
        <v>10.87</v>
      </c>
      <c r="M919">
        <v>11.33816</v>
      </c>
      <c r="N919">
        <v>4.3099999999999996</v>
      </c>
      <c r="O919" s="78">
        <v>44591</v>
      </c>
    </row>
    <row r="920" spans="1:15" x14ac:dyDescent="0.35">
      <c r="A920">
        <v>68</v>
      </c>
      <c r="B920">
        <v>68</v>
      </c>
      <c r="C920" t="s">
        <v>579</v>
      </c>
      <c r="D920" t="s">
        <v>580</v>
      </c>
      <c r="E920" t="s">
        <v>281</v>
      </c>
      <c r="F920">
        <v>3.81</v>
      </c>
      <c r="G920">
        <v>38394.328000000001</v>
      </c>
      <c r="H920">
        <v>1165873</v>
      </c>
      <c r="J920">
        <v>38394.328000000001</v>
      </c>
      <c r="L920">
        <v>10.87</v>
      </c>
      <c r="M920">
        <v>12.158519999999999</v>
      </c>
      <c r="N920">
        <v>11.85</v>
      </c>
      <c r="O920" s="78">
        <v>44591</v>
      </c>
    </row>
    <row r="921" spans="1:15" x14ac:dyDescent="0.35">
      <c r="A921">
        <v>69</v>
      </c>
      <c r="B921">
        <v>69</v>
      </c>
      <c r="C921" t="s">
        <v>581</v>
      </c>
      <c r="D921" t="s">
        <v>582</v>
      </c>
      <c r="E921" t="s">
        <v>281</v>
      </c>
      <c r="F921">
        <v>3.81</v>
      </c>
      <c r="G921">
        <v>40164.112999999998</v>
      </c>
      <c r="H921">
        <v>1216688</v>
      </c>
      <c r="J921">
        <v>40164.112999999998</v>
      </c>
      <c r="L921">
        <v>10.87</v>
      </c>
      <c r="M921">
        <v>12.718970000000001</v>
      </c>
      <c r="N921">
        <v>17.010000000000002</v>
      </c>
      <c r="O921" s="78">
        <v>44591</v>
      </c>
    </row>
    <row r="922" spans="1:15" x14ac:dyDescent="0.35">
      <c r="A922">
        <v>70</v>
      </c>
      <c r="B922">
        <v>70</v>
      </c>
      <c r="C922" t="s">
        <v>583</v>
      </c>
      <c r="D922" t="s">
        <v>271</v>
      </c>
      <c r="E922" t="s">
        <v>272</v>
      </c>
      <c r="L922">
        <v>10.87</v>
      </c>
      <c r="O922" s="78">
        <v>44591</v>
      </c>
    </row>
    <row r="923" spans="1:15" x14ac:dyDescent="0.35">
      <c r="A923">
        <v>71</v>
      </c>
      <c r="B923">
        <v>71</v>
      </c>
      <c r="C923" t="s">
        <v>584</v>
      </c>
      <c r="D923" t="s">
        <v>585</v>
      </c>
      <c r="E923" t="s">
        <v>281</v>
      </c>
      <c r="F923">
        <v>3.81</v>
      </c>
      <c r="G923">
        <v>36687.726999999999</v>
      </c>
      <c r="H923">
        <v>1103266</v>
      </c>
      <c r="J923">
        <v>36687.726999999999</v>
      </c>
      <c r="L923">
        <v>10.87</v>
      </c>
      <c r="M923">
        <v>11.61809</v>
      </c>
      <c r="N923">
        <v>6.88</v>
      </c>
      <c r="O923" s="78">
        <v>44591</v>
      </c>
    </row>
    <row r="924" spans="1:15" x14ac:dyDescent="0.35">
      <c r="A924">
        <v>72</v>
      </c>
      <c r="B924">
        <v>72</v>
      </c>
      <c r="C924" t="s">
        <v>586</v>
      </c>
      <c r="D924" t="s">
        <v>587</v>
      </c>
      <c r="E924" t="s">
        <v>281</v>
      </c>
      <c r="F924">
        <v>3.81</v>
      </c>
      <c r="G924">
        <v>33752.277000000002</v>
      </c>
      <c r="H924">
        <v>1011335</v>
      </c>
      <c r="J924">
        <v>33752.277000000002</v>
      </c>
      <c r="L924">
        <v>10.87</v>
      </c>
      <c r="M924">
        <v>10.688499999999999</v>
      </c>
      <c r="N924">
        <v>-1.67</v>
      </c>
      <c r="O924" s="78">
        <v>44591</v>
      </c>
    </row>
    <row r="925" spans="1:15" x14ac:dyDescent="0.35">
      <c r="A925">
        <v>73</v>
      </c>
      <c r="B925">
        <v>73</v>
      </c>
      <c r="C925" t="s">
        <v>588</v>
      </c>
      <c r="D925" t="s">
        <v>589</v>
      </c>
      <c r="E925" t="s">
        <v>281</v>
      </c>
      <c r="F925">
        <v>3.81</v>
      </c>
      <c r="G925">
        <v>37582.262000000002</v>
      </c>
      <c r="H925">
        <v>1161982</v>
      </c>
      <c r="J925">
        <v>37582.262000000002</v>
      </c>
      <c r="L925">
        <v>10.87</v>
      </c>
      <c r="M925">
        <v>11.90136</v>
      </c>
      <c r="N925">
        <v>9.49</v>
      </c>
      <c r="O925" s="78">
        <v>44591</v>
      </c>
    </row>
    <row r="926" spans="1:15" x14ac:dyDescent="0.35">
      <c r="A926">
        <v>74</v>
      </c>
      <c r="B926">
        <v>74</v>
      </c>
      <c r="C926" t="s">
        <v>590</v>
      </c>
      <c r="D926" t="s">
        <v>591</v>
      </c>
      <c r="E926" t="s">
        <v>281</v>
      </c>
      <c r="F926">
        <v>3.81</v>
      </c>
      <c r="G926">
        <v>36446.292999999998</v>
      </c>
      <c r="H926">
        <v>1106888</v>
      </c>
      <c r="J926">
        <v>36446.292999999998</v>
      </c>
      <c r="L926">
        <v>10.87</v>
      </c>
      <c r="M926">
        <v>11.54163</v>
      </c>
      <c r="N926">
        <v>6.18</v>
      </c>
      <c r="O926" s="78">
        <v>44591</v>
      </c>
    </row>
    <row r="927" spans="1:15" x14ac:dyDescent="0.35">
      <c r="A927">
        <v>75</v>
      </c>
      <c r="B927">
        <v>75</v>
      </c>
      <c r="C927" t="s">
        <v>592</v>
      </c>
      <c r="D927" t="s">
        <v>593</v>
      </c>
      <c r="E927" t="s">
        <v>281</v>
      </c>
      <c r="F927">
        <v>3.81</v>
      </c>
      <c r="G927">
        <v>35567.093999999997</v>
      </c>
      <c r="H927">
        <v>1076693</v>
      </c>
      <c r="J927">
        <v>35567.093999999997</v>
      </c>
      <c r="L927">
        <v>10.87</v>
      </c>
      <c r="M927">
        <v>11.263210000000001</v>
      </c>
      <c r="N927">
        <v>3.62</v>
      </c>
      <c r="O927" s="78">
        <v>44591</v>
      </c>
    </row>
    <row r="928" spans="1:15" x14ac:dyDescent="0.35">
      <c r="A928">
        <v>76</v>
      </c>
      <c r="B928">
        <v>76</v>
      </c>
      <c r="C928" t="s">
        <v>594</v>
      </c>
      <c r="D928" t="s">
        <v>595</v>
      </c>
      <c r="E928" t="s">
        <v>281</v>
      </c>
      <c r="F928">
        <v>3.81</v>
      </c>
      <c r="G928">
        <v>35284.733999999997</v>
      </c>
      <c r="H928">
        <v>1083614</v>
      </c>
      <c r="J928">
        <v>35284.733999999997</v>
      </c>
      <c r="L928">
        <v>10.87</v>
      </c>
      <c r="M928">
        <v>11.17379</v>
      </c>
      <c r="N928">
        <v>2.79</v>
      </c>
      <c r="O928" s="78">
        <v>44591</v>
      </c>
    </row>
    <row r="929" spans="1:15" x14ac:dyDescent="0.35">
      <c r="A929">
        <v>77</v>
      </c>
      <c r="B929">
        <v>77</v>
      </c>
      <c r="C929" t="s">
        <v>596</v>
      </c>
      <c r="D929" t="s">
        <v>271</v>
      </c>
      <c r="E929" t="s">
        <v>272</v>
      </c>
      <c r="L929">
        <v>10.87</v>
      </c>
      <c r="O929" s="78">
        <v>44591</v>
      </c>
    </row>
    <row r="930" spans="1:15" x14ac:dyDescent="0.35">
      <c r="A930">
        <v>78</v>
      </c>
      <c r="B930">
        <v>78</v>
      </c>
      <c r="C930" t="s">
        <v>597</v>
      </c>
      <c r="D930" t="s">
        <v>598</v>
      </c>
      <c r="E930" t="s">
        <v>281</v>
      </c>
      <c r="F930">
        <v>3.81</v>
      </c>
      <c r="G930">
        <v>36146.995999999999</v>
      </c>
      <c r="H930">
        <v>1087166</v>
      </c>
      <c r="J930">
        <v>36146.995999999999</v>
      </c>
      <c r="L930">
        <v>10.87</v>
      </c>
      <c r="M930">
        <v>11.44685</v>
      </c>
      <c r="N930">
        <v>5.31</v>
      </c>
      <c r="O930" s="78">
        <v>44591</v>
      </c>
    </row>
    <row r="931" spans="1:15" x14ac:dyDescent="0.35">
      <c r="A931">
        <v>79</v>
      </c>
      <c r="B931">
        <v>79</v>
      </c>
      <c r="C931" t="s">
        <v>599</v>
      </c>
      <c r="D931" t="s">
        <v>600</v>
      </c>
      <c r="E931" t="s">
        <v>281</v>
      </c>
      <c r="F931">
        <v>3.81</v>
      </c>
      <c r="G931">
        <v>36682.976999999999</v>
      </c>
      <c r="H931">
        <v>1115821</v>
      </c>
      <c r="J931">
        <v>36682.976999999999</v>
      </c>
      <c r="L931">
        <v>10.87</v>
      </c>
      <c r="M931">
        <v>11.616580000000001</v>
      </c>
      <c r="N931">
        <v>6.87</v>
      </c>
      <c r="O931" s="78">
        <v>44591</v>
      </c>
    </row>
    <row r="932" spans="1:15" x14ac:dyDescent="0.35">
      <c r="A932">
        <v>80</v>
      </c>
      <c r="B932">
        <v>80</v>
      </c>
      <c r="C932" t="s">
        <v>601</v>
      </c>
      <c r="D932" t="s">
        <v>602</v>
      </c>
      <c r="E932" t="s">
        <v>281</v>
      </c>
      <c r="F932">
        <v>3.81</v>
      </c>
      <c r="G932">
        <v>31956.695</v>
      </c>
      <c r="H932">
        <v>970421</v>
      </c>
      <c r="J932">
        <v>31956.695</v>
      </c>
      <c r="L932">
        <v>10.87</v>
      </c>
      <c r="M932">
        <v>10.11989</v>
      </c>
      <c r="N932">
        <v>-6.9</v>
      </c>
      <c r="O932" s="78">
        <v>44591</v>
      </c>
    </row>
    <row r="933" spans="1:15" x14ac:dyDescent="0.35">
      <c r="A933">
        <v>81</v>
      </c>
      <c r="B933">
        <v>81</v>
      </c>
      <c r="C933" t="s">
        <v>603</v>
      </c>
      <c r="D933" t="s">
        <v>604</v>
      </c>
      <c r="E933" t="s">
        <v>281</v>
      </c>
      <c r="F933">
        <v>3.81</v>
      </c>
      <c r="G933">
        <v>36528.769999999997</v>
      </c>
      <c r="H933">
        <v>1105348</v>
      </c>
      <c r="J933">
        <v>36528.769999999997</v>
      </c>
      <c r="L933">
        <v>10.87</v>
      </c>
      <c r="M933">
        <v>11.56775</v>
      </c>
      <c r="N933">
        <v>6.42</v>
      </c>
      <c r="O933" s="78">
        <v>44591</v>
      </c>
    </row>
    <row r="934" spans="1:15" x14ac:dyDescent="0.35">
      <c r="A934">
        <v>82</v>
      </c>
      <c r="B934">
        <v>82</v>
      </c>
      <c r="C934" t="s">
        <v>605</v>
      </c>
      <c r="D934" t="s">
        <v>606</v>
      </c>
      <c r="E934" t="s">
        <v>281</v>
      </c>
      <c r="F934">
        <v>3.81</v>
      </c>
      <c r="G934">
        <v>42811.582000000002</v>
      </c>
      <c r="H934">
        <v>1295278</v>
      </c>
      <c r="J934">
        <v>42811.582000000002</v>
      </c>
      <c r="L934">
        <v>10.87</v>
      </c>
      <c r="M934">
        <v>13.557359999999999</v>
      </c>
      <c r="N934">
        <v>24.72</v>
      </c>
      <c r="O934" s="78">
        <v>44591</v>
      </c>
    </row>
    <row r="935" spans="1:15" x14ac:dyDescent="0.35">
      <c r="A935">
        <v>83</v>
      </c>
      <c r="B935">
        <v>83</v>
      </c>
      <c r="C935" t="s">
        <v>607</v>
      </c>
      <c r="D935" t="s">
        <v>608</v>
      </c>
      <c r="E935" t="s">
        <v>281</v>
      </c>
      <c r="F935">
        <v>3.81</v>
      </c>
      <c r="G935">
        <v>37234.042999999998</v>
      </c>
      <c r="H935">
        <v>1133330</v>
      </c>
      <c r="J935">
        <v>37234.042999999998</v>
      </c>
      <c r="L935">
        <v>10.87</v>
      </c>
      <c r="M935">
        <v>11.791090000000001</v>
      </c>
      <c r="N935">
        <v>8.4700000000000006</v>
      </c>
      <c r="O935" s="78">
        <v>44591</v>
      </c>
    </row>
    <row r="936" spans="1:15" x14ac:dyDescent="0.35">
      <c r="A936">
        <v>84</v>
      </c>
      <c r="B936">
        <v>84</v>
      </c>
      <c r="C936" t="s">
        <v>609</v>
      </c>
      <c r="D936" t="s">
        <v>271</v>
      </c>
      <c r="E936" t="s">
        <v>272</v>
      </c>
      <c r="L936">
        <v>10.87</v>
      </c>
      <c r="O936" s="78">
        <v>44591</v>
      </c>
    </row>
    <row r="937" spans="1:15" x14ac:dyDescent="0.35">
      <c r="A937">
        <v>85</v>
      </c>
      <c r="B937">
        <v>85</v>
      </c>
      <c r="C937" t="s">
        <v>610</v>
      </c>
      <c r="D937" t="s">
        <v>611</v>
      </c>
      <c r="E937" t="s">
        <v>281</v>
      </c>
      <c r="F937">
        <v>3.81</v>
      </c>
      <c r="G937">
        <v>36861.741999999998</v>
      </c>
      <c r="H937">
        <v>1119252</v>
      </c>
      <c r="J937">
        <v>36861.741999999998</v>
      </c>
      <c r="L937">
        <v>10.87</v>
      </c>
      <c r="M937">
        <v>11.67319</v>
      </c>
      <c r="N937">
        <v>7.39</v>
      </c>
      <c r="O937" s="78">
        <v>44591</v>
      </c>
    </row>
    <row r="938" spans="1:15" x14ac:dyDescent="0.35">
      <c r="A938">
        <v>86</v>
      </c>
      <c r="B938">
        <v>86</v>
      </c>
      <c r="C938" t="s">
        <v>612</v>
      </c>
      <c r="D938" t="s">
        <v>613</v>
      </c>
      <c r="E938" t="s">
        <v>281</v>
      </c>
      <c r="F938">
        <v>3.81</v>
      </c>
      <c r="G938">
        <v>35884.957000000002</v>
      </c>
      <c r="H938">
        <v>1085947</v>
      </c>
      <c r="J938">
        <v>35884.957000000002</v>
      </c>
      <c r="L938">
        <v>10.87</v>
      </c>
      <c r="M938">
        <v>11.36387</v>
      </c>
      <c r="N938">
        <v>4.54</v>
      </c>
      <c r="O938" s="78">
        <v>44591</v>
      </c>
    </row>
    <row r="939" spans="1:15" x14ac:dyDescent="0.35">
      <c r="A939">
        <v>87</v>
      </c>
      <c r="B939">
        <v>87</v>
      </c>
      <c r="C939" t="s">
        <v>614</v>
      </c>
      <c r="D939" t="s">
        <v>615</v>
      </c>
      <c r="E939" t="s">
        <v>281</v>
      </c>
      <c r="F939">
        <v>3.81</v>
      </c>
      <c r="G939">
        <v>37501.241999999998</v>
      </c>
      <c r="H939">
        <v>1123480</v>
      </c>
      <c r="J939">
        <v>37501.241999999998</v>
      </c>
      <c r="L939">
        <v>10.87</v>
      </c>
      <c r="M939">
        <v>11.87571</v>
      </c>
      <c r="N939">
        <v>9.25</v>
      </c>
      <c r="O939" s="78">
        <v>44591</v>
      </c>
    </row>
    <row r="940" spans="1:15" x14ac:dyDescent="0.35">
      <c r="A940">
        <v>88</v>
      </c>
      <c r="B940">
        <v>88</v>
      </c>
      <c r="C940" t="s">
        <v>616</v>
      </c>
      <c r="D940" t="s">
        <v>617</v>
      </c>
      <c r="E940" t="s">
        <v>281</v>
      </c>
      <c r="F940">
        <v>3.81</v>
      </c>
      <c r="G940">
        <v>39554.563000000002</v>
      </c>
      <c r="H940">
        <v>1197487</v>
      </c>
      <c r="J940">
        <v>39554.563000000002</v>
      </c>
      <c r="L940">
        <v>10.87</v>
      </c>
      <c r="M940">
        <v>12.52594</v>
      </c>
      <c r="N940">
        <v>15.23</v>
      </c>
      <c r="O940" s="78">
        <v>44591</v>
      </c>
    </row>
    <row r="941" spans="1:15" x14ac:dyDescent="0.35">
      <c r="A941">
        <v>89</v>
      </c>
      <c r="B941">
        <v>89</v>
      </c>
      <c r="C941" t="s">
        <v>618</v>
      </c>
      <c r="D941" t="s">
        <v>619</v>
      </c>
      <c r="E941" t="s">
        <v>281</v>
      </c>
      <c r="F941">
        <v>3.81</v>
      </c>
      <c r="G941">
        <v>36063.858999999997</v>
      </c>
      <c r="H941">
        <v>1084136</v>
      </c>
      <c r="J941">
        <v>36063.858999999997</v>
      </c>
      <c r="L941">
        <v>10.87</v>
      </c>
      <c r="M941">
        <v>11.42052</v>
      </c>
      <c r="N941">
        <v>5.0599999999999996</v>
      </c>
      <c r="O941" s="78">
        <v>44591</v>
      </c>
    </row>
    <row r="942" spans="1:15" x14ac:dyDescent="0.35">
      <c r="A942">
        <v>90</v>
      </c>
      <c r="B942">
        <v>90</v>
      </c>
      <c r="C942" t="s">
        <v>620</v>
      </c>
      <c r="D942" t="s">
        <v>621</v>
      </c>
      <c r="E942" t="s">
        <v>281</v>
      </c>
      <c r="F942">
        <v>3.81</v>
      </c>
      <c r="G942">
        <v>33545.313000000002</v>
      </c>
      <c r="H942">
        <v>1020537</v>
      </c>
      <c r="J942">
        <v>33545.313000000002</v>
      </c>
      <c r="L942">
        <v>10.87</v>
      </c>
      <c r="M942">
        <v>10.622960000000001</v>
      </c>
      <c r="N942">
        <v>-2.27</v>
      </c>
      <c r="O942" s="78">
        <v>44591</v>
      </c>
    </row>
    <row r="943" spans="1:15" x14ac:dyDescent="0.35">
      <c r="A943">
        <v>91</v>
      </c>
      <c r="B943">
        <v>91</v>
      </c>
      <c r="C943" t="s">
        <v>622</v>
      </c>
      <c r="D943" t="s">
        <v>271</v>
      </c>
      <c r="E943" t="s">
        <v>272</v>
      </c>
      <c r="L943">
        <v>10.87</v>
      </c>
      <c r="O943" s="78">
        <v>44591</v>
      </c>
    </row>
    <row r="944" spans="1:15" x14ac:dyDescent="0.35">
      <c r="A944">
        <v>92</v>
      </c>
      <c r="B944">
        <v>92</v>
      </c>
      <c r="C944" t="s">
        <v>623</v>
      </c>
      <c r="D944" t="s">
        <v>624</v>
      </c>
      <c r="E944" t="s">
        <v>281</v>
      </c>
      <c r="F944">
        <v>3.81</v>
      </c>
      <c r="G944">
        <v>31576.687999999998</v>
      </c>
      <c r="H944">
        <v>963384</v>
      </c>
      <c r="J944">
        <v>31576.687999999998</v>
      </c>
      <c r="L944">
        <v>10.87</v>
      </c>
      <c r="M944">
        <v>9.9995499999999993</v>
      </c>
      <c r="N944">
        <v>-8.01</v>
      </c>
      <c r="O944" s="78">
        <v>44591</v>
      </c>
    </row>
    <row r="945" spans="1:15" x14ac:dyDescent="0.35">
      <c r="A945">
        <v>93</v>
      </c>
      <c r="B945">
        <v>93</v>
      </c>
      <c r="C945" t="s">
        <v>625</v>
      </c>
      <c r="D945" t="s">
        <v>626</v>
      </c>
      <c r="E945" t="s">
        <v>281</v>
      </c>
      <c r="F945">
        <v>3.81</v>
      </c>
      <c r="G945">
        <v>32585.35</v>
      </c>
      <c r="H945">
        <v>993381</v>
      </c>
      <c r="J945">
        <v>32585.35</v>
      </c>
      <c r="L945">
        <v>10.87</v>
      </c>
      <c r="M945">
        <v>10.31897</v>
      </c>
      <c r="N945">
        <v>-5.07</v>
      </c>
      <c r="O945" s="78">
        <v>44591</v>
      </c>
    </row>
    <row r="946" spans="1:15" x14ac:dyDescent="0.35">
      <c r="A946">
        <v>94</v>
      </c>
      <c r="B946">
        <v>94</v>
      </c>
      <c r="C946" t="s">
        <v>627</v>
      </c>
      <c r="D946" t="s">
        <v>628</v>
      </c>
      <c r="E946" t="s">
        <v>281</v>
      </c>
      <c r="F946">
        <v>3.81</v>
      </c>
      <c r="G946">
        <v>36246.046999999999</v>
      </c>
      <c r="H946">
        <v>1108165</v>
      </c>
      <c r="J946">
        <v>36246.046999999999</v>
      </c>
      <c r="L946">
        <v>10.87</v>
      </c>
      <c r="M946">
        <v>11.47822</v>
      </c>
      <c r="N946">
        <v>5.6</v>
      </c>
      <c r="O946" s="78">
        <v>44591</v>
      </c>
    </row>
    <row r="947" spans="1:15" x14ac:dyDescent="0.35">
      <c r="A947">
        <v>95</v>
      </c>
      <c r="B947">
        <v>95</v>
      </c>
      <c r="C947" t="s">
        <v>629</v>
      </c>
      <c r="D947" t="s">
        <v>630</v>
      </c>
      <c r="E947" t="s">
        <v>281</v>
      </c>
      <c r="F947">
        <v>3.81</v>
      </c>
      <c r="G947">
        <v>42773.938000000002</v>
      </c>
      <c r="H947">
        <v>1310482</v>
      </c>
      <c r="J947">
        <v>42773.938000000002</v>
      </c>
      <c r="L947">
        <v>10.87</v>
      </c>
      <c r="M947">
        <v>13.545439999999999</v>
      </c>
      <c r="N947">
        <v>24.61</v>
      </c>
      <c r="O947" s="78">
        <v>44591</v>
      </c>
    </row>
    <row r="948" spans="1:15" x14ac:dyDescent="0.35">
      <c r="A948">
        <v>96</v>
      </c>
      <c r="B948">
        <v>96</v>
      </c>
      <c r="C948" t="s">
        <v>631</v>
      </c>
      <c r="D948" t="s">
        <v>632</v>
      </c>
      <c r="E948" t="s">
        <v>281</v>
      </c>
      <c r="F948">
        <v>3.81</v>
      </c>
      <c r="G948">
        <v>43378.781000000003</v>
      </c>
      <c r="H948">
        <v>1306966</v>
      </c>
      <c r="J948">
        <v>43378.781000000003</v>
      </c>
      <c r="L948">
        <v>10.87</v>
      </c>
      <c r="M948">
        <v>13.736980000000001</v>
      </c>
      <c r="N948">
        <v>26.38</v>
      </c>
      <c r="O948" s="78">
        <v>44591</v>
      </c>
    </row>
    <row r="949" spans="1:15" x14ac:dyDescent="0.35">
      <c r="A949">
        <v>97</v>
      </c>
      <c r="B949">
        <v>97</v>
      </c>
      <c r="C949" t="s">
        <v>633</v>
      </c>
      <c r="D949" t="s">
        <v>634</v>
      </c>
      <c r="E949" t="s">
        <v>281</v>
      </c>
      <c r="F949">
        <v>3.81</v>
      </c>
      <c r="G949">
        <v>33214.921999999999</v>
      </c>
      <c r="H949">
        <v>1015717</v>
      </c>
      <c r="J949">
        <v>33214.921999999999</v>
      </c>
      <c r="L949">
        <v>10.87</v>
      </c>
      <c r="M949">
        <v>10.51834</v>
      </c>
      <c r="N949">
        <v>-3.24</v>
      </c>
      <c r="O949" s="78">
        <v>44591</v>
      </c>
    </row>
    <row r="950" spans="1:15" x14ac:dyDescent="0.35">
      <c r="A950">
        <v>98</v>
      </c>
      <c r="B950">
        <v>98</v>
      </c>
      <c r="C950" t="s">
        <v>635</v>
      </c>
      <c r="D950" t="s">
        <v>271</v>
      </c>
      <c r="E950" t="s">
        <v>272</v>
      </c>
      <c r="L950">
        <v>10.87</v>
      </c>
      <c r="O950" s="78">
        <v>44591</v>
      </c>
    </row>
    <row r="951" spans="1:15" x14ac:dyDescent="0.35">
      <c r="A951">
        <v>99</v>
      </c>
      <c r="B951">
        <v>99</v>
      </c>
      <c r="C951" t="s">
        <v>636</v>
      </c>
      <c r="D951" t="s">
        <v>637</v>
      </c>
      <c r="E951" t="s">
        <v>281</v>
      </c>
      <c r="F951">
        <v>3.81</v>
      </c>
      <c r="G951">
        <v>36038.531000000003</v>
      </c>
      <c r="H951">
        <v>1102048</v>
      </c>
      <c r="J951">
        <v>36038.531000000003</v>
      </c>
      <c r="L951">
        <v>10.87</v>
      </c>
      <c r="M951">
        <v>11.4125</v>
      </c>
      <c r="N951">
        <v>4.99</v>
      </c>
      <c r="O951" s="78">
        <v>44591</v>
      </c>
    </row>
    <row r="952" spans="1:15" x14ac:dyDescent="0.35">
      <c r="A952">
        <v>100</v>
      </c>
      <c r="B952">
        <v>100</v>
      </c>
      <c r="C952" t="s">
        <v>638</v>
      </c>
      <c r="D952" t="s">
        <v>639</v>
      </c>
      <c r="E952" t="s">
        <v>281</v>
      </c>
      <c r="F952">
        <v>3.81</v>
      </c>
      <c r="G952">
        <v>35680</v>
      </c>
      <c r="H952">
        <v>1083056</v>
      </c>
      <c r="J952">
        <v>35680</v>
      </c>
      <c r="L952">
        <v>10.87</v>
      </c>
      <c r="M952">
        <v>11.298959999999999</v>
      </c>
      <c r="N952">
        <v>3.95</v>
      </c>
      <c r="O952" s="78">
        <v>44591</v>
      </c>
    </row>
    <row r="953" spans="1:15" x14ac:dyDescent="0.35">
      <c r="A953">
        <v>101</v>
      </c>
      <c r="B953">
        <v>101</v>
      </c>
      <c r="C953" t="s">
        <v>640</v>
      </c>
      <c r="D953" t="s">
        <v>641</v>
      </c>
      <c r="E953" t="s">
        <v>281</v>
      </c>
      <c r="F953">
        <v>3.81</v>
      </c>
      <c r="G953">
        <v>40400.762000000002</v>
      </c>
      <c r="H953">
        <v>1224939</v>
      </c>
      <c r="J953">
        <v>40400.762000000002</v>
      </c>
      <c r="L953">
        <v>10.87</v>
      </c>
      <c r="M953">
        <v>12.79391</v>
      </c>
      <c r="N953">
        <v>17.7</v>
      </c>
      <c r="O953" s="78">
        <v>44591</v>
      </c>
    </row>
    <row r="954" spans="1:15" x14ac:dyDescent="0.35">
      <c r="A954">
        <v>102</v>
      </c>
      <c r="B954">
        <v>102</v>
      </c>
      <c r="C954" t="s">
        <v>642</v>
      </c>
      <c r="D954" t="s">
        <v>643</v>
      </c>
      <c r="E954" t="s">
        <v>281</v>
      </c>
      <c r="F954">
        <v>3.81</v>
      </c>
      <c r="G954">
        <v>36551.625</v>
      </c>
      <c r="H954">
        <v>1111451</v>
      </c>
      <c r="J954">
        <v>36551.625</v>
      </c>
      <c r="L954">
        <v>10.87</v>
      </c>
      <c r="M954">
        <v>11.57499</v>
      </c>
      <c r="N954">
        <v>6.49</v>
      </c>
      <c r="O954" s="78">
        <v>44591</v>
      </c>
    </row>
    <row r="955" spans="1:15" x14ac:dyDescent="0.35">
      <c r="A955">
        <v>103</v>
      </c>
      <c r="B955">
        <v>103</v>
      </c>
      <c r="C955" t="s">
        <v>644</v>
      </c>
      <c r="D955" t="s">
        <v>645</v>
      </c>
      <c r="E955" t="s">
        <v>281</v>
      </c>
      <c r="F955">
        <v>3.81</v>
      </c>
      <c r="G955">
        <v>34275.07</v>
      </c>
      <c r="H955">
        <v>1047320</v>
      </c>
      <c r="J955">
        <v>34275.07</v>
      </c>
      <c r="L955">
        <v>10.87</v>
      </c>
      <c r="M955">
        <v>10.85406</v>
      </c>
      <c r="N955">
        <v>-0.15</v>
      </c>
      <c r="O955" s="78">
        <v>44591</v>
      </c>
    </row>
    <row r="956" spans="1:15" x14ac:dyDescent="0.35">
      <c r="A956">
        <v>104</v>
      </c>
      <c r="B956">
        <v>104</v>
      </c>
      <c r="C956" t="s">
        <v>646</v>
      </c>
      <c r="D956" t="s">
        <v>647</v>
      </c>
      <c r="E956" t="s">
        <v>281</v>
      </c>
      <c r="F956">
        <v>3.81</v>
      </c>
      <c r="G956">
        <v>35332.203000000001</v>
      </c>
      <c r="H956">
        <v>1092090</v>
      </c>
      <c r="J956">
        <v>35332.203000000001</v>
      </c>
      <c r="L956">
        <v>10.87</v>
      </c>
      <c r="M956">
        <v>11.188829999999999</v>
      </c>
      <c r="N956">
        <v>2.93</v>
      </c>
      <c r="O956" s="78">
        <v>44591</v>
      </c>
    </row>
    <row r="957" spans="1:15" x14ac:dyDescent="0.35">
      <c r="A957">
        <v>105</v>
      </c>
      <c r="B957">
        <v>105</v>
      </c>
      <c r="C957" t="s">
        <v>648</v>
      </c>
      <c r="D957" t="s">
        <v>271</v>
      </c>
      <c r="E957" t="s">
        <v>272</v>
      </c>
      <c r="L957">
        <v>10.87</v>
      </c>
      <c r="O957" s="78">
        <v>44591</v>
      </c>
    </row>
    <row r="958" spans="1:15" x14ac:dyDescent="0.35">
      <c r="A958">
        <v>106</v>
      </c>
      <c r="B958">
        <v>106</v>
      </c>
      <c r="C958" t="s">
        <v>649</v>
      </c>
      <c r="D958" t="s">
        <v>650</v>
      </c>
      <c r="E958" t="s">
        <v>281</v>
      </c>
      <c r="F958">
        <v>3.81</v>
      </c>
      <c r="G958">
        <v>36682.82</v>
      </c>
      <c r="H958">
        <v>1114700</v>
      </c>
      <c r="J958">
        <v>36682.82</v>
      </c>
      <c r="L958">
        <v>10.87</v>
      </c>
      <c r="M958">
        <v>11.616529999999999</v>
      </c>
      <c r="N958">
        <v>6.87</v>
      </c>
      <c r="O958" s="78">
        <v>44591</v>
      </c>
    </row>
    <row r="959" spans="1:15" x14ac:dyDescent="0.35">
      <c r="A959">
        <v>107</v>
      </c>
      <c r="B959">
        <v>107</v>
      </c>
      <c r="C959" t="s">
        <v>651</v>
      </c>
      <c r="D959" t="s">
        <v>652</v>
      </c>
      <c r="E959" t="s">
        <v>281</v>
      </c>
      <c r="F959">
        <v>3.81</v>
      </c>
      <c r="G959">
        <v>30411.131000000001</v>
      </c>
      <c r="H959">
        <v>925156</v>
      </c>
      <c r="J959">
        <v>30411.131000000001</v>
      </c>
      <c r="L959">
        <v>10.87</v>
      </c>
      <c r="M959">
        <v>9.6304400000000001</v>
      </c>
      <c r="N959">
        <v>-11.4</v>
      </c>
      <c r="O959" s="78">
        <v>44591</v>
      </c>
    </row>
    <row r="960" spans="1:15" x14ac:dyDescent="0.35">
      <c r="A960">
        <v>108</v>
      </c>
      <c r="B960">
        <v>108</v>
      </c>
      <c r="C960" t="s">
        <v>653</v>
      </c>
      <c r="D960" t="s">
        <v>654</v>
      </c>
      <c r="E960" t="s">
        <v>281</v>
      </c>
      <c r="F960">
        <v>3.81</v>
      </c>
      <c r="G960">
        <v>36991.245999999999</v>
      </c>
      <c r="H960">
        <v>1128139</v>
      </c>
      <c r="J960">
        <v>36991.245999999999</v>
      </c>
      <c r="L960">
        <v>10.87</v>
      </c>
      <c r="M960">
        <v>11.7142</v>
      </c>
      <c r="N960">
        <v>7.77</v>
      </c>
      <c r="O960" s="78">
        <v>44591</v>
      </c>
    </row>
    <row r="961" spans="1:15" x14ac:dyDescent="0.35">
      <c r="A961">
        <v>109</v>
      </c>
      <c r="B961">
        <v>109</v>
      </c>
      <c r="C961" t="s">
        <v>655</v>
      </c>
      <c r="D961" t="s">
        <v>656</v>
      </c>
      <c r="E961" t="s">
        <v>281</v>
      </c>
      <c r="F961">
        <v>3.81</v>
      </c>
      <c r="G961">
        <v>37002.542999999998</v>
      </c>
      <c r="H961">
        <v>1129693</v>
      </c>
      <c r="J961">
        <v>37002.542999999998</v>
      </c>
      <c r="L961">
        <v>10.87</v>
      </c>
      <c r="M961">
        <v>11.717779999999999</v>
      </c>
      <c r="N961">
        <v>7.8</v>
      </c>
      <c r="O961" s="78">
        <v>44591</v>
      </c>
    </row>
    <row r="962" spans="1:15" x14ac:dyDescent="0.35">
      <c r="A962">
        <v>110</v>
      </c>
      <c r="B962">
        <v>110</v>
      </c>
      <c r="C962" t="s">
        <v>657</v>
      </c>
      <c r="D962" t="s">
        <v>658</v>
      </c>
      <c r="E962" t="s">
        <v>281</v>
      </c>
      <c r="F962">
        <v>3.81</v>
      </c>
      <c r="G962">
        <v>41312.652000000002</v>
      </c>
      <c r="H962">
        <v>1259578</v>
      </c>
      <c r="J962">
        <v>41312.652000000002</v>
      </c>
      <c r="L962">
        <v>10.87</v>
      </c>
      <c r="M962">
        <v>13.08268</v>
      </c>
      <c r="N962">
        <v>20.36</v>
      </c>
      <c r="O962" s="78">
        <v>44591</v>
      </c>
    </row>
    <row r="963" spans="1:15" x14ac:dyDescent="0.35">
      <c r="A963">
        <v>111</v>
      </c>
      <c r="B963">
        <v>111</v>
      </c>
      <c r="C963" t="s">
        <v>659</v>
      </c>
      <c r="D963" t="s">
        <v>660</v>
      </c>
      <c r="E963" t="s">
        <v>281</v>
      </c>
      <c r="F963">
        <v>3.81</v>
      </c>
      <c r="G963">
        <v>31096.396000000001</v>
      </c>
      <c r="H963">
        <v>938475</v>
      </c>
      <c r="J963">
        <v>31096.396000000001</v>
      </c>
      <c r="L963">
        <v>10.87</v>
      </c>
      <c r="M963">
        <v>9.8474500000000003</v>
      </c>
      <c r="N963">
        <v>-9.41</v>
      </c>
      <c r="O963" s="78">
        <v>44591</v>
      </c>
    </row>
    <row r="964" spans="1:15" x14ac:dyDescent="0.35">
      <c r="A964">
        <v>112</v>
      </c>
      <c r="B964">
        <v>112</v>
      </c>
      <c r="C964" t="s">
        <v>661</v>
      </c>
      <c r="D964" t="s">
        <v>271</v>
      </c>
      <c r="E964" t="s">
        <v>272</v>
      </c>
      <c r="L964">
        <v>10.87</v>
      </c>
      <c r="O964" s="78">
        <v>44591</v>
      </c>
    </row>
    <row r="965" spans="1:15" x14ac:dyDescent="0.35">
      <c r="A965">
        <v>113</v>
      </c>
      <c r="B965">
        <v>113</v>
      </c>
      <c r="C965" t="s">
        <v>662</v>
      </c>
      <c r="D965" t="s">
        <v>663</v>
      </c>
      <c r="E965" t="s">
        <v>281</v>
      </c>
      <c r="F965">
        <v>3.81</v>
      </c>
      <c r="G965">
        <v>33984.285000000003</v>
      </c>
      <c r="H965">
        <v>1045182</v>
      </c>
      <c r="J965">
        <v>33984.285000000003</v>
      </c>
      <c r="L965">
        <v>10.87</v>
      </c>
      <c r="M965">
        <v>10.76197</v>
      </c>
      <c r="N965">
        <v>-0.99</v>
      </c>
      <c r="O965" s="78">
        <v>44591</v>
      </c>
    </row>
    <row r="966" spans="1:15" x14ac:dyDescent="0.35">
      <c r="A966">
        <v>114</v>
      </c>
      <c r="B966">
        <v>114</v>
      </c>
      <c r="C966" t="s">
        <v>664</v>
      </c>
      <c r="D966" t="s">
        <v>665</v>
      </c>
      <c r="E966" t="s">
        <v>281</v>
      </c>
      <c r="F966">
        <v>3.81</v>
      </c>
      <c r="G966">
        <v>35214.133000000002</v>
      </c>
      <c r="H966">
        <v>1067253</v>
      </c>
      <c r="J966">
        <v>35214.133000000002</v>
      </c>
      <c r="L966">
        <v>10.87</v>
      </c>
      <c r="M966">
        <v>11.151439999999999</v>
      </c>
      <c r="N966">
        <v>2.59</v>
      </c>
      <c r="O966" s="78">
        <v>44591</v>
      </c>
    </row>
    <row r="967" spans="1:15" x14ac:dyDescent="0.35">
      <c r="A967">
        <v>115</v>
      </c>
      <c r="B967">
        <v>115</v>
      </c>
      <c r="C967" t="s">
        <v>666</v>
      </c>
      <c r="D967" t="s">
        <v>667</v>
      </c>
      <c r="E967" t="s">
        <v>281</v>
      </c>
      <c r="F967">
        <v>3.81</v>
      </c>
      <c r="G967">
        <v>41014.519999999997</v>
      </c>
      <c r="H967">
        <v>1229085</v>
      </c>
      <c r="J967">
        <v>41014.519999999997</v>
      </c>
      <c r="L967">
        <v>10.87</v>
      </c>
      <c r="M967">
        <v>12.98827</v>
      </c>
      <c r="N967">
        <v>19.489999999999998</v>
      </c>
      <c r="O967" s="78">
        <v>44591</v>
      </c>
    </row>
    <row r="968" spans="1:15" x14ac:dyDescent="0.35">
      <c r="A968">
        <v>116</v>
      </c>
      <c r="B968">
        <v>116</v>
      </c>
      <c r="C968" t="s">
        <v>668</v>
      </c>
      <c r="D968" t="s">
        <v>669</v>
      </c>
      <c r="E968" t="s">
        <v>281</v>
      </c>
      <c r="F968">
        <v>3.81</v>
      </c>
      <c r="G968">
        <v>35149.574000000001</v>
      </c>
      <c r="H968">
        <v>1069064</v>
      </c>
      <c r="J968">
        <v>35149.574000000001</v>
      </c>
      <c r="L968">
        <v>10.87</v>
      </c>
      <c r="M968">
        <v>11.130990000000001</v>
      </c>
      <c r="N968">
        <v>2.4</v>
      </c>
      <c r="O968" s="78">
        <v>44591</v>
      </c>
    </row>
    <row r="969" spans="1:15" x14ac:dyDescent="0.35">
      <c r="A969">
        <v>117</v>
      </c>
      <c r="B969">
        <v>117</v>
      </c>
      <c r="C969" t="s">
        <v>670</v>
      </c>
      <c r="D969" t="s">
        <v>671</v>
      </c>
      <c r="E969" t="s">
        <v>281</v>
      </c>
      <c r="F969">
        <v>3.81</v>
      </c>
      <c r="G969">
        <v>37413.065999999999</v>
      </c>
      <c r="H969">
        <v>1133903</v>
      </c>
      <c r="J969">
        <v>37413.065999999999</v>
      </c>
      <c r="L969">
        <v>10.87</v>
      </c>
      <c r="M969">
        <v>11.84778</v>
      </c>
      <c r="N969">
        <v>9</v>
      </c>
      <c r="O969" s="78">
        <v>44591</v>
      </c>
    </row>
    <row r="970" spans="1:15" x14ac:dyDescent="0.35">
      <c r="A970">
        <v>118</v>
      </c>
      <c r="B970">
        <v>118</v>
      </c>
      <c r="C970" t="s">
        <v>672</v>
      </c>
      <c r="D970" t="s">
        <v>673</v>
      </c>
      <c r="E970" t="s">
        <v>281</v>
      </c>
      <c r="F970">
        <v>3.81</v>
      </c>
      <c r="G970">
        <v>32655.543000000001</v>
      </c>
      <c r="H970">
        <v>1013394</v>
      </c>
      <c r="J970">
        <v>32655.543000000001</v>
      </c>
      <c r="L970">
        <v>10.87</v>
      </c>
      <c r="M970">
        <v>10.341189999999999</v>
      </c>
      <c r="N970">
        <v>-4.8600000000000003</v>
      </c>
      <c r="O970" s="78">
        <v>44591</v>
      </c>
    </row>
    <row r="971" spans="1:15" x14ac:dyDescent="0.35">
      <c r="A971">
        <v>119</v>
      </c>
      <c r="B971">
        <v>119</v>
      </c>
      <c r="C971" t="s">
        <v>674</v>
      </c>
      <c r="D971" t="s">
        <v>271</v>
      </c>
      <c r="E971" t="s">
        <v>272</v>
      </c>
      <c r="L971">
        <v>10.87</v>
      </c>
      <c r="O971" s="78">
        <v>44591</v>
      </c>
    </row>
    <row r="972" spans="1:15" x14ac:dyDescent="0.35">
      <c r="A972">
        <v>120</v>
      </c>
      <c r="B972">
        <v>120</v>
      </c>
      <c r="C972" t="s">
        <v>675</v>
      </c>
      <c r="D972" t="s">
        <v>493</v>
      </c>
      <c r="E972" t="s">
        <v>301</v>
      </c>
      <c r="F972">
        <v>3.81</v>
      </c>
      <c r="G972">
        <v>33551.855000000003</v>
      </c>
      <c r="H972">
        <v>1020498</v>
      </c>
      <c r="J972">
        <v>33551.855000000003</v>
      </c>
      <c r="L972">
        <v>10.87</v>
      </c>
      <c r="M972">
        <v>10.625030000000001</v>
      </c>
      <c r="N972">
        <v>-2.25</v>
      </c>
      <c r="O972" s="78">
        <v>44591</v>
      </c>
    </row>
    <row r="973" spans="1:15" x14ac:dyDescent="0.35">
      <c r="A973">
        <v>121</v>
      </c>
      <c r="B973">
        <v>121</v>
      </c>
      <c r="C973" t="s">
        <v>676</v>
      </c>
      <c r="D973" t="s">
        <v>495</v>
      </c>
      <c r="E973" t="s">
        <v>301</v>
      </c>
      <c r="F973">
        <v>3.81</v>
      </c>
      <c r="G973">
        <v>33639.555</v>
      </c>
      <c r="H973">
        <v>1015531</v>
      </c>
      <c r="J973">
        <v>33639.555</v>
      </c>
      <c r="L973">
        <v>10.87</v>
      </c>
      <c r="M973">
        <v>10.652810000000001</v>
      </c>
      <c r="N973">
        <v>-2</v>
      </c>
      <c r="O973" s="78">
        <v>44591</v>
      </c>
    </row>
    <row r="974" spans="1:15" x14ac:dyDescent="0.35">
      <c r="A974">
        <v>122</v>
      </c>
      <c r="B974">
        <v>122</v>
      </c>
      <c r="C974" t="s">
        <v>677</v>
      </c>
      <c r="D974" t="s">
        <v>497</v>
      </c>
      <c r="E974" t="s">
        <v>301</v>
      </c>
      <c r="F974">
        <v>3.81</v>
      </c>
      <c r="G974">
        <v>35055.105000000003</v>
      </c>
      <c r="H974">
        <v>1068400</v>
      </c>
      <c r="J974">
        <v>35055.105000000003</v>
      </c>
      <c r="L974">
        <v>10.87</v>
      </c>
      <c r="M974">
        <v>11.10108</v>
      </c>
      <c r="N974">
        <v>2.13</v>
      </c>
      <c r="O974" s="78">
        <v>44591</v>
      </c>
    </row>
    <row r="975" spans="1:15" x14ac:dyDescent="0.35">
      <c r="A975">
        <v>123</v>
      </c>
      <c r="B975">
        <v>123</v>
      </c>
      <c r="C975" t="s">
        <v>678</v>
      </c>
      <c r="D975" t="s">
        <v>499</v>
      </c>
      <c r="E975" t="s">
        <v>301</v>
      </c>
      <c r="F975">
        <v>3.81</v>
      </c>
      <c r="G975">
        <v>35997.711000000003</v>
      </c>
      <c r="H975">
        <v>1091899</v>
      </c>
      <c r="J975">
        <v>35997.711000000003</v>
      </c>
      <c r="L975">
        <v>10.87</v>
      </c>
      <c r="M975">
        <v>11.39958</v>
      </c>
      <c r="N975">
        <v>4.87</v>
      </c>
      <c r="O975" s="78">
        <v>44591</v>
      </c>
    </row>
    <row r="976" spans="1:15" x14ac:dyDescent="0.35">
      <c r="A976">
        <v>124</v>
      </c>
      <c r="B976">
        <v>124</v>
      </c>
      <c r="C976" t="s">
        <v>679</v>
      </c>
      <c r="D976" t="s">
        <v>501</v>
      </c>
      <c r="E976" t="s">
        <v>301</v>
      </c>
      <c r="F976">
        <v>3.81</v>
      </c>
      <c r="G976">
        <v>34778.336000000003</v>
      </c>
      <c r="H976">
        <v>1061889</v>
      </c>
      <c r="J976">
        <v>34778.336000000003</v>
      </c>
      <c r="L976">
        <v>10.87</v>
      </c>
      <c r="M976">
        <v>11.01343</v>
      </c>
      <c r="N976">
        <v>1.32</v>
      </c>
      <c r="O976" s="78">
        <v>44591</v>
      </c>
    </row>
    <row r="977" spans="1:15" x14ac:dyDescent="0.35">
      <c r="A977">
        <v>125</v>
      </c>
      <c r="B977">
        <v>125</v>
      </c>
      <c r="C977" t="s">
        <v>680</v>
      </c>
      <c r="D977" t="s">
        <v>503</v>
      </c>
      <c r="E977" t="s">
        <v>301</v>
      </c>
      <c r="F977">
        <v>3.81</v>
      </c>
      <c r="G977">
        <v>34847.983999999997</v>
      </c>
      <c r="H977">
        <v>1075695</v>
      </c>
      <c r="J977">
        <v>34847.983999999997</v>
      </c>
      <c r="L977">
        <v>10.87</v>
      </c>
      <c r="M977">
        <v>11.035489999999999</v>
      </c>
      <c r="N977">
        <v>1.52</v>
      </c>
      <c r="O977" s="78">
        <v>44591</v>
      </c>
    </row>
    <row r="978" spans="1:15" x14ac:dyDescent="0.35">
      <c r="A978">
        <v>126</v>
      </c>
      <c r="B978">
        <v>126</v>
      </c>
      <c r="C978" t="s">
        <v>681</v>
      </c>
      <c r="D978" t="s">
        <v>271</v>
      </c>
      <c r="E978" t="s">
        <v>272</v>
      </c>
      <c r="L978">
        <v>10.87</v>
      </c>
      <c r="O978" s="78">
        <v>44591</v>
      </c>
    </row>
    <row r="979" spans="1:15" x14ac:dyDescent="0.35">
      <c r="A979">
        <v>127</v>
      </c>
      <c r="B979">
        <v>127</v>
      </c>
      <c r="C979" t="s">
        <v>682</v>
      </c>
      <c r="D979" t="s">
        <v>506</v>
      </c>
      <c r="E979" t="s">
        <v>301</v>
      </c>
      <c r="F979">
        <v>3.81</v>
      </c>
      <c r="G979">
        <v>35544.093999999997</v>
      </c>
      <c r="H979">
        <v>1078013</v>
      </c>
      <c r="J979">
        <v>35544.093999999997</v>
      </c>
      <c r="L979">
        <v>10.87</v>
      </c>
      <c r="M979">
        <v>11.255929999999999</v>
      </c>
      <c r="N979">
        <v>3.55</v>
      </c>
      <c r="O979" s="78">
        <v>44591</v>
      </c>
    </row>
    <row r="980" spans="1:15" x14ac:dyDescent="0.35">
      <c r="A980">
        <v>128</v>
      </c>
      <c r="B980">
        <v>128</v>
      </c>
      <c r="C980" t="s">
        <v>683</v>
      </c>
      <c r="D980" t="s">
        <v>508</v>
      </c>
      <c r="E980" t="s">
        <v>301</v>
      </c>
      <c r="F980">
        <v>3.81</v>
      </c>
      <c r="G980">
        <v>36203.391000000003</v>
      </c>
      <c r="H980">
        <v>1112513</v>
      </c>
      <c r="J980">
        <v>36203.391000000003</v>
      </c>
      <c r="L980">
        <v>10.87</v>
      </c>
      <c r="M980">
        <v>11.46471</v>
      </c>
      <c r="N980">
        <v>5.47</v>
      </c>
      <c r="O980" s="78">
        <v>44591</v>
      </c>
    </row>
    <row r="981" spans="1:15" x14ac:dyDescent="0.35">
      <c r="A981">
        <v>129</v>
      </c>
      <c r="B981">
        <v>129</v>
      </c>
      <c r="C981" t="s">
        <v>684</v>
      </c>
      <c r="D981" t="s">
        <v>510</v>
      </c>
      <c r="E981" t="s">
        <v>301</v>
      </c>
      <c r="F981">
        <v>3.81</v>
      </c>
      <c r="G981">
        <v>36973.464999999997</v>
      </c>
      <c r="H981">
        <v>1133011</v>
      </c>
      <c r="J981">
        <v>36973.464999999997</v>
      </c>
      <c r="L981">
        <v>10.87</v>
      </c>
      <c r="M981">
        <v>11.70857</v>
      </c>
      <c r="N981">
        <v>7.71</v>
      </c>
      <c r="O981" s="78">
        <v>44591</v>
      </c>
    </row>
    <row r="982" spans="1:15" x14ac:dyDescent="0.35">
      <c r="A982">
        <v>130</v>
      </c>
      <c r="B982">
        <v>130</v>
      </c>
      <c r="C982" t="s">
        <v>685</v>
      </c>
      <c r="D982" t="s">
        <v>512</v>
      </c>
      <c r="E982" t="s">
        <v>301</v>
      </c>
      <c r="F982">
        <v>3.81</v>
      </c>
      <c r="G982">
        <v>35636.362999999998</v>
      </c>
      <c r="H982">
        <v>1088666</v>
      </c>
      <c r="J982">
        <v>35636.362999999998</v>
      </c>
      <c r="L982">
        <v>10.87</v>
      </c>
      <c r="M982">
        <v>11.28515</v>
      </c>
      <c r="N982">
        <v>3.82</v>
      </c>
      <c r="O982" s="78">
        <v>44591</v>
      </c>
    </row>
    <row r="983" spans="1:15" x14ac:dyDescent="0.35">
      <c r="A983">
        <v>131</v>
      </c>
      <c r="B983">
        <v>131</v>
      </c>
      <c r="C983" t="s">
        <v>686</v>
      </c>
      <c r="D983" t="s">
        <v>514</v>
      </c>
      <c r="E983" t="s">
        <v>301</v>
      </c>
      <c r="F983">
        <v>3.81</v>
      </c>
      <c r="G983">
        <v>34844.093999999997</v>
      </c>
      <c r="H983">
        <v>1068402</v>
      </c>
      <c r="J983">
        <v>34844.093999999997</v>
      </c>
      <c r="L983">
        <v>10.87</v>
      </c>
      <c r="M983">
        <v>11.03425</v>
      </c>
      <c r="N983">
        <v>1.51</v>
      </c>
      <c r="O983" s="78">
        <v>44591</v>
      </c>
    </row>
    <row r="984" spans="1:15" x14ac:dyDescent="0.35">
      <c r="A984">
        <v>132</v>
      </c>
      <c r="B984">
        <v>132</v>
      </c>
      <c r="C984" t="s">
        <v>687</v>
      </c>
      <c r="D984" t="s">
        <v>516</v>
      </c>
      <c r="E984" t="s">
        <v>301</v>
      </c>
      <c r="F984">
        <v>3.81</v>
      </c>
      <c r="G984">
        <v>37416.612999999998</v>
      </c>
      <c r="H984">
        <v>1134315</v>
      </c>
      <c r="J984">
        <v>37416.612999999998</v>
      </c>
      <c r="L984">
        <v>10.87</v>
      </c>
      <c r="M984">
        <v>11.84891</v>
      </c>
      <c r="N984">
        <v>9.01</v>
      </c>
      <c r="O984" s="78">
        <v>44591</v>
      </c>
    </row>
    <row r="985" spans="1:15" x14ac:dyDescent="0.35">
      <c r="A985">
        <v>133</v>
      </c>
      <c r="B985">
        <v>133</v>
      </c>
      <c r="C985" t="s">
        <v>688</v>
      </c>
      <c r="D985" t="s">
        <v>271</v>
      </c>
      <c r="E985" t="s">
        <v>272</v>
      </c>
      <c r="L985">
        <v>10.87</v>
      </c>
      <c r="O985" s="78">
        <v>44591</v>
      </c>
    </row>
    <row r="986" spans="1:15" x14ac:dyDescent="0.35">
      <c r="A986">
        <v>134</v>
      </c>
      <c r="B986">
        <v>134</v>
      </c>
      <c r="C986" t="s">
        <v>689</v>
      </c>
      <c r="D986" t="s">
        <v>519</v>
      </c>
      <c r="E986" t="s">
        <v>301</v>
      </c>
      <c r="F986">
        <v>3.81</v>
      </c>
      <c r="G986">
        <v>36189.796999999999</v>
      </c>
      <c r="H986">
        <v>1101789</v>
      </c>
      <c r="J986">
        <v>36189.796999999999</v>
      </c>
      <c r="L986">
        <v>10.87</v>
      </c>
      <c r="M986">
        <v>11.4604</v>
      </c>
      <c r="N986">
        <v>5.43</v>
      </c>
      <c r="O986" s="78">
        <v>44591</v>
      </c>
    </row>
    <row r="987" spans="1:15" x14ac:dyDescent="0.35">
      <c r="A987">
        <v>135</v>
      </c>
      <c r="B987">
        <v>135</v>
      </c>
      <c r="C987" t="s">
        <v>690</v>
      </c>
      <c r="D987" t="s">
        <v>521</v>
      </c>
      <c r="E987" t="s">
        <v>301</v>
      </c>
      <c r="F987">
        <v>3.81</v>
      </c>
      <c r="G987">
        <v>34519.328000000001</v>
      </c>
      <c r="H987">
        <v>1052354</v>
      </c>
      <c r="J987">
        <v>34519.328000000001</v>
      </c>
      <c r="L987">
        <v>10.87</v>
      </c>
      <c r="M987">
        <v>10.93141</v>
      </c>
      <c r="N987">
        <v>0.56000000000000005</v>
      </c>
      <c r="O987" s="78">
        <v>44591</v>
      </c>
    </row>
    <row r="988" spans="1:15" x14ac:dyDescent="0.35">
      <c r="A988">
        <v>136</v>
      </c>
      <c r="B988">
        <v>136</v>
      </c>
      <c r="C988" t="s">
        <v>691</v>
      </c>
      <c r="D988" t="s">
        <v>523</v>
      </c>
      <c r="E988" t="s">
        <v>301</v>
      </c>
      <c r="F988">
        <v>3.81</v>
      </c>
      <c r="G988">
        <v>32986.016000000003</v>
      </c>
      <c r="H988">
        <v>999932</v>
      </c>
      <c r="J988">
        <v>32986.016000000003</v>
      </c>
      <c r="L988">
        <v>10.87</v>
      </c>
      <c r="M988">
        <v>10.44585</v>
      </c>
      <c r="N988">
        <v>-3.9</v>
      </c>
      <c r="O988" s="78">
        <v>44591</v>
      </c>
    </row>
    <row r="989" spans="1:15" x14ac:dyDescent="0.35">
      <c r="A989">
        <v>137</v>
      </c>
      <c r="B989">
        <v>137</v>
      </c>
      <c r="C989" t="s">
        <v>692</v>
      </c>
      <c r="D989" t="s">
        <v>525</v>
      </c>
      <c r="E989" t="s">
        <v>301</v>
      </c>
      <c r="F989">
        <v>3.81</v>
      </c>
      <c r="G989">
        <v>35305.531000000003</v>
      </c>
      <c r="H989">
        <v>1068307</v>
      </c>
      <c r="J989">
        <v>35305.531000000003</v>
      </c>
      <c r="L989">
        <v>10.87</v>
      </c>
      <c r="M989">
        <v>11.18038</v>
      </c>
      <c r="N989">
        <v>2.86</v>
      </c>
      <c r="O989" s="78">
        <v>44591</v>
      </c>
    </row>
    <row r="990" spans="1:15" x14ac:dyDescent="0.35">
      <c r="A990">
        <v>138</v>
      </c>
      <c r="B990">
        <v>138</v>
      </c>
      <c r="C990" t="s">
        <v>693</v>
      </c>
      <c r="D990" t="s">
        <v>527</v>
      </c>
      <c r="E990" t="s">
        <v>301</v>
      </c>
      <c r="F990">
        <v>3.81</v>
      </c>
      <c r="G990">
        <v>38246.531000000003</v>
      </c>
      <c r="H990">
        <v>1158325</v>
      </c>
      <c r="J990">
        <v>38246.531000000003</v>
      </c>
      <c r="L990">
        <v>10.87</v>
      </c>
      <c r="M990">
        <v>12.11172</v>
      </c>
      <c r="N990">
        <v>11.42</v>
      </c>
      <c r="O990" s="78">
        <v>44591</v>
      </c>
    </row>
    <row r="991" spans="1:15" x14ac:dyDescent="0.35">
      <c r="A991">
        <v>139</v>
      </c>
      <c r="B991">
        <v>139</v>
      </c>
      <c r="C991" t="s">
        <v>694</v>
      </c>
      <c r="D991" t="s">
        <v>271</v>
      </c>
      <c r="E991" t="s">
        <v>272</v>
      </c>
      <c r="L991">
        <v>10.87</v>
      </c>
      <c r="O991" s="78">
        <v>44591</v>
      </c>
    </row>
    <row r="992" spans="1:15" x14ac:dyDescent="0.35">
      <c r="A992">
        <v>140</v>
      </c>
      <c r="B992">
        <v>140</v>
      </c>
      <c r="C992" t="s">
        <v>695</v>
      </c>
      <c r="D992" t="s">
        <v>530</v>
      </c>
      <c r="E992" t="s">
        <v>339</v>
      </c>
      <c r="F992">
        <v>3.81</v>
      </c>
      <c r="G992">
        <v>40612.199000000001</v>
      </c>
      <c r="H992">
        <v>1240616</v>
      </c>
      <c r="J992">
        <v>40612.199000000001</v>
      </c>
      <c r="L992">
        <v>10.87</v>
      </c>
      <c r="M992">
        <v>12.86087</v>
      </c>
      <c r="N992">
        <v>18.32</v>
      </c>
      <c r="O992" s="78">
        <v>44591</v>
      </c>
    </row>
    <row r="993" spans="1:15" x14ac:dyDescent="0.35">
      <c r="A993">
        <v>141</v>
      </c>
      <c r="B993">
        <v>141</v>
      </c>
      <c r="C993" t="s">
        <v>696</v>
      </c>
      <c r="D993" t="s">
        <v>532</v>
      </c>
      <c r="E993" t="s">
        <v>339</v>
      </c>
      <c r="F993">
        <v>3.81</v>
      </c>
      <c r="G993">
        <v>35146.737999999998</v>
      </c>
      <c r="H993">
        <v>1065655</v>
      </c>
      <c r="J993">
        <v>35146.737999999998</v>
      </c>
      <c r="L993">
        <v>10.87</v>
      </c>
      <c r="M993">
        <v>11.130089999999999</v>
      </c>
      <c r="N993">
        <v>2.39</v>
      </c>
      <c r="O993" s="78">
        <v>44591</v>
      </c>
    </row>
    <row r="994" spans="1:15" x14ac:dyDescent="0.35">
      <c r="A994">
        <v>142</v>
      </c>
      <c r="B994">
        <v>142</v>
      </c>
      <c r="C994" t="s">
        <v>697</v>
      </c>
      <c r="D994" t="s">
        <v>534</v>
      </c>
      <c r="E994" t="s">
        <v>339</v>
      </c>
      <c r="F994">
        <v>3.81</v>
      </c>
      <c r="G994">
        <v>37824.733999999997</v>
      </c>
      <c r="H994">
        <v>1154011</v>
      </c>
      <c r="J994">
        <v>37824.733999999997</v>
      </c>
      <c r="L994">
        <v>10.87</v>
      </c>
      <c r="M994">
        <v>11.978149999999999</v>
      </c>
      <c r="N994">
        <v>10.19</v>
      </c>
      <c r="O994" s="78">
        <v>44591</v>
      </c>
    </row>
    <row r="995" spans="1:15" x14ac:dyDescent="0.35">
      <c r="A995">
        <v>143</v>
      </c>
      <c r="B995">
        <v>143</v>
      </c>
      <c r="C995" t="s">
        <v>698</v>
      </c>
      <c r="D995" t="s">
        <v>345</v>
      </c>
      <c r="E995" t="s">
        <v>276</v>
      </c>
      <c r="L995">
        <v>10.87</v>
      </c>
      <c r="O995" s="78">
        <v>44591</v>
      </c>
    </row>
    <row r="996" spans="1:15" x14ac:dyDescent="0.35">
      <c r="A996">
        <v>144</v>
      </c>
      <c r="B996">
        <v>144</v>
      </c>
      <c r="C996" t="s">
        <v>699</v>
      </c>
      <c r="D996" t="s">
        <v>271</v>
      </c>
      <c r="E996" t="s">
        <v>272</v>
      </c>
      <c r="L996">
        <v>10.87</v>
      </c>
      <c r="O996" s="78">
        <v>44591</v>
      </c>
    </row>
    <row r="997" spans="1:15" x14ac:dyDescent="0.35">
      <c r="A997">
        <v>145</v>
      </c>
      <c r="B997">
        <v>145</v>
      </c>
      <c r="C997" t="s">
        <v>700</v>
      </c>
      <c r="D997" t="s">
        <v>506</v>
      </c>
      <c r="E997" t="s">
        <v>301</v>
      </c>
      <c r="F997">
        <v>3.81</v>
      </c>
      <c r="G997">
        <v>38640.160000000003</v>
      </c>
      <c r="H997">
        <v>1173108</v>
      </c>
      <c r="J997">
        <v>38640.160000000003</v>
      </c>
      <c r="L997">
        <v>10.87</v>
      </c>
      <c r="M997">
        <v>12.236370000000001</v>
      </c>
      <c r="N997">
        <v>12.57</v>
      </c>
      <c r="O997" s="78">
        <v>44591</v>
      </c>
    </row>
    <row r="998" spans="1:15" x14ac:dyDescent="0.35">
      <c r="A998">
        <v>146</v>
      </c>
      <c r="B998">
        <v>146</v>
      </c>
      <c r="C998" t="s">
        <v>701</v>
      </c>
      <c r="D998" t="s">
        <v>508</v>
      </c>
      <c r="E998" t="s">
        <v>301</v>
      </c>
      <c r="F998">
        <v>3.81</v>
      </c>
      <c r="G998">
        <v>35908.082000000002</v>
      </c>
      <c r="H998">
        <v>1104869</v>
      </c>
      <c r="J998">
        <v>35908.082000000002</v>
      </c>
      <c r="L998">
        <v>10.87</v>
      </c>
      <c r="M998">
        <v>11.37119</v>
      </c>
      <c r="N998">
        <v>4.6100000000000003</v>
      </c>
      <c r="O998" s="78">
        <v>44591</v>
      </c>
    </row>
    <row r="999" spans="1:15" x14ac:dyDescent="0.35">
      <c r="A999">
        <v>147</v>
      </c>
      <c r="B999">
        <v>147</v>
      </c>
      <c r="C999" t="s">
        <v>702</v>
      </c>
      <c r="D999" t="s">
        <v>510</v>
      </c>
      <c r="E999" t="s">
        <v>301</v>
      </c>
      <c r="F999">
        <v>3.81</v>
      </c>
      <c r="G999">
        <v>36593.258000000002</v>
      </c>
      <c r="H999">
        <v>1109893</v>
      </c>
      <c r="J999">
        <v>36593.258000000002</v>
      </c>
      <c r="L999">
        <v>10.87</v>
      </c>
      <c r="M999">
        <v>11.58817</v>
      </c>
      <c r="N999">
        <v>6.61</v>
      </c>
      <c r="O999" s="78">
        <v>44591</v>
      </c>
    </row>
    <row r="1000" spans="1:15" x14ac:dyDescent="0.35">
      <c r="A1000">
        <v>148</v>
      </c>
      <c r="B1000">
        <v>148</v>
      </c>
      <c r="C1000" t="s">
        <v>703</v>
      </c>
      <c r="D1000" t="s">
        <v>271</v>
      </c>
      <c r="E1000" t="s">
        <v>272</v>
      </c>
      <c r="L1000">
        <v>10.87</v>
      </c>
      <c r="O1000" s="78">
        <v>44591</v>
      </c>
    </row>
    <row r="1001" spans="1:15" x14ac:dyDescent="0.35">
      <c r="A1001">
        <v>149</v>
      </c>
      <c r="B1001">
        <v>149</v>
      </c>
      <c r="C1001" t="s">
        <v>704</v>
      </c>
      <c r="D1001" t="s">
        <v>506</v>
      </c>
      <c r="E1001" t="s">
        <v>301</v>
      </c>
      <c r="F1001">
        <v>3.81</v>
      </c>
      <c r="G1001">
        <v>37995.953000000001</v>
      </c>
      <c r="H1001">
        <v>1148536</v>
      </c>
      <c r="J1001">
        <v>37995.953000000001</v>
      </c>
      <c r="L1001">
        <v>10.87</v>
      </c>
      <c r="M1001">
        <v>12.03237</v>
      </c>
      <c r="N1001">
        <v>10.69</v>
      </c>
      <c r="O1001" s="78">
        <v>44591</v>
      </c>
    </row>
    <row r="1002" spans="1:15" x14ac:dyDescent="0.35">
      <c r="A1002">
        <v>150</v>
      </c>
      <c r="B1002">
        <v>150</v>
      </c>
      <c r="C1002" t="s">
        <v>705</v>
      </c>
      <c r="D1002" t="s">
        <v>508</v>
      </c>
      <c r="E1002" t="s">
        <v>301</v>
      </c>
      <c r="F1002">
        <v>3.81</v>
      </c>
      <c r="G1002">
        <v>37227.578000000001</v>
      </c>
      <c r="H1002">
        <v>1133620</v>
      </c>
      <c r="J1002">
        <v>37227.578000000001</v>
      </c>
      <c r="L1002">
        <v>10.87</v>
      </c>
      <c r="M1002">
        <v>11.78904</v>
      </c>
      <c r="N1002">
        <v>8.4499999999999993</v>
      </c>
      <c r="O1002" s="78">
        <v>44591</v>
      </c>
    </row>
    <row r="1003" spans="1:15" x14ac:dyDescent="0.35">
      <c r="A1003">
        <v>151</v>
      </c>
      <c r="B1003">
        <v>151</v>
      </c>
      <c r="C1003" t="s">
        <v>706</v>
      </c>
      <c r="D1003" t="s">
        <v>510</v>
      </c>
      <c r="E1003" t="s">
        <v>301</v>
      </c>
      <c r="F1003">
        <v>3.81</v>
      </c>
      <c r="G1003">
        <v>38614.152000000002</v>
      </c>
      <c r="H1003">
        <v>1186622</v>
      </c>
      <c r="J1003">
        <v>38614.152000000002</v>
      </c>
      <c r="L1003">
        <v>10.87</v>
      </c>
      <c r="M1003">
        <v>12.22814</v>
      </c>
      <c r="N1003">
        <v>12.49</v>
      </c>
      <c r="O1003" s="78">
        <v>44591</v>
      </c>
    </row>
    <row r="1004" spans="1:15" x14ac:dyDescent="0.35">
      <c r="A1004">
        <v>152</v>
      </c>
      <c r="B1004">
        <v>152</v>
      </c>
      <c r="C1004" t="s">
        <v>707</v>
      </c>
      <c r="D1004" t="s">
        <v>271</v>
      </c>
      <c r="E1004" t="s">
        <v>272</v>
      </c>
      <c r="L1004">
        <v>10.87</v>
      </c>
      <c r="O1004" s="78">
        <v>44591</v>
      </c>
    </row>
    <row r="1005" spans="1:15" x14ac:dyDescent="0.35">
      <c r="A1005">
        <v>153</v>
      </c>
      <c r="B1005">
        <v>153</v>
      </c>
      <c r="C1005" t="s">
        <v>708</v>
      </c>
      <c r="D1005" t="s">
        <v>506</v>
      </c>
      <c r="E1005" t="s">
        <v>301</v>
      </c>
      <c r="F1005">
        <v>3.81</v>
      </c>
      <c r="G1005">
        <v>36623.574000000001</v>
      </c>
      <c r="H1005">
        <v>1100890</v>
      </c>
      <c r="J1005">
        <v>36623.574000000001</v>
      </c>
      <c r="L1005">
        <v>10.87</v>
      </c>
      <c r="M1005">
        <v>11.597770000000001</v>
      </c>
      <c r="N1005">
        <v>6.7</v>
      </c>
      <c r="O1005" s="78">
        <v>44591</v>
      </c>
    </row>
    <row r="1006" spans="1:15" x14ac:dyDescent="0.35">
      <c r="A1006">
        <v>154</v>
      </c>
      <c r="B1006">
        <v>154</v>
      </c>
      <c r="C1006" t="s">
        <v>709</v>
      </c>
      <c r="D1006" t="s">
        <v>508</v>
      </c>
      <c r="E1006" t="s">
        <v>301</v>
      </c>
      <c r="F1006">
        <v>3.81</v>
      </c>
      <c r="G1006">
        <v>37417.055</v>
      </c>
      <c r="H1006">
        <v>1127964</v>
      </c>
      <c r="J1006">
        <v>37417.055</v>
      </c>
      <c r="L1006">
        <v>10.87</v>
      </c>
      <c r="M1006">
        <v>11.84905</v>
      </c>
      <c r="N1006">
        <v>9.01</v>
      </c>
      <c r="O1006" s="78">
        <v>44591</v>
      </c>
    </row>
    <row r="1007" spans="1:15" x14ac:dyDescent="0.35">
      <c r="A1007">
        <v>155</v>
      </c>
      <c r="B1007">
        <v>155</v>
      </c>
      <c r="C1007" t="s">
        <v>710</v>
      </c>
      <c r="D1007" t="s">
        <v>510</v>
      </c>
      <c r="E1007" t="s">
        <v>301</v>
      </c>
      <c r="F1007">
        <v>3.81</v>
      </c>
      <c r="G1007">
        <v>39488.082000000002</v>
      </c>
      <c r="H1007">
        <v>1209696</v>
      </c>
      <c r="J1007">
        <v>39488.082000000002</v>
      </c>
      <c r="L1007">
        <v>10.87</v>
      </c>
      <c r="M1007">
        <v>12.50489</v>
      </c>
      <c r="N1007">
        <v>15.04</v>
      </c>
      <c r="O1007" s="78">
        <v>44591</v>
      </c>
    </row>
    <row r="1008" spans="1:15" x14ac:dyDescent="0.35">
      <c r="A1008">
        <v>156</v>
      </c>
      <c r="B1008">
        <v>156</v>
      </c>
      <c r="C1008" t="s">
        <v>711</v>
      </c>
      <c r="D1008" t="s">
        <v>271</v>
      </c>
      <c r="E1008" t="s">
        <v>272</v>
      </c>
      <c r="L1008">
        <v>10.87</v>
      </c>
      <c r="O1008" s="78">
        <v>44591</v>
      </c>
    </row>
    <row r="1009" spans="1:15" x14ac:dyDescent="0.35">
      <c r="A1009">
        <v>157</v>
      </c>
      <c r="B1009">
        <v>157</v>
      </c>
      <c r="C1009" t="s">
        <v>712</v>
      </c>
      <c r="D1009" t="s">
        <v>479</v>
      </c>
      <c r="E1009" t="s">
        <v>281</v>
      </c>
      <c r="F1009">
        <v>3.81</v>
      </c>
      <c r="G1009">
        <v>36830.203000000001</v>
      </c>
      <c r="H1009">
        <v>1126083</v>
      </c>
      <c r="J1009">
        <v>36830.203000000001</v>
      </c>
      <c r="L1009">
        <v>10.87</v>
      </c>
      <c r="M1009">
        <v>11.6632</v>
      </c>
      <c r="N1009">
        <v>7.3</v>
      </c>
      <c r="O1009" s="78">
        <v>44591</v>
      </c>
    </row>
    <row r="1010" spans="1:15" x14ac:dyDescent="0.35">
      <c r="A1010">
        <v>158</v>
      </c>
      <c r="B1010">
        <v>158</v>
      </c>
      <c r="C1010" t="s">
        <v>713</v>
      </c>
      <c r="D1010" t="s">
        <v>271</v>
      </c>
      <c r="E1010" t="s">
        <v>272</v>
      </c>
      <c r="L1010">
        <v>10.87</v>
      </c>
      <c r="O1010" s="78">
        <v>44591</v>
      </c>
    </row>
    <row r="1011" spans="1:15" x14ac:dyDescent="0.35">
      <c r="A1011">
        <v>159</v>
      </c>
      <c r="B1011">
        <v>159</v>
      </c>
      <c r="C1011" t="s">
        <v>714</v>
      </c>
      <c r="D1011" t="s">
        <v>486</v>
      </c>
      <c r="E1011" t="s">
        <v>281</v>
      </c>
      <c r="F1011">
        <v>3.81</v>
      </c>
      <c r="G1011">
        <v>41745.483999999997</v>
      </c>
      <c r="H1011">
        <v>1286429</v>
      </c>
      <c r="J1011">
        <v>41745.483999999997</v>
      </c>
      <c r="L1011">
        <v>10.87</v>
      </c>
      <c r="M1011">
        <v>13.219749999999999</v>
      </c>
      <c r="N1011">
        <v>21.62</v>
      </c>
      <c r="O1011" s="78">
        <v>44591</v>
      </c>
    </row>
    <row r="1012" spans="1:15" x14ac:dyDescent="0.35">
      <c r="A1012">
        <v>160</v>
      </c>
      <c r="B1012">
        <v>160</v>
      </c>
      <c r="C1012" t="s">
        <v>715</v>
      </c>
      <c r="D1012" t="s">
        <v>474</v>
      </c>
      <c r="E1012" t="s">
        <v>281</v>
      </c>
      <c r="F1012">
        <v>3.81</v>
      </c>
      <c r="G1012">
        <v>53522.546999999999</v>
      </c>
      <c r="H1012">
        <v>1629900</v>
      </c>
      <c r="J1012">
        <v>53522.546999999999</v>
      </c>
      <c r="L1012">
        <v>10.87</v>
      </c>
      <c r="M1012">
        <v>16.949249999999999</v>
      </c>
      <c r="N1012">
        <v>55.93</v>
      </c>
      <c r="O1012" s="78">
        <v>44591</v>
      </c>
    </row>
    <row r="1013" spans="1:15" x14ac:dyDescent="0.35">
      <c r="A1013">
        <v>161</v>
      </c>
      <c r="B1013">
        <v>161</v>
      </c>
      <c r="C1013" t="s">
        <v>716</v>
      </c>
      <c r="D1013" t="s">
        <v>271</v>
      </c>
      <c r="E1013" t="s">
        <v>272</v>
      </c>
      <c r="L1013">
        <v>10.87</v>
      </c>
      <c r="O1013" s="78">
        <v>44591</v>
      </c>
    </row>
    <row r="1014" spans="1:15" x14ac:dyDescent="0.35">
      <c r="A1014">
        <v>162</v>
      </c>
      <c r="B1014">
        <v>162</v>
      </c>
      <c r="C1014" t="s">
        <v>717</v>
      </c>
      <c r="D1014" t="s">
        <v>271</v>
      </c>
      <c r="E1014" t="s">
        <v>272</v>
      </c>
      <c r="L1014">
        <v>10.87</v>
      </c>
      <c r="O1014" s="78">
        <v>44591</v>
      </c>
    </row>
    <row r="1015" spans="1:15" x14ac:dyDescent="0.35">
      <c r="A1015">
        <v>163</v>
      </c>
      <c r="B1015">
        <v>163</v>
      </c>
      <c r="C1015" t="s">
        <v>718</v>
      </c>
      <c r="D1015" t="s">
        <v>271</v>
      </c>
      <c r="E1015" t="s">
        <v>272</v>
      </c>
      <c r="L1015">
        <v>10.87</v>
      </c>
      <c r="O1015" s="78">
        <v>44591</v>
      </c>
    </row>
    <row r="1016" spans="1:15" x14ac:dyDescent="0.35">
      <c r="A1016">
        <v>164</v>
      </c>
      <c r="B1016">
        <v>164</v>
      </c>
      <c r="C1016" t="s">
        <v>719</v>
      </c>
      <c r="D1016" t="s">
        <v>271</v>
      </c>
      <c r="E1016" t="s">
        <v>272</v>
      </c>
      <c r="L1016">
        <v>10.87</v>
      </c>
      <c r="O1016" s="78">
        <v>44591</v>
      </c>
    </row>
    <row r="1017" spans="1:15" x14ac:dyDescent="0.35">
      <c r="A1017">
        <v>165</v>
      </c>
      <c r="B1017">
        <v>165</v>
      </c>
      <c r="C1017" t="s">
        <v>720</v>
      </c>
      <c r="D1017" t="s">
        <v>271</v>
      </c>
      <c r="E1017" t="s">
        <v>272</v>
      </c>
      <c r="L1017">
        <v>10.87</v>
      </c>
      <c r="O1017" s="78">
        <v>44592</v>
      </c>
    </row>
    <row r="1019" spans="1:15" x14ac:dyDescent="0.35">
      <c r="A1019" t="s">
        <v>725</v>
      </c>
    </row>
    <row r="1021" spans="1:15" x14ac:dyDescent="0.35">
      <c r="B1021" t="s">
        <v>256</v>
      </c>
      <c r="C1021" t="s">
        <v>257</v>
      </c>
      <c r="D1021" t="s">
        <v>258</v>
      </c>
      <c r="E1021" t="s">
        <v>259</v>
      </c>
      <c r="F1021" t="s">
        <v>260</v>
      </c>
      <c r="G1021" t="s">
        <v>261</v>
      </c>
      <c r="H1021" t="s">
        <v>262</v>
      </c>
      <c r="I1021" t="s">
        <v>263</v>
      </c>
      <c r="J1021" t="s">
        <v>264</v>
      </c>
      <c r="K1021" t="s">
        <v>265</v>
      </c>
      <c r="L1021" t="s">
        <v>266</v>
      </c>
      <c r="M1021" t="s">
        <v>267</v>
      </c>
      <c r="N1021" t="s">
        <v>268</v>
      </c>
      <c r="O1021" t="s">
        <v>269</v>
      </c>
    </row>
    <row r="1022" spans="1:15" x14ac:dyDescent="0.35">
      <c r="A1022">
        <v>1</v>
      </c>
      <c r="B1022">
        <v>1</v>
      </c>
      <c r="C1022" t="s">
        <v>467</v>
      </c>
      <c r="D1022" t="s">
        <v>271</v>
      </c>
      <c r="E1022" t="s">
        <v>272</v>
      </c>
      <c r="K1022">
        <v>0.98599999999999999</v>
      </c>
      <c r="O1022" s="78">
        <v>44590</v>
      </c>
    </row>
    <row r="1023" spans="1:15" x14ac:dyDescent="0.35">
      <c r="A1023">
        <v>2</v>
      </c>
      <c r="B1023">
        <v>2</v>
      </c>
      <c r="C1023" t="s">
        <v>468</v>
      </c>
      <c r="D1023" t="s">
        <v>271</v>
      </c>
      <c r="E1023" t="s">
        <v>272</v>
      </c>
      <c r="F1023">
        <v>4.04</v>
      </c>
      <c r="G1023">
        <v>0.23899999999999999</v>
      </c>
      <c r="H1023">
        <v>19</v>
      </c>
      <c r="K1023">
        <v>0.98599999999999999</v>
      </c>
      <c r="O1023" s="78">
        <v>44590</v>
      </c>
    </row>
    <row r="1024" spans="1:15" x14ac:dyDescent="0.35">
      <c r="A1024">
        <v>3</v>
      </c>
      <c r="B1024">
        <v>3</v>
      </c>
      <c r="C1024" t="s">
        <v>469</v>
      </c>
      <c r="D1024" t="s">
        <v>470</v>
      </c>
      <c r="E1024" t="s">
        <v>276</v>
      </c>
      <c r="F1024">
        <v>4.08</v>
      </c>
      <c r="G1024">
        <v>3.79</v>
      </c>
      <c r="H1024">
        <v>138</v>
      </c>
      <c r="I1024">
        <v>7907.6760000000004</v>
      </c>
      <c r="J1024">
        <v>4.0000000000000001E-3</v>
      </c>
      <c r="K1024">
        <v>0.98599999999999999</v>
      </c>
      <c r="O1024" s="78">
        <v>44590</v>
      </c>
    </row>
    <row r="1025" spans="1:15" x14ac:dyDescent="0.35">
      <c r="A1025">
        <v>4</v>
      </c>
      <c r="B1025">
        <v>4</v>
      </c>
      <c r="C1025" t="s">
        <v>471</v>
      </c>
      <c r="D1025" t="s">
        <v>472</v>
      </c>
      <c r="E1025" t="s">
        <v>276</v>
      </c>
      <c r="F1025">
        <v>4.0199999999999996</v>
      </c>
      <c r="G1025">
        <v>2.3769999999999998</v>
      </c>
      <c r="H1025">
        <v>87</v>
      </c>
      <c r="I1025">
        <v>7878.4459999999999</v>
      </c>
      <c r="J1025">
        <v>2E-3</v>
      </c>
      <c r="K1025">
        <v>0.98599999999999999</v>
      </c>
      <c r="O1025" s="78">
        <v>44590</v>
      </c>
    </row>
    <row r="1026" spans="1:15" x14ac:dyDescent="0.35">
      <c r="A1026">
        <v>5</v>
      </c>
      <c r="B1026">
        <v>5</v>
      </c>
      <c r="C1026" t="s">
        <v>473</v>
      </c>
      <c r="D1026" t="s">
        <v>474</v>
      </c>
      <c r="E1026" t="s">
        <v>281</v>
      </c>
      <c r="F1026">
        <v>4.0999999999999996</v>
      </c>
      <c r="G1026">
        <v>160055.65599999999</v>
      </c>
      <c r="H1026">
        <v>4593050</v>
      </c>
      <c r="I1026">
        <v>9574.6820000000007</v>
      </c>
      <c r="J1026">
        <v>128.55000000000001</v>
      </c>
      <c r="K1026">
        <v>0.98599999999999999</v>
      </c>
      <c r="L1026">
        <v>41.65</v>
      </c>
      <c r="M1026">
        <v>3.0434700000000001</v>
      </c>
      <c r="N1026">
        <v>-92.69</v>
      </c>
      <c r="O1026" s="78">
        <v>44590</v>
      </c>
    </row>
    <row r="1027" spans="1:15" x14ac:dyDescent="0.35">
      <c r="A1027">
        <v>6</v>
      </c>
      <c r="B1027">
        <v>6</v>
      </c>
      <c r="C1027" t="s">
        <v>475</v>
      </c>
      <c r="D1027" t="s">
        <v>271</v>
      </c>
      <c r="E1027" t="s">
        <v>272</v>
      </c>
      <c r="F1027">
        <v>4.09</v>
      </c>
      <c r="G1027">
        <v>14.179</v>
      </c>
      <c r="H1027">
        <v>517</v>
      </c>
      <c r="K1027">
        <v>0.98599999999999999</v>
      </c>
      <c r="O1027" s="78">
        <v>44590</v>
      </c>
    </row>
    <row r="1028" spans="1:15" x14ac:dyDescent="0.35">
      <c r="A1028">
        <v>7</v>
      </c>
      <c r="B1028">
        <v>7</v>
      </c>
      <c r="C1028" t="s">
        <v>476</v>
      </c>
      <c r="D1028" t="s">
        <v>477</v>
      </c>
      <c r="E1028" t="s">
        <v>281</v>
      </c>
      <c r="F1028">
        <v>4.0999999999999996</v>
      </c>
      <c r="G1028">
        <v>85034.483999999997</v>
      </c>
      <c r="H1028">
        <v>2463638</v>
      </c>
      <c r="I1028">
        <v>7811.8140000000003</v>
      </c>
      <c r="J1028">
        <v>83.707999999999998</v>
      </c>
      <c r="K1028">
        <v>0.98599999999999999</v>
      </c>
      <c r="L1028">
        <v>41.65</v>
      </c>
      <c r="M1028">
        <v>1.95245</v>
      </c>
      <c r="N1028">
        <v>-95.31</v>
      </c>
      <c r="O1028" s="78">
        <v>44590</v>
      </c>
    </row>
    <row r="1029" spans="1:15" x14ac:dyDescent="0.35">
      <c r="A1029">
        <v>8</v>
      </c>
      <c r="B1029">
        <v>8</v>
      </c>
      <c r="C1029" t="s">
        <v>478</v>
      </c>
      <c r="D1029" t="s">
        <v>479</v>
      </c>
      <c r="E1029" t="s">
        <v>281</v>
      </c>
      <c r="F1029">
        <v>4.0999999999999996</v>
      </c>
      <c r="G1029">
        <v>89231.601999999999</v>
      </c>
      <c r="H1029">
        <v>2562933</v>
      </c>
      <c r="I1029">
        <v>7664.9480000000003</v>
      </c>
      <c r="J1029">
        <v>89.522999999999996</v>
      </c>
      <c r="K1029">
        <v>0.98599999999999999</v>
      </c>
      <c r="L1029">
        <v>41.65</v>
      </c>
      <c r="M1029">
        <v>2.0931099999999998</v>
      </c>
      <c r="N1029">
        <v>-94.97</v>
      </c>
      <c r="O1029" s="78">
        <v>44590</v>
      </c>
    </row>
    <row r="1030" spans="1:15" x14ac:dyDescent="0.35">
      <c r="A1030">
        <v>9</v>
      </c>
      <c r="B1030">
        <v>9</v>
      </c>
      <c r="C1030" t="s">
        <v>480</v>
      </c>
      <c r="D1030" t="s">
        <v>481</v>
      </c>
      <c r="E1030" t="s">
        <v>281</v>
      </c>
      <c r="F1030">
        <v>4.0999999999999996</v>
      </c>
      <c r="G1030">
        <v>67551.585999999996</v>
      </c>
      <c r="H1030">
        <v>1941514</v>
      </c>
      <c r="I1030">
        <v>7936.3370000000004</v>
      </c>
      <c r="J1030">
        <v>65.454999999999998</v>
      </c>
      <c r="K1030">
        <v>0.98599999999999999</v>
      </c>
      <c r="L1030">
        <v>41.65</v>
      </c>
      <c r="M1030">
        <v>1.5124299999999999</v>
      </c>
      <c r="N1030">
        <v>-96.37</v>
      </c>
      <c r="O1030" s="78">
        <v>44590</v>
      </c>
    </row>
    <row r="1031" spans="1:15" x14ac:dyDescent="0.35">
      <c r="A1031">
        <v>10</v>
      </c>
      <c r="B1031">
        <v>10</v>
      </c>
      <c r="C1031" t="s">
        <v>482</v>
      </c>
      <c r="D1031" t="s">
        <v>271</v>
      </c>
      <c r="E1031" t="s">
        <v>272</v>
      </c>
      <c r="F1031">
        <v>4.09</v>
      </c>
      <c r="G1031">
        <v>9.093</v>
      </c>
      <c r="H1031">
        <v>332</v>
      </c>
      <c r="K1031">
        <v>0.98599999999999999</v>
      </c>
      <c r="O1031" s="78">
        <v>44590</v>
      </c>
    </row>
    <row r="1032" spans="1:15" x14ac:dyDescent="0.35">
      <c r="A1032">
        <v>11</v>
      </c>
      <c r="B1032">
        <v>11</v>
      </c>
      <c r="C1032" t="s">
        <v>483</v>
      </c>
      <c r="D1032" t="s">
        <v>484</v>
      </c>
      <c r="E1032" t="s">
        <v>281</v>
      </c>
      <c r="F1032">
        <v>4.0999999999999996</v>
      </c>
      <c r="G1032">
        <v>167490.32800000001</v>
      </c>
      <c r="H1032">
        <v>4765250</v>
      </c>
      <c r="I1032">
        <v>9059.4779999999992</v>
      </c>
      <c r="J1032">
        <v>142.172</v>
      </c>
      <c r="K1032">
        <v>0.98599999999999999</v>
      </c>
      <c r="L1032">
        <v>41.65</v>
      </c>
      <c r="M1032">
        <v>3.3777900000000001</v>
      </c>
      <c r="N1032">
        <v>-91.89</v>
      </c>
      <c r="O1032" s="78">
        <v>44590</v>
      </c>
    </row>
    <row r="1033" spans="1:15" x14ac:dyDescent="0.35">
      <c r="A1033">
        <v>12</v>
      </c>
      <c r="B1033">
        <v>12</v>
      </c>
      <c r="C1033" t="s">
        <v>485</v>
      </c>
      <c r="D1033" t="s">
        <v>486</v>
      </c>
      <c r="E1033" t="s">
        <v>281</v>
      </c>
      <c r="F1033">
        <v>4.09</v>
      </c>
      <c r="G1033">
        <v>164799.57800000001</v>
      </c>
      <c r="H1033">
        <v>4714609</v>
      </c>
      <c r="I1033">
        <v>8094.9949999999999</v>
      </c>
      <c r="J1033">
        <v>156.55500000000001</v>
      </c>
      <c r="K1033">
        <v>0.98599999999999999</v>
      </c>
      <c r="L1033">
        <v>41.65</v>
      </c>
      <c r="M1033">
        <v>3.7322899999999999</v>
      </c>
      <c r="N1033">
        <v>-91.04</v>
      </c>
      <c r="O1033" s="78">
        <v>44590</v>
      </c>
    </row>
    <row r="1034" spans="1:15" x14ac:dyDescent="0.35">
      <c r="A1034">
        <v>13</v>
      </c>
      <c r="B1034">
        <v>13</v>
      </c>
      <c r="C1034" t="s">
        <v>487</v>
      </c>
      <c r="D1034" t="s">
        <v>488</v>
      </c>
      <c r="E1034" t="s">
        <v>281</v>
      </c>
      <c r="F1034">
        <v>4.0999999999999996</v>
      </c>
      <c r="G1034">
        <v>151981.65599999999</v>
      </c>
      <c r="H1034">
        <v>4342156</v>
      </c>
      <c r="I1034">
        <v>8237.3670000000002</v>
      </c>
      <c r="J1034">
        <v>141.88300000000001</v>
      </c>
      <c r="K1034">
        <v>0.98599999999999999</v>
      </c>
      <c r="L1034">
        <v>41.65</v>
      </c>
      <c r="M1034">
        <v>3.3706800000000001</v>
      </c>
      <c r="N1034">
        <v>-91.91</v>
      </c>
      <c r="O1034" s="78">
        <v>44590</v>
      </c>
    </row>
    <row r="1035" spans="1:15" x14ac:dyDescent="0.35">
      <c r="A1035">
        <v>14</v>
      </c>
      <c r="B1035">
        <v>14</v>
      </c>
      <c r="C1035" t="s">
        <v>489</v>
      </c>
      <c r="D1035" t="s">
        <v>271</v>
      </c>
      <c r="E1035" t="s">
        <v>272</v>
      </c>
      <c r="F1035">
        <v>4.0999999999999996</v>
      </c>
      <c r="G1035">
        <v>32.152999999999999</v>
      </c>
      <c r="H1035">
        <v>916</v>
      </c>
      <c r="K1035">
        <v>0.98599999999999999</v>
      </c>
      <c r="O1035" s="78">
        <v>44590</v>
      </c>
    </row>
    <row r="1036" spans="1:15" x14ac:dyDescent="0.35">
      <c r="A1036">
        <v>15</v>
      </c>
      <c r="B1036">
        <v>15</v>
      </c>
      <c r="C1036" t="s">
        <v>490</v>
      </c>
      <c r="D1036" t="s">
        <v>474</v>
      </c>
      <c r="E1036" t="s">
        <v>281</v>
      </c>
      <c r="F1036">
        <v>4.09</v>
      </c>
      <c r="G1036">
        <v>167063.42199999999</v>
      </c>
      <c r="H1036">
        <v>4769182</v>
      </c>
      <c r="I1036">
        <v>10439.847</v>
      </c>
      <c r="J1036">
        <v>123.059</v>
      </c>
      <c r="K1036">
        <v>0.98599999999999999</v>
      </c>
      <c r="L1036">
        <v>41.65</v>
      </c>
      <c r="M1036">
        <v>2.90909</v>
      </c>
      <c r="N1036">
        <v>-93.02</v>
      </c>
      <c r="O1036" s="78">
        <v>44590</v>
      </c>
    </row>
    <row r="1037" spans="1:15" x14ac:dyDescent="0.35">
      <c r="A1037">
        <v>16</v>
      </c>
      <c r="B1037">
        <v>16</v>
      </c>
      <c r="C1037" t="s">
        <v>491</v>
      </c>
      <c r="D1037" t="s">
        <v>271</v>
      </c>
      <c r="E1037" t="s">
        <v>272</v>
      </c>
      <c r="F1037">
        <v>4.09</v>
      </c>
      <c r="G1037">
        <v>37.555</v>
      </c>
      <c r="H1037">
        <v>1190</v>
      </c>
      <c r="K1037">
        <v>0.98599999999999999</v>
      </c>
      <c r="O1037" s="78">
        <v>44590</v>
      </c>
    </row>
    <row r="1038" spans="1:15" x14ac:dyDescent="0.35">
      <c r="A1038">
        <v>17</v>
      </c>
      <c r="B1038">
        <v>17</v>
      </c>
      <c r="C1038" t="s">
        <v>492</v>
      </c>
      <c r="D1038" t="s">
        <v>493</v>
      </c>
      <c r="E1038" t="s">
        <v>301</v>
      </c>
      <c r="F1038">
        <v>4.0999999999999996</v>
      </c>
      <c r="G1038">
        <v>6428.67</v>
      </c>
      <c r="H1038">
        <v>186199</v>
      </c>
      <c r="I1038">
        <v>10585.276</v>
      </c>
      <c r="J1038">
        <v>4.67</v>
      </c>
      <c r="K1038">
        <v>0.98599999999999999</v>
      </c>
      <c r="L1038">
        <v>0.02</v>
      </c>
      <c r="M1038">
        <v>6.3670000000000004E-2</v>
      </c>
      <c r="N1038">
        <v>218.36</v>
      </c>
      <c r="O1038" s="78">
        <v>44590</v>
      </c>
    </row>
    <row r="1039" spans="1:15" x14ac:dyDescent="0.35">
      <c r="A1039">
        <v>18</v>
      </c>
      <c r="B1039">
        <v>18</v>
      </c>
      <c r="C1039" t="s">
        <v>494</v>
      </c>
      <c r="D1039" t="s">
        <v>495</v>
      </c>
      <c r="E1039" t="s">
        <v>301</v>
      </c>
      <c r="F1039">
        <v>4.0999999999999996</v>
      </c>
      <c r="G1039">
        <v>5626.2479999999996</v>
      </c>
      <c r="H1039">
        <v>163840</v>
      </c>
      <c r="I1039">
        <v>11846.050999999999</v>
      </c>
      <c r="J1039">
        <v>3.6520000000000001</v>
      </c>
      <c r="K1039">
        <v>0.98599999999999999</v>
      </c>
      <c r="L1039">
        <v>0.04</v>
      </c>
      <c r="M1039">
        <v>3.9620000000000002E-2</v>
      </c>
      <c r="N1039">
        <v>-0.95</v>
      </c>
      <c r="O1039" s="78">
        <v>44590</v>
      </c>
    </row>
    <row r="1040" spans="1:15" x14ac:dyDescent="0.35">
      <c r="A1040">
        <v>19</v>
      </c>
      <c r="B1040">
        <v>19</v>
      </c>
      <c r="C1040" t="s">
        <v>496</v>
      </c>
      <c r="D1040" t="s">
        <v>497</v>
      </c>
      <c r="E1040" t="s">
        <v>301</v>
      </c>
      <c r="F1040">
        <v>4.09</v>
      </c>
      <c r="G1040">
        <v>6654.3559999999998</v>
      </c>
      <c r="H1040">
        <v>197200</v>
      </c>
      <c r="I1040">
        <v>11625.837</v>
      </c>
      <c r="J1040">
        <v>4.4020000000000001</v>
      </c>
      <c r="K1040">
        <v>0.98599999999999999</v>
      </c>
      <c r="L1040">
        <v>0.06</v>
      </c>
      <c r="M1040">
        <v>5.7320000000000003E-2</v>
      </c>
      <c r="N1040">
        <v>-4.46</v>
      </c>
      <c r="O1040" s="78">
        <v>44590</v>
      </c>
    </row>
    <row r="1041" spans="1:15" x14ac:dyDescent="0.35">
      <c r="A1041">
        <v>20</v>
      </c>
      <c r="B1041">
        <v>20</v>
      </c>
      <c r="C1041" t="s">
        <v>498</v>
      </c>
      <c r="D1041" t="s">
        <v>499</v>
      </c>
      <c r="E1041" t="s">
        <v>301</v>
      </c>
      <c r="F1041">
        <v>4.09</v>
      </c>
      <c r="G1041">
        <v>6277.6310000000003</v>
      </c>
      <c r="H1041">
        <v>185123</v>
      </c>
      <c r="I1041">
        <v>11349.782999999999</v>
      </c>
      <c r="J1041">
        <v>4.2530000000000001</v>
      </c>
      <c r="K1041">
        <v>0.98599999999999999</v>
      </c>
      <c r="L1041">
        <v>0.09</v>
      </c>
      <c r="M1041">
        <v>5.382E-2</v>
      </c>
      <c r="N1041">
        <v>-40.200000000000003</v>
      </c>
      <c r="O1041" s="78">
        <v>44590</v>
      </c>
    </row>
    <row r="1042" spans="1:15" x14ac:dyDescent="0.35">
      <c r="A1042">
        <v>21</v>
      </c>
      <c r="B1042">
        <v>21</v>
      </c>
      <c r="C1042" t="s">
        <v>500</v>
      </c>
      <c r="D1042" t="s">
        <v>501</v>
      </c>
      <c r="E1042" t="s">
        <v>301</v>
      </c>
      <c r="F1042">
        <v>4.0999999999999996</v>
      </c>
      <c r="G1042">
        <v>9215.3320000000003</v>
      </c>
      <c r="H1042">
        <v>269145</v>
      </c>
      <c r="I1042">
        <v>11476.116</v>
      </c>
      <c r="J1042">
        <v>6.1749999999999998</v>
      </c>
      <c r="K1042">
        <v>0.98599999999999999</v>
      </c>
      <c r="L1042">
        <v>0.15</v>
      </c>
      <c r="M1042">
        <v>9.9239999999999995E-2</v>
      </c>
      <c r="N1042">
        <v>-33.840000000000003</v>
      </c>
      <c r="O1042" s="78">
        <v>44590</v>
      </c>
    </row>
    <row r="1043" spans="1:15" x14ac:dyDescent="0.35">
      <c r="A1043">
        <v>22</v>
      </c>
      <c r="B1043">
        <v>22</v>
      </c>
      <c r="C1043" t="s">
        <v>502</v>
      </c>
      <c r="D1043" t="s">
        <v>503</v>
      </c>
      <c r="E1043" t="s">
        <v>301</v>
      </c>
      <c r="F1043">
        <v>4.09</v>
      </c>
      <c r="G1043">
        <v>15657.11</v>
      </c>
      <c r="H1043">
        <v>458382</v>
      </c>
      <c r="I1043">
        <v>12063.805</v>
      </c>
      <c r="J1043">
        <v>9.9809999999999999</v>
      </c>
      <c r="K1043">
        <v>0.98599999999999999</v>
      </c>
      <c r="L1043">
        <v>0.24</v>
      </c>
      <c r="M1043">
        <v>0.18925</v>
      </c>
      <c r="N1043">
        <v>-21.15</v>
      </c>
      <c r="O1043" s="78">
        <v>44590</v>
      </c>
    </row>
    <row r="1044" spans="1:15" x14ac:dyDescent="0.35">
      <c r="A1044">
        <v>23</v>
      </c>
      <c r="B1044">
        <v>23</v>
      </c>
      <c r="C1044" t="s">
        <v>504</v>
      </c>
      <c r="D1044" t="s">
        <v>271</v>
      </c>
      <c r="E1044" t="s">
        <v>272</v>
      </c>
      <c r="F1044">
        <v>4.08</v>
      </c>
      <c r="G1044">
        <v>7.9509999999999996</v>
      </c>
      <c r="H1044">
        <v>192</v>
      </c>
      <c r="K1044">
        <v>0.98599999999999999</v>
      </c>
      <c r="O1044" s="78">
        <v>44590</v>
      </c>
    </row>
    <row r="1045" spans="1:15" x14ac:dyDescent="0.35">
      <c r="A1045">
        <v>24</v>
      </c>
      <c r="B1045">
        <v>24</v>
      </c>
      <c r="C1045" t="s">
        <v>505</v>
      </c>
      <c r="D1045" t="s">
        <v>506</v>
      </c>
      <c r="E1045" t="s">
        <v>301</v>
      </c>
      <c r="F1045">
        <v>4.0999999999999996</v>
      </c>
      <c r="G1045">
        <v>25493.842000000001</v>
      </c>
      <c r="H1045">
        <v>739508</v>
      </c>
      <c r="I1045">
        <v>12518.947</v>
      </c>
      <c r="J1045">
        <v>15.66</v>
      </c>
      <c r="K1045">
        <v>0.98599999999999999</v>
      </c>
      <c r="L1045">
        <v>0.39</v>
      </c>
      <c r="M1045">
        <v>0.32375999999999999</v>
      </c>
      <c r="N1045">
        <v>-16.98</v>
      </c>
      <c r="O1045" s="78">
        <v>44590</v>
      </c>
    </row>
    <row r="1046" spans="1:15" x14ac:dyDescent="0.35">
      <c r="A1046">
        <v>25</v>
      </c>
      <c r="B1046">
        <v>25</v>
      </c>
      <c r="C1046" t="s">
        <v>507</v>
      </c>
      <c r="D1046" t="s">
        <v>508</v>
      </c>
      <c r="E1046" t="s">
        <v>301</v>
      </c>
      <c r="F1046">
        <v>4.09</v>
      </c>
      <c r="G1046">
        <v>38118.188000000002</v>
      </c>
      <c r="H1046">
        <v>1090333</v>
      </c>
      <c r="I1046">
        <v>11647.603999999999</v>
      </c>
      <c r="J1046">
        <v>25.166</v>
      </c>
      <c r="K1046">
        <v>0.98599999999999999</v>
      </c>
      <c r="L1046">
        <v>0.62</v>
      </c>
      <c r="M1046">
        <v>0.5494</v>
      </c>
      <c r="N1046">
        <v>-11.39</v>
      </c>
      <c r="O1046" s="78">
        <v>44590</v>
      </c>
    </row>
    <row r="1047" spans="1:15" x14ac:dyDescent="0.35">
      <c r="A1047">
        <v>26</v>
      </c>
      <c r="B1047">
        <v>26</v>
      </c>
      <c r="C1047" t="s">
        <v>509</v>
      </c>
      <c r="D1047" t="s">
        <v>510</v>
      </c>
      <c r="E1047" t="s">
        <v>301</v>
      </c>
      <c r="F1047">
        <v>4.09</v>
      </c>
      <c r="G1047">
        <v>80409.983999999997</v>
      </c>
      <c r="H1047">
        <v>2324648</v>
      </c>
      <c r="I1047">
        <v>13286.528</v>
      </c>
      <c r="J1047">
        <v>46.54</v>
      </c>
      <c r="K1047">
        <v>0.98599999999999999</v>
      </c>
      <c r="L1047">
        <v>0.99</v>
      </c>
      <c r="M1047">
        <v>1.05891</v>
      </c>
      <c r="N1047">
        <v>6.96</v>
      </c>
      <c r="O1047" s="78">
        <v>44590</v>
      </c>
    </row>
    <row r="1048" spans="1:15" x14ac:dyDescent="0.35">
      <c r="A1048">
        <v>27</v>
      </c>
      <c r="B1048">
        <v>27</v>
      </c>
      <c r="C1048" t="s">
        <v>511</v>
      </c>
      <c r="D1048" t="s">
        <v>512</v>
      </c>
      <c r="E1048" t="s">
        <v>301</v>
      </c>
      <c r="F1048">
        <v>4.09</v>
      </c>
      <c r="G1048">
        <v>98770.718999999997</v>
      </c>
      <c r="H1048">
        <v>2831702</v>
      </c>
      <c r="I1048">
        <v>11121.094999999999</v>
      </c>
      <c r="J1048">
        <v>68.298000000000002</v>
      </c>
      <c r="K1048">
        <v>0.98599999999999999</v>
      </c>
      <c r="L1048">
        <v>1.59</v>
      </c>
      <c r="M1048">
        <v>1.58081</v>
      </c>
      <c r="N1048">
        <v>-0.57999999999999996</v>
      </c>
      <c r="O1048" s="78">
        <v>44590</v>
      </c>
    </row>
    <row r="1049" spans="1:15" x14ac:dyDescent="0.35">
      <c r="A1049">
        <v>28</v>
      </c>
      <c r="B1049">
        <v>28</v>
      </c>
      <c r="C1049" t="s">
        <v>513</v>
      </c>
      <c r="D1049" t="s">
        <v>514</v>
      </c>
      <c r="E1049" t="s">
        <v>301</v>
      </c>
      <c r="F1049">
        <v>4.09</v>
      </c>
      <c r="G1049">
        <v>137995.28099999999</v>
      </c>
      <c r="H1049">
        <v>3979444</v>
      </c>
      <c r="I1049">
        <v>11049.933999999999</v>
      </c>
      <c r="J1049">
        <v>96.034999999999997</v>
      </c>
      <c r="K1049">
        <v>0.98599999999999999</v>
      </c>
      <c r="L1049">
        <v>2.54</v>
      </c>
      <c r="M1049">
        <v>2.2509299999999999</v>
      </c>
      <c r="N1049">
        <v>-11.38</v>
      </c>
      <c r="O1049" s="78">
        <v>44590</v>
      </c>
    </row>
    <row r="1050" spans="1:15" x14ac:dyDescent="0.35">
      <c r="A1050">
        <v>29</v>
      </c>
      <c r="B1050">
        <v>29</v>
      </c>
      <c r="C1050" t="s">
        <v>515</v>
      </c>
      <c r="D1050" t="s">
        <v>516</v>
      </c>
      <c r="E1050" t="s">
        <v>301</v>
      </c>
      <c r="F1050">
        <v>4.09</v>
      </c>
      <c r="G1050">
        <v>224360.78099999999</v>
      </c>
      <c r="H1050">
        <v>6469027</v>
      </c>
      <c r="I1050">
        <v>11502.912</v>
      </c>
      <c r="J1050">
        <v>149.99100000000001</v>
      </c>
      <c r="K1050">
        <v>0.98599999999999999</v>
      </c>
      <c r="L1050">
        <v>4.07</v>
      </c>
      <c r="M1050">
        <v>3.5703299999999998</v>
      </c>
      <c r="N1050">
        <v>-12.28</v>
      </c>
      <c r="O1050" s="78">
        <v>44590</v>
      </c>
    </row>
    <row r="1051" spans="1:15" x14ac:dyDescent="0.35">
      <c r="A1051">
        <v>30</v>
      </c>
      <c r="B1051">
        <v>30</v>
      </c>
      <c r="C1051" t="s">
        <v>517</v>
      </c>
      <c r="D1051" t="s">
        <v>271</v>
      </c>
      <c r="E1051" t="s">
        <v>272</v>
      </c>
      <c r="F1051">
        <v>4.09</v>
      </c>
      <c r="G1051">
        <v>19.931999999999999</v>
      </c>
      <c r="H1051">
        <v>601</v>
      </c>
      <c r="K1051">
        <v>0.98599999999999999</v>
      </c>
      <c r="O1051" s="78">
        <v>44590</v>
      </c>
    </row>
    <row r="1052" spans="1:15" x14ac:dyDescent="0.35">
      <c r="A1052">
        <v>31</v>
      </c>
      <c r="B1052">
        <v>31</v>
      </c>
      <c r="C1052" t="s">
        <v>518</v>
      </c>
      <c r="D1052" t="s">
        <v>519</v>
      </c>
      <c r="E1052" t="s">
        <v>301</v>
      </c>
      <c r="F1052">
        <v>4.0999999999999996</v>
      </c>
      <c r="G1052">
        <v>321792.68800000002</v>
      </c>
      <c r="H1052">
        <v>9343253</v>
      </c>
      <c r="I1052">
        <v>8935.4539999999997</v>
      </c>
      <c r="J1052">
        <v>276.94</v>
      </c>
      <c r="K1052">
        <v>0.98599999999999999</v>
      </c>
      <c r="L1052">
        <v>6.51</v>
      </c>
      <c r="M1052">
        <v>6.7627699999999997</v>
      </c>
      <c r="N1052">
        <v>3.88</v>
      </c>
      <c r="O1052" s="78">
        <v>44590</v>
      </c>
    </row>
    <row r="1053" spans="1:15" x14ac:dyDescent="0.35">
      <c r="A1053">
        <v>32</v>
      </c>
      <c r="B1053">
        <v>32</v>
      </c>
      <c r="C1053" t="s">
        <v>520</v>
      </c>
      <c r="D1053" t="s">
        <v>521</v>
      </c>
      <c r="E1053" t="s">
        <v>301</v>
      </c>
      <c r="F1053">
        <v>4.09</v>
      </c>
      <c r="G1053">
        <v>536396.625</v>
      </c>
      <c r="H1053">
        <v>15246366</v>
      </c>
      <c r="I1053">
        <v>7975.5820000000003</v>
      </c>
      <c r="J1053">
        <v>517.19000000000005</v>
      </c>
      <c r="K1053">
        <v>0.98599999999999999</v>
      </c>
      <c r="L1053">
        <v>10.42</v>
      </c>
      <c r="M1053">
        <v>13.193809999999999</v>
      </c>
      <c r="N1053">
        <v>26.62</v>
      </c>
      <c r="O1053" s="78">
        <v>44590</v>
      </c>
    </row>
    <row r="1054" spans="1:15" x14ac:dyDescent="0.35">
      <c r="A1054">
        <v>33</v>
      </c>
      <c r="B1054">
        <v>33</v>
      </c>
      <c r="C1054" t="s">
        <v>522</v>
      </c>
      <c r="D1054" t="s">
        <v>523</v>
      </c>
      <c r="E1054" t="s">
        <v>301</v>
      </c>
      <c r="F1054">
        <v>4.0999999999999996</v>
      </c>
      <c r="G1054">
        <v>803952.56299999997</v>
      </c>
      <c r="H1054">
        <v>22361102</v>
      </c>
      <c r="I1054">
        <v>9410.51</v>
      </c>
      <c r="J1054">
        <v>656.96699999999998</v>
      </c>
      <c r="K1054">
        <v>0.98599999999999999</v>
      </c>
      <c r="L1054">
        <v>16.670000000000002</v>
      </c>
      <c r="M1054">
        <v>17.21706</v>
      </c>
      <c r="N1054">
        <v>3.28</v>
      </c>
      <c r="O1054" s="78">
        <v>44590</v>
      </c>
    </row>
    <row r="1055" spans="1:15" x14ac:dyDescent="0.35">
      <c r="A1055">
        <v>34</v>
      </c>
      <c r="B1055">
        <v>34</v>
      </c>
      <c r="C1055" t="s">
        <v>524</v>
      </c>
      <c r="D1055" t="s">
        <v>525</v>
      </c>
      <c r="E1055" t="s">
        <v>301</v>
      </c>
      <c r="F1055">
        <v>4.09</v>
      </c>
      <c r="G1055">
        <v>1078900.25</v>
      </c>
      <c r="H1055">
        <v>30119934</v>
      </c>
      <c r="I1055">
        <v>9464.6149999999998</v>
      </c>
      <c r="J1055">
        <v>876.60599999999999</v>
      </c>
      <c r="K1055">
        <v>0.98599999999999999</v>
      </c>
      <c r="L1055">
        <v>26.67</v>
      </c>
      <c r="M1055">
        <v>24.07657</v>
      </c>
      <c r="N1055">
        <v>-9.7200000000000006</v>
      </c>
      <c r="O1055" s="78">
        <v>44590</v>
      </c>
    </row>
    <row r="1056" spans="1:15" x14ac:dyDescent="0.35">
      <c r="A1056">
        <v>35</v>
      </c>
      <c r="B1056">
        <v>35</v>
      </c>
      <c r="C1056" t="s">
        <v>526</v>
      </c>
      <c r="D1056" t="s">
        <v>527</v>
      </c>
      <c r="E1056" t="s">
        <v>301</v>
      </c>
      <c r="F1056">
        <v>4.09</v>
      </c>
      <c r="G1056">
        <v>1689719.625</v>
      </c>
      <c r="H1056">
        <v>45496900</v>
      </c>
      <c r="I1056">
        <v>8986.7080000000005</v>
      </c>
      <c r="J1056">
        <v>1445.9069999999999</v>
      </c>
      <c r="K1056">
        <v>0.98599999999999999</v>
      </c>
      <c r="L1056">
        <v>42.67</v>
      </c>
      <c r="M1056">
        <v>47.325580000000002</v>
      </c>
      <c r="N1056">
        <v>10.91</v>
      </c>
      <c r="O1056" s="78">
        <v>44591</v>
      </c>
    </row>
    <row r="1057" spans="1:15" x14ac:dyDescent="0.35">
      <c r="A1057">
        <v>36</v>
      </c>
      <c r="B1057">
        <v>36</v>
      </c>
      <c r="C1057" t="s">
        <v>528</v>
      </c>
      <c r="D1057" t="s">
        <v>271</v>
      </c>
      <c r="E1057" t="s">
        <v>272</v>
      </c>
      <c r="F1057">
        <v>4.09</v>
      </c>
      <c r="G1057">
        <v>387.14</v>
      </c>
      <c r="H1057">
        <v>11266</v>
      </c>
      <c r="K1057">
        <v>0.98599999999999999</v>
      </c>
      <c r="O1057" s="78">
        <v>44591</v>
      </c>
    </row>
    <row r="1058" spans="1:15" x14ac:dyDescent="0.35">
      <c r="A1058">
        <v>37</v>
      </c>
      <c r="B1058">
        <v>37</v>
      </c>
      <c r="C1058" t="s">
        <v>529</v>
      </c>
      <c r="D1058" t="s">
        <v>530</v>
      </c>
      <c r="E1058" t="s">
        <v>339</v>
      </c>
      <c r="F1058">
        <v>4.09</v>
      </c>
      <c r="G1058">
        <v>14028.205</v>
      </c>
      <c r="H1058">
        <v>412819</v>
      </c>
      <c r="I1058">
        <v>8571.9959999999992</v>
      </c>
      <c r="J1058">
        <v>12.585000000000001</v>
      </c>
      <c r="K1058">
        <v>0.98599999999999999</v>
      </c>
      <c r="L1058">
        <v>0.33</v>
      </c>
      <c r="M1058">
        <v>0.25090000000000001</v>
      </c>
      <c r="N1058">
        <v>-23.97</v>
      </c>
      <c r="O1058" s="78">
        <v>44591</v>
      </c>
    </row>
    <row r="1059" spans="1:15" x14ac:dyDescent="0.35">
      <c r="A1059">
        <v>38</v>
      </c>
      <c r="B1059">
        <v>38</v>
      </c>
      <c r="C1059" t="s">
        <v>531</v>
      </c>
      <c r="D1059" t="s">
        <v>532</v>
      </c>
      <c r="E1059" t="s">
        <v>339</v>
      </c>
      <c r="F1059">
        <v>4.09</v>
      </c>
      <c r="G1059">
        <v>42768.116999999998</v>
      </c>
      <c r="H1059">
        <v>1261692</v>
      </c>
      <c r="I1059">
        <v>7920.1819999999998</v>
      </c>
      <c r="J1059">
        <v>41.524999999999999</v>
      </c>
      <c r="K1059">
        <v>0.98599999999999999</v>
      </c>
      <c r="L1059">
        <v>0.83</v>
      </c>
      <c r="M1059">
        <v>0.93908999999999998</v>
      </c>
      <c r="N1059">
        <v>13.14</v>
      </c>
      <c r="O1059" s="78">
        <v>44591</v>
      </c>
    </row>
    <row r="1060" spans="1:15" x14ac:dyDescent="0.35">
      <c r="A1060">
        <v>39</v>
      </c>
      <c r="B1060">
        <v>39</v>
      </c>
      <c r="C1060" t="s">
        <v>533</v>
      </c>
      <c r="D1060" t="s">
        <v>534</v>
      </c>
      <c r="E1060" t="s">
        <v>339</v>
      </c>
      <c r="F1060">
        <v>4.09</v>
      </c>
      <c r="G1060">
        <v>129679.219</v>
      </c>
      <c r="H1060">
        <v>3756972</v>
      </c>
      <c r="I1060">
        <v>7296.7979999999998</v>
      </c>
      <c r="J1060">
        <v>136.667</v>
      </c>
      <c r="K1060">
        <v>0.98599999999999999</v>
      </c>
      <c r="L1060">
        <v>3.33</v>
      </c>
      <c r="M1060">
        <v>3.2425299999999999</v>
      </c>
      <c r="N1060">
        <v>-2.63</v>
      </c>
      <c r="O1060" s="78">
        <v>44591</v>
      </c>
    </row>
    <row r="1061" spans="1:15" x14ac:dyDescent="0.35">
      <c r="A1061">
        <v>40</v>
      </c>
      <c r="B1061">
        <v>40</v>
      </c>
      <c r="C1061" t="s">
        <v>535</v>
      </c>
      <c r="D1061" t="s">
        <v>345</v>
      </c>
      <c r="E1061" t="s">
        <v>276</v>
      </c>
      <c r="F1061">
        <v>4.0999999999999996</v>
      </c>
      <c r="G1061">
        <v>22.812000000000001</v>
      </c>
      <c r="H1061">
        <v>756</v>
      </c>
      <c r="K1061">
        <v>0.98599999999999999</v>
      </c>
      <c r="O1061" s="78">
        <v>44591</v>
      </c>
    </row>
    <row r="1062" spans="1:15" x14ac:dyDescent="0.35">
      <c r="A1062">
        <v>41</v>
      </c>
      <c r="B1062">
        <v>41</v>
      </c>
      <c r="C1062" t="s">
        <v>536</v>
      </c>
      <c r="D1062" t="s">
        <v>271</v>
      </c>
      <c r="E1062" t="s">
        <v>272</v>
      </c>
      <c r="F1062">
        <v>4.08</v>
      </c>
      <c r="G1062">
        <v>11.664999999999999</v>
      </c>
      <c r="H1062">
        <v>346</v>
      </c>
      <c r="K1062">
        <v>0.98599999999999999</v>
      </c>
      <c r="O1062" s="78">
        <v>44591</v>
      </c>
    </row>
    <row r="1063" spans="1:15" x14ac:dyDescent="0.35">
      <c r="A1063">
        <v>42</v>
      </c>
      <c r="B1063">
        <v>42</v>
      </c>
      <c r="C1063" t="s">
        <v>537</v>
      </c>
      <c r="D1063" t="s">
        <v>506</v>
      </c>
      <c r="E1063" t="s">
        <v>301</v>
      </c>
      <c r="F1063">
        <v>4.09</v>
      </c>
      <c r="G1063">
        <v>26236.486000000001</v>
      </c>
      <c r="H1063">
        <v>755331</v>
      </c>
      <c r="I1063">
        <v>12425.804</v>
      </c>
      <c r="J1063">
        <v>16.236999999999998</v>
      </c>
      <c r="K1063">
        <v>0.98599999999999999</v>
      </c>
      <c r="L1063">
        <v>0.39</v>
      </c>
      <c r="M1063">
        <v>0.33744000000000002</v>
      </c>
      <c r="N1063">
        <v>-13.48</v>
      </c>
      <c r="O1063" s="78">
        <v>44591</v>
      </c>
    </row>
    <row r="1064" spans="1:15" x14ac:dyDescent="0.35">
      <c r="A1064">
        <v>43</v>
      </c>
      <c r="B1064">
        <v>43</v>
      </c>
      <c r="C1064" t="s">
        <v>538</v>
      </c>
      <c r="D1064" t="s">
        <v>508</v>
      </c>
      <c r="E1064" t="s">
        <v>301</v>
      </c>
      <c r="F1064">
        <v>4.09</v>
      </c>
      <c r="G1064">
        <v>37517.313000000002</v>
      </c>
      <c r="H1064">
        <v>1116375</v>
      </c>
      <c r="I1064">
        <v>12326.692999999999</v>
      </c>
      <c r="J1064">
        <v>23.405000000000001</v>
      </c>
      <c r="K1064">
        <v>0.98599999999999999</v>
      </c>
      <c r="L1064">
        <v>0.62</v>
      </c>
      <c r="M1064">
        <v>0.50754999999999995</v>
      </c>
      <c r="N1064">
        <v>-18.14</v>
      </c>
      <c r="O1064" s="78">
        <v>44591</v>
      </c>
    </row>
    <row r="1065" spans="1:15" x14ac:dyDescent="0.35">
      <c r="A1065">
        <v>44</v>
      </c>
      <c r="B1065">
        <v>44</v>
      </c>
      <c r="C1065" t="s">
        <v>539</v>
      </c>
      <c r="D1065" t="s">
        <v>510</v>
      </c>
      <c r="E1065" t="s">
        <v>301</v>
      </c>
      <c r="F1065">
        <v>4.09</v>
      </c>
      <c r="G1065">
        <v>82444.633000000002</v>
      </c>
      <c r="H1065">
        <v>2375442</v>
      </c>
      <c r="I1065">
        <v>13790.495999999999</v>
      </c>
      <c r="J1065">
        <v>45.973999999999997</v>
      </c>
      <c r="K1065">
        <v>0.98599999999999999</v>
      </c>
      <c r="L1065">
        <v>0.99</v>
      </c>
      <c r="M1065">
        <v>1.04538</v>
      </c>
      <c r="N1065">
        <v>5.59</v>
      </c>
      <c r="O1065" s="78">
        <v>44591</v>
      </c>
    </row>
    <row r="1066" spans="1:15" x14ac:dyDescent="0.35">
      <c r="A1066">
        <v>45</v>
      </c>
      <c r="B1066">
        <v>45</v>
      </c>
      <c r="C1066" t="s">
        <v>540</v>
      </c>
      <c r="D1066" t="s">
        <v>271</v>
      </c>
      <c r="E1066" t="s">
        <v>272</v>
      </c>
      <c r="K1066">
        <v>0.98599999999999999</v>
      </c>
      <c r="O1066" s="78">
        <v>44591</v>
      </c>
    </row>
    <row r="1067" spans="1:15" x14ac:dyDescent="0.35">
      <c r="A1067">
        <v>46</v>
      </c>
      <c r="B1067">
        <v>46</v>
      </c>
      <c r="C1067" t="s">
        <v>541</v>
      </c>
      <c r="D1067" t="s">
        <v>506</v>
      </c>
      <c r="E1067" t="s">
        <v>301</v>
      </c>
      <c r="F1067">
        <v>4.09</v>
      </c>
      <c r="G1067">
        <v>25426.391</v>
      </c>
      <c r="H1067">
        <v>732449</v>
      </c>
      <c r="I1067">
        <v>13181.754999999999</v>
      </c>
      <c r="J1067">
        <v>14.833</v>
      </c>
      <c r="K1067">
        <v>0.98599999999999999</v>
      </c>
      <c r="L1067">
        <v>0.39</v>
      </c>
      <c r="M1067">
        <v>0.30417</v>
      </c>
      <c r="N1067">
        <v>-22.01</v>
      </c>
      <c r="O1067" s="78">
        <v>44591</v>
      </c>
    </row>
    <row r="1068" spans="1:15" x14ac:dyDescent="0.35">
      <c r="A1068">
        <v>47</v>
      </c>
      <c r="B1068">
        <v>47</v>
      </c>
      <c r="C1068" t="s">
        <v>542</v>
      </c>
      <c r="D1068" t="s">
        <v>508</v>
      </c>
      <c r="E1068" t="s">
        <v>301</v>
      </c>
      <c r="F1068">
        <v>4.09</v>
      </c>
      <c r="G1068">
        <v>37724.266000000003</v>
      </c>
      <c r="H1068">
        <v>1090532</v>
      </c>
      <c r="I1068">
        <v>12904.067999999999</v>
      </c>
      <c r="J1068">
        <v>22.481000000000002</v>
      </c>
      <c r="K1068">
        <v>0.98599999999999999</v>
      </c>
      <c r="L1068">
        <v>0.62</v>
      </c>
      <c r="M1068">
        <v>0.48559999999999998</v>
      </c>
      <c r="N1068">
        <v>-21.68</v>
      </c>
      <c r="O1068" s="78">
        <v>44591</v>
      </c>
    </row>
    <row r="1069" spans="1:15" x14ac:dyDescent="0.35">
      <c r="A1069">
        <v>48</v>
      </c>
      <c r="B1069">
        <v>48</v>
      </c>
      <c r="C1069" t="s">
        <v>543</v>
      </c>
      <c r="D1069" t="s">
        <v>510</v>
      </c>
      <c r="E1069" t="s">
        <v>301</v>
      </c>
      <c r="F1069">
        <v>4.09</v>
      </c>
      <c r="G1069">
        <v>84055.391000000003</v>
      </c>
      <c r="H1069">
        <v>2466894</v>
      </c>
      <c r="I1069">
        <v>13958.573</v>
      </c>
      <c r="J1069">
        <v>46.307000000000002</v>
      </c>
      <c r="K1069">
        <v>0.98599999999999999</v>
      </c>
      <c r="L1069">
        <v>0.99</v>
      </c>
      <c r="M1069">
        <v>1.0533600000000001</v>
      </c>
      <c r="N1069">
        <v>6.4</v>
      </c>
      <c r="O1069" s="78">
        <v>44591</v>
      </c>
    </row>
    <row r="1070" spans="1:15" x14ac:dyDescent="0.35">
      <c r="A1070">
        <v>49</v>
      </c>
      <c r="B1070">
        <v>49</v>
      </c>
      <c r="C1070" t="s">
        <v>544</v>
      </c>
      <c r="D1070" t="s">
        <v>271</v>
      </c>
      <c r="E1070" t="s">
        <v>272</v>
      </c>
      <c r="F1070">
        <v>4.08</v>
      </c>
      <c r="G1070">
        <v>19.701000000000001</v>
      </c>
      <c r="H1070">
        <v>470</v>
      </c>
      <c r="K1070">
        <v>0.98599999999999999</v>
      </c>
      <c r="O1070" s="78">
        <v>44591</v>
      </c>
    </row>
    <row r="1071" spans="1:15" x14ac:dyDescent="0.35">
      <c r="A1071">
        <v>50</v>
      </c>
      <c r="B1071">
        <v>50</v>
      </c>
      <c r="C1071" t="s">
        <v>545</v>
      </c>
      <c r="D1071" t="s">
        <v>546</v>
      </c>
      <c r="E1071" t="s">
        <v>281</v>
      </c>
      <c r="F1071">
        <v>4.09</v>
      </c>
      <c r="G1071">
        <v>24225.857</v>
      </c>
      <c r="H1071">
        <v>705534</v>
      </c>
      <c r="I1071">
        <v>10902.349</v>
      </c>
      <c r="J1071">
        <v>17.088000000000001</v>
      </c>
      <c r="K1071">
        <v>0.98599999999999999</v>
      </c>
      <c r="M1071">
        <v>0.35760999999999998</v>
      </c>
      <c r="O1071" s="78">
        <v>44591</v>
      </c>
    </row>
    <row r="1072" spans="1:15" x14ac:dyDescent="0.35">
      <c r="A1072">
        <v>51</v>
      </c>
      <c r="B1072">
        <v>51</v>
      </c>
      <c r="C1072" t="s">
        <v>547</v>
      </c>
      <c r="D1072" t="s">
        <v>548</v>
      </c>
      <c r="E1072" t="s">
        <v>281</v>
      </c>
      <c r="F1072">
        <v>4.09</v>
      </c>
      <c r="G1072">
        <v>2279.6559999999999</v>
      </c>
      <c r="H1072">
        <v>67894</v>
      </c>
      <c r="I1072">
        <v>13561.155000000001</v>
      </c>
      <c r="J1072">
        <v>1.2929999999999999</v>
      </c>
      <c r="K1072">
        <v>0.98599999999999999</v>
      </c>
      <c r="O1072" s="78">
        <v>44591</v>
      </c>
    </row>
    <row r="1073" spans="1:15" x14ac:dyDescent="0.35">
      <c r="A1073">
        <v>52</v>
      </c>
      <c r="B1073">
        <v>52</v>
      </c>
      <c r="C1073" t="s">
        <v>549</v>
      </c>
      <c r="D1073" t="s">
        <v>550</v>
      </c>
      <c r="E1073" t="s">
        <v>281</v>
      </c>
      <c r="F1073">
        <v>4.09</v>
      </c>
      <c r="G1073">
        <v>17869.353999999999</v>
      </c>
      <c r="H1073">
        <v>523522</v>
      </c>
      <c r="I1073">
        <v>11542.212</v>
      </c>
      <c r="J1073">
        <v>11.904999999999999</v>
      </c>
      <c r="K1073">
        <v>0.98599999999999999</v>
      </c>
      <c r="M1073">
        <v>0.23480999999999999</v>
      </c>
      <c r="O1073" s="78">
        <v>44591</v>
      </c>
    </row>
    <row r="1074" spans="1:15" x14ac:dyDescent="0.35">
      <c r="A1074">
        <v>53</v>
      </c>
      <c r="B1074">
        <v>53</v>
      </c>
      <c r="C1074" t="s">
        <v>551</v>
      </c>
      <c r="D1074" t="s">
        <v>552</v>
      </c>
      <c r="E1074" t="s">
        <v>281</v>
      </c>
      <c r="F1074">
        <v>4.08</v>
      </c>
      <c r="G1074">
        <v>98.683000000000007</v>
      </c>
      <c r="H1074">
        <v>2888</v>
      </c>
      <c r="I1074">
        <v>9982.7540000000008</v>
      </c>
      <c r="J1074">
        <v>7.5999999999999998E-2</v>
      </c>
      <c r="K1074">
        <v>0.98599999999999999</v>
      </c>
      <c r="O1074" s="78">
        <v>44591</v>
      </c>
    </row>
    <row r="1075" spans="1:15" x14ac:dyDescent="0.35">
      <c r="A1075">
        <v>54</v>
      </c>
      <c r="B1075">
        <v>54</v>
      </c>
      <c r="C1075" t="s">
        <v>553</v>
      </c>
      <c r="D1075" t="s">
        <v>554</v>
      </c>
      <c r="E1075" t="s">
        <v>281</v>
      </c>
      <c r="F1075">
        <v>4.0999999999999996</v>
      </c>
      <c r="G1075">
        <v>11494.557000000001</v>
      </c>
      <c r="H1075">
        <v>335605</v>
      </c>
      <c r="I1075">
        <v>9712.5460000000003</v>
      </c>
      <c r="J1075">
        <v>9.1010000000000009</v>
      </c>
      <c r="K1075">
        <v>0.98599999999999999</v>
      </c>
      <c r="M1075">
        <v>0.16843</v>
      </c>
      <c r="O1075" s="78">
        <v>44591</v>
      </c>
    </row>
    <row r="1076" spans="1:15" x14ac:dyDescent="0.35">
      <c r="A1076">
        <v>55</v>
      </c>
      <c r="B1076">
        <v>55</v>
      </c>
      <c r="C1076" t="s">
        <v>555</v>
      </c>
      <c r="D1076" t="s">
        <v>556</v>
      </c>
      <c r="E1076" t="s">
        <v>281</v>
      </c>
      <c r="F1076">
        <v>4.09</v>
      </c>
      <c r="G1076">
        <v>5589.4459999999999</v>
      </c>
      <c r="H1076">
        <v>170315</v>
      </c>
      <c r="I1076">
        <v>9633.8359999999993</v>
      </c>
      <c r="J1076">
        <v>4.4619999999999997</v>
      </c>
      <c r="K1076">
        <v>0.98599999999999999</v>
      </c>
      <c r="M1076">
        <v>5.8740000000000001E-2</v>
      </c>
      <c r="O1076" s="78">
        <v>44591</v>
      </c>
    </row>
    <row r="1077" spans="1:15" x14ac:dyDescent="0.35">
      <c r="A1077">
        <v>56</v>
      </c>
      <c r="B1077">
        <v>56</v>
      </c>
      <c r="C1077" t="s">
        <v>557</v>
      </c>
      <c r="D1077" t="s">
        <v>271</v>
      </c>
      <c r="E1077" t="s">
        <v>272</v>
      </c>
      <c r="F1077">
        <v>4.09</v>
      </c>
      <c r="G1077">
        <v>4.1159999999999997</v>
      </c>
      <c r="H1077">
        <v>150</v>
      </c>
      <c r="K1077">
        <v>0.98599999999999999</v>
      </c>
      <c r="O1077" s="78">
        <v>44591</v>
      </c>
    </row>
    <row r="1078" spans="1:15" x14ac:dyDescent="0.35">
      <c r="A1078">
        <v>57</v>
      </c>
      <c r="B1078">
        <v>57</v>
      </c>
      <c r="C1078" t="s">
        <v>558</v>
      </c>
      <c r="D1078" t="s">
        <v>559</v>
      </c>
      <c r="E1078" t="s">
        <v>281</v>
      </c>
      <c r="F1078">
        <v>4.1100000000000003</v>
      </c>
      <c r="G1078">
        <v>15.731</v>
      </c>
      <c r="H1078">
        <v>494</v>
      </c>
      <c r="I1078">
        <v>11555.243</v>
      </c>
      <c r="J1078">
        <v>0.01</v>
      </c>
      <c r="K1078">
        <v>0.98599999999999999</v>
      </c>
      <c r="O1078" s="78">
        <v>44591</v>
      </c>
    </row>
    <row r="1079" spans="1:15" x14ac:dyDescent="0.35">
      <c r="A1079">
        <v>58</v>
      </c>
      <c r="B1079">
        <v>58</v>
      </c>
      <c r="C1079" t="s">
        <v>560</v>
      </c>
      <c r="D1079" t="s">
        <v>561</v>
      </c>
      <c r="E1079" t="s">
        <v>281</v>
      </c>
      <c r="F1079">
        <v>4.08</v>
      </c>
      <c r="G1079">
        <v>1.802</v>
      </c>
      <c r="H1079">
        <v>66</v>
      </c>
      <c r="I1079">
        <v>12092.644</v>
      </c>
      <c r="J1079">
        <v>1E-3</v>
      </c>
      <c r="K1079">
        <v>0.98599999999999999</v>
      </c>
      <c r="O1079" s="78">
        <v>44591</v>
      </c>
    </row>
    <row r="1080" spans="1:15" x14ac:dyDescent="0.35">
      <c r="A1080">
        <v>59</v>
      </c>
      <c r="B1080">
        <v>59</v>
      </c>
      <c r="C1080" t="s">
        <v>562</v>
      </c>
      <c r="D1080" t="s">
        <v>563</v>
      </c>
      <c r="E1080" t="s">
        <v>281</v>
      </c>
      <c r="F1080">
        <v>4.0999999999999996</v>
      </c>
      <c r="G1080">
        <v>3.339</v>
      </c>
      <c r="H1080">
        <v>104</v>
      </c>
      <c r="I1080">
        <v>11802.264999999999</v>
      </c>
      <c r="J1080">
        <v>2E-3</v>
      </c>
      <c r="K1080">
        <v>0.98599999999999999</v>
      </c>
      <c r="O1080" s="78">
        <v>44591</v>
      </c>
    </row>
    <row r="1081" spans="1:15" x14ac:dyDescent="0.35">
      <c r="A1081">
        <v>60</v>
      </c>
      <c r="B1081">
        <v>60</v>
      </c>
      <c r="C1081" t="s">
        <v>564</v>
      </c>
      <c r="D1081" t="s">
        <v>565</v>
      </c>
      <c r="E1081" t="s">
        <v>281</v>
      </c>
      <c r="F1081">
        <v>4.09</v>
      </c>
      <c r="G1081">
        <v>156927.54699999999</v>
      </c>
      <c r="H1081">
        <v>4536418</v>
      </c>
      <c r="I1081">
        <v>12353.722</v>
      </c>
      <c r="J1081">
        <v>97.685000000000002</v>
      </c>
      <c r="K1081">
        <v>0.98599999999999999</v>
      </c>
      <c r="M1081">
        <v>2.29095</v>
      </c>
      <c r="O1081" s="78">
        <v>44591</v>
      </c>
    </row>
    <row r="1082" spans="1:15" x14ac:dyDescent="0.35">
      <c r="A1082">
        <v>61</v>
      </c>
      <c r="B1082">
        <v>61</v>
      </c>
      <c r="C1082" t="s">
        <v>566</v>
      </c>
      <c r="D1082" t="s">
        <v>567</v>
      </c>
      <c r="E1082" t="s">
        <v>281</v>
      </c>
      <c r="F1082">
        <v>4.09</v>
      </c>
      <c r="G1082">
        <v>158276.09400000001</v>
      </c>
      <c r="H1082">
        <v>4648366</v>
      </c>
      <c r="I1082">
        <v>13006.025</v>
      </c>
      <c r="J1082">
        <v>93.582999999999998</v>
      </c>
      <c r="K1082">
        <v>0.98599999999999999</v>
      </c>
      <c r="M1082">
        <v>2.1914600000000002</v>
      </c>
      <c r="O1082" s="78">
        <v>44591</v>
      </c>
    </row>
    <row r="1083" spans="1:15" x14ac:dyDescent="0.35">
      <c r="A1083">
        <v>62</v>
      </c>
      <c r="B1083">
        <v>62</v>
      </c>
      <c r="C1083" t="s">
        <v>568</v>
      </c>
      <c r="D1083" t="s">
        <v>569</v>
      </c>
      <c r="E1083" t="s">
        <v>281</v>
      </c>
      <c r="F1083">
        <v>4.09</v>
      </c>
      <c r="G1083">
        <v>181573.875</v>
      </c>
      <c r="H1083">
        <v>5241760</v>
      </c>
      <c r="I1083">
        <v>13945.499</v>
      </c>
      <c r="J1083">
        <v>100.126</v>
      </c>
      <c r="K1083">
        <v>0.98599999999999999</v>
      </c>
      <c r="M1083">
        <v>2.3502100000000001</v>
      </c>
      <c r="O1083" s="78">
        <v>44591</v>
      </c>
    </row>
    <row r="1084" spans="1:15" x14ac:dyDescent="0.35">
      <c r="A1084">
        <v>63</v>
      </c>
      <c r="B1084">
        <v>63</v>
      </c>
      <c r="C1084" t="s">
        <v>570</v>
      </c>
      <c r="D1084" t="s">
        <v>271</v>
      </c>
      <c r="E1084" t="s">
        <v>272</v>
      </c>
      <c r="F1084">
        <v>4.09</v>
      </c>
      <c r="G1084">
        <v>34.485999999999997</v>
      </c>
      <c r="H1084">
        <v>1165</v>
      </c>
      <c r="K1084">
        <v>0.98599999999999999</v>
      </c>
      <c r="O1084" s="78">
        <v>44591</v>
      </c>
    </row>
    <row r="1085" spans="1:15" x14ac:dyDescent="0.35">
      <c r="A1085">
        <v>64</v>
      </c>
      <c r="B1085">
        <v>64</v>
      </c>
      <c r="C1085" t="s">
        <v>571</v>
      </c>
      <c r="D1085" t="s">
        <v>572</v>
      </c>
      <c r="E1085" t="s">
        <v>281</v>
      </c>
      <c r="F1085">
        <v>4.09</v>
      </c>
      <c r="G1085">
        <v>144093.28099999999</v>
      </c>
      <c r="H1085">
        <v>4244711</v>
      </c>
      <c r="I1085">
        <v>11959.397000000001</v>
      </c>
      <c r="J1085">
        <v>92.653000000000006</v>
      </c>
      <c r="K1085">
        <v>0.98599999999999999</v>
      </c>
      <c r="M1085">
        <v>2.16893</v>
      </c>
      <c r="O1085" s="78">
        <v>44591</v>
      </c>
    </row>
    <row r="1086" spans="1:15" x14ac:dyDescent="0.35">
      <c r="A1086">
        <v>65</v>
      </c>
      <c r="B1086">
        <v>65</v>
      </c>
      <c r="C1086" t="s">
        <v>573</v>
      </c>
      <c r="D1086" t="s">
        <v>574</v>
      </c>
      <c r="E1086" t="s">
        <v>281</v>
      </c>
      <c r="F1086">
        <v>4.09</v>
      </c>
      <c r="G1086">
        <v>148711.46900000001</v>
      </c>
      <c r="H1086">
        <v>4294418</v>
      </c>
      <c r="I1086">
        <v>11474.800999999999</v>
      </c>
      <c r="J1086">
        <v>99.661000000000001</v>
      </c>
      <c r="K1086">
        <v>0.98599999999999999</v>
      </c>
      <c r="M1086">
        <v>2.33893</v>
      </c>
      <c r="O1086" s="78">
        <v>44591</v>
      </c>
    </row>
    <row r="1087" spans="1:15" x14ac:dyDescent="0.35">
      <c r="A1087">
        <v>66</v>
      </c>
      <c r="B1087">
        <v>66</v>
      </c>
      <c r="C1087" t="s">
        <v>575</v>
      </c>
      <c r="D1087" t="s">
        <v>576</v>
      </c>
      <c r="E1087" t="s">
        <v>281</v>
      </c>
      <c r="F1087">
        <v>4.09</v>
      </c>
      <c r="G1087">
        <v>103057.383</v>
      </c>
      <c r="H1087">
        <v>3024929</v>
      </c>
      <c r="I1087">
        <v>10996.231</v>
      </c>
      <c r="J1087">
        <v>72.070999999999998</v>
      </c>
      <c r="K1087">
        <v>0.98599999999999999</v>
      </c>
      <c r="M1087">
        <v>1.6716500000000001</v>
      </c>
      <c r="O1087" s="78">
        <v>44591</v>
      </c>
    </row>
    <row r="1088" spans="1:15" x14ac:dyDescent="0.35">
      <c r="A1088">
        <v>67</v>
      </c>
      <c r="B1088">
        <v>67</v>
      </c>
      <c r="C1088" t="s">
        <v>577</v>
      </c>
      <c r="D1088" t="s">
        <v>578</v>
      </c>
      <c r="E1088" t="s">
        <v>281</v>
      </c>
      <c r="F1088">
        <v>4.09</v>
      </c>
      <c r="G1088">
        <v>79804.468999999997</v>
      </c>
      <c r="H1088">
        <v>2335967</v>
      </c>
      <c r="I1088">
        <v>10398.242</v>
      </c>
      <c r="J1088">
        <v>59.018999999999998</v>
      </c>
      <c r="K1088">
        <v>0.98599999999999999</v>
      </c>
      <c r="M1088">
        <v>1.35785</v>
      </c>
      <c r="O1088" s="78">
        <v>44591</v>
      </c>
    </row>
    <row r="1089" spans="1:15" x14ac:dyDescent="0.35">
      <c r="A1089">
        <v>68</v>
      </c>
      <c r="B1089">
        <v>68</v>
      </c>
      <c r="C1089" t="s">
        <v>579</v>
      </c>
      <c r="D1089" t="s">
        <v>580</v>
      </c>
      <c r="E1089" t="s">
        <v>281</v>
      </c>
      <c r="F1089">
        <v>4.09</v>
      </c>
      <c r="G1089">
        <v>76410.991999999998</v>
      </c>
      <c r="H1089">
        <v>2224095</v>
      </c>
      <c r="I1089">
        <v>12893.346</v>
      </c>
      <c r="J1089">
        <v>45.573999999999998</v>
      </c>
      <c r="K1089">
        <v>0.98599999999999999</v>
      </c>
      <c r="M1089">
        <v>1.03582</v>
      </c>
      <c r="O1089" s="78">
        <v>44591</v>
      </c>
    </row>
    <row r="1090" spans="1:15" x14ac:dyDescent="0.35">
      <c r="A1090">
        <v>69</v>
      </c>
      <c r="B1090">
        <v>69</v>
      </c>
      <c r="C1090" t="s">
        <v>581</v>
      </c>
      <c r="D1090" t="s">
        <v>582</v>
      </c>
      <c r="E1090" t="s">
        <v>281</v>
      </c>
      <c r="F1090">
        <v>4.09</v>
      </c>
      <c r="G1090">
        <v>75465.202999999994</v>
      </c>
      <c r="H1090">
        <v>2223771</v>
      </c>
      <c r="I1090">
        <v>13604.592000000001</v>
      </c>
      <c r="J1090">
        <v>42.656999999999996</v>
      </c>
      <c r="K1090">
        <v>0.98599999999999999</v>
      </c>
      <c r="M1090">
        <v>0.96611000000000002</v>
      </c>
      <c r="O1090" s="78">
        <v>44591</v>
      </c>
    </row>
    <row r="1091" spans="1:15" x14ac:dyDescent="0.35">
      <c r="A1091">
        <v>70</v>
      </c>
      <c r="B1091">
        <v>70</v>
      </c>
      <c r="C1091" t="s">
        <v>583</v>
      </c>
      <c r="D1091" t="s">
        <v>271</v>
      </c>
      <c r="E1091" t="s">
        <v>272</v>
      </c>
      <c r="F1091">
        <v>4.1399999999999997</v>
      </c>
      <c r="G1091">
        <v>1.83</v>
      </c>
      <c r="H1091">
        <v>67</v>
      </c>
      <c r="K1091">
        <v>0.98599999999999999</v>
      </c>
      <c r="O1091" s="78">
        <v>44591</v>
      </c>
    </row>
    <row r="1092" spans="1:15" x14ac:dyDescent="0.35">
      <c r="A1092">
        <v>71</v>
      </c>
      <c r="B1092">
        <v>71</v>
      </c>
      <c r="C1092" t="s">
        <v>584</v>
      </c>
      <c r="D1092" t="s">
        <v>585</v>
      </c>
      <c r="E1092" t="s">
        <v>281</v>
      </c>
      <c r="F1092">
        <v>4.09</v>
      </c>
      <c r="G1092">
        <v>296.01900000000001</v>
      </c>
      <c r="H1092">
        <v>9034</v>
      </c>
      <c r="I1092">
        <v>11554.546</v>
      </c>
      <c r="J1092">
        <v>0.19700000000000001</v>
      </c>
      <c r="K1092">
        <v>0.98599999999999999</v>
      </c>
      <c r="O1092" s="78">
        <v>44591</v>
      </c>
    </row>
    <row r="1093" spans="1:15" x14ac:dyDescent="0.35">
      <c r="A1093">
        <v>72</v>
      </c>
      <c r="B1093">
        <v>72</v>
      </c>
      <c r="C1093" t="s">
        <v>586</v>
      </c>
      <c r="D1093" t="s">
        <v>587</v>
      </c>
      <c r="E1093" t="s">
        <v>281</v>
      </c>
      <c r="F1093">
        <v>4.09</v>
      </c>
      <c r="G1093">
        <v>229.21899999999999</v>
      </c>
      <c r="H1093">
        <v>6603</v>
      </c>
      <c r="I1093">
        <v>11328.347</v>
      </c>
      <c r="J1093">
        <v>0.156</v>
      </c>
      <c r="K1093">
        <v>0.98599999999999999</v>
      </c>
      <c r="O1093" s="78">
        <v>44591</v>
      </c>
    </row>
    <row r="1094" spans="1:15" x14ac:dyDescent="0.35">
      <c r="A1094">
        <v>73</v>
      </c>
      <c r="B1094">
        <v>73</v>
      </c>
      <c r="C1094" t="s">
        <v>588</v>
      </c>
      <c r="D1094" t="s">
        <v>589</v>
      </c>
      <c r="E1094" t="s">
        <v>281</v>
      </c>
      <c r="F1094">
        <v>4.09</v>
      </c>
      <c r="G1094">
        <v>43021.714999999997</v>
      </c>
      <c r="H1094">
        <v>1262127</v>
      </c>
      <c r="I1094">
        <v>11772.775</v>
      </c>
      <c r="J1094">
        <v>28.102</v>
      </c>
      <c r="K1094">
        <v>0.98599999999999999</v>
      </c>
      <c r="M1094">
        <v>0.61919000000000002</v>
      </c>
      <c r="O1094" s="78">
        <v>44591</v>
      </c>
    </row>
    <row r="1095" spans="1:15" x14ac:dyDescent="0.35">
      <c r="A1095">
        <v>74</v>
      </c>
      <c r="B1095">
        <v>74</v>
      </c>
      <c r="C1095" t="s">
        <v>590</v>
      </c>
      <c r="D1095" t="s">
        <v>591</v>
      </c>
      <c r="E1095" t="s">
        <v>281</v>
      </c>
      <c r="F1095">
        <v>4.09</v>
      </c>
      <c r="G1095">
        <v>24573.508000000002</v>
      </c>
      <c r="H1095">
        <v>719653</v>
      </c>
      <c r="I1095">
        <v>11045.458000000001</v>
      </c>
      <c r="J1095">
        <v>17.108000000000001</v>
      </c>
      <c r="K1095">
        <v>0.98599999999999999</v>
      </c>
      <c r="M1095">
        <v>0.35809999999999997</v>
      </c>
      <c r="O1095" s="78">
        <v>44591</v>
      </c>
    </row>
    <row r="1096" spans="1:15" x14ac:dyDescent="0.35">
      <c r="A1096">
        <v>75</v>
      </c>
      <c r="B1096">
        <v>75</v>
      </c>
      <c r="C1096" t="s">
        <v>592</v>
      </c>
      <c r="D1096" t="s">
        <v>593</v>
      </c>
      <c r="E1096" t="s">
        <v>281</v>
      </c>
      <c r="F1096">
        <v>4.09</v>
      </c>
      <c r="G1096">
        <v>25609.16</v>
      </c>
      <c r="H1096">
        <v>762793</v>
      </c>
      <c r="I1096">
        <v>11094.655000000001</v>
      </c>
      <c r="J1096">
        <v>17.75</v>
      </c>
      <c r="K1096">
        <v>0.98599999999999999</v>
      </c>
      <c r="M1096">
        <v>0.37331999999999999</v>
      </c>
      <c r="O1096" s="78">
        <v>44591</v>
      </c>
    </row>
    <row r="1097" spans="1:15" x14ac:dyDescent="0.35">
      <c r="A1097">
        <v>76</v>
      </c>
      <c r="B1097">
        <v>76</v>
      </c>
      <c r="C1097" t="s">
        <v>594</v>
      </c>
      <c r="D1097" t="s">
        <v>595</v>
      </c>
      <c r="E1097" t="s">
        <v>281</v>
      </c>
      <c r="F1097">
        <v>4.2699999999999996</v>
      </c>
      <c r="G1097">
        <v>3.1640000000000001</v>
      </c>
      <c r="H1097">
        <v>115</v>
      </c>
      <c r="I1097">
        <v>11114.468000000001</v>
      </c>
      <c r="J1097">
        <v>2E-3</v>
      </c>
      <c r="K1097">
        <v>0.98599999999999999</v>
      </c>
      <c r="O1097" s="78">
        <v>44591</v>
      </c>
    </row>
    <row r="1098" spans="1:15" x14ac:dyDescent="0.35">
      <c r="A1098">
        <v>77</v>
      </c>
      <c r="B1098">
        <v>77</v>
      </c>
      <c r="C1098" t="s">
        <v>596</v>
      </c>
      <c r="D1098" t="s">
        <v>271</v>
      </c>
      <c r="E1098" t="s">
        <v>272</v>
      </c>
      <c r="F1098">
        <v>4.07</v>
      </c>
      <c r="G1098">
        <v>1.5109999999999999</v>
      </c>
      <c r="H1098">
        <v>55</v>
      </c>
      <c r="K1098">
        <v>0.98599999999999999</v>
      </c>
      <c r="O1098" s="78">
        <v>44591</v>
      </c>
    </row>
    <row r="1099" spans="1:15" x14ac:dyDescent="0.35">
      <c r="A1099">
        <v>78</v>
      </c>
      <c r="B1099">
        <v>78</v>
      </c>
      <c r="C1099" t="s">
        <v>597</v>
      </c>
      <c r="D1099" t="s">
        <v>598</v>
      </c>
      <c r="E1099" t="s">
        <v>281</v>
      </c>
      <c r="F1099">
        <v>4.09</v>
      </c>
      <c r="G1099">
        <v>353.952</v>
      </c>
      <c r="H1099">
        <v>10504</v>
      </c>
      <c r="I1099">
        <v>12545.652</v>
      </c>
      <c r="J1099">
        <v>0.217</v>
      </c>
      <c r="K1099">
        <v>0.98599999999999999</v>
      </c>
      <c r="O1099" s="78">
        <v>44591</v>
      </c>
    </row>
    <row r="1100" spans="1:15" x14ac:dyDescent="0.35">
      <c r="A1100">
        <v>79</v>
      </c>
      <c r="B1100">
        <v>79</v>
      </c>
      <c r="C1100" t="s">
        <v>599</v>
      </c>
      <c r="D1100" t="s">
        <v>600</v>
      </c>
      <c r="E1100" t="s">
        <v>281</v>
      </c>
      <c r="F1100">
        <v>4.09</v>
      </c>
      <c r="G1100">
        <v>114.39</v>
      </c>
      <c r="H1100">
        <v>3169</v>
      </c>
      <c r="I1100">
        <v>9320.7070000000003</v>
      </c>
      <c r="J1100">
        <v>9.4E-2</v>
      </c>
      <c r="K1100">
        <v>0.98599999999999999</v>
      </c>
      <c r="O1100" s="78">
        <v>44591</v>
      </c>
    </row>
    <row r="1101" spans="1:15" x14ac:dyDescent="0.35">
      <c r="A1101">
        <v>80</v>
      </c>
      <c r="B1101">
        <v>80</v>
      </c>
      <c r="C1101" t="s">
        <v>601</v>
      </c>
      <c r="D1101" t="s">
        <v>602</v>
      </c>
      <c r="E1101" t="s">
        <v>281</v>
      </c>
      <c r="F1101">
        <v>4.09</v>
      </c>
      <c r="G1101">
        <v>129.72399999999999</v>
      </c>
      <c r="H1101">
        <v>3964</v>
      </c>
      <c r="I1101">
        <v>9439.8220000000001</v>
      </c>
      <c r="J1101">
        <v>0.106</v>
      </c>
      <c r="K1101">
        <v>0.98599999999999999</v>
      </c>
      <c r="O1101" s="78">
        <v>44591</v>
      </c>
    </row>
    <row r="1102" spans="1:15" x14ac:dyDescent="0.35">
      <c r="A1102">
        <v>81</v>
      </c>
      <c r="B1102">
        <v>81</v>
      </c>
      <c r="C1102" t="s">
        <v>603</v>
      </c>
      <c r="D1102" t="s">
        <v>604</v>
      </c>
      <c r="E1102" t="s">
        <v>281</v>
      </c>
      <c r="F1102">
        <v>4.09</v>
      </c>
      <c r="G1102">
        <v>39369.616999999998</v>
      </c>
      <c r="H1102">
        <v>1160837</v>
      </c>
      <c r="I1102">
        <v>11069.373</v>
      </c>
      <c r="J1102">
        <v>27.35</v>
      </c>
      <c r="K1102">
        <v>0.98599999999999999</v>
      </c>
      <c r="M1102">
        <v>0.60131999999999997</v>
      </c>
      <c r="O1102" s="78">
        <v>44591</v>
      </c>
    </row>
    <row r="1103" spans="1:15" x14ac:dyDescent="0.35">
      <c r="A1103">
        <v>82</v>
      </c>
      <c r="B1103">
        <v>82</v>
      </c>
      <c r="C1103" t="s">
        <v>605</v>
      </c>
      <c r="D1103" t="s">
        <v>606</v>
      </c>
      <c r="E1103" t="s">
        <v>281</v>
      </c>
      <c r="F1103">
        <v>4.09</v>
      </c>
      <c r="G1103">
        <v>40364.531000000003</v>
      </c>
      <c r="H1103">
        <v>1183101</v>
      </c>
      <c r="I1103">
        <v>10986.004999999999</v>
      </c>
      <c r="J1103">
        <v>28.254000000000001</v>
      </c>
      <c r="K1103">
        <v>0.98599999999999999</v>
      </c>
      <c r="M1103">
        <v>0.62282000000000004</v>
      </c>
      <c r="O1103" s="78">
        <v>44591</v>
      </c>
    </row>
    <row r="1104" spans="1:15" x14ac:dyDescent="0.35">
      <c r="A1104">
        <v>83</v>
      </c>
      <c r="B1104">
        <v>83</v>
      </c>
      <c r="C1104" t="s">
        <v>607</v>
      </c>
      <c r="D1104" t="s">
        <v>608</v>
      </c>
      <c r="E1104" t="s">
        <v>281</v>
      </c>
      <c r="F1104">
        <v>4.09</v>
      </c>
      <c r="G1104">
        <v>42766.616999999998</v>
      </c>
      <c r="H1104">
        <v>1250000</v>
      </c>
      <c r="I1104">
        <v>11305.594999999999</v>
      </c>
      <c r="J1104">
        <v>29.09</v>
      </c>
      <c r="K1104">
        <v>0.98599999999999999</v>
      </c>
      <c r="M1104">
        <v>0.64268999999999998</v>
      </c>
      <c r="O1104" s="78">
        <v>44591</v>
      </c>
    </row>
    <row r="1105" spans="1:15" x14ac:dyDescent="0.35">
      <c r="A1105">
        <v>84</v>
      </c>
      <c r="B1105">
        <v>84</v>
      </c>
      <c r="C1105" t="s">
        <v>609</v>
      </c>
      <c r="D1105" t="s">
        <v>271</v>
      </c>
      <c r="E1105" t="s">
        <v>272</v>
      </c>
      <c r="F1105">
        <v>4.08</v>
      </c>
      <c r="G1105">
        <v>4.3479999999999999</v>
      </c>
      <c r="H1105">
        <v>159</v>
      </c>
      <c r="K1105">
        <v>0.98599999999999999</v>
      </c>
      <c r="O1105" s="78">
        <v>44591</v>
      </c>
    </row>
    <row r="1106" spans="1:15" x14ac:dyDescent="0.35">
      <c r="A1106">
        <v>85</v>
      </c>
      <c r="B1106">
        <v>85</v>
      </c>
      <c r="C1106" t="s">
        <v>610</v>
      </c>
      <c r="D1106" t="s">
        <v>611</v>
      </c>
      <c r="E1106" t="s">
        <v>281</v>
      </c>
      <c r="F1106">
        <v>4.09</v>
      </c>
      <c r="G1106">
        <v>1449.5450000000001</v>
      </c>
      <c r="H1106">
        <v>42450</v>
      </c>
      <c r="I1106">
        <v>13413.477999999999</v>
      </c>
      <c r="J1106">
        <v>0.83099999999999996</v>
      </c>
      <c r="K1106">
        <v>0.98599999999999999</v>
      </c>
      <c r="O1106" s="78">
        <v>44591</v>
      </c>
    </row>
    <row r="1107" spans="1:15" x14ac:dyDescent="0.35">
      <c r="A1107">
        <v>86</v>
      </c>
      <c r="B1107">
        <v>86</v>
      </c>
      <c r="C1107" t="s">
        <v>612</v>
      </c>
      <c r="D1107" t="s">
        <v>613</v>
      </c>
      <c r="E1107" t="s">
        <v>281</v>
      </c>
      <c r="F1107">
        <v>4.09</v>
      </c>
      <c r="G1107">
        <v>636.755</v>
      </c>
      <c r="H1107">
        <v>19112</v>
      </c>
      <c r="I1107">
        <v>11772.022999999999</v>
      </c>
      <c r="J1107">
        <v>0.41599999999999998</v>
      </c>
      <c r="K1107">
        <v>0.98599999999999999</v>
      </c>
      <c r="O1107" s="78">
        <v>44591</v>
      </c>
    </row>
    <row r="1108" spans="1:15" x14ac:dyDescent="0.35">
      <c r="A1108">
        <v>87</v>
      </c>
      <c r="B1108">
        <v>87</v>
      </c>
      <c r="C1108" t="s">
        <v>614</v>
      </c>
      <c r="D1108" t="s">
        <v>615</v>
      </c>
      <c r="E1108" t="s">
        <v>281</v>
      </c>
      <c r="F1108">
        <v>4.09</v>
      </c>
      <c r="G1108">
        <v>282.70600000000002</v>
      </c>
      <c r="H1108">
        <v>7468</v>
      </c>
      <c r="I1108">
        <v>12615.964</v>
      </c>
      <c r="J1108">
        <v>0.17199999999999999</v>
      </c>
      <c r="K1108">
        <v>0.98599999999999999</v>
      </c>
      <c r="O1108" s="78">
        <v>44591</v>
      </c>
    </row>
    <row r="1109" spans="1:15" x14ac:dyDescent="0.35">
      <c r="A1109">
        <v>88</v>
      </c>
      <c r="B1109">
        <v>88</v>
      </c>
      <c r="C1109" t="s">
        <v>616</v>
      </c>
      <c r="D1109" t="s">
        <v>617</v>
      </c>
      <c r="E1109" t="s">
        <v>281</v>
      </c>
      <c r="F1109">
        <v>4.09</v>
      </c>
      <c r="G1109">
        <v>181385.09400000001</v>
      </c>
      <c r="H1109">
        <v>5279031</v>
      </c>
      <c r="I1109">
        <v>12217.579</v>
      </c>
      <c r="J1109">
        <v>114.16800000000001</v>
      </c>
      <c r="K1109">
        <v>0.98599999999999999</v>
      </c>
      <c r="M1109">
        <v>2.6919499999999998</v>
      </c>
      <c r="O1109" s="78">
        <v>44591</v>
      </c>
    </row>
    <row r="1110" spans="1:15" x14ac:dyDescent="0.35">
      <c r="A1110">
        <v>89</v>
      </c>
      <c r="B1110">
        <v>89</v>
      </c>
      <c r="C1110" t="s">
        <v>618</v>
      </c>
      <c r="D1110" t="s">
        <v>619</v>
      </c>
      <c r="E1110" t="s">
        <v>281</v>
      </c>
      <c r="F1110">
        <v>4.09</v>
      </c>
      <c r="G1110">
        <v>144024.31299999999</v>
      </c>
      <c r="H1110">
        <v>4181887</v>
      </c>
      <c r="I1110">
        <v>12959.385</v>
      </c>
      <c r="J1110">
        <v>85.462999999999994</v>
      </c>
      <c r="K1110">
        <v>0.98599999999999999</v>
      </c>
      <c r="M1110">
        <v>1.9948699999999999</v>
      </c>
      <c r="O1110" s="78">
        <v>44591</v>
      </c>
    </row>
    <row r="1111" spans="1:15" x14ac:dyDescent="0.35">
      <c r="A1111">
        <v>90</v>
      </c>
      <c r="B1111">
        <v>90</v>
      </c>
      <c r="C1111" t="s">
        <v>620</v>
      </c>
      <c r="D1111" t="s">
        <v>621</v>
      </c>
      <c r="E1111" t="s">
        <v>281</v>
      </c>
      <c r="F1111">
        <v>4.09</v>
      </c>
      <c r="G1111">
        <v>150546.06299999999</v>
      </c>
      <c r="H1111">
        <v>4428402</v>
      </c>
      <c r="I1111">
        <v>12746.313</v>
      </c>
      <c r="J1111">
        <v>90.825999999999993</v>
      </c>
      <c r="K1111">
        <v>0.98599999999999999</v>
      </c>
      <c r="M1111">
        <v>2.12466</v>
      </c>
      <c r="O1111" s="78">
        <v>44591</v>
      </c>
    </row>
    <row r="1112" spans="1:15" x14ac:dyDescent="0.35">
      <c r="A1112">
        <v>91</v>
      </c>
      <c r="B1112">
        <v>91</v>
      </c>
      <c r="C1112" t="s">
        <v>622</v>
      </c>
      <c r="D1112" t="s">
        <v>271</v>
      </c>
      <c r="E1112" t="s">
        <v>272</v>
      </c>
      <c r="F1112">
        <v>4.0999999999999996</v>
      </c>
      <c r="G1112">
        <v>8.7680000000000007</v>
      </c>
      <c r="H1112">
        <v>282</v>
      </c>
      <c r="K1112">
        <v>0.98599999999999999</v>
      </c>
      <c r="O1112" s="78">
        <v>44591</v>
      </c>
    </row>
    <row r="1113" spans="1:15" x14ac:dyDescent="0.35">
      <c r="A1113">
        <v>92</v>
      </c>
      <c r="B1113">
        <v>92</v>
      </c>
      <c r="C1113" t="s">
        <v>623</v>
      </c>
      <c r="D1113" t="s">
        <v>624</v>
      </c>
      <c r="E1113" t="s">
        <v>281</v>
      </c>
      <c r="F1113">
        <v>4.09</v>
      </c>
      <c r="G1113">
        <v>2557.6289999999999</v>
      </c>
      <c r="H1113">
        <v>74892</v>
      </c>
      <c r="I1113">
        <v>9876.4320000000007</v>
      </c>
      <c r="J1113">
        <v>1.9910000000000001</v>
      </c>
      <c r="K1113">
        <v>0.98599999999999999</v>
      </c>
      <c r="M1113">
        <v>3.8999999999999999E-4</v>
      </c>
      <c r="O1113" s="78">
        <v>44591</v>
      </c>
    </row>
    <row r="1114" spans="1:15" x14ac:dyDescent="0.35">
      <c r="A1114">
        <v>93</v>
      </c>
      <c r="B1114">
        <v>93</v>
      </c>
      <c r="C1114" t="s">
        <v>625</v>
      </c>
      <c r="D1114" t="s">
        <v>626</v>
      </c>
      <c r="E1114" t="s">
        <v>281</v>
      </c>
      <c r="F1114">
        <v>4.09</v>
      </c>
      <c r="G1114">
        <v>887.94399999999996</v>
      </c>
      <c r="H1114">
        <v>26726</v>
      </c>
      <c r="I1114">
        <v>10436.672</v>
      </c>
      <c r="J1114">
        <v>0.65400000000000003</v>
      </c>
      <c r="K1114">
        <v>0.98599999999999999</v>
      </c>
      <c r="O1114" s="78">
        <v>44591</v>
      </c>
    </row>
    <row r="1115" spans="1:15" x14ac:dyDescent="0.35">
      <c r="A1115">
        <v>94</v>
      </c>
      <c r="B1115">
        <v>94</v>
      </c>
      <c r="C1115" t="s">
        <v>627</v>
      </c>
      <c r="D1115" t="s">
        <v>628</v>
      </c>
      <c r="E1115" t="s">
        <v>281</v>
      </c>
      <c r="F1115">
        <v>4.09</v>
      </c>
      <c r="G1115">
        <v>1155.2080000000001</v>
      </c>
      <c r="H1115">
        <v>33931</v>
      </c>
      <c r="I1115">
        <v>10549.924000000001</v>
      </c>
      <c r="J1115">
        <v>0.84199999999999997</v>
      </c>
      <c r="K1115">
        <v>0.98599999999999999</v>
      </c>
      <c r="O1115" s="78">
        <v>44591</v>
      </c>
    </row>
    <row r="1116" spans="1:15" x14ac:dyDescent="0.35">
      <c r="A1116">
        <v>95</v>
      </c>
      <c r="B1116">
        <v>95</v>
      </c>
      <c r="C1116" t="s">
        <v>629</v>
      </c>
      <c r="D1116" t="s">
        <v>630</v>
      </c>
      <c r="E1116" t="s">
        <v>281</v>
      </c>
      <c r="F1116">
        <v>4.09</v>
      </c>
      <c r="G1116">
        <v>154983.53099999999</v>
      </c>
      <c r="H1116">
        <v>4518749</v>
      </c>
      <c r="I1116">
        <v>12178.593000000001</v>
      </c>
      <c r="J1116">
        <v>97.861999999999995</v>
      </c>
      <c r="K1116">
        <v>0.98599999999999999</v>
      </c>
      <c r="M1116">
        <v>2.2952499999999998</v>
      </c>
      <c r="O1116" s="78">
        <v>44591</v>
      </c>
    </row>
    <row r="1117" spans="1:15" x14ac:dyDescent="0.35">
      <c r="A1117">
        <v>96</v>
      </c>
      <c r="B1117">
        <v>96</v>
      </c>
      <c r="C1117" t="s">
        <v>631</v>
      </c>
      <c r="D1117" t="s">
        <v>632</v>
      </c>
      <c r="E1117" t="s">
        <v>281</v>
      </c>
      <c r="F1117">
        <v>4.09</v>
      </c>
      <c r="G1117">
        <v>136512.71900000001</v>
      </c>
      <c r="H1117">
        <v>3958572</v>
      </c>
      <c r="I1117">
        <v>10434.901</v>
      </c>
      <c r="J1117">
        <v>100.60299999999999</v>
      </c>
      <c r="K1117">
        <v>0.98599999999999999</v>
      </c>
      <c r="M1117">
        <v>2.3618000000000001</v>
      </c>
      <c r="O1117" s="78">
        <v>44591</v>
      </c>
    </row>
    <row r="1118" spans="1:15" x14ac:dyDescent="0.35">
      <c r="A1118">
        <v>97</v>
      </c>
      <c r="B1118">
        <v>97</v>
      </c>
      <c r="C1118" t="s">
        <v>633</v>
      </c>
      <c r="D1118" t="s">
        <v>634</v>
      </c>
      <c r="E1118" t="s">
        <v>281</v>
      </c>
      <c r="F1118">
        <v>4.09</v>
      </c>
      <c r="G1118">
        <v>149256.53099999999</v>
      </c>
      <c r="H1118">
        <v>4317179</v>
      </c>
      <c r="I1118">
        <v>11009.681</v>
      </c>
      <c r="J1118">
        <v>104.252</v>
      </c>
      <c r="K1118">
        <v>0.98599999999999999</v>
      </c>
      <c r="M1118">
        <v>2.4504899999999998</v>
      </c>
      <c r="O1118" s="78">
        <v>44591</v>
      </c>
    </row>
    <row r="1119" spans="1:15" x14ac:dyDescent="0.35">
      <c r="A1119">
        <v>98</v>
      </c>
      <c r="B1119">
        <v>98</v>
      </c>
      <c r="C1119" t="s">
        <v>635</v>
      </c>
      <c r="D1119" t="s">
        <v>271</v>
      </c>
      <c r="E1119" t="s">
        <v>272</v>
      </c>
      <c r="F1119">
        <v>4.08</v>
      </c>
      <c r="G1119">
        <v>31.199000000000002</v>
      </c>
      <c r="H1119">
        <v>1028</v>
      </c>
      <c r="K1119">
        <v>0.98599999999999999</v>
      </c>
      <c r="O1119" s="78">
        <v>44591</v>
      </c>
    </row>
    <row r="1120" spans="1:15" x14ac:dyDescent="0.35">
      <c r="A1120">
        <v>99</v>
      </c>
      <c r="B1120">
        <v>99</v>
      </c>
      <c r="C1120" t="s">
        <v>636</v>
      </c>
      <c r="D1120" t="s">
        <v>637</v>
      </c>
      <c r="E1120" t="s">
        <v>281</v>
      </c>
      <c r="F1120">
        <v>4.08</v>
      </c>
      <c r="G1120">
        <v>1082.595</v>
      </c>
      <c r="H1120">
        <v>31970</v>
      </c>
      <c r="I1120">
        <v>11066.665999999999</v>
      </c>
      <c r="J1120">
        <v>0.752</v>
      </c>
      <c r="K1120">
        <v>0.98599999999999999</v>
      </c>
      <c r="O1120" s="78">
        <v>44591</v>
      </c>
    </row>
    <row r="1121" spans="1:15" x14ac:dyDescent="0.35">
      <c r="A1121">
        <v>100</v>
      </c>
      <c r="B1121">
        <v>100</v>
      </c>
      <c r="C1121" t="s">
        <v>638</v>
      </c>
      <c r="D1121" t="s">
        <v>639</v>
      </c>
      <c r="E1121" t="s">
        <v>281</v>
      </c>
      <c r="F1121">
        <v>4.09</v>
      </c>
      <c r="G1121">
        <v>370.71800000000002</v>
      </c>
      <c r="H1121">
        <v>10785</v>
      </c>
      <c r="I1121">
        <v>10708.593000000001</v>
      </c>
      <c r="J1121">
        <v>0.26600000000000001</v>
      </c>
      <c r="K1121">
        <v>0.98599999999999999</v>
      </c>
      <c r="O1121" s="78">
        <v>44591</v>
      </c>
    </row>
    <row r="1122" spans="1:15" x14ac:dyDescent="0.35">
      <c r="A1122">
        <v>101</v>
      </c>
      <c r="B1122">
        <v>101</v>
      </c>
      <c r="C1122" t="s">
        <v>640</v>
      </c>
      <c r="D1122" t="s">
        <v>641</v>
      </c>
      <c r="E1122" t="s">
        <v>281</v>
      </c>
      <c r="F1122">
        <v>4.09</v>
      </c>
      <c r="G1122">
        <v>488.041</v>
      </c>
      <c r="H1122">
        <v>13990</v>
      </c>
      <c r="I1122">
        <v>12302.731</v>
      </c>
      <c r="J1122">
        <v>0.30499999999999999</v>
      </c>
      <c r="K1122">
        <v>0.98599999999999999</v>
      </c>
      <c r="O1122" s="78">
        <v>44591</v>
      </c>
    </row>
    <row r="1123" spans="1:15" x14ac:dyDescent="0.35">
      <c r="A1123">
        <v>102</v>
      </c>
      <c r="B1123">
        <v>102</v>
      </c>
      <c r="C1123" t="s">
        <v>642</v>
      </c>
      <c r="D1123" t="s">
        <v>643</v>
      </c>
      <c r="E1123" t="s">
        <v>281</v>
      </c>
      <c r="F1123">
        <v>4.09</v>
      </c>
      <c r="G1123">
        <v>1536.0440000000001</v>
      </c>
      <c r="H1123">
        <v>44811</v>
      </c>
      <c r="I1123">
        <v>11453.902</v>
      </c>
      <c r="J1123">
        <v>1.0309999999999999</v>
      </c>
      <c r="K1123">
        <v>0.98599999999999999</v>
      </c>
      <c r="O1123" s="78">
        <v>44591</v>
      </c>
    </row>
    <row r="1124" spans="1:15" x14ac:dyDescent="0.35">
      <c r="A1124">
        <v>103</v>
      </c>
      <c r="B1124">
        <v>103</v>
      </c>
      <c r="C1124" t="s">
        <v>644</v>
      </c>
      <c r="D1124" t="s">
        <v>645</v>
      </c>
      <c r="E1124" t="s">
        <v>281</v>
      </c>
      <c r="F1124">
        <v>4.09</v>
      </c>
      <c r="G1124">
        <v>308.26400000000001</v>
      </c>
      <c r="H1124">
        <v>8988</v>
      </c>
      <c r="I1124">
        <v>11175.968999999999</v>
      </c>
      <c r="J1124">
        <v>0.21199999999999999</v>
      </c>
      <c r="K1124">
        <v>0.98599999999999999</v>
      </c>
      <c r="O1124" s="78">
        <v>44591</v>
      </c>
    </row>
    <row r="1125" spans="1:15" x14ac:dyDescent="0.35">
      <c r="A1125">
        <v>104</v>
      </c>
      <c r="B1125">
        <v>104</v>
      </c>
      <c r="C1125" t="s">
        <v>646</v>
      </c>
      <c r="D1125" t="s">
        <v>647</v>
      </c>
      <c r="E1125" t="s">
        <v>281</v>
      </c>
      <c r="F1125">
        <v>4.09</v>
      </c>
      <c r="G1125">
        <v>145.52099999999999</v>
      </c>
      <c r="H1125">
        <v>4400</v>
      </c>
      <c r="I1125">
        <v>11850.458000000001</v>
      </c>
      <c r="J1125">
        <v>9.4E-2</v>
      </c>
      <c r="K1125">
        <v>0.98599999999999999</v>
      </c>
      <c r="O1125" s="78">
        <v>44591</v>
      </c>
    </row>
    <row r="1126" spans="1:15" x14ac:dyDescent="0.35">
      <c r="A1126">
        <v>105</v>
      </c>
      <c r="B1126">
        <v>105</v>
      </c>
      <c r="C1126" t="s">
        <v>648</v>
      </c>
      <c r="D1126" t="s">
        <v>271</v>
      </c>
      <c r="E1126" t="s">
        <v>272</v>
      </c>
      <c r="K1126">
        <v>0.98599999999999999</v>
      </c>
      <c r="O1126" s="78">
        <v>44591</v>
      </c>
    </row>
    <row r="1127" spans="1:15" x14ac:dyDescent="0.35">
      <c r="A1127">
        <v>106</v>
      </c>
      <c r="B1127">
        <v>106</v>
      </c>
      <c r="C1127" t="s">
        <v>649</v>
      </c>
      <c r="D1127" t="s">
        <v>650</v>
      </c>
      <c r="E1127" t="s">
        <v>281</v>
      </c>
      <c r="F1127">
        <v>4.09</v>
      </c>
      <c r="G1127">
        <v>59.466999999999999</v>
      </c>
      <c r="H1127">
        <v>1836</v>
      </c>
      <c r="I1127">
        <v>9393.2649999999994</v>
      </c>
      <c r="J1127">
        <v>4.9000000000000002E-2</v>
      </c>
      <c r="K1127">
        <v>0.98599999999999999</v>
      </c>
      <c r="O1127" s="78">
        <v>44591</v>
      </c>
    </row>
    <row r="1128" spans="1:15" x14ac:dyDescent="0.35">
      <c r="A1128">
        <v>107</v>
      </c>
      <c r="B1128">
        <v>107</v>
      </c>
      <c r="C1128" t="s">
        <v>651</v>
      </c>
      <c r="D1128" t="s">
        <v>652</v>
      </c>
      <c r="E1128" t="s">
        <v>281</v>
      </c>
      <c r="F1128">
        <v>4.09</v>
      </c>
      <c r="G1128">
        <v>49.966999999999999</v>
      </c>
      <c r="H1128">
        <v>1645</v>
      </c>
      <c r="I1128">
        <v>8991.9500000000007</v>
      </c>
      <c r="J1128">
        <v>4.2999999999999997E-2</v>
      </c>
      <c r="K1128">
        <v>0.98599999999999999</v>
      </c>
      <c r="O1128" s="78">
        <v>44591</v>
      </c>
    </row>
    <row r="1129" spans="1:15" x14ac:dyDescent="0.35">
      <c r="A1129">
        <v>108</v>
      </c>
      <c r="B1129">
        <v>108</v>
      </c>
      <c r="C1129" t="s">
        <v>653</v>
      </c>
      <c r="D1129" t="s">
        <v>654</v>
      </c>
      <c r="E1129" t="s">
        <v>281</v>
      </c>
      <c r="F1129">
        <v>4.08</v>
      </c>
      <c r="G1129">
        <v>50.793999999999997</v>
      </c>
      <c r="H1129">
        <v>1363</v>
      </c>
      <c r="I1129">
        <v>9008.99</v>
      </c>
      <c r="J1129">
        <v>4.2999999999999997E-2</v>
      </c>
      <c r="K1129">
        <v>0.98599999999999999</v>
      </c>
      <c r="O1129" s="78">
        <v>44591</v>
      </c>
    </row>
    <row r="1130" spans="1:15" x14ac:dyDescent="0.35">
      <c r="A1130">
        <v>109</v>
      </c>
      <c r="B1130">
        <v>109</v>
      </c>
      <c r="C1130" t="s">
        <v>655</v>
      </c>
      <c r="D1130" t="s">
        <v>656</v>
      </c>
      <c r="E1130" t="s">
        <v>281</v>
      </c>
      <c r="F1130">
        <v>4.09</v>
      </c>
      <c r="G1130">
        <v>145538.59400000001</v>
      </c>
      <c r="H1130">
        <v>4224620</v>
      </c>
      <c r="I1130">
        <v>11615.896000000001</v>
      </c>
      <c r="J1130">
        <v>96.35</v>
      </c>
      <c r="K1130">
        <v>0.98599999999999999</v>
      </c>
      <c r="M1130">
        <v>2.2585600000000001</v>
      </c>
      <c r="O1130" s="78">
        <v>44591</v>
      </c>
    </row>
    <row r="1131" spans="1:15" x14ac:dyDescent="0.35">
      <c r="A1131">
        <v>110</v>
      </c>
      <c r="B1131">
        <v>110</v>
      </c>
      <c r="C1131" t="s">
        <v>657</v>
      </c>
      <c r="D1131" t="s">
        <v>658</v>
      </c>
      <c r="E1131" t="s">
        <v>281</v>
      </c>
      <c r="F1131">
        <v>4.09</v>
      </c>
      <c r="G1131">
        <v>141339.70300000001</v>
      </c>
      <c r="H1131">
        <v>4116069</v>
      </c>
      <c r="I1131">
        <v>10071.791999999999</v>
      </c>
      <c r="J1131">
        <v>107.91500000000001</v>
      </c>
      <c r="K1131">
        <v>0.98599999999999999</v>
      </c>
      <c r="M1131">
        <v>2.5396200000000002</v>
      </c>
      <c r="O1131" s="78">
        <v>44591</v>
      </c>
    </row>
    <row r="1132" spans="1:15" x14ac:dyDescent="0.35">
      <c r="A1132">
        <v>111</v>
      </c>
      <c r="B1132">
        <v>111</v>
      </c>
      <c r="C1132" t="s">
        <v>659</v>
      </c>
      <c r="D1132" t="s">
        <v>660</v>
      </c>
      <c r="E1132" t="s">
        <v>281</v>
      </c>
      <c r="F1132">
        <v>4.09</v>
      </c>
      <c r="G1132">
        <v>117195.55499999999</v>
      </c>
      <c r="H1132">
        <v>3439351</v>
      </c>
      <c r="I1132">
        <v>10054.609</v>
      </c>
      <c r="J1132">
        <v>89.634</v>
      </c>
      <c r="K1132">
        <v>0.98599999999999999</v>
      </c>
      <c r="M1132">
        <v>2.09579</v>
      </c>
      <c r="O1132" s="78">
        <v>44591</v>
      </c>
    </row>
    <row r="1133" spans="1:15" x14ac:dyDescent="0.35">
      <c r="A1133">
        <v>112</v>
      </c>
      <c r="B1133">
        <v>112</v>
      </c>
      <c r="C1133" t="s">
        <v>661</v>
      </c>
      <c r="D1133" t="s">
        <v>271</v>
      </c>
      <c r="E1133" t="s">
        <v>272</v>
      </c>
      <c r="F1133">
        <v>4.08</v>
      </c>
      <c r="G1133">
        <v>23.855</v>
      </c>
      <c r="H1133">
        <v>627</v>
      </c>
      <c r="K1133">
        <v>0.98599999999999999</v>
      </c>
      <c r="O1133" s="78">
        <v>44591</v>
      </c>
    </row>
    <row r="1134" spans="1:15" x14ac:dyDescent="0.35">
      <c r="A1134">
        <v>113</v>
      </c>
      <c r="B1134">
        <v>113</v>
      </c>
      <c r="C1134" t="s">
        <v>662</v>
      </c>
      <c r="D1134" t="s">
        <v>663</v>
      </c>
      <c r="E1134" t="s">
        <v>281</v>
      </c>
      <c r="F1134">
        <v>4.08</v>
      </c>
      <c r="G1134">
        <v>140218.06299999999</v>
      </c>
      <c r="H1134">
        <v>4057595</v>
      </c>
      <c r="I1134">
        <v>9924.4500000000007</v>
      </c>
      <c r="J1134">
        <v>108.649</v>
      </c>
      <c r="K1134">
        <v>0.98599999999999999</v>
      </c>
      <c r="M1134">
        <v>2.5574599999999998</v>
      </c>
      <c r="O1134" s="78">
        <v>44591</v>
      </c>
    </row>
    <row r="1135" spans="1:15" x14ac:dyDescent="0.35">
      <c r="A1135">
        <v>114</v>
      </c>
      <c r="B1135">
        <v>114</v>
      </c>
      <c r="C1135" t="s">
        <v>664</v>
      </c>
      <c r="D1135" t="s">
        <v>665</v>
      </c>
      <c r="E1135" t="s">
        <v>281</v>
      </c>
      <c r="F1135">
        <v>4.09</v>
      </c>
      <c r="G1135">
        <v>149131.875</v>
      </c>
      <c r="H1135">
        <v>4418510</v>
      </c>
      <c r="I1135">
        <v>11523.901</v>
      </c>
      <c r="J1135">
        <v>99.516999999999996</v>
      </c>
      <c r="K1135">
        <v>0.98599999999999999</v>
      </c>
      <c r="M1135">
        <v>2.3354300000000001</v>
      </c>
      <c r="O1135" s="78">
        <v>44591</v>
      </c>
    </row>
    <row r="1136" spans="1:15" x14ac:dyDescent="0.35">
      <c r="A1136">
        <v>115</v>
      </c>
      <c r="B1136">
        <v>115</v>
      </c>
      <c r="C1136" t="s">
        <v>666</v>
      </c>
      <c r="D1136" t="s">
        <v>667</v>
      </c>
      <c r="E1136" t="s">
        <v>281</v>
      </c>
      <c r="F1136">
        <v>4.09</v>
      </c>
      <c r="G1136">
        <v>133392.78099999999</v>
      </c>
      <c r="H1136">
        <v>3852811</v>
      </c>
      <c r="I1136">
        <v>12350.736000000001</v>
      </c>
      <c r="J1136">
        <v>83.055000000000007</v>
      </c>
      <c r="K1136">
        <v>0.98599999999999999</v>
      </c>
      <c r="M1136">
        <v>1.93666</v>
      </c>
      <c r="O1136" s="78">
        <v>44591</v>
      </c>
    </row>
    <row r="1137" spans="1:15" x14ac:dyDescent="0.35">
      <c r="A1137">
        <v>116</v>
      </c>
      <c r="B1137">
        <v>116</v>
      </c>
      <c r="C1137" t="s">
        <v>668</v>
      </c>
      <c r="D1137" t="s">
        <v>669</v>
      </c>
      <c r="E1137" t="s">
        <v>281</v>
      </c>
      <c r="F1137">
        <v>4.09</v>
      </c>
      <c r="G1137">
        <v>138387.20300000001</v>
      </c>
      <c r="H1137">
        <v>4037544</v>
      </c>
      <c r="I1137">
        <v>10850.071</v>
      </c>
      <c r="J1137">
        <v>98.081999999999994</v>
      </c>
      <c r="K1137">
        <v>0.98599999999999999</v>
      </c>
      <c r="M1137">
        <v>2.3005900000000001</v>
      </c>
      <c r="O1137" s="78">
        <v>44591</v>
      </c>
    </row>
    <row r="1138" spans="1:15" x14ac:dyDescent="0.35">
      <c r="A1138">
        <v>117</v>
      </c>
      <c r="B1138">
        <v>117</v>
      </c>
      <c r="C1138" t="s">
        <v>670</v>
      </c>
      <c r="D1138" t="s">
        <v>671</v>
      </c>
      <c r="E1138" t="s">
        <v>281</v>
      </c>
      <c r="F1138">
        <v>4.09</v>
      </c>
      <c r="G1138">
        <v>141241.984</v>
      </c>
      <c r="H1138">
        <v>4105779</v>
      </c>
      <c r="I1138">
        <v>11696.477999999999</v>
      </c>
      <c r="J1138">
        <v>92.861000000000004</v>
      </c>
      <c r="K1138">
        <v>0.98599999999999999</v>
      </c>
      <c r="M1138">
        <v>2.1739700000000002</v>
      </c>
      <c r="O1138" s="78">
        <v>44591</v>
      </c>
    </row>
    <row r="1139" spans="1:15" x14ac:dyDescent="0.35">
      <c r="A1139">
        <v>118</v>
      </c>
      <c r="B1139">
        <v>118</v>
      </c>
      <c r="C1139" t="s">
        <v>672</v>
      </c>
      <c r="D1139" t="s">
        <v>673</v>
      </c>
      <c r="E1139" t="s">
        <v>281</v>
      </c>
      <c r="F1139">
        <v>4.09</v>
      </c>
      <c r="G1139">
        <v>149787.516</v>
      </c>
      <c r="H1139">
        <v>4434193</v>
      </c>
      <c r="I1139">
        <v>11274.203</v>
      </c>
      <c r="J1139">
        <v>102.16800000000001</v>
      </c>
      <c r="K1139">
        <v>0.98599999999999999</v>
      </c>
      <c r="M1139">
        <v>2.3998300000000001</v>
      </c>
      <c r="O1139" s="78">
        <v>44591</v>
      </c>
    </row>
    <row r="1140" spans="1:15" x14ac:dyDescent="0.35">
      <c r="A1140">
        <v>119</v>
      </c>
      <c r="B1140">
        <v>119</v>
      </c>
      <c r="C1140" t="s">
        <v>674</v>
      </c>
      <c r="D1140" t="s">
        <v>271</v>
      </c>
      <c r="E1140" t="s">
        <v>272</v>
      </c>
      <c r="F1140">
        <v>4.08</v>
      </c>
      <c r="G1140">
        <v>20.085000000000001</v>
      </c>
      <c r="H1140">
        <v>688</v>
      </c>
      <c r="K1140">
        <v>0.98599999999999999</v>
      </c>
      <c r="O1140" s="78">
        <v>44591</v>
      </c>
    </row>
    <row r="1141" spans="1:15" x14ac:dyDescent="0.35">
      <c r="A1141">
        <v>120</v>
      </c>
      <c r="B1141">
        <v>120</v>
      </c>
      <c r="C1141" t="s">
        <v>675</v>
      </c>
      <c r="D1141" t="s">
        <v>493</v>
      </c>
      <c r="E1141" t="s">
        <v>301</v>
      </c>
      <c r="F1141">
        <v>4.08</v>
      </c>
      <c r="G1141">
        <v>7416.3220000000001</v>
      </c>
      <c r="H1141">
        <v>215684</v>
      </c>
      <c r="I1141">
        <v>12431.069</v>
      </c>
      <c r="J1141">
        <v>4.5880000000000001</v>
      </c>
      <c r="K1141">
        <v>0.98599999999999999</v>
      </c>
      <c r="L1141">
        <v>0.02</v>
      </c>
      <c r="M1141">
        <v>6.1719999999999997E-2</v>
      </c>
      <c r="N1141">
        <v>208.62</v>
      </c>
      <c r="O1141" s="78">
        <v>44591</v>
      </c>
    </row>
    <row r="1142" spans="1:15" x14ac:dyDescent="0.35">
      <c r="A1142">
        <v>121</v>
      </c>
      <c r="B1142">
        <v>121</v>
      </c>
      <c r="C1142" t="s">
        <v>676</v>
      </c>
      <c r="D1142" t="s">
        <v>495</v>
      </c>
      <c r="E1142" t="s">
        <v>301</v>
      </c>
      <c r="F1142">
        <v>4.09</v>
      </c>
      <c r="G1142">
        <v>6162.8249999999998</v>
      </c>
      <c r="H1142">
        <v>184068</v>
      </c>
      <c r="I1142">
        <v>12816.986999999999</v>
      </c>
      <c r="J1142">
        <v>3.698</v>
      </c>
      <c r="K1142">
        <v>0.98599999999999999</v>
      </c>
      <c r="L1142">
        <v>0.04</v>
      </c>
      <c r="M1142">
        <v>4.0689999999999997E-2</v>
      </c>
      <c r="N1142">
        <v>1.73</v>
      </c>
      <c r="O1142" s="78">
        <v>44591</v>
      </c>
    </row>
    <row r="1143" spans="1:15" x14ac:dyDescent="0.35">
      <c r="A1143">
        <v>122</v>
      </c>
      <c r="B1143">
        <v>122</v>
      </c>
      <c r="C1143" t="s">
        <v>677</v>
      </c>
      <c r="D1143" t="s">
        <v>497</v>
      </c>
      <c r="E1143" t="s">
        <v>301</v>
      </c>
      <c r="F1143">
        <v>4.09</v>
      </c>
      <c r="G1143">
        <v>7189.5860000000002</v>
      </c>
      <c r="H1143">
        <v>211596</v>
      </c>
      <c r="I1143">
        <v>13677.593999999999</v>
      </c>
      <c r="J1143">
        <v>4.0419999999999998</v>
      </c>
      <c r="K1143">
        <v>0.98599999999999999</v>
      </c>
      <c r="L1143">
        <v>0.06</v>
      </c>
      <c r="M1143">
        <v>4.8829999999999998E-2</v>
      </c>
      <c r="N1143">
        <v>-18.61</v>
      </c>
      <c r="O1143" s="78">
        <v>44591</v>
      </c>
    </row>
    <row r="1144" spans="1:15" x14ac:dyDescent="0.35">
      <c r="A1144">
        <v>123</v>
      </c>
      <c r="B1144">
        <v>123</v>
      </c>
      <c r="C1144" t="s">
        <v>678</v>
      </c>
      <c r="D1144" t="s">
        <v>499</v>
      </c>
      <c r="E1144" t="s">
        <v>301</v>
      </c>
      <c r="F1144">
        <v>4.09</v>
      </c>
      <c r="G1144">
        <v>7232.5280000000002</v>
      </c>
      <c r="H1144">
        <v>214703</v>
      </c>
      <c r="I1144">
        <v>13412.804</v>
      </c>
      <c r="J1144">
        <v>4.1470000000000002</v>
      </c>
      <c r="K1144">
        <v>0.98599999999999999</v>
      </c>
      <c r="L1144">
        <v>0.09</v>
      </c>
      <c r="M1144">
        <v>5.1299999999999998E-2</v>
      </c>
      <c r="N1144">
        <v>-43</v>
      </c>
      <c r="O1144" s="78">
        <v>44591</v>
      </c>
    </row>
    <row r="1145" spans="1:15" x14ac:dyDescent="0.35">
      <c r="A1145">
        <v>124</v>
      </c>
      <c r="B1145">
        <v>124</v>
      </c>
      <c r="C1145" t="s">
        <v>679</v>
      </c>
      <c r="D1145" t="s">
        <v>501</v>
      </c>
      <c r="E1145" t="s">
        <v>301</v>
      </c>
      <c r="F1145">
        <v>4.08</v>
      </c>
      <c r="G1145">
        <v>10322.370000000001</v>
      </c>
      <c r="H1145">
        <v>299633</v>
      </c>
      <c r="I1145">
        <v>12605.123</v>
      </c>
      <c r="J1145">
        <v>6.2969999999999997</v>
      </c>
      <c r="K1145">
        <v>0.98599999999999999</v>
      </c>
      <c r="L1145">
        <v>0.15</v>
      </c>
      <c r="M1145">
        <v>0.10213</v>
      </c>
      <c r="N1145">
        <v>-31.91</v>
      </c>
      <c r="O1145" s="78">
        <v>44591</v>
      </c>
    </row>
    <row r="1146" spans="1:15" x14ac:dyDescent="0.35">
      <c r="A1146">
        <v>125</v>
      </c>
      <c r="B1146">
        <v>125</v>
      </c>
      <c r="C1146" t="s">
        <v>680</v>
      </c>
      <c r="D1146" t="s">
        <v>503</v>
      </c>
      <c r="E1146" t="s">
        <v>301</v>
      </c>
      <c r="F1146">
        <v>4.08</v>
      </c>
      <c r="G1146">
        <v>17576.162</v>
      </c>
      <c r="H1146">
        <v>504526</v>
      </c>
      <c r="I1146">
        <v>13226.313</v>
      </c>
      <c r="J1146">
        <v>10.218999999999999</v>
      </c>
      <c r="K1146">
        <v>0.98599999999999999</v>
      </c>
      <c r="L1146">
        <v>0.24</v>
      </c>
      <c r="M1146">
        <v>0.19489000000000001</v>
      </c>
      <c r="N1146">
        <v>-18.79</v>
      </c>
      <c r="O1146" s="78">
        <v>44591</v>
      </c>
    </row>
    <row r="1147" spans="1:15" x14ac:dyDescent="0.35">
      <c r="A1147">
        <v>126</v>
      </c>
      <c r="B1147">
        <v>126</v>
      </c>
      <c r="C1147" t="s">
        <v>681</v>
      </c>
      <c r="D1147" t="s">
        <v>271</v>
      </c>
      <c r="E1147" t="s">
        <v>272</v>
      </c>
      <c r="F1147">
        <v>4.12</v>
      </c>
      <c r="G1147">
        <v>6.4850000000000003</v>
      </c>
      <c r="H1147">
        <v>167</v>
      </c>
      <c r="K1147">
        <v>0.98599999999999999</v>
      </c>
      <c r="O1147" s="78">
        <v>44591</v>
      </c>
    </row>
    <row r="1148" spans="1:15" x14ac:dyDescent="0.35">
      <c r="A1148">
        <v>127</v>
      </c>
      <c r="B1148">
        <v>127</v>
      </c>
      <c r="C1148" t="s">
        <v>682</v>
      </c>
      <c r="D1148" t="s">
        <v>506</v>
      </c>
      <c r="E1148" t="s">
        <v>301</v>
      </c>
      <c r="F1148">
        <v>4.09</v>
      </c>
      <c r="G1148">
        <v>27532.713</v>
      </c>
      <c r="H1148">
        <v>807896</v>
      </c>
      <c r="I1148">
        <v>13153.871999999999</v>
      </c>
      <c r="J1148">
        <v>16.096</v>
      </c>
      <c r="K1148">
        <v>0.98599999999999999</v>
      </c>
      <c r="L1148">
        <v>0.39</v>
      </c>
      <c r="M1148">
        <v>0.33410000000000001</v>
      </c>
      <c r="N1148">
        <v>-14.33</v>
      </c>
      <c r="O1148" s="78">
        <v>44591</v>
      </c>
    </row>
    <row r="1149" spans="1:15" x14ac:dyDescent="0.35">
      <c r="A1149">
        <v>128</v>
      </c>
      <c r="B1149">
        <v>128</v>
      </c>
      <c r="C1149" t="s">
        <v>683</v>
      </c>
      <c r="D1149" t="s">
        <v>508</v>
      </c>
      <c r="E1149" t="s">
        <v>301</v>
      </c>
      <c r="F1149">
        <v>4.08</v>
      </c>
      <c r="G1149">
        <v>41182.781000000003</v>
      </c>
      <c r="H1149">
        <v>1192067</v>
      </c>
      <c r="I1149">
        <v>13762.056</v>
      </c>
      <c r="J1149">
        <v>23.012</v>
      </c>
      <c r="K1149">
        <v>0.98599999999999999</v>
      </c>
      <c r="L1149">
        <v>0.62</v>
      </c>
      <c r="M1149">
        <v>0.49820999999999999</v>
      </c>
      <c r="N1149">
        <v>-19.64</v>
      </c>
      <c r="O1149" s="78">
        <v>44591</v>
      </c>
    </row>
    <row r="1150" spans="1:15" x14ac:dyDescent="0.35">
      <c r="A1150">
        <v>129</v>
      </c>
      <c r="B1150">
        <v>129</v>
      </c>
      <c r="C1150" t="s">
        <v>684</v>
      </c>
      <c r="D1150" t="s">
        <v>510</v>
      </c>
      <c r="E1150" t="s">
        <v>301</v>
      </c>
      <c r="F1150">
        <v>4.08</v>
      </c>
      <c r="G1150">
        <v>88012.062999999995</v>
      </c>
      <c r="H1150">
        <v>2518844</v>
      </c>
      <c r="I1150">
        <v>14879.385</v>
      </c>
      <c r="J1150">
        <v>45.487000000000002</v>
      </c>
      <c r="K1150">
        <v>0.98599999999999999</v>
      </c>
      <c r="L1150">
        <v>0.99</v>
      </c>
      <c r="M1150">
        <v>1.03373</v>
      </c>
      <c r="N1150">
        <v>4.42</v>
      </c>
      <c r="O1150" s="78">
        <v>44591</v>
      </c>
    </row>
    <row r="1151" spans="1:15" x14ac:dyDescent="0.35">
      <c r="A1151">
        <v>130</v>
      </c>
      <c r="B1151">
        <v>130</v>
      </c>
      <c r="C1151" t="s">
        <v>685</v>
      </c>
      <c r="D1151" t="s">
        <v>512</v>
      </c>
      <c r="E1151" t="s">
        <v>301</v>
      </c>
      <c r="F1151">
        <v>4.09</v>
      </c>
      <c r="G1151">
        <v>112016.906</v>
      </c>
      <c r="H1151">
        <v>3277155</v>
      </c>
      <c r="I1151">
        <v>12490.285</v>
      </c>
      <c r="J1151">
        <v>68.965999999999994</v>
      </c>
      <c r="K1151">
        <v>0.98599999999999999</v>
      </c>
      <c r="L1151">
        <v>1.59</v>
      </c>
      <c r="M1151">
        <v>1.5969</v>
      </c>
      <c r="N1151">
        <v>0.43</v>
      </c>
      <c r="O1151" s="78">
        <v>44591</v>
      </c>
    </row>
    <row r="1152" spans="1:15" x14ac:dyDescent="0.35">
      <c r="A1152">
        <v>131</v>
      </c>
      <c r="B1152">
        <v>131</v>
      </c>
      <c r="C1152" t="s">
        <v>686</v>
      </c>
      <c r="D1152" t="s">
        <v>514</v>
      </c>
      <c r="E1152" t="s">
        <v>301</v>
      </c>
      <c r="F1152">
        <v>4.08</v>
      </c>
      <c r="G1152">
        <v>148978.17199999999</v>
      </c>
      <c r="H1152">
        <v>4322939</v>
      </c>
      <c r="I1152">
        <v>12543.123</v>
      </c>
      <c r="J1152">
        <v>91.335999999999999</v>
      </c>
      <c r="K1152">
        <v>0.98599999999999999</v>
      </c>
      <c r="L1152">
        <v>2.54</v>
      </c>
      <c r="M1152">
        <v>2.1370200000000001</v>
      </c>
      <c r="N1152">
        <v>-15.87</v>
      </c>
      <c r="O1152" s="78">
        <v>44591</v>
      </c>
    </row>
    <row r="1153" spans="1:15" x14ac:dyDescent="0.35">
      <c r="A1153">
        <v>132</v>
      </c>
      <c r="B1153">
        <v>132</v>
      </c>
      <c r="C1153" t="s">
        <v>687</v>
      </c>
      <c r="D1153" t="s">
        <v>516</v>
      </c>
      <c r="E1153" t="s">
        <v>301</v>
      </c>
      <c r="F1153">
        <v>4.08</v>
      </c>
      <c r="G1153">
        <v>238203.92199999999</v>
      </c>
      <c r="H1153">
        <v>6779458</v>
      </c>
      <c r="I1153">
        <v>13219.089</v>
      </c>
      <c r="J1153">
        <v>138.571</v>
      </c>
      <c r="K1153">
        <v>0.98599999999999999</v>
      </c>
      <c r="L1153">
        <v>4.07</v>
      </c>
      <c r="M1153">
        <v>3.2892899999999998</v>
      </c>
      <c r="N1153">
        <v>-19.18</v>
      </c>
      <c r="O1153" s="78">
        <v>44591</v>
      </c>
    </row>
    <row r="1154" spans="1:15" x14ac:dyDescent="0.35">
      <c r="A1154">
        <v>133</v>
      </c>
      <c r="B1154">
        <v>133</v>
      </c>
      <c r="C1154" t="s">
        <v>688</v>
      </c>
      <c r="D1154" t="s">
        <v>271</v>
      </c>
      <c r="E1154" t="s">
        <v>272</v>
      </c>
      <c r="F1154">
        <v>4.09</v>
      </c>
      <c r="G1154">
        <v>33.387999999999998</v>
      </c>
      <c r="H1154">
        <v>1039</v>
      </c>
      <c r="K1154">
        <v>0.98599999999999999</v>
      </c>
      <c r="O1154" s="78">
        <v>44591</v>
      </c>
    </row>
    <row r="1155" spans="1:15" x14ac:dyDescent="0.35">
      <c r="A1155">
        <v>134</v>
      </c>
      <c r="B1155">
        <v>134</v>
      </c>
      <c r="C1155" t="s">
        <v>689</v>
      </c>
      <c r="D1155" t="s">
        <v>519</v>
      </c>
      <c r="E1155" t="s">
        <v>301</v>
      </c>
      <c r="F1155">
        <v>4.09</v>
      </c>
      <c r="G1155">
        <v>355762.21899999998</v>
      </c>
      <c r="H1155">
        <v>10392751</v>
      </c>
      <c r="I1155">
        <v>9105.19</v>
      </c>
      <c r="J1155">
        <v>300.46699999999998</v>
      </c>
      <c r="K1155">
        <v>0.98599999999999999</v>
      </c>
      <c r="L1155">
        <v>6.51</v>
      </c>
      <c r="M1155">
        <v>7.3689099999999996</v>
      </c>
      <c r="N1155">
        <v>13.19</v>
      </c>
      <c r="O1155" s="78">
        <v>44591</v>
      </c>
    </row>
    <row r="1156" spans="1:15" x14ac:dyDescent="0.35">
      <c r="A1156">
        <v>135</v>
      </c>
      <c r="B1156">
        <v>135</v>
      </c>
      <c r="C1156" t="s">
        <v>690</v>
      </c>
      <c r="D1156" t="s">
        <v>521</v>
      </c>
      <c r="E1156" t="s">
        <v>301</v>
      </c>
      <c r="F1156">
        <v>4.09</v>
      </c>
      <c r="G1156">
        <v>565996.18799999997</v>
      </c>
      <c r="H1156">
        <v>15931284</v>
      </c>
      <c r="I1156">
        <v>8944.2780000000002</v>
      </c>
      <c r="J1156">
        <v>486.625</v>
      </c>
      <c r="K1156">
        <v>0.98599999999999999</v>
      </c>
      <c r="L1156">
        <v>10.42</v>
      </c>
      <c r="M1156">
        <v>12.34389</v>
      </c>
      <c r="N1156">
        <v>18.46</v>
      </c>
      <c r="O1156" s="78">
        <v>44591</v>
      </c>
    </row>
    <row r="1157" spans="1:15" x14ac:dyDescent="0.35">
      <c r="A1157">
        <v>136</v>
      </c>
      <c r="B1157">
        <v>136</v>
      </c>
      <c r="C1157" t="s">
        <v>691</v>
      </c>
      <c r="D1157" t="s">
        <v>523</v>
      </c>
      <c r="E1157" t="s">
        <v>301</v>
      </c>
      <c r="F1157">
        <v>4.09</v>
      </c>
      <c r="G1157">
        <v>864730.25</v>
      </c>
      <c r="H1157">
        <v>24668350</v>
      </c>
      <c r="I1157">
        <v>10160.619000000001</v>
      </c>
      <c r="J1157">
        <v>654.46600000000001</v>
      </c>
      <c r="K1157">
        <v>0.98599999999999999</v>
      </c>
      <c r="L1157">
        <v>16.670000000000002</v>
      </c>
      <c r="M1157">
        <v>17.142959999999999</v>
      </c>
      <c r="N1157">
        <v>2.84</v>
      </c>
      <c r="O1157" s="78">
        <v>44591</v>
      </c>
    </row>
    <row r="1158" spans="1:15" x14ac:dyDescent="0.35">
      <c r="A1158">
        <v>137</v>
      </c>
      <c r="B1158">
        <v>137</v>
      </c>
      <c r="C1158" t="s">
        <v>692</v>
      </c>
      <c r="D1158" t="s">
        <v>525</v>
      </c>
      <c r="E1158" t="s">
        <v>301</v>
      </c>
      <c r="F1158">
        <v>4.09</v>
      </c>
      <c r="G1158">
        <v>1152456.375</v>
      </c>
      <c r="H1158">
        <v>32176566</v>
      </c>
      <c r="I1158">
        <v>10557.563</v>
      </c>
      <c r="J1158">
        <v>839.43499999999995</v>
      </c>
      <c r="K1158">
        <v>0.98599999999999999</v>
      </c>
      <c r="L1158">
        <v>26.67</v>
      </c>
      <c r="M1158">
        <v>22.862120000000001</v>
      </c>
      <c r="N1158">
        <v>-14.28</v>
      </c>
      <c r="O1158" s="78">
        <v>44591</v>
      </c>
    </row>
    <row r="1159" spans="1:15" x14ac:dyDescent="0.35">
      <c r="A1159">
        <v>138</v>
      </c>
      <c r="B1159">
        <v>138</v>
      </c>
      <c r="C1159" t="s">
        <v>693</v>
      </c>
      <c r="D1159" t="s">
        <v>527</v>
      </c>
      <c r="E1159" t="s">
        <v>301</v>
      </c>
      <c r="F1159">
        <v>4.08</v>
      </c>
      <c r="G1159">
        <v>1826110.75</v>
      </c>
      <c r="H1159">
        <v>49512868</v>
      </c>
      <c r="I1159">
        <v>10594.545</v>
      </c>
      <c r="J1159">
        <v>1325.4739999999999</v>
      </c>
      <c r="K1159">
        <v>0.98599999999999999</v>
      </c>
      <c r="L1159">
        <v>42.67</v>
      </c>
      <c r="M1159">
        <v>41.353140000000003</v>
      </c>
      <c r="N1159">
        <v>-3.09</v>
      </c>
      <c r="O1159" s="78">
        <v>44591</v>
      </c>
    </row>
    <row r="1160" spans="1:15" x14ac:dyDescent="0.35">
      <c r="A1160">
        <v>139</v>
      </c>
      <c r="B1160">
        <v>139</v>
      </c>
      <c r="C1160" t="s">
        <v>694</v>
      </c>
      <c r="D1160" t="s">
        <v>271</v>
      </c>
      <c r="E1160" t="s">
        <v>272</v>
      </c>
      <c r="F1160">
        <v>4.08</v>
      </c>
      <c r="G1160">
        <v>490.49700000000001</v>
      </c>
      <c r="H1160">
        <v>14195</v>
      </c>
      <c r="K1160">
        <v>0.98599999999999999</v>
      </c>
      <c r="O1160" s="78">
        <v>44591</v>
      </c>
    </row>
    <row r="1161" spans="1:15" x14ac:dyDescent="0.35">
      <c r="A1161">
        <v>140</v>
      </c>
      <c r="B1161">
        <v>140</v>
      </c>
      <c r="C1161" t="s">
        <v>695</v>
      </c>
      <c r="D1161" t="s">
        <v>530</v>
      </c>
      <c r="E1161" t="s">
        <v>339</v>
      </c>
      <c r="F1161">
        <v>4.09</v>
      </c>
      <c r="G1161">
        <v>15374.123</v>
      </c>
      <c r="H1161">
        <v>451874</v>
      </c>
      <c r="I1161">
        <v>8704.81</v>
      </c>
      <c r="J1161">
        <v>13.582000000000001</v>
      </c>
      <c r="K1161">
        <v>0.98599999999999999</v>
      </c>
      <c r="L1161">
        <v>0.33</v>
      </c>
      <c r="M1161">
        <v>0.27451999999999999</v>
      </c>
      <c r="N1161">
        <v>-16.809999999999999</v>
      </c>
      <c r="O1161" s="78">
        <v>44591</v>
      </c>
    </row>
    <row r="1162" spans="1:15" x14ac:dyDescent="0.35">
      <c r="A1162">
        <v>141</v>
      </c>
      <c r="B1162">
        <v>141</v>
      </c>
      <c r="C1162" t="s">
        <v>696</v>
      </c>
      <c r="D1162" t="s">
        <v>532</v>
      </c>
      <c r="E1162" t="s">
        <v>339</v>
      </c>
      <c r="F1162">
        <v>4.09</v>
      </c>
      <c r="G1162">
        <v>46529.983999999997</v>
      </c>
      <c r="H1162">
        <v>1347946</v>
      </c>
      <c r="I1162">
        <v>8780.9230000000007</v>
      </c>
      <c r="J1162">
        <v>40.749000000000002</v>
      </c>
      <c r="K1162">
        <v>0.98599999999999999</v>
      </c>
      <c r="L1162">
        <v>0.83</v>
      </c>
      <c r="M1162">
        <v>0.92056000000000004</v>
      </c>
      <c r="N1162">
        <v>10.91</v>
      </c>
      <c r="O1162" s="78">
        <v>44591</v>
      </c>
    </row>
    <row r="1163" spans="1:15" x14ac:dyDescent="0.35">
      <c r="A1163">
        <v>142</v>
      </c>
      <c r="B1163">
        <v>142</v>
      </c>
      <c r="C1163" t="s">
        <v>697</v>
      </c>
      <c r="D1163" t="s">
        <v>534</v>
      </c>
      <c r="E1163" t="s">
        <v>339</v>
      </c>
      <c r="F1163">
        <v>4.08</v>
      </c>
      <c r="G1163">
        <v>140315.984</v>
      </c>
      <c r="H1163">
        <v>4047931</v>
      </c>
      <c r="I1163">
        <v>8074.9809999999998</v>
      </c>
      <c r="J1163">
        <v>133.626</v>
      </c>
      <c r="K1163">
        <v>0.98599999999999999</v>
      </c>
      <c r="L1163">
        <v>3.33</v>
      </c>
      <c r="M1163">
        <v>3.1678999999999999</v>
      </c>
      <c r="N1163">
        <v>-4.87</v>
      </c>
      <c r="O1163" s="78">
        <v>44591</v>
      </c>
    </row>
    <row r="1164" spans="1:15" x14ac:dyDescent="0.35">
      <c r="A1164">
        <v>143</v>
      </c>
      <c r="B1164">
        <v>143</v>
      </c>
      <c r="C1164" t="s">
        <v>698</v>
      </c>
      <c r="D1164" t="s">
        <v>345</v>
      </c>
      <c r="E1164" t="s">
        <v>276</v>
      </c>
      <c r="F1164">
        <v>4.08</v>
      </c>
      <c r="G1164">
        <v>24.402000000000001</v>
      </c>
      <c r="H1164">
        <v>657</v>
      </c>
      <c r="K1164">
        <v>0.98599999999999999</v>
      </c>
      <c r="O1164" s="78">
        <v>44591</v>
      </c>
    </row>
    <row r="1165" spans="1:15" x14ac:dyDescent="0.35">
      <c r="A1165">
        <v>144</v>
      </c>
      <c r="B1165">
        <v>144</v>
      </c>
      <c r="C1165" t="s">
        <v>699</v>
      </c>
      <c r="D1165" t="s">
        <v>271</v>
      </c>
      <c r="E1165" t="s">
        <v>272</v>
      </c>
      <c r="F1165">
        <v>4.08</v>
      </c>
      <c r="G1165">
        <v>6.9749999999999996</v>
      </c>
      <c r="H1165">
        <v>254</v>
      </c>
      <c r="K1165">
        <v>0.98599999999999999</v>
      </c>
      <c r="O1165" s="78">
        <v>44591</v>
      </c>
    </row>
    <row r="1166" spans="1:15" x14ac:dyDescent="0.35">
      <c r="A1166">
        <v>145</v>
      </c>
      <c r="B1166">
        <v>145</v>
      </c>
      <c r="C1166" t="s">
        <v>700</v>
      </c>
      <c r="D1166" t="s">
        <v>506</v>
      </c>
      <c r="E1166" t="s">
        <v>301</v>
      </c>
      <c r="F1166">
        <v>4.09</v>
      </c>
      <c r="G1166">
        <v>28145.728999999999</v>
      </c>
      <c r="H1166">
        <v>821110</v>
      </c>
      <c r="I1166">
        <v>14512.656999999999</v>
      </c>
      <c r="J1166">
        <v>14.914</v>
      </c>
      <c r="K1166">
        <v>0.98599999999999999</v>
      </c>
      <c r="L1166">
        <v>0.39</v>
      </c>
      <c r="M1166">
        <v>0.30608000000000002</v>
      </c>
      <c r="N1166">
        <v>-21.52</v>
      </c>
      <c r="O1166" s="78">
        <v>44591</v>
      </c>
    </row>
    <row r="1167" spans="1:15" x14ac:dyDescent="0.35">
      <c r="A1167">
        <v>146</v>
      </c>
      <c r="B1167">
        <v>146</v>
      </c>
      <c r="C1167" t="s">
        <v>701</v>
      </c>
      <c r="D1167" t="s">
        <v>508</v>
      </c>
      <c r="E1167" t="s">
        <v>301</v>
      </c>
      <c r="F1167">
        <v>4.08</v>
      </c>
      <c r="G1167">
        <v>41387.152000000002</v>
      </c>
      <c r="H1167">
        <v>1200735</v>
      </c>
      <c r="I1167">
        <v>14038.548000000001</v>
      </c>
      <c r="J1167">
        <v>22.670999999999999</v>
      </c>
      <c r="K1167">
        <v>0.98599999999999999</v>
      </c>
      <c r="L1167">
        <v>0.62</v>
      </c>
      <c r="M1167">
        <v>0.49010999999999999</v>
      </c>
      <c r="N1167">
        <v>-20.95</v>
      </c>
      <c r="O1167" s="78">
        <v>44591</v>
      </c>
    </row>
    <row r="1168" spans="1:15" x14ac:dyDescent="0.35">
      <c r="A1168">
        <v>147</v>
      </c>
      <c r="B1168">
        <v>147</v>
      </c>
      <c r="C1168" t="s">
        <v>702</v>
      </c>
      <c r="D1168" t="s">
        <v>510</v>
      </c>
      <c r="E1168" t="s">
        <v>301</v>
      </c>
      <c r="F1168">
        <v>4.09</v>
      </c>
      <c r="G1168">
        <v>92253.758000000002</v>
      </c>
      <c r="H1168">
        <v>2704507</v>
      </c>
      <c r="I1168">
        <v>15090.258</v>
      </c>
      <c r="J1168">
        <v>47.012999999999998</v>
      </c>
      <c r="K1168">
        <v>0.98599999999999999</v>
      </c>
      <c r="L1168">
        <v>0.99</v>
      </c>
      <c r="M1168">
        <v>1.0702199999999999</v>
      </c>
      <c r="N1168">
        <v>8.1</v>
      </c>
      <c r="O1168" s="78">
        <v>44591</v>
      </c>
    </row>
    <row r="1169" spans="1:15" x14ac:dyDescent="0.35">
      <c r="A1169">
        <v>148</v>
      </c>
      <c r="B1169">
        <v>148</v>
      </c>
      <c r="C1169" t="s">
        <v>703</v>
      </c>
      <c r="D1169" t="s">
        <v>271</v>
      </c>
      <c r="E1169" t="s">
        <v>272</v>
      </c>
      <c r="F1169">
        <v>4.09</v>
      </c>
      <c r="G1169">
        <v>16.576000000000001</v>
      </c>
      <c r="H1169">
        <v>425</v>
      </c>
      <c r="K1169">
        <v>0.98599999999999999</v>
      </c>
      <c r="O1169" s="78">
        <v>44591</v>
      </c>
    </row>
    <row r="1170" spans="1:15" x14ac:dyDescent="0.35">
      <c r="A1170">
        <v>149</v>
      </c>
      <c r="B1170">
        <v>149</v>
      </c>
      <c r="C1170" t="s">
        <v>704</v>
      </c>
      <c r="D1170" t="s">
        <v>506</v>
      </c>
      <c r="E1170" t="s">
        <v>301</v>
      </c>
      <c r="F1170">
        <v>4.09</v>
      </c>
      <c r="G1170">
        <v>28606.83</v>
      </c>
      <c r="H1170">
        <v>833906</v>
      </c>
      <c r="I1170">
        <v>14889.045</v>
      </c>
      <c r="J1170">
        <v>14.775</v>
      </c>
      <c r="K1170">
        <v>0.98599999999999999</v>
      </c>
      <c r="L1170">
        <v>0.39</v>
      </c>
      <c r="M1170">
        <v>0.30279</v>
      </c>
      <c r="N1170">
        <v>-22.36</v>
      </c>
      <c r="O1170" s="78">
        <v>44591</v>
      </c>
    </row>
    <row r="1171" spans="1:15" x14ac:dyDescent="0.35">
      <c r="A1171">
        <v>150</v>
      </c>
      <c r="B1171">
        <v>150</v>
      </c>
      <c r="C1171" t="s">
        <v>705</v>
      </c>
      <c r="D1171" t="s">
        <v>508</v>
      </c>
      <c r="E1171" t="s">
        <v>301</v>
      </c>
      <c r="F1171">
        <v>4.08</v>
      </c>
      <c r="G1171">
        <v>42685.055</v>
      </c>
      <c r="H1171">
        <v>1246610</v>
      </c>
      <c r="I1171">
        <v>13968.114</v>
      </c>
      <c r="J1171">
        <v>23.5</v>
      </c>
      <c r="K1171">
        <v>0.98599999999999999</v>
      </c>
      <c r="L1171">
        <v>0.62</v>
      </c>
      <c r="M1171">
        <v>0.50978999999999997</v>
      </c>
      <c r="N1171">
        <v>-17.78</v>
      </c>
      <c r="O1171" s="78">
        <v>44591</v>
      </c>
    </row>
    <row r="1172" spans="1:15" x14ac:dyDescent="0.35">
      <c r="A1172">
        <v>151</v>
      </c>
      <c r="B1172">
        <v>151</v>
      </c>
      <c r="C1172" t="s">
        <v>706</v>
      </c>
      <c r="D1172" t="s">
        <v>510</v>
      </c>
      <c r="E1172" t="s">
        <v>301</v>
      </c>
      <c r="F1172">
        <v>4.09</v>
      </c>
      <c r="G1172">
        <v>93579.031000000003</v>
      </c>
      <c r="H1172">
        <v>2705746</v>
      </c>
      <c r="I1172">
        <v>14802.477999999999</v>
      </c>
      <c r="J1172">
        <v>48.615000000000002</v>
      </c>
      <c r="K1172">
        <v>0.98599999999999999</v>
      </c>
      <c r="L1172">
        <v>0.99</v>
      </c>
      <c r="M1172">
        <v>1.1085499999999999</v>
      </c>
      <c r="N1172">
        <v>11.97</v>
      </c>
      <c r="O1172" s="78">
        <v>44591</v>
      </c>
    </row>
    <row r="1173" spans="1:15" x14ac:dyDescent="0.35">
      <c r="A1173">
        <v>152</v>
      </c>
      <c r="B1173">
        <v>152</v>
      </c>
      <c r="C1173" t="s">
        <v>707</v>
      </c>
      <c r="D1173" t="s">
        <v>271</v>
      </c>
      <c r="E1173" t="s">
        <v>272</v>
      </c>
      <c r="F1173">
        <v>4.08</v>
      </c>
      <c r="G1173">
        <v>13.821</v>
      </c>
      <c r="H1173">
        <v>304</v>
      </c>
      <c r="K1173">
        <v>0.98599999999999999</v>
      </c>
      <c r="O1173" s="78">
        <v>44591</v>
      </c>
    </row>
    <row r="1174" spans="1:15" x14ac:dyDescent="0.35">
      <c r="A1174">
        <v>153</v>
      </c>
      <c r="B1174">
        <v>153</v>
      </c>
      <c r="C1174" t="s">
        <v>708</v>
      </c>
      <c r="D1174" t="s">
        <v>506</v>
      </c>
      <c r="E1174" t="s">
        <v>301</v>
      </c>
      <c r="F1174">
        <v>4.09</v>
      </c>
      <c r="G1174">
        <v>29651.359</v>
      </c>
      <c r="H1174">
        <v>875834</v>
      </c>
      <c r="I1174">
        <v>14814.282999999999</v>
      </c>
      <c r="J1174">
        <v>15.391999999999999</v>
      </c>
      <c r="K1174">
        <v>0.98599999999999999</v>
      </c>
      <c r="L1174">
        <v>0.39</v>
      </c>
      <c r="M1174">
        <v>0.31740000000000002</v>
      </c>
      <c r="N1174">
        <v>-18.61</v>
      </c>
      <c r="O1174" s="78">
        <v>44591</v>
      </c>
    </row>
    <row r="1175" spans="1:15" x14ac:dyDescent="0.35">
      <c r="A1175">
        <v>154</v>
      </c>
      <c r="B1175">
        <v>154</v>
      </c>
      <c r="C1175" t="s">
        <v>709</v>
      </c>
      <c r="D1175" t="s">
        <v>508</v>
      </c>
      <c r="E1175" t="s">
        <v>301</v>
      </c>
      <c r="F1175">
        <v>4.09</v>
      </c>
      <c r="G1175">
        <v>43774.391000000003</v>
      </c>
      <c r="H1175">
        <v>1275056</v>
      </c>
      <c r="I1175">
        <v>13927.27</v>
      </c>
      <c r="J1175">
        <v>24.17</v>
      </c>
      <c r="K1175">
        <v>0.98599999999999999</v>
      </c>
      <c r="L1175">
        <v>0.62</v>
      </c>
      <c r="M1175">
        <v>0.52571999999999997</v>
      </c>
      <c r="N1175">
        <v>-15.21</v>
      </c>
      <c r="O1175" s="78">
        <v>44591</v>
      </c>
    </row>
    <row r="1176" spans="1:15" x14ac:dyDescent="0.35">
      <c r="A1176">
        <v>155</v>
      </c>
      <c r="B1176">
        <v>155</v>
      </c>
      <c r="C1176" t="s">
        <v>710</v>
      </c>
      <c r="D1176" t="s">
        <v>510</v>
      </c>
      <c r="E1176" t="s">
        <v>301</v>
      </c>
      <c r="F1176">
        <v>4.08</v>
      </c>
      <c r="G1176">
        <v>90351.57</v>
      </c>
      <c r="H1176">
        <v>2637992</v>
      </c>
      <c r="I1176">
        <v>15255.95</v>
      </c>
      <c r="J1176">
        <v>45.542999999999999</v>
      </c>
      <c r="K1176">
        <v>0.98599999999999999</v>
      </c>
      <c r="L1176">
        <v>0.99</v>
      </c>
      <c r="M1176">
        <v>1.03508</v>
      </c>
      <c r="N1176">
        <v>4.55</v>
      </c>
      <c r="O1176" s="78">
        <v>44591</v>
      </c>
    </row>
    <row r="1177" spans="1:15" x14ac:dyDescent="0.35">
      <c r="A1177">
        <v>156</v>
      </c>
      <c r="B1177">
        <v>156</v>
      </c>
      <c r="C1177" t="s">
        <v>711</v>
      </c>
      <c r="D1177" t="s">
        <v>271</v>
      </c>
      <c r="E1177" t="s">
        <v>272</v>
      </c>
      <c r="F1177">
        <v>4.08</v>
      </c>
      <c r="G1177">
        <v>6.7350000000000003</v>
      </c>
      <c r="H1177">
        <v>206</v>
      </c>
      <c r="K1177">
        <v>0.98599999999999999</v>
      </c>
      <c r="O1177" s="78">
        <v>44591</v>
      </c>
    </row>
    <row r="1178" spans="1:15" x14ac:dyDescent="0.35">
      <c r="A1178">
        <v>157</v>
      </c>
      <c r="B1178">
        <v>157</v>
      </c>
      <c r="C1178" t="s">
        <v>712</v>
      </c>
      <c r="D1178" t="s">
        <v>479</v>
      </c>
      <c r="E1178" t="s">
        <v>281</v>
      </c>
      <c r="F1178">
        <v>4.09</v>
      </c>
      <c r="G1178">
        <v>105341.07799999999</v>
      </c>
      <c r="H1178">
        <v>3030914</v>
      </c>
      <c r="I1178">
        <v>9467.2900000000009</v>
      </c>
      <c r="J1178">
        <v>85.564999999999998</v>
      </c>
      <c r="K1178">
        <v>0.98599999999999999</v>
      </c>
      <c r="L1178">
        <v>41.65</v>
      </c>
      <c r="M1178">
        <v>1.99735</v>
      </c>
      <c r="N1178">
        <v>-95.2</v>
      </c>
      <c r="O1178" s="78">
        <v>44591</v>
      </c>
    </row>
    <row r="1179" spans="1:15" x14ac:dyDescent="0.35">
      <c r="A1179">
        <v>158</v>
      </c>
      <c r="B1179">
        <v>158</v>
      </c>
      <c r="C1179" t="s">
        <v>713</v>
      </c>
      <c r="D1179" t="s">
        <v>271</v>
      </c>
      <c r="E1179" t="s">
        <v>272</v>
      </c>
      <c r="F1179">
        <v>4.0999999999999996</v>
      </c>
      <c r="G1179">
        <v>17.472999999999999</v>
      </c>
      <c r="H1179">
        <v>482</v>
      </c>
      <c r="K1179">
        <v>0.98599999999999999</v>
      </c>
      <c r="O1179" s="78">
        <v>44591</v>
      </c>
    </row>
    <row r="1180" spans="1:15" x14ac:dyDescent="0.35">
      <c r="A1180">
        <v>159</v>
      </c>
      <c r="B1180">
        <v>159</v>
      </c>
      <c r="C1180" t="s">
        <v>714</v>
      </c>
      <c r="D1180" t="s">
        <v>486</v>
      </c>
      <c r="E1180" t="s">
        <v>281</v>
      </c>
      <c r="F1180">
        <v>4.08</v>
      </c>
      <c r="G1180">
        <v>190236.21900000001</v>
      </c>
      <c r="H1180">
        <v>5567377</v>
      </c>
      <c r="I1180">
        <v>9786.0049999999992</v>
      </c>
      <c r="J1180">
        <v>149.49100000000001</v>
      </c>
      <c r="K1180">
        <v>0.98599999999999999</v>
      </c>
      <c r="L1180">
        <v>41.65</v>
      </c>
      <c r="M1180">
        <v>3.5579900000000002</v>
      </c>
      <c r="N1180">
        <v>-91.46</v>
      </c>
      <c r="O1180" s="78">
        <v>44591</v>
      </c>
    </row>
    <row r="1181" spans="1:15" x14ac:dyDescent="0.35">
      <c r="A1181">
        <v>160</v>
      </c>
      <c r="B1181">
        <v>160</v>
      </c>
      <c r="C1181" t="s">
        <v>715</v>
      </c>
      <c r="D1181" t="s">
        <v>474</v>
      </c>
      <c r="E1181" t="s">
        <v>281</v>
      </c>
      <c r="F1181">
        <v>4.09</v>
      </c>
      <c r="G1181">
        <v>201996.56299999999</v>
      </c>
      <c r="H1181">
        <v>5818455</v>
      </c>
      <c r="I1181">
        <v>9023.9349999999995</v>
      </c>
      <c r="J1181">
        <v>172.137</v>
      </c>
      <c r="K1181">
        <v>0.98599999999999999</v>
      </c>
      <c r="L1181">
        <v>41.65</v>
      </c>
      <c r="M1181">
        <v>4.1181299999999998</v>
      </c>
      <c r="N1181">
        <v>-90.11</v>
      </c>
      <c r="O1181" s="78">
        <v>44591</v>
      </c>
    </row>
    <row r="1182" spans="1:15" x14ac:dyDescent="0.35">
      <c r="A1182">
        <v>161</v>
      </c>
      <c r="B1182">
        <v>161</v>
      </c>
      <c r="C1182" t="s">
        <v>716</v>
      </c>
      <c r="D1182" t="s">
        <v>271</v>
      </c>
      <c r="E1182" t="s">
        <v>272</v>
      </c>
      <c r="K1182">
        <v>0.98599999999999999</v>
      </c>
      <c r="O1182" s="78">
        <v>44591</v>
      </c>
    </row>
    <row r="1183" spans="1:15" x14ac:dyDescent="0.35">
      <c r="A1183">
        <v>162</v>
      </c>
      <c r="B1183">
        <v>162</v>
      </c>
      <c r="C1183" t="s">
        <v>717</v>
      </c>
      <c r="D1183" t="s">
        <v>271</v>
      </c>
      <c r="E1183" t="s">
        <v>272</v>
      </c>
      <c r="K1183">
        <v>0.98599999999999999</v>
      </c>
      <c r="O1183" s="78">
        <v>44591</v>
      </c>
    </row>
    <row r="1184" spans="1:15" x14ac:dyDescent="0.35">
      <c r="A1184">
        <v>163</v>
      </c>
      <c r="B1184">
        <v>163</v>
      </c>
      <c r="C1184" t="s">
        <v>718</v>
      </c>
      <c r="D1184" t="s">
        <v>271</v>
      </c>
      <c r="E1184" t="s">
        <v>272</v>
      </c>
      <c r="K1184">
        <v>0.98599999999999999</v>
      </c>
      <c r="O1184" s="78">
        <v>44591</v>
      </c>
    </row>
    <row r="1185" spans="1:15" x14ac:dyDescent="0.35">
      <c r="A1185">
        <v>164</v>
      </c>
      <c r="B1185">
        <v>164</v>
      </c>
      <c r="C1185" t="s">
        <v>719</v>
      </c>
      <c r="D1185" t="s">
        <v>271</v>
      </c>
      <c r="E1185" t="s">
        <v>272</v>
      </c>
      <c r="K1185">
        <v>0.98599999999999999</v>
      </c>
      <c r="O1185" s="78">
        <v>44591</v>
      </c>
    </row>
    <row r="1186" spans="1:15" x14ac:dyDescent="0.35">
      <c r="A1186">
        <v>165</v>
      </c>
      <c r="B1186">
        <v>165</v>
      </c>
      <c r="C1186" t="s">
        <v>720</v>
      </c>
      <c r="D1186" t="s">
        <v>271</v>
      </c>
      <c r="E1186" t="s">
        <v>272</v>
      </c>
      <c r="K1186">
        <v>0.98599999999999999</v>
      </c>
      <c r="O1186" s="78">
        <v>44592</v>
      </c>
    </row>
    <row r="1188" spans="1:15" x14ac:dyDescent="0.35">
      <c r="A1188" t="s">
        <v>726</v>
      </c>
    </row>
    <row r="1190" spans="1:15" x14ac:dyDescent="0.35">
      <c r="B1190" t="s">
        <v>256</v>
      </c>
      <c r="C1190" t="s">
        <v>257</v>
      </c>
      <c r="D1190" t="s">
        <v>258</v>
      </c>
      <c r="E1190" t="s">
        <v>259</v>
      </c>
      <c r="F1190" t="s">
        <v>260</v>
      </c>
      <c r="G1190" t="s">
        <v>261</v>
      </c>
      <c r="H1190" t="s">
        <v>262</v>
      </c>
      <c r="I1190" t="s">
        <v>263</v>
      </c>
      <c r="J1190" t="s">
        <v>264</v>
      </c>
      <c r="K1190" t="s">
        <v>265</v>
      </c>
      <c r="L1190" t="s">
        <v>266</v>
      </c>
      <c r="M1190" t="s">
        <v>267</v>
      </c>
      <c r="N1190" t="s">
        <v>268</v>
      </c>
      <c r="O1190" t="s">
        <v>269</v>
      </c>
    </row>
    <row r="1191" spans="1:15" x14ac:dyDescent="0.35">
      <c r="A1191">
        <v>1</v>
      </c>
      <c r="B1191">
        <v>1</v>
      </c>
      <c r="C1191" t="s">
        <v>467</v>
      </c>
      <c r="D1191" t="s">
        <v>271</v>
      </c>
      <c r="E1191" t="s">
        <v>272</v>
      </c>
      <c r="F1191">
        <v>4.43</v>
      </c>
      <c r="G1191">
        <v>59.418999999999997</v>
      </c>
      <c r="H1191">
        <v>1172</v>
      </c>
      <c r="K1191">
        <v>0.98699999999999999</v>
      </c>
      <c r="O1191" s="78">
        <v>44590</v>
      </c>
    </row>
    <row r="1192" spans="1:15" x14ac:dyDescent="0.35">
      <c r="A1192">
        <v>2</v>
      </c>
      <c r="B1192">
        <v>2</v>
      </c>
      <c r="C1192" t="s">
        <v>468</v>
      </c>
      <c r="D1192" t="s">
        <v>271</v>
      </c>
      <c r="E1192" t="s">
        <v>272</v>
      </c>
      <c r="F1192">
        <v>4.4400000000000004</v>
      </c>
      <c r="G1192">
        <v>103.267</v>
      </c>
      <c r="H1192">
        <v>1517</v>
      </c>
      <c r="K1192">
        <v>0.98699999999999999</v>
      </c>
      <c r="O1192" s="78">
        <v>44590</v>
      </c>
    </row>
    <row r="1193" spans="1:15" x14ac:dyDescent="0.35">
      <c r="A1193">
        <v>3</v>
      </c>
      <c r="B1193">
        <v>3</v>
      </c>
      <c r="C1193" t="s">
        <v>469</v>
      </c>
      <c r="D1193" t="s">
        <v>470</v>
      </c>
      <c r="E1193" t="s">
        <v>276</v>
      </c>
      <c r="F1193">
        <v>4.21</v>
      </c>
      <c r="G1193">
        <v>134.708</v>
      </c>
      <c r="H1193">
        <v>4243</v>
      </c>
      <c r="I1193">
        <v>7907.6760000000004</v>
      </c>
      <c r="J1193">
        <v>0.13100000000000001</v>
      </c>
      <c r="K1193">
        <v>0.98699999999999999</v>
      </c>
      <c r="O1193" s="78">
        <v>44590</v>
      </c>
    </row>
    <row r="1194" spans="1:15" x14ac:dyDescent="0.35">
      <c r="A1194">
        <v>4</v>
      </c>
      <c r="B1194">
        <v>4</v>
      </c>
      <c r="C1194" t="s">
        <v>471</v>
      </c>
      <c r="D1194" t="s">
        <v>472</v>
      </c>
      <c r="E1194" t="s">
        <v>276</v>
      </c>
      <c r="F1194">
        <v>4.22</v>
      </c>
      <c r="G1194">
        <v>28.873999999999999</v>
      </c>
      <c r="H1194">
        <v>801</v>
      </c>
      <c r="I1194">
        <v>7878.4459999999999</v>
      </c>
      <c r="J1194">
        <v>2.8000000000000001E-2</v>
      </c>
      <c r="K1194">
        <v>0.98699999999999999</v>
      </c>
      <c r="O1194" s="78">
        <v>44590</v>
      </c>
    </row>
    <row r="1195" spans="1:15" x14ac:dyDescent="0.35">
      <c r="A1195">
        <v>5</v>
      </c>
      <c r="B1195">
        <v>5</v>
      </c>
      <c r="C1195" t="s">
        <v>473</v>
      </c>
      <c r="D1195" t="s">
        <v>474</v>
      </c>
      <c r="E1195" t="s">
        <v>281</v>
      </c>
      <c r="F1195">
        <v>4.21</v>
      </c>
      <c r="G1195">
        <v>28116.09</v>
      </c>
      <c r="H1195">
        <v>794708</v>
      </c>
      <c r="I1195">
        <v>9574.6820000000007</v>
      </c>
      <c r="J1195">
        <v>22.582000000000001</v>
      </c>
      <c r="K1195">
        <v>0.98699999999999999</v>
      </c>
      <c r="L1195">
        <v>41.65</v>
      </c>
      <c r="M1195">
        <v>3.2258200000000001</v>
      </c>
      <c r="N1195">
        <v>-92.25</v>
      </c>
      <c r="O1195" s="78">
        <v>44590</v>
      </c>
    </row>
    <row r="1196" spans="1:15" x14ac:dyDescent="0.35">
      <c r="A1196">
        <v>6</v>
      </c>
      <c r="B1196">
        <v>6</v>
      </c>
      <c r="C1196" t="s">
        <v>475</v>
      </c>
      <c r="D1196" t="s">
        <v>271</v>
      </c>
      <c r="E1196" t="s">
        <v>272</v>
      </c>
      <c r="F1196">
        <v>4.43</v>
      </c>
      <c r="G1196">
        <v>109.907</v>
      </c>
      <c r="H1196">
        <v>1679</v>
      </c>
      <c r="K1196">
        <v>0.98699999999999999</v>
      </c>
      <c r="O1196" s="78">
        <v>44590</v>
      </c>
    </row>
    <row r="1197" spans="1:15" x14ac:dyDescent="0.35">
      <c r="A1197">
        <v>7</v>
      </c>
      <c r="B1197">
        <v>7</v>
      </c>
      <c r="C1197" t="s">
        <v>476</v>
      </c>
      <c r="D1197" t="s">
        <v>477</v>
      </c>
      <c r="E1197" t="s">
        <v>281</v>
      </c>
      <c r="F1197">
        <v>4.22</v>
      </c>
      <c r="G1197">
        <v>11711.130999999999</v>
      </c>
      <c r="H1197">
        <v>324173</v>
      </c>
      <c r="I1197">
        <v>7811.8140000000003</v>
      </c>
      <c r="J1197">
        <v>11.529</v>
      </c>
      <c r="K1197">
        <v>0.98699999999999999</v>
      </c>
      <c r="L1197">
        <v>41.65</v>
      </c>
      <c r="M1197">
        <v>1.6051500000000001</v>
      </c>
      <c r="N1197">
        <v>-96.15</v>
      </c>
      <c r="O1197" s="78">
        <v>44590</v>
      </c>
    </row>
    <row r="1198" spans="1:15" x14ac:dyDescent="0.35">
      <c r="A1198">
        <v>8</v>
      </c>
      <c r="B1198">
        <v>8</v>
      </c>
      <c r="C1198" t="s">
        <v>478</v>
      </c>
      <c r="D1198" t="s">
        <v>479</v>
      </c>
      <c r="E1198" t="s">
        <v>281</v>
      </c>
      <c r="F1198">
        <v>4.21</v>
      </c>
      <c r="G1198">
        <v>12756.384</v>
      </c>
      <c r="H1198">
        <v>360898</v>
      </c>
      <c r="I1198">
        <v>7664.9480000000003</v>
      </c>
      <c r="J1198">
        <v>12.798</v>
      </c>
      <c r="K1198">
        <v>0.98699999999999999</v>
      </c>
      <c r="L1198">
        <v>41.65</v>
      </c>
      <c r="M1198">
        <v>1.7894300000000001</v>
      </c>
      <c r="N1198">
        <v>-95.7</v>
      </c>
      <c r="O1198" s="78">
        <v>44590</v>
      </c>
    </row>
    <row r="1199" spans="1:15" x14ac:dyDescent="0.35">
      <c r="A1199">
        <v>9</v>
      </c>
      <c r="B1199">
        <v>9</v>
      </c>
      <c r="C1199" t="s">
        <v>480</v>
      </c>
      <c r="D1199" t="s">
        <v>481</v>
      </c>
      <c r="E1199" t="s">
        <v>281</v>
      </c>
      <c r="F1199">
        <v>4.21</v>
      </c>
      <c r="G1199">
        <v>10214.348</v>
      </c>
      <c r="H1199">
        <v>286992</v>
      </c>
      <c r="I1199">
        <v>7936.3370000000004</v>
      </c>
      <c r="J1199">
        <v>9.8970000000000002</v>
      </c>
      <c r="K1199">
        <v>0.98699999999999999</v>
      </c>
      <c r="L1199">
        <v>41.65</v>
      </c>
      <c r="M1199">
        <v>1.36907</v>
      </c>
      <c r="N1199">
        <v>-96.71</v>
      </c>
      <c r="O1199" s="78">
        <v>44590</v>
      </c>
    </row>
    <row r="1200" spans="1:15" x14ac:dyDescent="0.35">
      <c r="A1200">
        <v>10</v>
      </c>
      <c r="B1200">
        <v>10</v>
      </c>
      <c r="C1200" t="s">
        <v>482</v>
      </c>
      <c r="D1200" t="s">
        <v>271</v>
      </c>
      <c r="E1200" t="s">
        <v>272</v>
      </c>
      <c r="F1200">
        <v>4.41</v>
      </c>
      <c r="G1200">
        <v>31.954999999999998</v>
      </c>
      <c r="H1200">
        <v>1054</v>
      </c>
      <c r="K1200">
        <v>0.98699999999999999</v>
      </c>
      <c r="O1200" s="78">
        <v>44590</v>
      </c>
    </row>
    <row r="1201" spans="1:15" x14ac:dyDescent="0.35">
      <c r="A1201">
        <v>11</v>
      </c>
      <c r="B1201">
        <v>11</v>
      </c>
      <c r="C1201" t="s">
        <v>483</v>
      </c>
      <c r="D1201" t="s">
        <v>484</v>
      </c>
      <c r="E1201" t="s">
        <v>281</v>
      </c>
      <c r="F1201">
        <v>4.21</v>
      </c>
      <c r="G1201">
        <v>28806.028999999999</v>
      </c>
      <c r="H1201">
        <v>809479</v>
      </c>
      <c r="I1201">
        <v>9059.4779999999992</v>
      </c>
      <c r="J1201">
        <v>24.452000000000002</v>
      </c>
      <c r="K1201">
        <v>0.98699999999999999</v>
      </c>
      <c r="L1201">
        <v>41.65</v>
      </c>
      <c r="M1201">
        <v>3.5037099999999999</v>
      </c>
      <c r="N1201">
        <v>-91.59</v>
      </c>
      <c r="O1201" s="78">
        <v>44590</v>
      </c>
    </row>
    <row r="1202" spans="1:15" x14ac:dyDescent="0.35">
      <c r="A1202">
        <v>12</v>
      </c>
      <c r="B1202">
        <v>12</v>
      </c>
      <c r="C1202" t="s">
        <v>485</v>
      </c>
      <c r="D1202" t="s">
        <v>486</v>
      </c>
      <c r="E1202" t="s">
        <v>281</v>
      </c>
      <c r="F1202">
        <v>4.21</v>
      </c>
      <c r="G1202">
        <v>27873.616999999998</v>
      </c>
      <c r="H1202">
        <v>785727</v>
      </c>
      <c r="I1202">
        <v>8094.9949999999999</v>
      </c>
      <c r="J1202">
        <v>26.478999999999999</v>
      </c>
      <c r="K1202">
        <v>0.98699999999999999</v>
      </c>
      <c r="L1202">
        <v>41.65</v>
      </c>
      <c r="M1202">
        <v>3.8062999999999998</v>
      </c>
      <c r="N1202">
        <v>-90.86</v>
      </c>
      <c r="O1202" s="78">
        <v>44590</v>
      </c>
    </row>
    <row r="1203" spans="1:15" x14ac:dyDescent="0.35">
      <c r="A1203">
        <v>13</v>
      </c>
      <c r="B1203">
        <v>13</v>
      </c>
      <c r="C1203" t="s">
        <v>487</v>
      </c>
      <c r="D1203" t="s">
        <v>488</v>
      </c>
      <c r="E1203" t="s">
        <v>281</v>
      </c>
      <c r="F1203">
        <v>4.21</v>
      </c>
      <c r="G1203">
        <v>26459.173999999999</v>
      </c>
      <c r="H1203">
        <v>746392</v>
      </c>
      <c r="I1203">
        <v>8237.3670000000002</v>
      </c>
      <c r="J1203">
        <v>24.701000000000001</v>
      </c>
      <c r="K1203">
        <v>0.98699999999999999</v>
      </c>
      <c r="L1203">
        <v>41.65</v>
      </c>
      <c r="M1203">
        <v>3.54087</v>
      </c>
      <c r="N1203">
        <v>-91.5</v>
      </c>
      <c r="O1203" s="78">
        <v>44590</v>
      </c>
    </row>
    <row r="1204" spans="1:15" x14ac:dyDescent="0.35">
      <c r="A1204">
        <v>14</v>
      </c>
      <c r="B1204">
        <v>14</v>
      </c>
      <c r="C1204" t="s">
        <v>489</v>
      </c>
      <c r="D1204" t="s">
        <v>271</v>
      </c>
      <c r="E1204" t="s">
        <v>272</v>
      </c>
      <c r="F1204">
        <v>4.41</v>
      </c>
      <c r="G1204">
        <v>129.31200000000001</v>
      </c>
      <c r="H1204">
        <v>1681</v>
      </c>
      <c r="K1204">
        <v>0.98699999999999999</v>
      </c>
      <c r="O1204" s="78">
        <v>44590</v>
      </c>
    </row>
    <row r="1205" spans="1:15" x14ac:dyDescent="0.35">
      <c r="A1205">
        <v>15</v>
      </c>
      <c r="B1205">
        <v>15</v>
      </c>
      <c r="C1205" t="s">
        <v>490</v>
      </c>
      <c r="D1205" t="s">
        <v>474</v>
      </c>
      <c r="E1205" t="s">
        <v>281</v>
      </c>
      <c r="F1205">
        <v>4.21</v>
      </c>
      <c r="G1205">
        <v>29903.598000000002</v>
      </c>
      <c r="H1205">
        <v>839599</v>
      </c>
      <c r="I1205">
        <v>10439.847</v>
      </c>
      <c r="J1205">
        <v>22.027000000000001</v>
      </c>
      <c r="K1205">
        <v>0.98699999999999999</v>
      </c>
      <c r="L1205">
        <v>41.65</v>
      </c>
      <c r="M1205">
        <v>3.1436000000000002</v>
      </c>
      <c r="N1205">
        <v>-92.45</v>
      </c>
      <c r="O1205" s="78">
        <v>44590</v>
      </c>
    </row>
    <row r="1206" spans="1:15" x14ac:dyDescent="0.35">
      <c r="A1206">
        <v>16</v>
      </c>
      <c r="B1206">
        <v>16</v>
      </c>
      <c r="C1206" t="s">
        <v>491</v>
      </c>
      <c r="D1206" t="s">
        <v>271</v>
      </c>
      <c r="E1206" t="s">
        <v>272</v>
      </c>
      <c r="F1206">
        <v>4.43</v>
      </c>
      <c r="G1206">
        <v>133.79900000000001</v>
      </c>
      <c r="H1206">
        <v>1569</v>
      </c>
      <c r="K1206">
        <v>0.98699999999999999</v>
      </c>
      <c r="O1206" s="78">
        <v>44590</v>
      </c>
    </row>
    <row r="1207" spans="1:15" x14ac:dyDescent="0.35">
      <c r="A1207">
        <v>17</v>
      </c>
      <c r="B1207">
        <v>17</v>
      </c>
      <c r="C1207" t="s">
        <v>492</v>
      </c>
      <c r="D1207" t="s">
        <v>493</v>
      </c>
      <c r="E1207" t="s">
        <v>301</v>
      </c>
      <c r="F1207">
        <v>4.21</v>
      </c>
      <c r="G1207">
        <v>959.45399999999995</v>
      </c>
      <c r="H1207">
        <v>27660</v>
      </c>
      <c r="I1207">
        <v>10585.276</v>
      </c>
      <c r="J1207">
        <v>0.69699999999999995</v>
      </c>
      <c r="K1207">
        <v>0.98699999999999999</v>
      </c>
      <c r="L1207">
        <v>0.02</v>
      </c>
      <c r="M1207">
        <v>5.1790000000000003E-2</v>
      </c>
      <c r="N1207">
        <v>158.96</v>
      </c>
      <c r="O1207" s="78">
        <v>44590</v>
      </c>
    </row>
    <row r="1208" spans="1:15" x14ac:dyDescent="0.35">
      <c r="A1208">
        <v>18</v>
      </c>
      <c r="B1208">
        <v>18</v>
      </c>
      <c r="C1208" t="s">
        <v>494</v>
      </c>
      <c r="D1208" t="s">
        <v>495</v>
      </c>
      <c r="E1208" t="s">
        <v>301</v>
      </c>
      <c r="F1208">
        <v>4.21</v>
      </c>
      <c r="G1208">
        <v>875.30600000000004</v>
      </c>
      <c r="H1208">
        <v>24616</v>
      </c>
      <c r="I1208">
        <v>11846.050999999999</v>
      </c>
      <c r="J1208">
        <v>0.56799999999999995</v>
      </c>
      <c r="K1208">
        <v>0.98699999999999999</v>
      </c>
      <c r="L1208">
        <v>0.04</v>
      </c>
      <c r="M1208">
        <v>3.3520000000000001E-2</v>
      </c>
      <c r="N1208">
        <v>-16.21</v>
      </c>
      <c r="O1208" s="78">
        <v>44590</v>
      </c>
    </row>
    <row r="1209" spans="1:15" x14ac:dyDescent="0.35">
      <c r="A1209">
        <v>19</v>
      </c>
      <c r="B1209">
        <v>19</v>
      </c>
      <c r="C1209" t="s">
        <v>496</v>
      </c>
      <c r="D1209" t="s">
        <v>497</v>
      </c>
      <c r="E1209" t="s">
        <v>301</v>
      </c>
      <c r="F1209">
        <v>4.21</v>
      </c>
      <c r="G1209">
        <v>1268.2860000000001</v>
      </c>
      <c r="H1209">
        <v>36537</v>
      </c>
      <c r="I1209">
        <v>11625.837</v>
      </c>
      <c r="J1209">
        <v>0.83899999999999997</v>
      </c>
      <c r="K1209">
        <v>0.98699999999999999</v>
      </c>
      <c r="L1209">
        <v>0.06</v>
      </c>
      <c r="M1209">
        <v>7.1929999999999994E-2</v>
      </c>
      <c r="N1209">
        <v>19.88</v>
      </c>
      <c r="O1209" s="78">
        <v>44590</v>
      </c>
    </row>
    <row r="1210" spans="1:15" x14ac:dyDescent="0.35">
      <c r="A1210">
        <v>20</v>
      </c>
      <c r="B1210">
        <v>20</v>
      </c>
      <c r="C1210" t="s">
        <v>498</v>
      </c>
      <c r="D1210" t="s">
        <v>499</v>
      </c>
      <c r="E1210" t="s">
        <v>301</v>
      </c>
      <c r="F1210">
        <v>4.21</v>
      </c>
      <c r="G1210">
        <v>1055.67</v>
      </c>
      <c r="H1210">
        <v>30320</v>
      </c>
      <c r="I1210">
        <v>11349.782999999999</v>
      </c>
      <c r="J1210">
        <v>0.71499999999999997</v>
      </c>
      <c r="K1210">
        <v>0.98699999999999999</v>
      </c>
      <c r="L1210">
        <v>0.09</v>
      </c>
      <c r="M1210">
        <v>5.4379999999999998E-2</v>
      </c>
      <c r="N1210">
        <v>-39.58</v>
      </c>
      <c r="O1210" s="78">
        <v>44590</v>
      </c>
    </row>
    <row r="1211" spans="1:15" x14ac:dyDescent="0.35">
      <c r="A1211">
        <v>21</v>
      </c>
      <c r="B1211">
        <v>21</v>
      </c>
      <c r="C1211" t="s">
        <v>500</v>
      </c>
      <c r="D1211" t="s">
        <v>501</v>
      </c>
      <c r="E1211" t="s">
        <v>301</v>
      </c>
      <c r="F1211">
        <v>4.21</v>
      </c>
      <c r="G1211">
        <v>1645.8689999999999</v>
      </c>
      <c r="H1211">
        <v>46633</v>
      </c>
      <c r="I1211">
        <v>11476.116</v>
      </c>
      <c r="J1211">
        <v>1.103</v>
      </c>
      <c r="K1211">
        <v>0.98699999999999999</v>
      </c>
      <c r="L1211">
        <v>0.15</v>
      </c>
      <c r="M1211">
        <v>0.1094</v>
      </c>
      <c r="N1211">
        <v>-27.07</v>
      </c>
      <c r="O1211" s="78">
        <v>44590</v>
      </c>
    </row>
    <row r="1212" spans="1:15" x14ac:dyDescent="0.35">
      <c r="A1212">
        <v>22</v>
      </c>
      <c r="B1212">
        <v>22</v>
      </c>
      <c r="C1212" t="s">
        <v>502</v>
      </c>
      <c r="D1212" t="s">
        <v>503</v>
      </c>
      <c r="E1212" t="s">
        <v>301</v>
      </c>
      <c r="F1212">
        <v>4.21</v>
      </c>
      <c r="G1212">
        <v>2778.6179999999999</v>
      </c>
      <c r="H1212">
        <v>80374</v>
      </c>
      <c r="I1212">
        <v>12063.805</v>
      </c>
      <c r="J1212">
        <v>1.7709999999999999</v>
      </c>
      <c r="K1212">
        <v>0.98699999999999999</v>
      </c>
      <c r="L1212">
        <v>0.24</v>
      </c>
      <c r="M1212">
        <v>0.20437</v>
      </c>
      <c r="N1212">
        <v>-14.85</v>
      </c>
      <c r="O1212" s="78">
        <v>44590</v>
      </c>
    </row>
    <row r="1213" spans="1:15" x14ac:dyDescent="0.35">
      <c r="A1213">
        <v>23</v>
      </c>
      <c r="B1213">
        <v>23</v>
      </c>
      <c r="C1213" t="s">
        <v>504</v>
      </c>
      <c r="D1213" t="s">
        <v>271</v>
      </c>
      <c r="E1213" t="s">
        <v>272</v>
      </c>
      <c r="F1213">
        <v>4.43</v>
      </c>
      <c r="G1213">
        <v>102.97799999999999</v>
      </c>
      <c r="H1213">
        <v>1816</v>
      </c>
      <c r="K1213">
        <v>0.98699999999999999</v>
      </c>
      <c r="O1213" s="78">
        <v>44590</v>
      </c>
    </row>
    <row r="1214" spans="1:15" x14ac:dyDescent="0.35">
      <c r="A1214">
        <v>24</v>
      </c>
      <c r="B1214">
        <v>24</v>
      </c>
      <c r="C1214" t="s">
        <v>505</v>
      </c>
      <c r="D1214" t="s">
        <v>506</v>
      </c>
      <c r="E1214" t="s">
        <v>301</v>
      </c>
      <c r="F1214">
        <v>4.21</v>
      </c>
      <c r="G1214">
        <v>4226.7520000000004</v>
      </c>
      <c r="H1214">
        <v>121162</v>
      </c>
      <c r="I1214">
        <v>12518.947</v>
      </c>
      <c r="J1214">
        <v>2.5960000000000001</v>
      </c>
      <c r="K1214">
        <v>0.98699999999999999</v>
      </c>
      <c r="L1214">
        <v>0.39</v>
      </c>
      <c r="M1214">
        <v>0.32179000000000002</v>
      </c>
      <c r="N1214">
        <v>-17.489999999999998</v>
      </c>
      <c r="O1214" s="78">
        <v>44590</v>
      </c>
    </row>
    <row r="1215" spans="1:15" x14ac:dyDescent="0.35">
      <c r="A1215">
        <v>25</v>
      </c>
      <c r="B1215">
        <v>25</v>
      </c>
      <c r="C1215" t="s">
        <v>507</v>
      </c>
      <c r="D1215" t="s">
        <v>508</v>
      </c>
      <c r="E1215" t="s">
        <v>301</v>
      </c>
      <c r="F1215">
        <v>4.21</v>
      </c>
      <c r="G1215">
        <v>6616.0730000000003</v>
      </c>
      <c r="H1215">
        <v>193713</v>
      </c>
      <c r="I1215">
        <v>11647.603999999999</v>
      </c>
      <c r="J1215">
        <v>4.3680000000000003</v>
      </c>
      <c r="K1215">
        <v>0.98699999999999999</v>
      </c>
      <c r="L1215">
        <v>0.62</v>
      </c>
      <c r="M1215">
        <v>0.57454000000000005</v>
      </c>
      <c r="N1215">
        <v>-7.33</v>
      </c>
      <c r="O1215" s="78">
        <v>44590</v>
      </c>
    </row>
    <row r="1216" spans="1:15" x14ac:dyDescent="0.35">
      <c r="A1216">
        <v>26</v>
      </c>
      <c r="B1216">
        <v>26</v>
      </c>
      <c r="C1216" t="s">
        <v>509</v>
      </c>
      <c r="D1216" t="s">
        <v>510</v>
      </c>
      <c r="E1216" t="s">
        <v>301</v>
      </c>
      <c r="F1216">
        <v>4.21</v>
      </c>
      <c r="G1216">
        <v>13249.23</v>
      </c>
      <c r="H1216">
        <v>386421</v>
      </c>
      <c r="I1216">
        <v>13286.528</v>
      </c>
      <c r="J1216">
        <v>7.6680000000000001</v>
      </c>
      <c r="K1216">
        <v>0.98699999999999999</v>
      </c>
      <c r="L1216">
        <v>0.99</v>
      </c>
      <c r="M1216">
        <v>1.0477300000000001</v>
      </c>
      <c r="N1216">
        <v>5.83</v>
      </c>
      <c r="O1216" s="78">
        <v>44590</v>
      </c>
    </row>
    <row r="1217" spans="1:15" x14ac:dyDescent="0.35">
      <c r="A1217">
        <v>27</v>
      </c>
      <c r="B1217">
        <v>27</v>
      </c>
      <c r="C1217" t="s">
        <v>511</v>
      </c>
      <c r="D1217" t="s">
        <v>512</v>
      </c>
      <c r="E1217" t="s">
        <v>301</v>
      </c>
      <c r="F1217">
        <v>4.21</v>
      </c>
      <c r="G1217">
        <v>16442.162</v>
      </c>
      <c r="H1217">
        <v>473396</v>
      </c>
      <c r="I1217">
        <v>11121.094999999999</v>
      </c>
      <c r="J1217">
        <v>11.369</v>
      </c>
      <c r="K1217">
        <v>0.98699999999999999</v>
      </c>
      <c r="L1217">
        <v>1.59</v>
      </c>
      <c r="M1217">
        <v>1.5820799999999999</v>
      </c>
      <c r="N1217">
        <v>-0.5</v>
      </c>
      <c r="O1217" s="78">
        <v>44590</v>
      </c>
    </row>
    <row r="1218" spans="1:15" x14ac:dyDescent="0.35">
      <c r="A1218">
        <v>28</v>
      </c>
      <c r="B1218">
        <v>28</v>
      </c>
      <c r="C1218" t="s">
        <v>513</v>
      </c>
      <c r="D1218" t="s">
        <v>514</v>
      </c>
      <c r="E1218" t="s">
        <v>301</v>
      </c>
      <c r="F1218">
        <v>4.21</v>
      </c>
      <c r="G1218">
        <v>23225.947</v>
      </c>
      <c r="H1218">
        <v>666871</v>
      </c>
      <c r="I1218">
        <v>11049.933999999999</v>
      </c>
      <c r="J1218">
        <v>16.164000000000001</v>
      </c>
      <c r="K1218">
        <v>0.98699999999999999</v>
      </c>
      <c r="L1218">
        <v>2.54</v>
      </c>
      <c r="M1218">
        <v>2.2802699999999998</v>
      </c>
      <c r="N1218">
        <v>-10.23</v>
      </c>
      <c r="O1218" s="78">
        <v>44590</v>
      </c>
    </row>
    <row r="1219" spans="1:15" x14ac:dyDescent="0.35">
      <c r="A1219">
        <v>29</v>
      </c>
      <c r="B1219">
        <v>29</v>
      </c>
      <c r="C1219" t="s">
        <v>515</v>
      </c>
      <c r="D1219" t="s">
        <v>516</v>
      </c>
      <c r="E1219" t="s">
        <v>301</v>
      </c>
      <c r="F1219">
        <v>4.21</v>
      </c>
      <c r="G1219">
        <v>37338.190999999999</v>
      </c>
      <c r="H1219">
        <v>1059845</v>
      </c>
      <c r="I1219">
        <v>11502.912</v>
      </c>
      <c r="J1219">
        <v>24.962</v>
      </c>
      <c r="K1219">
        <v>0.98699999999999999</v>
      </c>
      <c r="L1219">
        <v>4.07</v>
      </c>
      <c r="M1219">
        <v>3.5796999999999999</v>
      </c>
      <c r="N1219">
        <v>-12.05</v>
      </c>
      <c r="O1219" s="78">
        <v>44590</v>
      </c>
    </row>
    <row r="1220" spans="1:15" x14ac:dyDescent="0.35">
      <c r="A1220">
        <v>30</v>
      </c>
      <c r="B1220">
        <v>30</v>
      </c>
      <c r="C1220" t="s">
        <v>517</v>
      </c>
      <c r="D1220" t="s">
        <v>271</v>
      </c>
      <c r="E1220" t="s">
        <v>272</v>
      </c>
      <c r="F1220">
        <v>4.41</v>
      </c>
      <c r="G1220">
        <v>97.03</v>
      </c>
      <c r="H1220">
        <v>1872</v>
      </c>
      <c r="K1220">
        <v>0.98699999999999999</v>
      </c>
      <c r="O1220" s="78">
        <v>44590</v>
      </c>
    </row>
    <row r="1221" spans="1:15" x14ac:dyDescent="0.35">
      <c r="A1221">
        <v>31</v>
      </c>
      <c r="B1221">
        <v>31</v>
      </c>
      <c r="C1221" t="s">
        <v>518</v>
      </c>
      <c r="D1221" t="s">
        <v>519</v>
      </c>
      <c r="E1221" t="s">
        <v>301</v>
      </c>
      <c r="F1221">
        <v>4.22</v>
      </c>
      <c r="G1221">
        <v>50978.059000000001</v>
      </c>
      <c r="H1221">
        <v>1424512</v>
      </c>
      <c r="I1221">
        <v>8935.4539999999997</v>
      </c>
      <c r="J1221">
        <v>43.872999999999998</v>
      </c>
      <c r="K1221">
        <v>0.98699999999999999</v>
      </c>
      <c r="L1221">
        <v>6.51</v>
      </c>
      <c r="M1221">
        <v>6.4583599999999999</v>
      </c>
      <c r="N1221">
        <v>-0.79</v>
      </c>
      <c r="O1221" s="78">
        <v>44590</v>
      </c>
    </row>
    <row r="1222" spans="1:15" x14ac:dyDescent="0.35">
      <c r="A1222">
        <v>32</v>
      </c>
      <c r="B1222">
        <v>32</v>
      </c>
      <c r="C1222" t="s">
        <v>520</v>
      </c>
      <c r="D1222" t="s">
        <v>521</v>
      </c>
      <c r="E1222" t="s">
        <v>301</v>
      </c>
      <c r="F1222">
        <v>4.21</v>
      </c>
      <c r="G1222">
        <v>87626.366999999998</v>
      </c>
      <c r="H1222">
        <v>2448192</v>
      </c>
      <c r="I1222">
        <v>7975.5820000000003</v>
      </c>
      <c r="J1222">
        <v>84.489000000000004</v>
      </c>
      <c r="K1222">
        <v>0.98699999999999999</v>
      </c>
      <c r="L1222">
        <v>10.42</v>
      </c>
      <c r="M1222">
        <v>13.105119999999999</v>
      </c>
      <c r="N1222">
        <v>25.77</v>
      </c>
      <c r="O1222" s="78">
        <v>44590</v>
      </c>
    </row>
    <row r="1223" spans="1:15" x14ac:dyDescent="0.35">
      <c r="A1223">
        <v>33</v>
      </c>
      <c r="B1223">
        <v>33</v>
      </c>
      <c r="C1223" t="s">
        <v>522</v>
      </c>
      <c r="D1223" t="s">
        <v>523</v>
      </c>
      <c r="E1223" t="s">
        <v>301</v>
      </c>
      <c r="F1223">
        <v>4.21</v>
      </c>
      <c r="G1223">
        <v>130281.125</v>
      </c>
      <c r="H1223">
        <v>3581601</v>
      </c>
      <c r="I1223">
        <v>9410.51</v>
      </c>
      <c r="J1223">
        <v>106.462</v>
      </c>
      <c r="K1223">
        <v>0.98699999999999999</v>
      </c>
      <c r="L1223">
        <v>16.670000000000002</v>
      </c>
      <c r="M1223">
        <v>17.027729999999998</v>
      </c>
      <c r="N1223">
        <v>2.15</v>
      </c>
      <c r="O1223" s="78">
        <v>44590</v>
      </c>
    </row>
    <row r="1224" spans="1:15" x14ac:dyDescent="0.35">
      <c r="A1224">
        <v>34</v>
      </c>
      <c r="B1224">
        <v>34</v>
      </c>
      <c r="C1224" t="s">
        <v>524</v>
      </c>
      <c r="D1224" t="s">
        <v>525</v>
      </c>
      <c r="E1224" t="s">
        <v>301</v>
      </c>
      <c r="F1224">
        <v>4.21</v>
      </c>
      <c r="G1224">
        <v>169984.57800000001</v>
      </c>
      <c r="H1224">
        <v>4582315</v>
      </c>
      <c r="I1224">
        <v>9464.6149999999998</v>
      </c>
      <c r="J1224">
        <v>138.11199999999999</v>
      </c>
      <c r="K1224">
        <v>0.98699999999999999</v>
      </c>
      <c r="L1224">
        <v>26.67</v>
      </c>
      <c r="M1224">
        <v>23.215699999999998</v>
      </c>
      <c r="N1224">
        <v>-12.95</v>
      </c>
      <c r="O1224" s="78">
        <v>44590</v>
      </c>
    </row>
    <row r="1225" spans="1:15" x14ac:dyDescent="0.35">
      <c r="A1225">
        <v>35</v>
      </c>
      <c r="B1225">
        <v>35</v>
      </c>
      <c r="C1225" t="s">
        <v>526</v>
      </c>
      <c r="D1225" t="s">
        <v>527</v>
      </c>
      <c r="E1225" t="s">
        <v>301</v>
      </c>
      <c r="F1225">
        <v>4.21</v>
      </c>
      <c r="G1225">
        <v>267024.15600000002</v>
      </c>
      <c r="H1225">
        <v>7114634</v>
      </c>
      <c r="I1225">
        <v>8986.7080000000005</v>
      </c>
      <c r="J1225">
        <v>228.495</v>
      </c>
      <c r="K1225">
        <v>0.98699999999999999</v>
      </c>
      <c r="L1225">
        <v>42.67</v>
      </c>
      <c r="M1225">
        <v>48.239820000000002</v>
      </c>
      <c r="N1225">
        <v>13.05</v>
      </c>
      <c r="O1225" s="78">
        <v>44591</v>
      </c>
    </row>
    <row r="1226" spans="1:15" x14ac:dyDescent="0.35">
      <c r="A1226">
        <v>36</v>
      </c>
      <c r="B1226">
        <v>36</v>
      </c>
      <c r="C1226" t="s">
        <v>528</v>
      </c>
      <c r="D1226" t="s">
        <v>271</v>
      </c>
      <c r="E1226" t="s">
        <v>272</v>
      </c>
      <c r="F1226">
        <v>4.21</v>
      </c>
      <c r="G1226">
        <v>47.581000000000003</v>
      </c>
      <c r="H1226">
        <v>1267</v>
      </c>
      <c r="K1226">
        <v>0.98699999999999999</v>
      </c>
      <c r="O1226" s="78">
        <v>44591</v>
      </c>
    </row>
    <row r="1227" spans="1:15" x14ac:dyDescent="0.35">
      <c r="A1227">
        <v>37</v>
      </c>
      <c r="B1227">
        <v>37</v>
      </c>
      <c r="C1227" t="s">
        <v>529</v>
      </c>
      <c r="D1227" t="s">
        <v>530</v>
      </c>
      <c r="E1227" t="s">
        <v>339</v>
      </c>
      <c r="F1227">
        <v>4.21</v>
      </c>
      <c r="G1227">
        <v>2346.6570000000002</v>
      </c>
      <c r="H1227">
        <v>69868</v>
      </c>
      <c r="I1227">
        <v>8571.9959999999992</v>
      </c>
      <c r="J1227">
        <v>2.105</v>
      </c>
      <c r="K1227">
        <v>0.98699999999999999</v>
      </c>
      <c r="L1227">
        <v>0.33</v>
      </c>
      <c r="M1227">
        <v>0.25186999999999998</v>
      </c>
      <c r="N1227">
        <v>-23.68</v>
      </c>
      <c r="O1227" s="78">
        <v>44591</v>
      </c>
    </row>
    <row r="1228" spans="1:15" x14ac:dyDescent="0.35">
      <c r="A1228">
        <v>38</v>
      </c>
      <c r="B1228">
        <v>38</v>
      </c>
      <c r="C1228" t="s">
        <v>531</v>
      </c>
      <c r="D1228" t="s">
        <v>532</v>
      </c>
      <c r="E1228" t="s">
        <v>339</v>
      </c>
      <c r="F1228">
        <v>4.21</v>
      </c>
      <c r="G1228">
        <v>7512.9740000000002</v>
      </c>
      <c r="H1228">
        <v>213306</v>
      </c>
      <c r="I1228">
        <v>7920.1819999999998</v>
      </c>
      <c r="J1228">
        <v>7.2949999999999999</v>
      </c>
      <c r="K1228">
        <v>0.98699999999999999</v>
      </c>
      <c r="L1228">
        <v>0.83</v>
      </c>
      <c r="M1228">
        <v>0.99397999999999997</v>
      </c>
      <c r="N1228">
        <v>19.760000000000002</v>
      </c>
      <c r="O1228" s="78">
        <v>44591</v>
      </c>
    </row>
    <row r="1229" spans="1:15" x14ac:dyDescent="0.35">
      <c r="A1229">
        <v>39</v>
      </c>
      <c r="B1229">
        <v>39</v>
      </c>
      <c r="C1229" t="s">
        <v>533</v>
      </c>
      <c r="D1229" t="s">
        <v>534</v>
      </c>
      <c r="E1229" t="s">
        <v>339</v>
      </c>
      <c r="F1229">
        <v>4.21</v>
      </c>
      <c r="G1229">
        <v>20404.018</v>
      </c>
      <c r="H1229">
        <v>584324</v>
      </c>
      <c r="I1229">
        <v>7296.7979999999998</v>
      </c>
      <c r="J1229">
        <v>21.504000000000001</v>
      </c>
      <c r="K1229">
        <v>0.98699999999999999</v>
      </c>
      <c r="L1229">
        <v>3.33</v>
      </c>
      <c r="M1229">
        <v>3.06609</v>
      </c>
      <c r="N1229">
        <v>-7.93</v>
      </c>
      <c r="O1229" s="78">
        <v>44591</v>
      </c>
    </row>
    <row r="1230" spans="1:15" x14ac:dyDescent="0.35">
      <c r="A1230">
        <v>40</v>
      </c>
      <c r="B1230">
        <v>40</v>
      </c>
      <c r="C1230" t="s">
        <v>535</v>
      </c>
      <c r="D1230" t="s">
        <v>345</v>
      </c>
      <c r="E1230" t="s">
        <v>276</v>
      </c>
      <c r="F1230">
        <v>4.4000000000000004</v>
      </c>
      <c r="G1230">
        <v>111.452</v>
      </c>
      <c r="H1230">
        <v>1451</v>
      </c>
      <c r="K1230">
        <v>0.98699999999999999</v>
      </c>
      <c r="O1230" s="78">
        <v>44591</v>
      </c>
    </row>
    <row r="1231" spans="1:15" x14ac:dyDescent="0.35">
      <c r="A1231">
        <v>41</v>
      </c>
      <c r="B1231">
        <v>41</v>
      </c>
      <c r="C1231" t="s">
        <v>536</v>
      </c>
      <c r="D1231" t="s">
        <v>271</v>
      </c>
      <c r="E1231" t="s">
        <v>272</v>
      </c>
      <c r="F1231">
        <v>4.4000000000000004</v>
      </c>
      <c r="G1231">
        <v>37.414000000000001</v>
      </c>
      <c r="H1231">
        <v>1259</v>
      </c>
      <c r="K1231">
        <v>0.98699999999999999</v>
      </c>
      <c r="O1231" s="78">
        <v>44591</v>
      </c>
    </row>
    <row r="1232" spans="1:15" x14ac:dyDescent="0.35">
      <c r="A1232">
        <v>42</v>
      </c>
      <c r="B1232">
        <v>42</v>
      </c>
      <c r="C1232" t="s">
        <v>537</v>
      </c>
      <c r="D1232" t="s">
        <v>506</v>
      </c>
      <c r="E1232" t="s">
        <v>301</v>
      </c>
      <c r="F1232">
        <v>4.21</v>
      </c>
      <c r="G1232">
        <v>4326.9639999999999</v>
      </c>
      <c r="H1232">
        <v>118855</v>
      </c>
      <c r="I1232">
        <v>12425.804</v>
      </c>
      <c r="J1232">
        <v>2.6779999999999999</v>
      </c>
      <c r="K1232">
        <v>0.98699999999999999</v>
      </c>
      <c r="L1232">
        <v>0.39</v>
      </c>
      <c r="M1232">
        <v>0.33339000000000002</v>
      </c>
      <c r="N1232">
        <v>-14.52</v>
      </c>
      <c r="O1232" s="78">
        <v>44591</v>
      </c>
    </row>
    <row r="1233" spans="1:15" x14ac:dyDescent="0.35">
      <c r="A1233">
        <v>43</v>
      </c>
      <c r="B1233">
        <v>43</v>
      </c>
      <c r="C1233" t="s">
        <v>538</v>
      </c>
      <c r="D1233" t="s">
        <v>508</v>
      </c>
      <c r="E1233" t="s">
        <v>301</v>
      </c>
      <c r="F1233">
        <v>4.21</v>
      </c>
      <c r="G1233">
        <v>6631.3819999999996</v>
      </c>
      <c r="H1233">
        <v>189799</v>
      </c>
      <c r="I1233">
        <v>12326.692999999999</v>
      </c>
      <c r="J1233">
        <v>4.1369999999999996</v>
      </c>
      <c r="K1233">
        <v>0.98699999999999999</v>
      </c>
      <c r="L1233">
        <v>0.62</v>
      </c>
      <c r="M1233">
        <v>0.54152</v>
      </c>
      <c r="N1233">
        <v>-12.66</v>
      </c>
      <c r="O1233" s="78">
        <v>44591</v>
      </c>
    </row>
    <row r="1234" spans="1:15" x14ac:dyDescent="0.35">
      <c r="A1234">
        <v>44</v>
      </c>
      <c r="B1234">
        <v>44</v>
      </c>
      <c r="C1234" t="s">
        <v>539</v>
      </c>
      <c r="D1234" t="s">
        <v>510</v>
      </c>
      <c r="E1234" t="s">
        <v>301</v>
      </c>
      <c r="F1234">
        <v>4.21</v>
      </c>
      <c r="G1234">
        <v>14199.861999999999</v>
      </c>
      <c r="H1234">
        <v>401677</v>
      </c>
      <c r="I1234">
        <v>13790.495999999999</v>
      </c>
      <c r="J1234">
        <v>7.9180000000000001</v>
      </c>
      <c r="K1234">
        <v>0.98699999999999999</v>
      </c>
      <c r="L1234">
        <v>0.99</v>
      </c>
      <c r="M1234">
        <v>1.08368</v>
      </c>
      <c r="N1234">
        <v>9.4600000000000009</v>
      </c>
      <c r="O1234" s="78">
        <v>44591</v>
      </c>
    </row>
    <row r="1235" spans="1:15" x14ac:dyDescent="0.35">
      <c r="A1235">
        <v>45</v>
      </c>
      <c r="B1235">
        <v>45</v>
      </c>
      <c r="C1235" t="s">
        <v>540</v>
      </c>
      <c r="D1235" t="s">
        <v>271</v>
      </c>
      <c r="E1235" t="s">
        <v>272</v>
      </c>
      <c r="F1235">
        <v>4.4400000000000004</v>
      </c>
      <c r="G1235">
        <v>70.888000000000005</v>
      </c>
      <c r="H1235">
        <v>1494</v>
      </c>
      <c r="K1235">
        <v>0.98699999999999999</v>
      </c>
      <c r="O1235" s="78">
        <v>44591</v>
      </c>
    </row>
    <row r="1236" spans="1:15" x14ac:dyDescent="0.35">
      <c r="A1236">
        <v>46</v>
      </c>
      <c r="B1236">
        <v>46</v>
      </c>
      <c r="C1236" t="s">
        <v>541</v>
      </c>
      <c r="D1236" t="s">
        <v>506</v>
      </c>
      <c r="E1236" t="s">
        <v>301</v>
      </c>
      <c r="F1236">
        <v>4.21</v>
      </c>
      <c r="G1236">
        <v>4416.7929999999997</v>
      </c>
      <c r="H1236">
        <v>124047</v>
      </c>
      <c r="I1236">
        <v>13181.754999999999</v>
      </c>
      <c r="J1236">
        <v>2.577</v>
      </c>
      <c r="K1236">
        <v>0.98699999999999999</v>
      </c>
      <c r="L1236">
        <v>0.39</v>
      </c>
      <c r="M1236">
        <v>0.31897999999999999</v>
      </c>
      <c r="N1236">
        <v>-18.21</v>
      </c>
      <c r="O1236" s="78">
        <v>44591</v>
      </c>
    </row>
    <row r="1237" spans="1:15" x14ac:dyDescent="0.35">
      <c r="A1237">
        <v>47</v>
      </c>
      <c r="B1237">
        <v>47</v>
      </c>
      <c r="C1237" t="s">
        <v>542</v>
      </c>
      <c r="D1237" t="s">
        <v>508</v>
      </c>
      <c r="E1237" t="s">
        <v>301</v>
      </c>
      <c r="F1237">
        <v>4.21</v>
      </c>
      <c r="G1237">
        <v>6785.7290000000003</v>
      </c>
      <c r="H1237">
        <v>194803</v>
      </c>
      <c r="I1237">
        <v>12904.067999999999</v>
      </c>
      <c r="J1237">
        <v>4.0439999999999996</v>
      </c>
      <c r="K1237">
        <v>0.98699999999999999</v>
      </c>
      <c r="L1237">
        <v>0.62</v>
      </c>
      <c r="M1237">
        <v>0.52822000000000002</v>
      </c>
      <c r="N1237">
        <v>-14.8</v>
      </c>
      <c r="O1237" s="78">
        <v>44591</v>
      </c>
    </row>
    <row r="1238" spans="1:15" x14ac:dyDescent="0.35">
      <c r="A1238">
        <v>48</v>
      </c>
      <c r="B1238">
        <v>48</v>
      </c>
      <c r="C1238" t="s">
        <v>543</v>
      </c>
      <c r="D1238" t="s">
        <v>510</v>
      </c>
      <c r="E1238" t="s">
        <v>301</v>
      </c>
      <c r="F1238">
        <v>4.21</v>
      </c>
      <c r="G1238">
        <v>14435.954</v>
      </c>
      <c r="H1238">
        <v>410044</v>
      </c>
      <c r="I1238">
        <v>13958.573</v>
      </c>
      <c r="J1238">
        <v>7.9530000000000003</v>
      </c>
      <c r="K1238">
        <v>0.98699999999999999</v>
      </c>
      <c r="L1238">
        <v>0.99</v>
      </c>
      <c r="M1238">
        <v>1.0886800000000001</v>
      </c>
      <c r="N1238">
        <v>9.9700000000000006</v>
      </c>
      <c r="O1238" s="78">
        <v>44591</v>
      </c>
    </row>
    <row r="1239" spans="1:15" x14ac:dyDescent="0.35">
      <c r="A1239">
        <v>49</v>
      </c>
      <c r="B1239">
        <v>49</v>
      </c>
      <c r="C1239" t="s">
        <v>544</v>
      </c>
      <c r="D1239" t="s">
        <v>271</v>
      </c>
      <c r="E1239" t="s">
        <v>272</v>
      </c>
      <c r="F1239">
        <v>4.4400000000000004</v>
      </c>
      <c r="G1239">
        <v>8.1839999999999993</v>
      </c>
      <c r="H1239">
        <v>667</v>
      </c>
      <c r="K1239">
        <v>0.98699999999999999</v>
      </c>
      <c r="O1239" s="78">
        <v>44591</v>
      </c>
    </row>
    <row r="1240" spans="1:15" x14ac:dyDescent="0.35">
      <c r="A1240">
        <v>50</v>
      </c>
      <c r="B1240">
        <v>50</v>
      </c>
      <c r="C1240" t="s">
        <v>545</v>
      </c>
      <c r="D1240" t="s">
        <v>546</v>
      </c>
      <c r="E1240" t="s">
        <v>281</v>
      </c>
      <c r="F1240">
        <v>4.21</v>
      </c>
      <c r="G1240">
        <v>959.88300000000004</v>
      </c>
      <c r="H1240">
        <v>28149</v>
      </c>
      <c r="I1240">
        <v>10902.349</v>
      </c>
      <c r="J1240">
        <v>0.67700000000000005</v>
      </c>
      <c r="K1240">
        <v>0.98699999999999999</v>
      </c>
      <c r="M1240">
        <v>4.8959999999999997E-2</v>
      </c>
      <c r="O1240" s="78">
        <v>44591</v>
      </c>
    </row>
    <row r="1241" spans="1:15" x14ac:dyDescent="0.35">
      <c r="A1241">
        <v>51</v>
      </c>
      <c r="B1241">
        <v>51</v>
      </c>
      <c r="C1241" t="s">
        <v>547</v>
      </c>
      <c r="D1241" t="s">
        <v>548</v>
      </c>
      <c r="E1241" t="s">
        <v>281</v>
      </c>
      <c r="F1241">
        <v>4.21</v>
      </c>
      <c r="G1241">
        <v>632.82399999999996</v>
      </c>
      <c r="H1241">
        <v>18753</v>
      </c>
      <c r="I1241">
        <v>13561.155000000001</v>
      </c>
      <c r="J1241">
        <v>0.35899999999999999</v>
      </c>
      <c r="K1241">
        <v>0.98699999999999999</v>
      </c>
      <c r="M1241">
        <v>3.82E-3</v>
      </c>
      <c r="O1241" s="78">
        <v>44591</v>
      </c>
    </row>
    <row r="1242" spans="1:15" x14ac:dyDescent="0.35">
      <c r="A1242">
        <v>52</v>
      </c>
      <c r="B1242">
        <v>52</v>
      </c>
      <c r="C1242" t="s">
        <v>549</v>
      </c>
      <c r="D1242" t="s">
        <v>550</v>
      </c>
      <c r="E1242" t="s">
        <v>281</v>
      </c>
      <c r="F1242">
        <v>4.21</v>
      </c>
      <c r="G1242">
        <v>162.83699999999999</v>
      </c>
      <c r="H1242">
        <v>4449</v>
      </c>
      <c r="I1242">
        <v>11542.212</v>
      </c>
      <c r="J1242">
        <v>0.108</v>
      </c>
      <c r="K1242">
        <v>0.98699999999999999</v>
      </c>
      <c r="O1242" s="78">
        <v>44591</v>
      </c>
    </row>
    <row r="1243" spans="1:15" x14ac:dyDescent="0.35">
      <c r="A1243">
        <v>53</v>
      </c>
      <c r="B1243">
        <v>53</v>
      </c>
      <c r="C1243" t="s">
        <v>551</v>
      </c>
      <c r="D1243" t="s">
        <v>552</v>
      </c>
      <c r="E1243" t="s">
        <v>281</v>
      </c>
      <c r="F1243">
        <v>4.22</v>
      </c>
      <c r="G1243">
        <v>6.8029999999999999</v>
      </c>
      <c r="H1243">
        <v>145</v>
      </c>
      <c r="I1243">
        <v>9982.7540000000008</v>
      </c>
      <c r="J1243">
        <v>5.0000000000000001E-3</v>
      </c>
      <c r="K1243">
        <v>0.98699999999999999</v>
      </c>
      <c r="O1243" s="78">
        <v>44591</v>
      </c>
    </row>
    <row r="1244" spans="1:15" x14ac:dyDescent="0.35">
      <c r="A1244">
        <v>54</v>
      </c>
      <c r="B1244">
        <v>54</v>
      </c>
      <c r="C1244" t="s">
        <v>553</v>
      </c>
      <c r="D1244" t="s">
        <v>554</v>
      </c>
      <c r="E1244" t="s">
        <v>281</v>
      </c>
      <c r="F1244">
        <v>4.22</v>
      </c>
      <c r="G1244">
        <v>39.747999999999998</v>
      </c>
      <c r="H1244">
        <v>1211</v>
      </c>
      <c r="I1244">
        <v>9712.5460000000003</v>
      </c>
      <c r="J1244">
        <v>3.1E-2</v>
      </c>
      <c r="K1244">
        <v>0.98699999999999999</v>
      </c>
      <c r="O1244" s="78">
        <v>44591</v>
      </c>
    </row>
    <row r="1245" spans="1:15" x14ac:dyDescent="0.35">
      <c r="A1245">
        <v>55</v>
      </c>
      <c r="B1245">
        <v>55</v>
      </c>
      <c r="C1245" t="s">
        <v>555</v>
      </c>
      <c r="D1245" t="s">
        <v>556</v>
      </c>
      <c r="E1245" t="s">
        <v>281</v>
      </c>
      <c r="F1245">
        <v>4.1900000000000004</v>
      </c>
      <c r="G1245">
        <v>8.17</v>
      </c>
      <c r="H1245">
        <v>163</v>
      </c>
      <c r="I1245">
        <v>9633.8359999999993</v>
      </c>
      <c r="J1245">
        <v>7.0000000000000001E-3</v>
      </c>
      <c r="K1245">
        <v>0.98699999999999999</v>
      </c>
      <c r="O1245" s="78">
        <v>44591</v>
      </c>
    </row>
    <row r="1246" spans="1:15" x14ac:dyDescent="0.35">
      <c r="A1246">
        <v>56</v>
      </c>
      <c r="B1246">
        <v>56</v>
      </c>
      <c r="C1246" t="s">
        <v>557</v>
      </c>
      <c r="D1246" t="s">
        <v>271</v>
      </c>
      <c r="E1246" t="s">
        <v>272</v>
      </c>
      <c r="F1246">
        <v>4.43</v>
      </c>
      <c r="G1246">
        <v>83.075000000000003</v>
      </c>
      <c r="H1246">
        <v>1263</v>
      </c>
      <c r="K1246">
        <v>0.98699999999999999</v>
      </c>
      <c r="O1246" s="78">
        <v>44591</v>
      </c>
    </row>
    <row r="1247" spans="1:15" x14ac:dyDescent="0.35">
      <c r="A1247">
        <v>57</v>
      </c>
      <c r="B1247">
        <v>57</v>
      </c>
      <c r="C1247" t="s">
        <v>558</v>
      </c>
      <c r="D1247" t="s">
        <v>559</v>
      </c>
      <c r="E1247" t="s">
        <v>281</v>
      </c>
      <c r="F1247">
        <v>4.41</v>
      </c>
      <c r="G1247">
        <v>88.944000000000003</v>
      </c>
      <c r="H1247">
        <v>1407</v>
      </c>
      <c r="I1247">
        <v>11555.243</v>
      </c>
      <c r="J1247">
        <v>5.8999999999999997E-2</v>
      </c>
      <c r="K1247">
        <v>0.98699999999999999</v>
      </c>
      <c r="O1247" s="78">
        <v>44591</v>
      </c>
    </row>
    <row r="1248" spans="1:15" x14ac:dyDescent="0.35">
      <c r="A1248">
        <v>58</v>
      </c>
      <c r="B1248">
        <v>58</v>
      </c>
      <c r="C1248" t="s">
        <v>560</v>
      </c>
      <c r="D1248" t="s">
        <v>561</v>
      </c>
      <c r="E1248" t="s">
        <v>281</v>
      </c>
      <c r="F1248">
        <v>4.2</v>
      </c>
      <c r="G1248">
        <v>13.395</v>
      </c>
      <c r="H1248">
        <v>379</v>
      </c>
      <c r="I1248">
        <v>12092.644</v>
      </c>
      <c r="J1248">
        <v>8.9999999999999993E-3</v>
      </c>
      <c r="K1248">
        <v>0.98699999999999999</v>
      </c>
      <c r="O1248" s="78">
        <v>44591</v>
      </c>
    </row>
    <row r="1249" spans="1:15" x14ac:dyDescent="0.35">
      <c r="A1249">
        <v>59</v>
      </c>
      <c r="B1249">
        <v>59</v>
      </c>
      <c r="C1249" t="s">
        <v>562</v>
      </c>
      <c r="D1249" t="s">
        <v>563</v>
      </c>
      <c r="E1249" t="s">
        <v>281</v>
      </c>
      <c r="F1249">
        <v>4.41</v>
      </c>
      <c r="G1249">
        <v>102.541</v>
      </c>
      <c r="H1249">
        <v>1483</v>
      </c>
      <c r="I1249">
        <v>11802.264999999999</v>
      </c>
      <c r="J1249">
        <v>6.7000000000000004E-2</v>
      </c>
      <c r="K1249">
        <v>0.98699999999999999</v>
      </c>
      <c r="O1249" s="78">
        <v>44591</v>
      </c>
    </row>
    <row r="1250" spans="1:15" x14ac:dyDescent="0.35">
      <c r="A1250">
        <v>60</v>
      </c>
      <c r="B1250">
        <v>60</v>
      </c>
      <c r="C1250" t="s">
        <v>564</v>
      </c>
      <c r="D1250" t="s">
        <v>565</v>
      </c>
      <c r="E1250" t="s">
        <v>281</v>
      </c>
      <c r="F1250">
        <v>4.21</v>
      </c>
      <c r="G1250">
        <v>35562.167999999998</v>
      </c>
      <c r="H1250">
        <v>1001592</v>
      </c>
      <c r="I1250">
        <v>12353.722</v>
      </c>
      <c r="J1250">
        <v>22.137</v>
      </c>
      <c r="K1250">
        <v>0.98699999999999999</v>
      </c>
      <c r="M1250">
        <v>3.1598799999999998</v>
      </c>
      <c r="O1250" s="78">
        <v>44591</v>
      </c>
    </row>
    <row r="1251" spans="1:15" x14ac:dyDescent="0.35">
      <c r="A1251">
        <v>61</v>
      </c>
      <c r="B1251">
        <v>61</v>
      </c>
      <c r="C1251" t="s">
        <v>566</v>
      </c>
      <c r="D1251" t="s">
        <v>567</v>
      </c>
      <c r="E1251" t="s">
        <v>281</v>
      </c>
      <c r="F1251">
        <v>4.21</v>
      </c>
      <c r="G1251">
        <v>45780.858999999997</v>
      </c>
      <c r="H1251">
        <v>1290611</v>
      </c>
      <c r="I1251">
        <v>13006.025</v>
      </c>
      <c r="J1251">
        <v>27.068999999999999</v>
      </c>
      <c r="K1251">
        <v>0.98699999999999999</v>
      </c>
      <c r="M1251">
        <v>3.89452</v>
      </c>
      <c r="O1251" s="78">
        <v>44591</v>
      </c>
    </row>
    <row r="1252" spans="1:15" x14ac:dyDescent="0.35">
      <c r="A1252">
        <v>62</v>
      </c>
      <c r="B1252">
        <v>62</v>
      </c>
      <c r="C1252" t="s">
        <v>568</v>
      </c>
      <c r="D1252" t="s">
        <v>569</v>
      </c>
      <c r="E1252" t="s">
        <v>281</v>
      </c>
      <c r="F1252">
        <v>4.21</v>
      </c>
      <c r="G1252">
        <v>38866.828000000001</v>
      </c>
      <c r="H1252">
        <v>1104497</v>
      </c>
      <c r="I1252">
        <v>13945.499</v>
      </c>
      <c r="J1252">
        <v>21.431999999999999</v>
      </c>
      <c r="K1252">
        <v>0.98699999999999999</v>
      </c>
      <c r="M1252">
        <v>3.0555599999999998</v>
      </c>
      <c r="O1252" s="78">
        <v>44591</v>
      </c>
    </row>
    <row r="1253" spans="1:15" x14ac:dyDescent="0.35">
      <c r="A1253">
        <v>63</v>
      </c>
      <c r="B1253">
        <v>63</v>
      </c>
      <c r="C1253" t="s">
        <v>570</v>
      </c>
      <c r="D1253" t="s">
        <v>271</v>
      </c>
      <c r="E1253" t="s">
        <v>272</v>
      </c>
      <c r="F1253">
        <v>4.21</v>
      </c>
      <c r="G1253">
        <v>19.545999999999999</v>
      </c>
      <c r="H1253">
        <v>647</v>
      </c>
      <c r="K1253">
        <v>0.98699999999999999</v>
      </c>
      <c r="O1253" s="78">
        <v>44591</v>
      </c>
    </row>
    <row r="1254" spans="1:15" x14ac:dyDescent="0.35">
      <c r="A1254">
        <v>64</v>
      </c>
      <c r="B1254">
        <v>64</v>
      </c>
      <c r="C1254" t="s">
        <v>571</v>
      </c>
      <c r="D1254" t="s">
        <v>572</v>
      </c>
      <c r="E1254" t="s">
        <v>281</v>
      </c>
      <c r="F1254">
        <v>4.21</v>
      </c>
      <c r="G1254">
        <v>35223.457000000002</v>
      </c>
      <c r="H1254">
        <v>999566</v>
      </c>
      <c r="I1254">
        <v>11959.397000000001</v>
      </c>
      <c r="J1254">
        <v>22.649000000000001</v>
      </c>
      <c r="K1254">
        <v>0.98699999999999999</v>
      </c>
      <c r="M1254">
        <v>3.2357999999999998</v>
      </c>
      <c r="O1254" s="78">
        <v>44591</v>
      </c>
    </row>
    <row r="1255" spans="1:15" x14ac:dyDescent="0.35">
      <c r="A1255">
        <v>65</v>
      </c>
      <c r="B1255">
        <v>65</v>
      </c>
      <c r="C1255" t="s">
        <v>573</v>
      </c>
      <c r="D1255" t="s">
        <v>574</v>
      </c>
      <c r="E1255" t="s">
        <v>281</v>
      </c>
      <c r="F1255">
        <v>4.21</v>
      </c>
      <c r="G1255">
        <v>28042.381000000001</v>
      </c>
      <c r="H1255">
        <v>783308</v>
      </c>
      <c r="I1255">
        <v>11474.800999999999</v>
      </c>
      <c r="J1255">
        <v>18.792999999999999</v>
      </c>
      <c r="K1255">
        <v>0.98699999999999999</v>
      </c>
      <c r="M1255">
        <v>2.6661100000000002</v>
      </c>
      <c r="O1255" s="78">
        <v>44591</v>
      </c>
    </row>
    <row r="1256" spans="1:15" x14ac:dyDescent="0.35">
      <c r="A1256">
        <v>66</v>
      </c>
      <c r="B1256">
        <v>66</v>
      </c>
      <c r="C1256" t="s">
        <v>575</v>
      </c>
      <c r="D1256" t="s">
        <v>576</v>
      </c>
      <c r="E1256" t="s">
        <v>281</v>
      </c>
      <c r="F1256">
        <v>4.21</v>
      </c>
      <c r="G1256">
        <v>17293.055</v>
      </c>
      <c r="H1256">
        <v>477408</v>
      </c>
      <c r="I1256">
        <v>10996.231</v>
      </c>
      <c r="J1256">
        <v>12.093999999999999</v>
      </c>
      <c r="K1256">
        <v>0.98699999999999999</v>
      </c>
      <c r="M1256">
        <v>1.6871100000000001</v>
      </c>
      <c r="O1256" s="78">
        <v>44591</v>
      </c>
    </row>
    <row r="1257" spans="1:15" x14ac:dyDescent="0.35">
      <c r="A1257">
        <v>67</v>
      </c>
      <c r="B1257">
        <v>67</v>
      </c>
      <c r="C1257" t="s">
        <v>577</v>
      </c>
      <c r="D1257" t="s">
        <v>578</v>
      </c>
      <c r="E1257" t="s">
        <v>281</v>
      </c>
      <c r="F1257">
        <v>4.21</v>
      </c>
      <c r="G1257">
        <v>12467.029</v>
      </c>
      <c r="H1257">
        <v>350059</v>
      </c>
      <c r="I1257">
        <v>10398.242</v>
      </c>
      <c r="J1257">
        <v>9.2200000000000006</v>
      </c>
      <c r="K1257">
        <v>0.98699999999999999</v>
      </c>
      <c r="M1257">
        <v>1.2712600000000001</v>
      </c>
      <c r="O1257" s="78">
        <v>44591</v>
      </c>
    </row>
    <row r="1258" spans="1:15" x14ac:dyDescent="0.35">
      <c r="A1258">
        <v>68</v>
      </c>
      <c r="B1258">
        <v>68</v>
      </c>
      <c r="C1258" t="s">
        <v>579</v>
      </c>
      <c r="D1258" t="s">
        <v>580</v>
      </c>
      <c r="E1258" t="s">
        <v>281</v>
      </c>
      <c r="F1258">
        <v>4.21</v>
      </c>
      <c r="G1258">
        <v>13740.924000000001</v>
      </c>
      <c r="H1258">
        <v>394823</v>
      </c>
      <c r="I1258">
        <v>12893.346</v>
      </c>
      <c r="J1258">
        <v>8.1959999999999997</v>
      </c>
      <c r="K1258">
        <v>0.98699999999999999</v>
      </c>
      <c r="M1258">
        <v>1.1235900000000001</v>
      </c>
      <c r="O1258" s="78">
        <v>44591</v>
      </c>
    </row>
    <row r="1259" spans="1:15" x14ac:dyDescent="0.35">
      <c r="A1259">
        <v>69</v>
      </c>
      <c r="B1259">
        <v>69</v>
      </c>
      <c r="C1259" t="s">
        <v>581</v>
      </c>
      <c r="D1259" t="s">
        <v>582</v>
      </c>
      <c r="E1259" t="s">
        <v>281</v>
      </c>
      <c r="F1259">
        <v>4.21</v>
      </c>
      <c r="G1259">
        <v>11517.011</v>
      </c>
      <c r="H1259">
        <v>327187</v>
      </c>
      <c r="I1259">
        <v>13604.592000000001</v>
      </c>
      <c r="J1259">
        <v>6.51</v>
      </c>
      <c r="K1259">
        <v>0.98699999999999999</v>
      </c>
      <c r="M1259">
        <v>0.88129000000000002</v>
      </c>
      <c r="O1259" s="78">
        <v>44591</v>
      </c>
    </row>
    <row r="1260" spans="1:15" x14ac:dyDescent="0.35">
      <c r="A1260">
        <v>70</v>
      </c>
      <c r="B1260">
        <v>70</v>
      </c>
      <c r="C1260" t="s">
        <v>583</v>
      </c>
      <c r="D1260" t="s">
        <v>271</v>
      </c>
      <c r="E1260" t="s">
        <v>272</v>
      </c>
      <c r="F1260">
        <v>4.3899999999999997</v>
      </c>
      <c r="G1260">
        <v>81.915000000000006</v>
      </c>
      <c r="H1260">
        <v>1377</v>
      </c>
      <c r="K1260">
        <v>0.98699999999999999</v>
      </c>
      <c r="O1260" s="78">
        <v>44591</v>
      </c>
    </row>
    <row r="1261" spans="1:15" x14ac:dyDescent="0.35">
      <c r="A1261">
        <v>71</v>
      </c>
      <c r="B1261">
        <v>71</v>
      </c>
      <c r="C1261" t="s">
        <v>584</v>
      </c>
      <c r="D1261" t="s">
        <v>585</v>
      </c>
      <c r="E1261" t="s">
        <v>281</v>
      </c>
      <c r="F1261">
        <v>4.41</v>
      </c>
      <c r="G1261">
        <v>37.302999999999997</v>
      </c>
      <c r="H1261">
        <v>941</v>
      </c>
      <c r="I1261">
        <v>11554.546</v>
      </c>
      <c r="J1261">
        <v>2.5000000000000001E-2</v>
      </c>
      <c r="K1261">
        <v>0.98699999999999999</v>
      </c>
      <c r="O1261" s="78">
        <v>44591</v>
      </c>
    </row>
    <row r="1262" spans="1:15" x14ac:dyDescent="0.35">
      <c r="A1262">
        <v>72</v>
      </c>
      <c r="B1262">
        <v>72</v>
      </c>
      <c r="C1262" t="s">
        <v>586</v>
      </c>
      <c r="D1262" t="s">
        <v>587</v>
      </c>
      <c r="E1262" t="s">
        <v>281</v>
      </c>
      <c r="F1262">
        <v>4.2</v>
      </c>
      <c r="G1262">
        <v>17.669</v>
      </c>
      <c r="H1262">
        <v>519</v>
      </c>
      <c r="I1262">
        <v>11328.347</v>
      </c>
      <c r="J1262">
        <v>1.2E-2</v>
      </c>
      <c r="K1262">
        <v>0.98699999999999999</v>
      </c>
      <c r="O1262" s="78">
        <v>44591</v>
      </c>
    </row>
    <row r="1263" spans="1:15" x14ac:dyDescent="0.35">
      <c r="A1263">
        <v>73</v>
      </c>
      <c r="B1263">
        <v>73</v>
      </c>
      <c r="C1263" t="s">
        <v>588</v>
      </c>
      <c r="D1263" t="s">
        <v>589</v>
      </c>
      <c r="E1263" t="s">
        <v>281</v>
      </c>
      <c r="F1263">
        <v>4.21</v>
      </c>
      <c r="G1263">
        <v>10064.200000000001</v>
      </c>
      <c r="H1263">
        <v>291452</v>
      </c>
      <c r="I1263">
        <v>11772.775</v>
      </c>
      <c r="J1263">
        <v>6.5739999999999998</v>
      </c>
      <c r="K1263">
        <v>0.98699999999999999</v>
      </c>
      <c r="M1263">
        <v>0.89046999999999998</v>
      </c>
      <c r="O1263" s="78">
        <v>44591</v>
      </c>
    </row>
    <row r="1264" spans="1:15" x14ac:dyDescent="0.35">
      <c r="A1264">
        <v>74</v>
      </c>
      <c r="B1264">
        <v>74</v>
      </c>
      <c r="C1264" t="s">
        <v>590</v>
      </c>
      <c r="D1264" t="s">
        <v>591</v>
      </c>
      <c r="E1264" t="s">
        <v>281</v>
      </c>
      <c r="F1264">
        <v>4.21</v>
      </c>
      <c r="G1264">
        <v>3239.86</v>
      </c>
      <c r="H1264">
        <v>92847</v>
      </c>
      <c r="I1264">
        <v>11045.458000000001</v>
      </c>
      <c r="J1264">
        <v>2.2559999999999998</v>
      </c>
      <c r="K1264">
        <v>0.98699999999999999</v>
      </c>
      <c r="M1264">
        <v>0.27328000000000002</v>
      </c>
      <c r="O1264" s="78">
        <v>44591</v>
      </c>
    </row>
    <row r="1265" spans="1:15" x14ac:dyDescent="0.35">
      <c r="A1265">
        <v>75</v>
      </c>
      <c r="B1265">
        <v>75</v>
      </c>
      <c r="C1265" t="s">
        <v>592</v>
      </c>
      <c r="D1265" t="s">
        <v>593</v>
      </c>
      <c r="E1265" t="s">
        <v>281</v>
      </c>
      <c r="F1265">
        <v>4.21</v>
      </c>
      <c r="G1265">
        <v>2893.8649999999998</v>
      </c>
      <c r="H1265">
        <v>82530</v>
      </c>
      <c r="I1265">
        <v>11094.655000000001</v>
      </c>
      <c r="J1265">
        <v>2.0059999999999998</v>
      </c>
      <c r="K1265">
        <v>0.98699999999999999</v>
      </c>
      <c r="M1265">
        <v>0.23773</v>
      </c>
      <c r="O1265" s="78">
        <v>44591</v>
      </c>
    </row>
    <row r="1266" spans="1:15" x14ac:dyDescent="0.35">
      <c r="A1266">
        <v>76</v>
      </c>
      <c r="B1266">
        <v>76</v>
      </c>
      <c r="C1266" t="s">
        <v>594</v>
      </c>
      <c r="D1266" t="s">
        <v>595</v>
      </c>
      <c r="E1266" t="s">
        <v>281</v>
      </c>
      <c r="F1266">
        <v>4.21</v>
      </c>
      <c r="G1266">
        <v>129.81800000000001</v>
      </c>
      <c r="H1266">
        <v>3427</v>
      </c>
      <c r="I1266">
        <v>11114.468000000001</v>
      </c>
      <c r="J1266">
        <v>0.09</v>
      </c>
      <c r="K1266">
        <v>0.98699999999999999</v>
      </c>
      <c r="O1266" s="78">
        <v>44591</v>
      </c>
    </row>
    <row r="1267" spans="1:15" x14ac:dyDescent="0.35">
      <c r="A1267">
        <v>77</v>
      </c>
      <c r="B1267">
        <v>77</v>
      </c>
      <c r="C1267" t="s">
        <v>596</v>
      </c>
      <c r="D1267" t="s">
        <v>271</v>
      </c>
      <c r="E1267" t="s">
        <v>272</v>
      </c>
      <c r="F1267">
        <v>4.42</v>
      </c>
      <c r="G1267">
        <v>119.444</v>
      </c>
      <c r="H1267">
        <v>1919</v>
      </c>
      <c r="K1267">
        <v>0.98699999999999999</v>
      </c>
      <c r="O1267" s="78">
        <v>44591</v>
      </c>
    </row>
    <row r="1268" spans="1:15" x14ac:dyDescent="0.35">
      <c r="A1268">
        <v>78</v>
      </c>
      <c r="B1268">
        <v>78</v>
      </c>
      <c r="C1268" t="s">
        <v>597</v>
      </c>
      <c r="D1268" t="s">
        <v>598</v>
      </c>
      <c r="E1268" t="s">
        <v>281</v>
      </c>
      <c r="F1268">
        <v>4.21</v>
      </c>
      <c r="G1268">
        <v>7.5620000000000003</v>
      </c>
      <c r="H1268">
        <v>276</v>
      </c>
      <c r="I1268">
        <v>12545.652</v>
      </c>
      <c r="J1268">
        <v>5.0000000000000001E-3</v>
      </c>
      <c r="K1268">
        <v>0.98699999999999999</v>
      </c>
      <c r="O1268" s="78">
        <v>44591</v>
      </c>
    </row>
    <row r="1269" spans="1:15" x14ac:dyDescent="0.35">
      <c r="A1269">
        <v>79</v>
      </c>
      <c r="B1269">
        <v>79</v>
      </c>
      <c r="C1269" t="s">
        <v>599</v>
      </c>
      <c r="D1269" t="s">
        <v>600</v>
      </c>
      <c r="E1269" t="s">
        <v>281</v>
      </c>
      <c r="F1269">
        <v>4.37</v>
      </c>
      <c r="G1269">
        <v>89.614000000000004</v>
      </c>
      <c r="H1269">
        <v>1177</v>
      </c>
      <c r="I1269">
        <v>9320.7070000000003</v>
      </c>
      <c r="J1269">
        <v>7.3999999999999996E-2</v>
      </c>
      <c r="K1269">
        <v>0.98699999999999999</v>
      </c>
      <c r="O1269" s="78">
        <v>44591</v>
      </c>
    </row>
    <row r="1270" spans="1:15" x14ac:dyDescent="0.35">
      <c r="A1270">
        <v>80</v>
      </c>
      <c r="B1270">
        <v>80</v>
      </c>
      <c r="C1270" t="s">
        <v>601</v>
      </c>
      <c r="D1270" t="s">
        <v>602</v>
      </c>
      <c r="E1270" t="s">
        <v>281</v>
      </c>
      <c r="F1270">
        <v>4.42</v>
      </c>
      <c r="G1270">
        <v>75.456999999999994</v>
      </c>
      <c r="H1270">
        <v>1777</v>
      </c>
      <c r="I1270">
        <v>9439.8220000000001</v>
      </c>
      <c r="J1270">
        <v>6.0999999999999999E-2</v>
      </c>
      <c r="K1270">
        <v>0.98699999999999999</v>
      </c>
      <c r="O1270" s="78">
        <v>44591</v>
      </c>
    </row>
    <row r="1271" spans="1:15" x14ac:dyDescent="0.35">
      <c r="A1271">
        <v>81</v>
      </c>
      <c r="B1271">
        <v>81</v>
      </c>
      <c r="C1271" t="s">
        <v>603</v>
      </c>
      <c r="D1271" t="s">
        <v>604</v>
      </c>
      <c r="E1271" t="s">
        <v>281</v>
      </c>
      <c r="F1271">
        <v>4.21</v>
      </c>
      <c r="G1271">
        <v>5001.8789999999999</v>
      </c>
      <c r="H1271">
        <v>140492</v>
      </c>
      <c r="I1271">
        <v>11069.373</v>
      </c>
      <c r="J1271">
        <v>3.4750000000000001</v>
      </c>
      <c r="K1271">
        <v>0.98699999999999999</v>
      </c>
      <c r="M1271">
        <v>0.44700000000000001</v>
      </c>
      <c r="O1271" s="78">
        <v>44591</v>
      </c>
    </row>
    <row r="1272" spans="1:15" x14ac:dyDescent="0.35">
      <c r="A1272">
        <v>82</v>
      </c>
      <c r="B1272">
        <v>82</v>
      </c>
      <c r="C1272" t="s">
        <v>605</v>
      </c>
      <c r="D1272" t="s">
        <v>606</v>
      </c>
      <c r="E1272" t="s">
        <v>281</v>
      </c>
      <c r="F1272">
        <v>4.21</v>
      </c>
      <c r="G1272">
        <v>5131.4970000000003</v>
      </c>
      <c r="H1272">
        <v>149280</v>
      </c>
      <c r="I1272">
        <v>10986.004999999999</v>
      </c>
      <c r="J1272">
        <v>3.5920000000000001</v>
      </c>
      <c r="K1272">
        <v>0.98699999999999999</v>
      </c>
      <c r="M1272">
        <v>0.46371000000000001</v>
      </c>
      <c r="O1272" s="78">
        <v>44591</v>
      </c>
    </row>
    <row r="1273" spans="1:15" x14ac:dyDescent="0.35">
      <c r="A1273">
        <v>83</v>
      </c>
      <c r="B1273">
        <v>83</v>
      </c>
      <c r="C1273" t="s">
        <v>607</v>
      </c>
      <c r="D1273" t="s">
        <v>608</v>
      </c>
      <c r="E1273" t="s">
        <v>281</v>
      </c>
      <c r="F1273">
        <v>4.21</v>
      </c>
      <c r="G1273">
        <v>4733.9080000000004</v>
      </c>
      <c r="H1273">
        <v>132430</v>
      </c>
      <c r="I1273">
        <v>11305.594999999999</v>
      </c>
      <c r="J1273">
        <v>3.22</v>
      </c>
      <c r="K1273">
        <v>0.98699999999999999</v>
      </c>
      <c r="M1273">
        <v>0.41065000000000002</v>
      </c>
      <c r="O1273" s="78">
        <v>44591</v>
      </c>
    </row>
    <row r="1274" spans="1:15" x14ac:dyDescent="0.35">
      <c r="A1274">
        <v>84</v>
      </c>
      <c r="B1274">
        <v>84</v>
      </c>
      <c r="C1274" t="s">
        <v>609</v>
      </c>
      <c r="D1274" t="s">
        <v>271</v>
      </c>
      <c r="E1274" t="s">
        <v>272</v>
      </c>
      <c r="F1274">
        <v>4.3899999999999997</v>
      </c>
      <c r="G1274">
        <v>97.096999999999994</v>
      </c>
      <c r="H1274">
        <v>1361</v>
      </c>
      <c r="K1274">
        <v>0.98699999999999999</v>
      </c>
      <c r="O1274" s="78">
        <v>44591</v>
      </c>
    </row>
    <row r="1275" spans="1:15" x14ac:dyDescent="0.35">
      <c r="A1275">
        <v>85</v>
      </c>
      <c r="B1275">
        <v>85</v>
      </c>
      <c r="C1275" t="s">
        <v>610</v>
      </c>
      <c r="D1275" t="s">
        <v>611</v>
      </c>
      <c r="E1275" t="s">
        <v>281</v>
      </c>
      <c r="F1275">
        <v>4.41</v>
      </c>
      <c r="G1275">
        <v>160.49799999999999</v>
      </c>
      <c r="H1275">
        <v>2270</v>
      </c>
      <c r="I1275">
        <v>13413.477999999999</v>
      </c>
      <c r="J1275">
        <v>9.1999999999999998E-2</v>
      </c>
      <c r="K1275">
        <v>0.98699999999999999</v>
      </c>
      <c r="O1275" s="78">
        <v>44591</v>
      </c>
    </row>
    <row r="1276" spans="1:15" x14ac:dyDescent="0.35">
      <c r="A1276">
        <v>86</v>
      </c>
      <c r="B1276">
        <v>86</v>
      </c>
      <c r="C1276" t="s">
        <v>612</v>
      </c>
      <c r="D1276" t="s">
        <v>613</v>
      </c>
      <c r="E1276" t="s">
        <v>281</v>
      </c>
      <c r="F1276">
        <v>4.21</v>
      </c>
      <c r="G1276">
        <v>133.58600000000001</v>
      </c>
      <c r="H1276">
        <v>3661</v>
      </c>
      <c r="I1276">
        <v>11772.022999999999</v>
      </c>
      <c r="J1276">
        <v>8.6999999999999994E-2</v>
      </c>
      <c r="K1276">
        <v>0.98699999999999999</v>
      </c>
      <c r="O1276" s="78">
        <v>44591</v>
      </c>
    </row>
    <row r="1277" spans="1:15" x14ac:dyDescent="0.35">
      <c r="A1277">
        <v>87</v>
      </c>
      <c r="B1277">
        <v>87</v>
      </c>
      <c r="C1277" t="s">
        <v>614</v>
      </c>
      <c r="D1277" t="s">
        <v>615</v>
      </c>
      <c r="E1277" t="s">
        <v>281</v>
      </c>
      <c r="F1277">
        <v>4.4000000000000004</v>
      </c>
      <c r="G1277">
        <v>151.06200000000001</v>
      </c>
      <c r="H1277">
        <v>1996</v>
      </c>
      <c r="I1277">
        <v>12615.964</v>
      </c>
      <c r="J1277">
        <v>9.1999999999999998E-2</v>
      </c>
      <c r="K1277">
        <v>0.98699999999999999</v>
      </c>
      <c r="O1277" s="78">
        <v>44591</v>
      </c>
    </row>
    <row r="1278" spans="1:15" x14ac:dyDescent="0.35">
      <c r="A1278">
        <v>88</v>
      </c>
      <c r="B1278">
        <v>88</v>
      </c>
      <c r="C1278" t="s">
        <v>616</v>
      </c>
      <c r="D1278" t="s">
        <v>617</v>
      </c>
      <c r="E1278" t="s">
        <v>281</v>
      </c>
      <c r="F1278">
        <v>4.21</v>
      </c>
      <c r="G1278">
        <v>33696.398000000001</v>
      </c>
      <c r="H1278">
        <v>950465</v>
      </c>
      <c r="I1278">
        <v>12217.579</v>
      </c>
      <c r="J1278">
        <v>21.209</v>
      </c>
      <c r="K1278">
        <v>0.98699999999999999</v>
      </c>
      <c r="M1278">
        <v>3.0225499999999998</v>
      </c>
      <c r="O1278" s="78">
        <v>44591</v>
      </c>
    </row>
    <row r="1279" spans="1:15" x14ac:dyDescent="0.35">
      <c r="A1279">
        <v>89</v>
      </c>
      <c r="B1279">
        <v>89</v>
      </c>
      <c r="C1279" t="s">
        <v>618</v>
      </c>
      <c r="D1279" t="s">
        <v>619</v>
      </c>
      <c r="E1279" t="s">
        <v>281</v>
      </c>
      <c r="F1279">
        <v>4.21</v>
      </c>
      <c r="G1279">
        <v>34256.269999999997</v>
      </c>
      <c r="H1279">
        <v>964509</v>
      </c>
      <c r="I1279">
        <v>12959.385</v>
      </c>
      <c r="J1279">
        <v>20.327000000000002</v>
      </c>
      <c r="K1279">
        <v>0.98699999999999999</v>
      </c>
      <c r="M1279">
        <v>2.8922500000000002</v>
      </c>
      <c r="O1279" s="78">
        <v>44591</v>
      </c>
    </row>
    <row r="1280" spans="1:15" x14ac:dyDescent="0.35">
      <c r="A1280">
        <v>90</v>
      </c>
      <c r="B1280">
        <v>90</v>
      </c>
      <c r="C1280" t="s">
        <v>620</v>
      </c>
      <c r="D1280" t="s">
        <v>621</v>
      </c>
      <c r="E1280" t="s">
        <v>281</v>
      </c>
      <c r="F1280">
        <v>4.21</v>
      </c>
      <c r="G1280">
        <v>28051.585999999999</v>
      </c>
      <c r="H1280">
        <v>796555</v>
      </c>
      <c r="I1280">
        <v>12746.313</v>
      </c>
      <c r="J1280">
        <v>16.923999999999999</v>
      </c>
      <c r="K1280">
        <v>0.98699999999999999</v>
      </c>
      <c r="M1280">
        <v>2.39161</v>
      </c>
      <c r="O1280" s="78">
        <v>44591</v>
      </c>
    </row>
    <row r="1281" spans="1:15" x14ac:dyDescent="0.35">
      <c r="A1281">
        <v>91</v>
      </c>
      <c r="B1281">
        <v>91</v>
      </c>
      <c r="C1281" t="s">
        <v>622</v>
      </c>
      <c r="D1281" t="s">
        <v>271</v>
      </c>
      <c r="E1281" t="s">
        <v>272</v>
      </c>
      <c r="F1281">
        <v>4.41</v>
      </c>
      <c r="G1281">
        <v>110.14700000000001</v>
      </c>
      <c r="H1281">
        <v>1350</v>
      </c>
      <c r="K1281">
        <v>0.98699999999999999</v>
      </c>
      <c r="O1281" s="78">
        <v>44591</v>
      </c>
    </row>
    <row r="1282" spans="1:15" x14ac:dyDescent="0.35">
      <c r="A1282">
        <v>92</v>
      </c>
      <c r="B1282">
        <v>92</v>
      </c>
      <c r="C1282" t="s">
        <v>623</v>
      </c>
      <c r="D1282" t="s">
        <v>624</v>
      </c>
      <c r="E1282" t="s">
        <v>281</v>
      </c>
      <c r="F1282">
        <v>4.41</v>
      </c>
      <c r="G1282">
        <v>134.09</v>
      </c>
      <c r="H1282">
        <v>1403</v>
      </c>
      <c r="I1282">
        <v>9876.4320000000007</v>
      </c>
      <c r="J1282">
        <v>0.104</v>
      </c>
      <c r="K1282">
        <v>0.98699999999999999</v>
      </c>
      <c r="O1282" s="78">
        <v>44591</v>
      </c>
    </row>
    <row r="1283" spans="1:15" x14ac:dyDescent="0.35">
      <c r="A1283">
        <v>93</v>
      </c>
      <c r="B1283">
        <v>93</v>
      </c>
      <c r="C1283" t="s">
        <v>625</v>
      </c>
      <c r="D1283" t="s">
        <v>626</v>
      </c>
      <c r="E1283" t="s">
        <v>281</v>
      </c>
      <c r="F1283">
        <v>4.21</v>
      </c>
      <c r="G1283">
        <v>31.187999999999999</v>
      </c>
      <c r="H1283">
        <v>679</v>
      </c>
      <c r="I1283">
        <v>10436.672</v>
      </c>
      <c r="J1283">
        <v>2.3E-2</v>
      </c>
      <c r="K1283">
        <v>0.98699999999999999</v>
      </c>
      <c r="O1283" s="78">
        <v>44591</v>
      </c>
    </row>
    <row r="1284" spans="1:15" x14ac:dyDescent="0.35">
      <c r="A1284">
        <v>94</v>
      </c>
      <c r="B1284">
        <v>94</v>
      </c>
      <c r="C1284" t="s">
        <v>627</v>
      </c>
      <c r="D1284" t="s">
        <v>628</v>
      </c>
      <c r="E1284" t="s">
        <v>281</v>
      </c>
      <c r="F1284">
        <v>4.21</v>
      </c>
      <c r="G1284">
        <v>158.11699999999999</v>
      </c>
      <c r="H1284">
        <v>4927</v>
      </c>
      <c r="I1284">
        <v>10549.924000000001</v>
      </c>
      <c r="J1284">
        <v>0.115</v>
      </c>
      <c r="K1284">
        <v>0.98699999999999999</v>
      </c>
      <c r="O1284" s="78">
        <v>44591</v>
      </c>
    </row>
    <row r="1285" spans="1:15" x14ac:dyDescent="0.35">
      <c r="A1285">
        <v>95</v>
      </c>
      <c r="B1285">
        <v>95</v>
      </c>
      <c r="C1285" t="s">
        <v>629</v>
      </c>
      <c r="D1285" t="s">
        <v>630</v>
      </c>
      <c r="E1285" t="s">
        <v>281</v>
      </c>
      <c r="F1285">
        <v>4.21</v>
      </c>
      <c r="G1285">
        <v>26582.780999999999</v>
      </c>
      <c r="H1285">
        <v>754164</v>
      </c>
      <c r="I1285">
        <v>12178.593000000001</v>
      </c>
      <c r="J1285">
        <v>16.785</v>
      </c>
      <c r="K1285">
        <v>0.98699999999999999</v>
      </c>
      <c r="M1285">
        <v>2.3713000000000002</v>
      </c>
      <c r="O1285" s="78">
        <v>44591</v>
      </c>
    </row>
    <row r="1286" spans="1:15" x14ac:dyDescent="0.35">
      <c r="A1286">
        <v>96</v>
      </c>
      <c r="B1286">
        <v>96</v>
      </c>
      <c r="C1286" t="s">
        <v>631</v>
      </c>
      <c r="D1286" t="s">
        <v>632</v>
      </c>
      <c r="E1286" t="s">
        <v>281</v>
      </c>
      <c r="F1286">
        <v>4.21</v>
      </c>
      <c r="G1286">
        <v>26723.199000000001</v>
      </c>
      <c r="H1286">
        <v>761022</v>
      </c>
      <c r="I1286">
        <v>10434.901</v>
      </c>
      <c r="J1286">
        <v>19.693999999999999</v>
      </c>
      <c r="K1286">
        <v>0.98699999999999999</v>
      </c>
      <c r="M1286">
        <v>2.7987600000000001</v>
      </c>
      <c r="O1286" s="78">
        <v>44591</v>
      </c>
    </row>
    <row r="1287" spans="1:15" x14ac:dyDescent="0.35">
      <c r="A1287">
        <v>97</v>
      </c>
      <c r="B1287">
        <v>97</v>
      </c>
      <c r="C1287" t="s">
        <v>633</v>
      </c>
      <c r="D1287" t="s">
        <v>634</v>
      </c>
      <c r="E1287" t="s">
        <v>281</v>
      </c>
      <c r="F1287">
        <v>4.21</v>
      </c>
      <c r="G1287">
        <v>36458.336000000003</v>
      </c>
      <c r="H1287">
        <v>1036816</v>
      </c>
      <c r="I1287">
        <v>11009.681</v>
      </c>
      <c r="J1287">
        <v>25.465</v>
      </c>
      <c r="K1287">
        <v>0.98699999999999999</v>
      </c>
      <c r="M1287">
        <v>3.65483</v>
      </c>
      <c r="O1287" s="78">
        <v>44591</v>
      </c>
    </row>
    <row r="1288" spans="1:15" x14ac:dyDescent="0.35">
      <c r="A1288">
        <v>98</v>
      </c>
      <c r="B1288">
        <v>98</v>
      </c>
      <c r="C1288" t="s">
        <v>635</v>
      </c>
      <c r="D1288" t="s">
        <v>271</v>
      </c>
      <c r="E1288" t="s">
        <v>272</v>
      </c>
      <c r="F1288">
        <v>4.42</v>
      </c>
      <c r="G1288">
        <v>81.596999999999994</v>
      </c>
      <c r="H1288">
        <v>1629</v>
      </c>
      <c r="K1288">
        <v>0.98699999999999999</v>
      </c>
      <c r="O1288" s="78">
        <v>44591</v>
      </c>
    </row>
    <row r="1289" spans="1:15" x14ac:dyDescent="0.35">
      <c r="A1289">
        <v>99</v>
      </c>
      <c r="B1289">
        <v>99</v>
      </c>
      <c r="C1289" t="s">
        <v>636</v>
      </c>
      <c r="D1289" t="s">
        <v>637</v>
      </c>
      <c r="E1289" t="s">
        <v>281</v>
      </c>
      <c r="F1289">
        <v>4.21</v>
      </c>
      <c r="G1289">
        <v>231.13</v>
      </c>
      <c r="H1289">
        <v>7963</v>
      </c>
      <c r="I1289">
        <v>11066.665999999999</v>
      </c>
      <c r="J1289">
        <v>0.161</v>
      </c>
      <c r="K1289">
        <v>0.98699999999999999</v>
      </c>
      <c r="O1289" s="78">
        <v>44591</v>
      </c>
    </row>
    <row r="1290" spans="1:15" x14ac:dyDescent="0.35">
      <c r="A1290">
        <v>100</v>
      </c>
      <c r="B1290">
        <v>100</v>
      </c>
      <c r="C1290" t="s">
        <v>638</v>
      </c>
      <c r="D1290" t="s">
        <v>639</v>
      </c>
      <c r="E1290" t="s">
        <v>281</v>
      </c>
      <c r="F1290">
        <v>4.21</v>
      </c>
      <c r="G1290">
        <v>38.009</v>
      </c>
      <c r="H1290">
        <v>1149</v>
      </c>
      <c r="I1290">
        <v>10708.593000000001</v>
      </c>
      <c r="J1290">
        <v>2.7E-2</v>
      </c>
      <c r="K1290">
        <v>0.98699999999999999</v>
      </c>
      <c r="O1290" s="78">
        <v>44591</v>
      </c>
    </row>
    <row r="1291" spans="1:15" x14ac:dyDescent="0.35">
      <c r="A1291">
        <v>101</v>
      </c>
      <c r="B1291">
        <v>101</v>
      </c>
      <c r="C1291" t="s">
        <v>640</v>
      </c>
      <c r="D1291" t="s">
        <v>641</v>
      </c>
      <c r="E1291" t="s">
        <v>281</v>
      </c>
      <c r="F1291">
        <v>4.21</v>
      </c>
      <c r="G1291">
        <v>73.231999999999999</v>
      </c>
      <c r="H1291">
        <v>1906</v>
      </c>
      <c r="I1291">
        <v>12302.731</v>
      </c>
      <c r="J1291">
        <v>4.5999999999999999E-2</v>
      </c>
      <c r="K1291">
        <v>0.98699999999999999</v>
      </c>
      <c r="O1291" s="78">
        <v>44591</v>
      </c>
    </row>
    <row r="1292" spans="1:15" x14ac:dyDescent="0.35">
      <c r="A1292">
        <v>102</v>
      </c>
      <c r="B1292">
        <v>102</v>
      </c>
      <c r="C1292" t="s">
        <v>642</v>
      </c>
      <c r="D1292" t="s">
        <v>643</v>
      </c>
      <c r="E1292" t="s">
        <v>281</v>
      </c>
      <c r="F1292">
        <v>4.3</v>
      </c>
      <c r="G1292">
        <v>14.337999999999999</v>
      </c>
      <c r="H1292">
        <v>523</v>
      </c>
      <c r="I1292">
        <v>11453.902</v>
      </c>
      <c r="J1292">
        <v>0.01</v>
      </c>
      <c r="K1292">
        <v>0.98699999999999999</v>
      </c>
      <c r="O1292" s="78">
        <v>44591</v>
      </c>
    </row>
    <row r="1293" spans="1:15" x14ac:dyDescent="0.35">
      <c r="A1293">
        <v>103</v>
      </c>
      <c r="B1293">
        <v>103</v>
      </c>
      <c r="C1293" t="s">
        <v>644</v>
      </c>
      <c r="D1293" t="s">
        <v>645</v>
      </c>
      <c r="E1293" t="s">
        <v>281</v>
      </c>
      <c r="F1293">
        <v>4.21</v>
      </c>
      <c r="G1293">
        <v>33.588000000000001</v>
      </c>
      <c r="H1293">
        <v>797</v>
      </c>
      <c r="I1293">
        <v>11175.968999999999</v>
      </c>
      <c r="J1293">
        <v>2.3E-2</v>
      </c>
      <c r="K1293">
        <v>0.98699999999999999</v>
      </c>
      <c r="O1293" s="78">
        <v>44591</v>
      </c>
    </row>
    <row r="1294" spans="1:15" x14ac:dyDescent="0.35">
      <c r="A1294">
        <v>104</v>
      </c>
      <c r="B1294">
        <v>104</v>
      </c>
      <c r="C1294" t="s">
        <v>646</v>
      </c>
      <c r="D1294" t="s">
        <v>647</v>
      </c>
      <c r="E1294" t="s">
        <v>281</v>
      </c>
      <c r="F1294">
        <v>4.41</v>
      </c>
      <c r="G1294">
        <v>157.21</v>
      </c>
      <c r="H1294">
        <v>2372</v>
      </c>
      <c r="I1294">
        <v>11850.458000000001</v>
      </c>
      <c r="J1294">
        <v>0.10199999999999999</v>
      </c>
      <c r="K1294">
        <v>0.98699999999999999</v>
      </c>
      <c r="O1294" s="78">
        <v>44591</v>
      </c>
    </row>
    <row r="1295" spans="1:15" x14ac:dyDescent="0.35">
      <c r="A1295">
        <v>105</v>
      </c>
      <c r="B1295">
        <v>105</v>
      </c>
      <c r="C1295" t="s">
        <v>648</v>
      </c>
      <c r="D1295" t="s">
        <v>271</v>
      </c>
      <c r="E1295" t="s">
        <v>272</v>
      </c>
      <c r="F1295">
        <v>4.24</v>
      </c>
      <c r="G1295">
        <v>9.8420000000000005</v>
      </c>
      <c r="H1295">
        <v>359</v>
      </c>
      <c r="K1295">
        <v>0.98699999999999999</v>
      </c>
      <c r="O1295" s="78">
        <v>44591</v>
      </c>
    </row>
    <row r="1296" spans="1:15" x14ac:dyDescent="0.35">
      <c r="A1296">
        <v>106</v>
      </c>
      <c r="B1296">
        <v>106</v>
      </c>
      <c r="C1296" t="s">
        <v>649</v>
      </c>
      <c r="D1296" t="s">
        <v>650</v>
      </c>
      <c r="E1296" t="s">
        <v>281</v>
      </c>
      <c r="F1296">
        <v>4.21</v>
      </c>
      <c r="G1296">
        <v>110.151</v>
      </c>
      <c r="H1296">
        <v>3217</v>
      </c>
      <c r="I1296">
        <v>9393.2649999999994</v>
      </c>
      <c r="J1296">
        <v>0.09</v>
      </c>
      <c r="K1296">
        <v>0.98699999999999999</v>
      </c>
      <c r="O1296" s="78">
        <v>44591</v>
      </c>
    </row>
    <row r="1297" spans="1:15" x14ac:dyDescent="0.35">
      <c r="A1297">
        <v>107</v>
      </c>
      <c r="B1297">
        <v>107</v>
      </c>
      <c r="C1297" t="s">
        <v>651</v>
      </c>
      <c r="D1297" t="s">
        <v>652</v>
      </c>
      <c r="E1297" t="s">
        <v>281</v>
      </c>
      <c r="F1297">
        <v>4.42</v>
      </c>
      <c r="G1297">
        <v>131.41</v>
      </c>
      <c r="H1297">
        <v>1813</v>
      </c>
      <c r="I1297">
        <v>8991.9500000000007</v>
      </c>
      <c r="J1297">
        <v>0.112</v>
      </c>
      <c r="K1297">
        <v>0.98699999999999999</v>
      </c>
      <c r="O1297" s="78">
        <v>44591</v>
      </c>
    </row>
    <row r="1298" spans="1:15" x14ac:dyDescent="0.35">
      <c r="A1298">
        <v>108</v>
      </c>
      <c r="B1298">
        <v>108</v>
      </c>
      <c r="C1298" t="s">
        <v>653</v>
      </c>
      <c r="D1298" t="s">
        <v>654</v>
      </c>
      <c r="E1298" t="s">
        <v>281</v>
      </c>
      <c r="F1298">
        <v>4.21</v>
      </c>
      <c r="G1298">
        <v>461.18799999999999</v>
      </c>
      <c r="H1298">
        <v>9433</v>
      </c>
      <c r="I1298">
        <v>9008.99</v>
      </c>
      <c r="J1298">
        <v>0.39400000000000002</v>
      </c>
      <c r="K1298">
        <v>0.98699999999999999</v>
      </c>
      <c r="M1298">
        <v>8.7600000000000004E-3</v>
      </c>
      <c r="O1298" s="78">
        <v>44591</v>
      </c>
    </row>
    <row r="1299" spans="1:15" x14ac:dyDescent="0.35">
      <c r="A1299">
        <v>109</v>
      </c>
      <c r="B1299">
        <v>109</v>
      </c>
      <c r="C1299" t="s">
        <v>655</v>
      </c>
      <c r="D1299" t="s">
        <v>656</v>
      </c>
      <c r="E1299" t="s">
        <v>281</v>
      </c>
      <c r="F1299">
        <v>4.21</v>
      </c>
      <c r="G1299">
        <v>32430.877</v>
      </c>
      <c r="H1299">
        <v>900772</v>
      </c>
      <c r="I1299">
        <v>11615.896000000001</v>
      </c>
      <c r="J1299">
        <v>21.47</v>
      </c>
      <c r="K1299">
        <v>0.98699999999999999</v>
      </c>
      <c r="M1299">
        <v>3.0611299999999999</v>
      </c>
      <c r="O1299" s="78">
        <v>44591</v>
      </c>
    </row>
    <row r="1300" spans="1:15" x14ac:dyDescent="0.35">
      <c r="A1300">
        <v>110</v>
      </c>
      <c r="B1300">
        <v>110</v>
      </c>
      <c r="C1300" t="s">
        <v>657</v>
      </c>
      <c r="D1300" t="s">
        <v>658</v>
      </c>
      <c r="E1300" t="s">
        <v>281</v>
      </c>
      <c r="F1300">
        <v>4.21</v>
      </c>
      <c r="G1300">
        <v>26262.365000000002</v>
      </c>
      <c r="H1300">
        <v>736637</v>
      </c>
      <c r="I1300">
        <v>10071.791999999999</v>
      </c>
      <c r="J1300">
        <v>20.052</v>
      </c>
      <c r="K1300">
        <v>0.98699999999999999</v>
      </c>
      <c r="M1300">
        <v>2.8515799999999998</v>
      </c>
      <c r="O1300" s="78">
        <v>44591</v>
      </c>
    </row>
    <row r="1301" spans="1:15" x14ac:dyDescent="0.35">
      <c r="A1301">
        <v>111</v>
      </c>
      <c r="B1301">
        <v>111</v>
      </c>
      <c r="C1301" t="s">
        <v>659</v>
      </c>
      <c r="D1301" t="s">
        <v>660</v>
      </c>
      <c r="E1301" t="s">
        <v>281</v>
      </c>
      <c r="F1301">
        <v>4.21</v>
      </c>
      <c r="G1301">
        <v>24703.008000000002</v>
      </c>
      <c r="H1301">
        <v>701228</v>
      </c>
      <c r="I1301">
        <v>10054.609</v>
      </c>
      <c r="J1301">
        <v>18.893000000000001</v>
      </c>
      <c r="K1301">
        <v>0.98699999999999999</v>
      </c>
      <c r="M1301">
        <v>2.6808900000000002</v>
      </c>
      <c r="O1301" s="78">
        <v>44591</v>
      </c>
    </row>
    <row r="1302" spans="1:15" x14ac:dyDescent="0.35">
      <c r="A1302">
        <v>112</v>
      </c>
      <c r="B1302">
        <v>112</v>
      </c>
      <c r="C1302" t="s">
        <v>661</v>
      </c>
      <c r="D1302" t="s">
        <v>271</v>
      </c>
      <c r="E1302" t="s">
        <v>272</v>
      </c>
      <c r="F1302">
        <v>4.42</v>
      </c>
      <c r="G1302">
        <v>105.107</v>
      </c>
      <c r="H1302">
        <v>1459</v>
      </c>
      <c r="K1302">
        <v>0.98699999999999999</v>
      </c>
      <c r="O1302" s="78">
        <v>44591</v>
      </c>
    </row>
    <row r="1303" spans="1:15" x14ac:dyDescent="0.35">
      <c r="A1303">
        <v>113</v>
      </c>
      <c r="B1303">
        <v>113</v>
      </c>
      <c r="C1303" t="s">
        <v>662</v>
      </c>
      <c r="D1303" t="s">
        <v>663</v>
      </c>
      <c r="E1303" t="s">
        <v>281</v>
      </c>
      <c r="F1303">
        <v>4.21</v>
      </c>
      <c r="G1303">
        <v>27444.285</v>
      </c>
      <c r="H1303">
        <v>778976</v>
      </c>
      <c r="I1303">
        <v>9924.4500000000007</v>
      </c>
      <c r="J1303">
        <v>21.265000000000001</v>
      </c>
      <c r="K1303">
        <v>0.98699999999999999</v>
      </c>
      <c r="M1303">
        <v>3.03084</v>
      </c>
      <c r="O1303" s="78">
        <v>44591</v>
      </c>
    </row>
    <row r="1304" spans="1:15" x14ac:dyDescent="0.35">
      <c r="A1304">
        <v>114</v>
      </c>
      <c r="B1304">
        <v>114</v>
      </c>
      <c r="C1304" t="s">
        <v>664</v>
      </c>
      <c r="D1304" t="s">
        <v>665</v>
      </c>
      <c r="E1304" t="s">
        <v>281</v>
      </c>
      <c r="F1304">
        <v>4.21</v>
      </c>
      <c r="G1304">
        <v>29393.782999999999</v>
      </c>
      <c r="H1304">
        <v>838612</v>
      </c>
      <c r="I1304">
        <v>11523.901</v>
      </c>
      <c r="J1304">
        <v>19.614999999999998</v>
      </c>
      <c r="K1304">
        <v>0.98699999999999999</v>
      </c>
      <c r="M1304">
        <v>2.7871299999999999</v>
      </c>
      <c r="O1304" s="78">
        <v>44591</v>
      </c>
    </row>
    <row r="1305" spans="1:15" x14ac:dyDescent="0.35">
      <c r="A1305">
        <v>115</v>
      </c>
      <c r="B1305">
        <v>115</v>
      </c>
      <c r="C1305" t="s">
        <v>666</v>
      </c>
      <c r="D1305" t="s">
        <v>667</v>
      </c>
      <c r="E1305" t="s">
        <v>281</v>
      </c>
      <c r="F1305">
        <v>4.21</v>
      </c>
      <c r="G1305">
        <v>25097.48</v>
      </c>
      <c r="H1305">
        <v>722269</v>
      </c>
      <c r="I1305">
        <v>12350.736000000001</v>
      </c>
      <c r="J1305">
        <v>15.627000000000001</v>
      </c>
      <c r="K1305">
        <v>0.98699999999999999</v>
      </c>
      <c r="M1305">
        <v>2.2017099999999998</v>
      </c>
      <c r="O1305" s="78">
        <v>44591</v>
      </c>
    </row>
    <row r="1306" spans="1:15" x14ac:dyDescent="0.35">
      <c r="A1306">
        <v>116</v>
      </c>
      <c r="B1306">
        <v>116</v>
      </c>
      <c r="C1306" t="s">
        <v>668</v>
      </c>
      <c r="D1306" t="s">
        <v>669</v>
      </c>
      <c r="E1306" t="s">
        <v>281</v>
      </c>
      <c r="F1306">
        <v>4.21</v>
      </c>
      <c r="G1306">
        <v>26869.49</v>
      </c>
      <c r="H1306">
        <v>757890</v>
      </c>
      <c r="I1306">
        <v>10850.071</v>
      </c>
      <c r="J1306">
        <v>19.044</v>
      </c>
      <c r="K1306">
        <v>0.98699999999999999</v>
      </c>
      <c r="M1306">
        <v>2.70302</v>
      </c>
      <c r="O1306" s="78">
        <v>44591</v>
      </c>
    </row>
    <row r="1307" spans="1:15" x14ac:dyDescent="0.35">
      <c r="A1307">
        <v>117</v>
      </c>
      <c r="B1307">
        <v>117</v>
      </c>
      <c r="C1307" t="s">
        <v>670</v>
      </c>
      <c r="D1307" t="s">
        <v>671</v>
      </c>
      <c r="E1307" t="s">
        <v>281</v>
      </c>
      <c r="F1307">
        <v>4.21</v>
      </c>
      <c r="G1307">
        <v>24696.936000000002</v>
      </c>
      <c r="H1307">
        <v>691755</v>
      </c>
      <c r="I1307">
        <v>11696.477999999999</v>
      </c>
      <c r="J1307">
        <v>16.236999999999998</v>
      </c>
      <c r="K1307">
        <v>0.98699999999999999</v>
      </c>
      <c r="M1307">
        <v>2.2910499999999998</v>
      </c>
      <c r="O1307" s="78">
        <v>44591</v>
      </c>
    </row>
    <row r="1308" spans="1:15" x14ac:dyDescent="0.35">
      <c r="A1308">
        <v>118</v>
      </c>
      <c r="B1308">
        <v>118</v>
      </c>
      <c r="C1308" t="s">
        <v>672</v>
      </c>
      <c r="D1308" t="s">
        <v>673</v>
      </c>
      <c r="E1308" t="s">
        <v>281</v>
      </c>
      <c r="F1308">
        <v>4.21</v>
      </c>
      <c r="G1308">
        <v>27013.143</v>
      </c>
      <c r="H1308">
        <v>754831</v>
      </c>
      <c r="I1308">
        <v>11274.203</v>
      </c>
      <c r="J1308">
        <v>18.425000000000001</v>
      </c>
      <c r="K1308">
        <v>0.98699999999999999</v>
      </c>
      <c r="M1308">
        <v>2.6120299999999999</v>
      </c>
      <c r="O1308" s="78">
        <v>44591</v>
      </c>
    </row>
    <row r="1309" spans="1:15" x14ac:dyDescent="0.35">
      <c r="A1309">
        <v>119</v>
      </c>
      <c r="B1309">
        <v>119</v>
      </c>
      <c r="C1309" t="s">
        <v>674</v>
      </c>
      <c r="D1309" t="s">
        <v>271</v>
      </c>
      <c r="E1309" t="s">
        <v>272</v>
      </c>
      <c r="F1309">
        <v>4.41</v>
      </c>
      <c r="G1309">
        <v>28.193999999999999</v>
      </c>
      <c r="H1309">
        <v>923</v>
      </c>
      <c r="K1309">
        <v>0.98699999999999999</v>
      </c>
      <c r="O1309" s="78">
        <v>44591</v>
      </c>
    </row>
    <row r="1310" spans="1:15" x14ac:dyDescent="0.35">
      <c r="A1310">
        <v>120</v>
      </c>
      <c r="B1310">
        <v>120</v>
      </c>
      <c r="C1310" t="s">
        <v>675</v>
      </c>
      <c r="D1310" t="s">
        <v>493</v>
      </c>
      <c r="E1310" t="s">
        <v>301</v>
      </c>
      <c r="F1310">
        <v>4.21</v>
      </c>
      <c r="G1310">
        <v>1055.6790000000001</v>
      </c>
      <c r="H1310">
        <v>31222</v>
      </c>
      <c r="I1310">
        <v>12431.069</v>
      </c>
      <c r="J1310">
        <v>0.65300000000000002</v>
      </c>
      <c r="K1310">
        <v>0.98699999999999999</v>
      </c>
      <c r="L1310">
        <v>0.02</v>
      </c>
      <c r="M1310">
        <v>4.555E-2</v>
      </c>
      <c r="N1310">
        <v>127.77</v>
      </c>
      <c r="O1310" s="78">
        <v>44591</v>
      </c>
    </row>
    <row r="1311" spans="1:15" x14ac:dyDescent="0.35">
      <c r="A1311">
        <v>121</v>
      </c>
      <c r="B1311">
        <v>121</v>
      </c>
      <c r="C1311" t="s">
        <v>676</v>
      </c>
      <c r="D1311" t="s">
        <v>495</v>
      </c>
      <c r="E1311" t="s">
        <v>301</v>
      </c>
      <c r="F1311">
        <v>4.21</v>
      </c>
      <c r="G1311">
        <v>1017.288</v>
      </c>
      <c r="H1311">
        <v>26993</v>
      </c>
      <c r="I1311">
        <v>12816.986999999999</v>
      </c>
      <c r="J1311">
        <v>0.61</v>
      </c>
      <c r="K1311">
        <v>0.98699999999999999</v>
      </c>
      <c r="L1311">
        <v>0.04</v>
      </c>
      <c r="M1311">
        <v>3.95E-2</v>
      </c>
      <c r="N1311">
        <v>-1.26</v>
      </c>
      <c r="O1311" s="78">
        <v>44591</v>
      </c>
    </row>
    <row r="1312" spans="1:15" x14ac:dyDescent="0.35">
      <c r="A1312">
        <v>122</v>
      </c>
      <c r="B1312">
        <v>122</v>
      </c>
      <c r="C1312" t="s">
        <v>677</v>
      </c>
      <c r="D1312" t="s">
        <v>497</v>
      </c>
      <c r="E1312" t="s">
        <v>301</v>
      </c>
      <c r="F1312">
        <v>4.21</v>
      </c>
      <c r="G1312">
        <v>1407.9159999999999</v>
      </c>
      <c r="H1312">
        <v>40490</v>
      </c>
      <c r="I1312">
        <v>13677.593999999999</v>
      </c>
      <c r="J1312">
        <v>0.79200000000000004</v>
      </c>
      <c r="K1312">
        <v>0.98699999999999999</v>
      </c>
      <c r="L1312">
        <v>0.06</v>
      </c>
      <c r="M1312">
        <v>6.5210000000000004E-2</v>
      </c>
      <c r="N1312">
        <v>8.68</v>
      </c>
      <c r="O1312" s="78">
        <v>44591</v>
      </c>
    </row>
    <row r="1313" spans="1:15" x14ac:dyDescent="0.35">
      <c r="A1313">
        <v>123</v>
      </c>
      <c r="B1313">
        <v>123</v>
      </c>
      <c r="C1313" t="s">
        <v>678</v>
      </c>
      <c r="D1313" t="s">
        <v>499</v>
      </c>
      <c r="E1313" t="s">
        <v>301</v>
      </c>
      <c r="F1313">
        <v>4.21</v>
      </c>
      <c r="G1313">
        <v>1200.5989999999999</v>
      </c>
      <c r="H1313">
        <v>28782</v>
      </c>
      <c r="I1313">
        <v>13412.804</v>
      </c>
      <c r="J1313">
        <v>0.68799999999999994</v>
      </c>
      <c r="K1313">
        <v>0.98699999999999999</v>
      </c>
      <c r="L1313">
        <v>0.09</v>
      </c>
      <c r="M1313">
        <v>5.0560000000000001E-2</v>
      </c>
      <c r="N1313">
        <v>-43.82</v>
      </c>
      <c r="O1313" s="78">
        <v>44591</v>
      </c>
    </row>
    <row r="1314" spans="1:15" x14ac:dyDescent="0.35">
      <c r="A1314">
        <v>124</v>
      </c>
      <c r="B1314">
        <v>124</v>
      </c>
      <c r="C1314" t="s">
        <v>679</v>
      </c>
      <c r="D1314" t="s">
        <v>501</v>
      </c>
      <c r="E1314" t="s">
        <v>301</v>
      </c>
      <c r="F1314">
        <v>4.21</v>
      </c>
      <c r="G1314">
        <v>1962.4280000000001</v>
      </c>
      <c r="H1314">
        <v>52271</v>
      </c>
      <c r="I1314">
        <v>12605.123</v>
      </c>
      <c r="J1314">
        <v>1.1970000000000001</v>
      </c>
      <c r="K1314">
        <v>0.98699999999999999</v>
      </c>
      <c r="L1314">
        <v>0.15</v>
      </c>
      <c r="M1314">
        <v>0.12280000000000001</v>
      </c>
      <c r="N1314">
        <v>-18.13</v>
      </c>
      <c r="O1314" s="78">
        <v>44591</v>
      </c>
    </row>
    <row r="1315" spans="1:15" x14ac:dyDescent="0.35">
      <c r="A1315">
        <v>125</v>
      </c>
      <c r="B1315">
        <v>125</v>
      </c>
      <c r="C1315" t="s">
        <v>680</v>
      </c>
      <c r="D1315" t="s">
        <v>503</v>
      </c>
      <c r="E1315" t="s">
        <v>301</v>
      </c>
      <c r="F1315">
        <v>4.21</v>
      </c>
      <c r="G1315">
        <v>3268.2420000000002</v>
      </c>
      <c r="H1315">
        <v>91231</v>
      </c>
      <c r="I1315">
        <v>13226.313</v>
      </c>
      <c r="J1315">
        <v>1.9</v>
      </c>
      <c r="K1315">
        <v>0.98699999999999999</v>
      </c>
      <c r="L1315">
        <v>0.24</v>
      </c>
      <c r="M1315">
        <v>0.22270999999999999</v>
      </c>
      <c r="N1315">
        <v>-7.2</v>
      </c>
      <c r="O1315" s="78">
        <v>44591</v>
      </c>
    </row>
    <row r="1316" spans="1:15" x14ac:dyDescent="0.35">
      <c r="A1316">
        <v>126</v>
      </c>
      <c r="B1316">
        <v>126</v>
      </c>
      <c r="C1316" t="s">
        <v>681</v>
      </c>
      <c r="D1316" t="s">
        <v>271</v>
      </c>
      <c r="E1316" t="s">
        <v>272</v>
      </c>
      <c r="F1316">
        <v>4.3899999999999997</v>
      </c>
      <c r="G1316">
        <v>86.119</v>
      </c>
      <c r="H1316">
        <v>1712</v>
      </c>
      <c r="K1316">
        <v>0.98699999999999999</v>
      </c>
      <c r="O1316" s="78">
        <v>44591</v>
      </c>
    </row>
    <row r="1317" spans="1:15" x14ac:dyDescent="0.35">
      <c r="A1317">
        <v>127</v>
      </c>
      <c r="B1317">
        <v>127</v>
      </c>
      <c r="C1317" t="s">
        <v>682</v>
      </c>
      <c r="D1317" t="s">
        <v>506</v>
      </c>
      <c r="E1317" t="s">
        <v>301</v>
      </c>
      <c r="F1317">
        <v>4.21</v>
      </c>
      <c r="G1317">
        <v>4622.442</v>
      </c>
      <c r="H1317">
        <v>129815</v>
      </c>
      <c r="I1317">
        <v>13153.871999999999</v>
      </c>
      <c r="J1317">
        <v>2.702</v>
      </c>
      <c r="K1317">
        <v>0.98699999999999999</v>
      </c>
      <c r="L1317">
        <v>0.39</v>
      </c>
      <c r="M1317">
        <v>0.33688000000000001</v>
      </c>
      <c r="N1317">
        <v>-13.62</v>
      </c>
      <c r="O1317" s="78">
        <v>44591</v>
      </c>
    </row>
    <row r="1318" spans="1:15" x14ac:dyDescent="0.35">
      <c r="A1318">
        <v>128</v>
      </c>
      <c r="B1318">
        <v>128</v>
      </c>
      <c r="C1318" t="s">
        <v>683</v>
      </c>
      <c r="D1318" t="s">
        <v>508</v>
      </c>
      <c r="E1318" t="s">
        <v>301</v>
      </c>
      <c r="F1318">
        <v>4.21</v>
      </c>
      <c r="G1318">
        <v>7370.8909999999996</v>
      </c>
      <c r="H1318">
        <v>205457</v>
      </c>
      <c r="I1318">
        <v>13762.056</v>
      </c>
      <c r="J1318">
        <v>4.1189999999999998</v>
      </c>
      <c r="K1318">
        <v>0.98699999999999999</v>
      </c>
      <c r="L1318">
        <v>0.62</v>
      </c>
      <c r="M1318">
        <v>0.53891</v>
      </c>
      <c r="N1318">
        <v>-13.08</v>
      </c>
      <c r="O1318" s="78">
        <v>44591</v>
      </c>
    </row>
    <row r="1319" spans="1:15" x14ac:dyDescent="0.35">
      <c r="A1319">
        <v>129</v>
      </c>
      <c r="B1319">
        <v>129</v>
      </c>
      <c r="C1319" t="s">
        <v>684</v>
      </c>
      <c r="D1319" t="s">
        <v>510</v>
      </c>
      <c r="E1319" t="s">
        <v>301</v>
      </c>
      <c r="F1319">
        <v>4.21</v>
      </c>
      <c r="G1319">
        <v>15272.164000000001</v>
      </c>
      <c r="H1319">
        <v>440876</v>
      </c>
      <c r="I1319">
        <v>14879.385</v>
      </c>
      <c r="J1319">
        <v>7.8929999999999998</v>
      </c>
      <c r="K1319">
        <v>0.98699999999999999</v>
      </c>
      <c r="L1319">
        <v>0.99</v>
      </c>
      <c r="M1319">
        <v>1.0800399999999999</v>
      </c>
      <c r="N1319">
        <v>9.1</v>
      </c>
      <c r="O1319" s="78">
        <v>44591</v>
      </c>
    </row>
    <row r="1320" spans="1:15" x14ac:dyDescent="0.35">
      <c r="A1320">
        <v>130</v>
      </c>
      <c r="B1320">
        <v>130</v>
      </c>
      <c r="C1320" t="s">
        <v>685</v>
      </c>
      <c r="D1320" t="s">
        <v>512</v>
      </c>
      <c r="E1320" t="s">
        <v>301</v>
      </c>
      <c r="F1320">
        <v>4.21</v>
      </c>
      <c r="G1320">
        <v>18394.598000000002</v>
      </c>
      <c r="H1320">
        <v>518926</v>
      </c>
      <c r="I1320">
        <v>12490.285</v>
      </c>
      <c r="J1320">
        <v>11.324999999999999</v>
      </c>
      <c r="K1320">
        <v>0.98699999999999999</v>
      </c>
      <c r="L1320">
        <v>1.59</v>
      </c>
      <c r="M1320">
        <v>1.5756699999999999</v>
      </c>
      <c r="N1320">
        <v>-0.9</v>
      </c>
      <c r="O1320" s="78">
        <v>44591</v>
      </c>
    </row>
    <row r="1321" spans="1:15" x14ac:dyDescent="0.35">
      <c r="A1321">
        <v>131</v>
      </c>
      <c r="B1321">
        <v>131</v>
      </c>
      <c r="C1321" t="s">
        <v>686</v>
      </c>
      <c r="D1321" t="s">
        <v>514</v>
      </c>
      <c r="E1321" t="s">
        <v>301</v>
      </c>
      <c r="F1321">
        <v>4.21</v>
      </c>
      <c r="G1321">
        <v>25746.879000000001</v>
      </c>
      <c r="H1321">
        <v>735947</v>
      </c>
      <c r="I1321">
        <v>12543.123</v>
      </c>
      <c r="J1321">
        <v>15.785</v>
      </c>
      <c r="K1321">
        <v>0.98699999999999999</v>
      </c>
      <c r="L1321">
        <v>2.54</v>
      </c>
      <c r="M1321">
        <v>2.2248800000000002</v>
      </c>
      <c r="N1321">
        <v>-12.41</v>
      </c>
      <c r="O1321" s="78">
        <v>44591</v>
      </c>
    </row>
    <row r="1322" spans="1:15" x14ac:dyDescent="0.35">
      <c r="A1322">
        <v>132</v>
      </c>
      <c r="B1322">
        <v>132</v>
      </c>
      <c r="C1322" t="s">
        <v>687</v>
      </c>
      <c r="D1322" t="s">
        <v>516</v>
      </c>
      <c r="E1322" t="s">
        <v>301</v>
      </c>
      <c r="F1322">
        <v>4.21</v>
      </c>
      <c r="G1322">
        <v>40362.190999999999</v>
      </c>
      <c r="H1322">
        <v>1145468</v>
      </c>
      <c r="I1322">
        <v>13219.089</v>
      </c>
      <c r="J1322">
        <v>23.48</v>
      </c>
      <c r="K1322">
        <v>0.98699999999999999</v>
      </c>
      <c r="L1322">
        <v>4.07</v>
      </c>
      <c r="M1322">
        <v>3.3592</v>
      </c>
      <c r="N1322">
        <v>-17.46</v>
      </c>
      <c r="O1322" s="78">
        <v>44591</v>
      </c>
    </row>
    <row r="1323" spans="1:15" x14ac:dyDescent="0.35">
      <c r="A1323">
        <v>133</v>
      </c>
      <c r="B1323">
        <v>133</v>
      </c>
      <c r="C1323" t="s">
        <v>688</v>
      </c>
      <c r="D1323" t="s">
        <v>271</v>
      </c>
      <c r="E1323" t="s">
        <v>272</v>
      </c>
      <c r="F1323">
        <v>4.42</v>
      </c>
      <c r="G1323">
        <v>80.284000000000006</v>
      </c>
      <c r="H1323">
        <v>1401</v>
      </c>
      <c r="K1323">
        <v>0.98699999999999999</v>
      </c>
      <c r="O1323" s="78">
        <v>44591</v>
      </c>
    </row>
    <row r="1324" spans="1:15" x14ac:dyDescent="0.35">
      <c r="A1324">
        <v>134</v>
      </c>
      <c r="B1324">
        <v>134</v>
      </c>
      <c r="C1324" t="s">
        <v>689</v>
      </c>
      <c r="D1324" t="s">
        <v>519</v>
      </c>
      <c r="E1324" t="s">
        <v>301</v>
      </c>
      <c r="F1324">
        <v>4.21</v>
      </c>
      <c r="G1324">
        <v>57013.788999999997</v>
      </c>
      <c r="H1324">
        <v>1610459</v>
      </c>
      <c r="I1324">
        <v>9105.19</v>
      </c>
      <c r="J1324">
        <v>48.152000000000001</v>
      </c>
      <c r="K1324">
        <v>0.98699999999999999</v>
      </c>
      <c r="L1324">
        <v>6.51</v>
      </c>
      <c r="M1324">
        <v>7.12723</v>
      </c>
      <c r="N1324">
        <v>9.48</v>
      </c>
      <c r="O1324" s="78">
        <v>44591</v>
      </c>
    </row>
    <row r="1325" spans="1:15" x14ac:dyDescent="0.35">
      <c r="A1325">
        <v>135</v>
      </c>
      <c r="B1325">
        <v>135</v>
      </c>
      <c r="C1325" t="s">
        <v>690</v>
      </c>
      <c r="D1325" t="s">
        <v>521</v>
      </c>
      <c r="E1325" t="s">
        <v>301</v>
      </c>
      <c r="F1325">
        <v>4.21</v>
      </c>
      <c r="G1325">
        <v>93935.304999999993</v>
      </c>
      <c r="H1325">
        <v>2614759</v>
      </c>
      <c r="I1325">
        <v>8944.2780000000002</v>
      </c>
      <c r="J1325">
        <v>80.763000000000005</v>
      </c>
      <c r="K1325">
        <v>0.98699999999999999</v>
      </c>
      <c r="L1325">
        <v>10.42</v>
      </c>
      <c r="M1325">
        <v>12.46503</v>
      </c>
      <c r="N1325">
        <v>19.63</v>
      </c>
      <c r="O1325" s="78">
        <v>44591</v>
      </c>
    </row>
    <row r="1326" spans="1:15" x14ac:dyDescent="0.35">
      <c r="A1326">
        <v>136</v>
      </c>
      <c r="B1326">
        <v>136</v>
      </c>
      <c r="C1326" t="s">
        <v>691</v>
      </c>
      <c r="D1326" t="s">
        <v>523</v>
      </c>
      <c r="E1326" t="s">
        <v>301</v>
      </c>
      <c r="F1326">
        <v>4.21</v>
      </c>
      <c r="G1326">
        <v>142378.46900000001</v>
      </c>
      <c r="H1326">
        <v>3922363</v>
      </c>
      <c r="I1326">
        <v>10160.619000000001</v>
      </c>
      <c r="J1326">
        <v>107.758</v>
      </c>
      <c r="K1326">
        <v>0.98699999999999999</v>
      </c>
      <c r="L1326">
        <v>16.670000000000002</v>
      </c>
      <c r="M1326">
        <v>17.267710000000001</v>
      </c>
      <c r="N1326">
        <v>3.59</v>
      </c>
      <c r="O1326" s="78">
        <v>44591</v>
      </c>
    </row>
    <row r="1327" spans="1:15" x14ac:dyDescent="0.35">
      <c r="A1327">
        <v>137</v>
      </c>
      <c r="B1327">
        <v>137</v>
      </c>
      <c r="C1327" t="s">
        <v>692</v>
      </c>
      <c r="D1327" t="s">
        <v>525</v>
      </c>
      <c r="E1327" t="s">
        <v>301</v>
      </c>
      <c r="F1327">
        <v>4.21</v>
      </c>
      <c r="G1327">
        <v>185247.625</v>
      </c>
      <c r="H1327">
        <v>5013831</v>
      </c>
      <c r="I1327">
        <v>10557.563</v>
      </c>
      <c r="J1327">
        <v>134.93199999999999</v>
      </c>
      <c r="K1327">
        <v>0.98699999999999999</v>
      </c>
      <c r="L1327">
        <v>26.67</v>
      </c>
      <c r="M1327">
        <v>22.559750000000001</v>
      </c>
      <c r="N1327">
        <v>-15.41</v>
      </c>
      <c r="O1327" s="78">
        <v>44591</v>
      </c>
    </row>
    <row r="1328" spans="1:15" x14ac:dyDescent="0.35">
      <c r="A1328">
        <v>138</v>
      </c>
      <c r="B1328">
        <v>138</v>
      </c>
      <c r="C1328" t="s">
        <v>693</v>
      </c>
      <c r="D1328" t="s">
        <v>527</v>
      </c>
      <c r="E1328" t="s">
        <v>301</v>
      </c>
      <c r="F1328">
        <v>4.21</v>
      </c>
      <c r="G1328">
        <v>292514</v>
      </c>
      <c r="H1328">
        <v>7773995</v>
      </c>
      <c r="I1328">
        <v>10594.545</v>
      </c>
      <c r="J1328">
        <v>212.32</v>
      </c>
      <c r="K1328">
        <v>0.98699999999999999</v>
      </c>
      <c r="L1328">
        <v>42.67</v>
      </c>
      <c r="M1328">
        <v>42.23959</v>
      </c>
      <c r="N1328">
        <v>-1.01</v>
      </c>
      <c r="O1328" s="78">
        <v>44591</v>
      </c>
    </row>
    <row r="1329" spans="1:15" x14ac:dyDescent="0.35">
      <c r="A1329">
        <v>139</v>
      </c>
      <c r="B1329">
        <v>139</v>
      </c>
      <c r="C1329" t="s">
        <v>694</v>
      </c>
      <c r="D1329" t="s">
        <v>271</v>
      </c>
      <c r="E1329" t="s">
        <v>272</v>
      </c>
      <c r="F1329">
        <v>4.2</v>
      </c>
      <c r="G1329">
        <v>196.99600000000001</v>
      </c>
      <c r="H1329">
        <v>2040</v>
      </c>
      <c r="K1329">
        <v>0.98699999999999999</v>
      </c>
      <c r="O1329" s="78">
        <v>44591</v>
      </c>
    </row>
    <row r="1330" spans="1:15" x14ac:dyDescent="0.35">
      <c r="A1330">
        <v>140</v>
      </c>
      <c r="B1330">
        <v>140</v>
      </c>
      <c r="C1330" t="s">
        <v>695</v>
      </c>
      <c r="D1330" t="s">
        <v>530</v>
      </c>
      <c r="E1330" t="s">
        <v>339</v>
      </c>
      <c r="F1330">
        <v>4.21</v>
      </c>
      <c r="G1330">
        <v>2655.172</v>
      </c>
      <c r="H1330">
        <v>73072</v>
      </c>
      <c r="I1330">
        <v>8704.81</v>
      </c>
      <c r="J1330">
        <v>2.3460000000000001</v>
      </c>
      <c r="K1330">
        <v>0.98699999999999999</v>
      </c>
      <c r="L1330">
        <v>0.33</v>
      </c>
      <c r="M1330">
        <v>0.28609000000000001</v>
      </c>
      <c r="N1330">
        <v>-13.31</v>
      </c>
      <c r="O1330" s="78">
        <v>44591</v>
      </c>
    </row>
    <row r="1331" spans="1:15" x14ac:dyDescent="0.35">
      <c r="A1331">
        <v>141</v>
      </c>
      <c r="B1331">
        <v>141</v>
      </c>
      <c r="C1331" t="s">
        <v>696</v>
      </c>
      <c r="D1331" t="s">
        <v>532</v>
      </c>
      <c r="E1331" t="s">
        <v>339</v>
      </c>
      <c r="F1331">
        <v>4.21</v>
      </c>
      <c r="G1331">
        <v>8236.2960000000003</v>
      </c>
      <c r="H1331">
        <v>236392</v>
      </c>
      <c r="I1331">
        <v>8780.9230000000007</v>
      </c>
      <c r="J1331">
        <v>7.2130000000000001</v>
      </c>
      <c r="K1331">
        <v>0.98699999999999999</v>
      </c>
      <c r="L1331">
        <v>0.83</v>
      </c>
      <c r="M1331">
        <v>0.98226000000000002</v>
      </c>
      <c r="N1331">
        <v>18.34</v>
      </c>
      <c r="O1331" s="78">
        <v>44591</v>
      </c>
    </row>
    <row r="1332" spans="1:15" x14ac:dyDescent="0.35">
      <c r="A1332">
        <v>142</v>
      </c>
      <c r="B1332">
        <v>142</v>
      </c>
      <c r="C1332" t="s">
        <v>697</v>
      </c>
      <c r="D1332" t="s">
        <v>534</v>
      </c>
      <c r="E1332" t="s">
        <v>339</v>
      </c>
      <c r="F1332">
        <v>4.21</v>
      </c>
      <c r="G1332">
        <v>22042.203000000001</v>
      </c>
      <c r="H1332">
        <v>634556</v>
      </c>
      <c r="I1332">
        <v>8074.9809999999998</v>
      </c>
      <c r="J1332">
        <v>20.991</v>
      </c>
      <c r="K1332">
        <v>0.98699999999999999</v>
      </c>
      <c r="L1332">
        <v>3.33</v>
      </c>
      <c r="M1332">
        <v>2.9903300000000002</v>
      </c>
      <c r="N1332">
        <v>-10.199999999999999</v>
      </c>
      <c r="O1332" s="78">
        <v>44591</v>
      </c>
    </row>
    <row r="1333" spans="1:15" x14ac:dyDescent="0.35">
      <c r="A1333">
        <v>143</v>
      </c>
      <c r="B1333">
        <v>143</v>
      </c>
      <c r="C1333" t="s">
        <v>698</v>
      </c>
      <c r="D1333" t="s">
        <v>345</v>
      </c>
      <c r="E1333" t="s">
        <v>276</v>
      </c>
      <c r="F1333">
        <v>4.41</v>
      </c>
      <c r="G1333">
        <v>61.66</v>
      </c>
      <c r="H1333">
        <v>986</v>
      </c>
      <c r="K1333">
        <v>0.98699999999999999</v>
      </c>
      <c r="O1333" s="78">
        <v>44591</v>
      </c>
    </row>
    <row r="1334" spans="1:15" x14ac:dyDescent="0.35">
      <c r="A1334">
        <v>144</v>
      </c>
      <c r="B1334">
        <v>144</v>
      </c>
      <c r="C1334" t="s">
        <v>699</v>
      </c>
      <c r="D1334" t="s">
        <v>271</v>
      </c>
      <c r="E1334" t="s">
        <v>272</v>
      </c>
      <c r="F1334">
        <v>4.43</v>
      </c>
      <c r="G1334">
        <v>85.435000000000002</v>
      </c>
      <c r="H1334">
        <v>1302</v>
      </c>
      <c r="K1334">
        <v>0.98699999999999999</v>
      </c>
      <c r="O1334" s="78">
        <v>44591</v>
      </c>
    </row>
    <row r="1335" spans="1:15" x14ac:dyDescent="0.35">
      <c r="A1335">
        <v>145</v>
      </c>
      <c r="B1335">
        <v>145</v>
      </c>
      <c r="C1335" t="s">
        <v>700</v>
      </c>
      <c r="D1335" t="s">
        <v>506</v>
      </c>
      <c r="E1335" t="s">
        <v>301</v>
      </c>
      <c r="F1335">
        <v>4.21</v>
      </c>
      <c r="G1335">
        <v>4819.55</v>
      </c>
      <c r="H1335">
        <v>138815</v>
      </c>
      <c r="I1335">
        <v>14512.656999999999</v>
      </c>
      <c r="J1335">
        <v>2.5539999999999998</v>
      </c>
      <c r="K1335">
        <v>0.98699999999999999</v>
      </c>
      <c r="L1335">
        <v>0.39</v>
      </c>
      <c r="M1335">
        <v>0.31572</v>
      </c>
      <c r="N1335">
        <v>-19.05</v>
      </c>
      <c r="O1335" s="78">
        <v>44591</v>
      </c>
    </row>
    <row r="1336" spans="1:15" x14ac:dyDescent="0.35">
      <c r="A1336">
        <v>146</v>
      </c>
      <c r="B1336">
        <v>146</v>
      </c>
      <c r="C1336" t="s">
        <v>701</v>
      </c>
      <c r="D1336" t="s">
        <v>508</v>
      </c>
      <c r="E1336" t="s">
        <v>301</v>
      </c>
      <c r="F1336">
        <v>4.21</v>
      </c>
      <c r="G1336">
        <v>7660.1589999999997</v>
      </c>
      <c r="H1336">
        <v>217669</v>
      </c>
      <c r="I1336">
        <v>14038.548000000001</v>
      </c>
      <c r="J1336">
        <v>4.1959999999999997</v>
      </c>
      <c r="K1336">
        <v>0.98699999999999999</v>
      </c>
      <c r="L1336">
        <v>0.62</v>
      </c>
      <c r="M1336">
        <v>0.54996</v>
      </c>
      <c r="N1336">
        <v>-11.3</v>
      </c>
      <c r="O1336" s="78">
        <v>44591</v>
      </c>
    </row>
    <row r="1337" spans="1:15" x14ac:dyDescent="0.35">
      <c r="A1337">
        <v>147</v>
      </c>
      <c r="B1337">
        <v>147</v>
      </c>
      <c r="C1337" t="s">
        <v>702</v>
      </c>
      <c r="D1337" t="s">
        <v>510</v>
      </c>
      <c r="E1337" t="s">
        <v>301</v>
      </c>
      <c r="F1337">
        <v>4.21</v>
      </c>
      <c r="G1337">
        <v>15764.005999999999</v>
      </c>
      <c r="H1337">
        <v>455112</v>
      </c>
      <c r="I1337">
        <v>15090.258</v>
      </c>
      <c r="J1337">
        <v>8.0329999999999995</v>
      </c>
      <c r="K1337">
        <v>0.98699999999999999</v>
      </c>
      <c r="L1337">
        <v>0.99</v>
      </c>
      <c r="M1337">
        <v>1.1002400000000001</v>
      </c>
      <c r="N1337">
        <v>11.14</v>
      </c>
      <c r="O1337" s="78">
        <v>44591</v>
      </c>
    </row>
    <row r="1338" spans="1:15" x14ac:dyDescent="0.35">
      <c r="A1338">
        <v>148</v>
      </c>
      <c r="B1338">
        <v>148</v>
      </c>
      <c r="C1338" t="s">
        <v>703</v>
      </c>
      <c r="D1338" t="s">
        <v>271</v>
      </c>
      <c r="E1338" t="s">
        <v>272</v>
      </c>
      <c r="F1338">
        <v>4.42</v>
      </c>
      <c r="G1338">
        <v>45.561999999999998</v>
      </c>
      <c r="H1338">
        <v>1218</v>
      </c>
      <c r="K1338">
        <v>0.98699999999999999</v>
      </c>
      <c r="O1338" s="78">
        <v>44591</v>
      </c>
    </row>
    <row r="1339" spans="1:15" x14ac:dyDescent="0.35">
      <c r="A1339">
        <v>149</v>
      </c>
      <c r="B1339">
        <v>149</v>
      </c>
      <c r="C1339" t="s">
        <v>704</v>
      </c>
      <c r="D1339" t="s">
        <v>506</v>
      </c>
      <c r="E1339" t="s">
        <v>301</v>
      </c>
      <c r="F1339">
        <v>4.21</v>
      </c>
      <c r="G1339">
        <v>4910.5140000000001</v>
      </c>
      <c r="H1339">
        <v>143441</v>
      </c>
      <c r="I1339">
        <v>14889.045</v>
      </c>
      <c r="J1339">
        <v>2.536</v>
      </c>
      <c r="K1339">
        <v>0.98699999999999999</v>
      </c>
      <c r="L1339">
        <v>0.39</v>
      </c>
      <c r="M1339">
        <v>0.31322</v>
      </c>
      <c r="N1339">
        <v>-19.690000000000001</v>
      </c>
      <c r="O1339" s="78">
        <v>44591</v>
      </c>
    </row>
    <row r="1340" spans="1:15" x14ac:dyDescent="0.35">
      <c r="A1340">
        <v>150</v>
      </c>
      <c r="B1340">
        <v>150</v>
      </c>
      <c r="C1340" t="s">
        <v>705</v>
      </c>
      <c r="D1340" t="s">
        <v>508</v>
      </c>
      <c r="E1340" t="s">
        <v>301</v>
      </c>
      <c r="F1340">
        <v>4.21</v>
      </c>
      <c r="G1340">
        <v>7624.3280000000004</v>
      </c>
      <c r="H1340">
        <v>223071</v>
      </c>
      <c r="I1340">
        <v>13968.114</v>
      </c>
      <c r="J1340">
        <v>4.1970000000000001</v>
      </c>
      <c r="K1340">
        <v>0.98699999999999999</v>
      </c>
      <c r="L1340">
        <v>0.62</v>
      </c>
      <c r="M1340">
        <v>0.55017000000000005</v>
      </c>
      <c r="N1340">
        <v>-11.26</v>
      </c>
      <c r="O1340" s="78">
        <v>44591</v>
      </c>
    </row>
    <row r="1341" spans="1:15" x14ac:dyDescent="0.35">
      <c r="A1341">
        <v>151</v>
      </c>
      <c r="B1341">
        <v>151</v>
      </c>
      <c r="C1341" t="s">
        <v>706</v>
      </c>
      <c r="D1341" t="s">
        <v>510</v>
      </c>
      <c r="E1341" t="s">
        <v>301</v>
      </c>
      <c r="F1341">
        <v>4.21</v>
      </c>
      <c r="G1341">
        <v>15710.648999999999</v>
      </c>
      <c r="H1341">
        <v>454393</v>
      </c>
      <c r="I1341">
        <v>14802.477999999999</v>
      </c>
      <c r="J1341">
        <v>8.1620000000000008</v>
      </c>
      <c r="K1341">
        <v>0.98699999999999999</v>
      </c>
      <c r="L1341">
        <v>0.99</v>
      </c>
      <c r="M1341">
        <v>1.1187400000000001</v>
      </c>
      <c r="N1341">
        <v>13</v>
      </c>
      <c r="O1341" s="78">
        <v>44591</v>
      </c>
    </row>
    <row r="1342" spans="1:15" x14ac:dyDescent="0.35">
      <c r="A1342">
        <v>152</v>
      </c>
      <c r="B1342">
        <v>152</v>
      </c>
      <c r="C1342" t="s">
        <v>707</v>
      </c>
      <c r="D1342" t="s">
        <v>271</v>
      </c>
      <c r="E1342" t="s">
        <v>272</v>
      </c>
      <c r="F1342">
        <v>4.42</v>
      </c>
      <c r="G1342">
        <v>51.473999999999997</v>
      </c>
      <c r="H1342">
        <v>1044</v>
      </c>
      <c r="K1342">
        <v>0.98699999999999999</v>
      </c>
      <c r="O1342" s="78">
        <v>44591</v>
      </c>
    </row>
    <row r="1343" spans="1:15" x14ac:dyDescent="0.35">
      <c r="A1343">
        <v>153</v>
      </c>
      <c r="B1343">
        <v>153</v>
      </c>
      <c r="C1343" t="s">
        <v>708</v>
      </c>
      <c r="D1343" t="s">
        <v>506</v>
      </c>
      <c r="E1343" t="s">
        <v>301</v>
      </c>
      <c r="F1343">
        <v>4.21</v>
      </c>
      <c r="G1343">
        <v>5289.5110000000004</v>
      </c>
      <c r="H1343">
        <v>154597</v>
      </c>
      <c r="I1343">
        <v>14814.282999999999</v>
      </c>
      <c r="J1343">
        <v>2.746</v>
      </c>
      <c r="K1343">
        <v>0.98699999999999999</v>
      </c>
      <c r="L1343">
        <v>0.39</v>
      </c>
      <c r="M1343">
        <v>0.34305999999999998</v>
      </c>
      <c r="N1343">
        <v>-12.04</v>
      </c>
      <c r="O1343" s="78">
        <v>44591</v>
      </c>
    </row>
    <row r="1344" spans="1:15" x14ac:dyDescent="0.35">
      <c r="A1344">
        <v>154</v>
      </c>
      <c r="B1344">
        <v>154</v>
      </c>
      <c r="C1344" t="s">
        <v>709</v>
      </c>
      <c r="D1344" t="s">
        <v>508</v>
      </c>
      <c r="E1344" t="s">
        <v>301</v>
      </c>
      <c r="F1344">
        <v>4.21</v>
      </c>
      <c r="G1344">
        <v>7212.6379999999999</v>
      </c>
      <c r="H1344">
        <v>203916</v>
      </c>
      <c r="I1344">
        <v>13927.27</v>
      </c>
      <c r="J1344">
        <v>3.9820000000000002</v>
      </c>
      <c r="K1344">
        <v>0.98699999999999999</v>
      </c>
      <c r="L1344">
        <v>0.62</v>
      </c>
      <c r="M1344">
        <v>0.51946000000000003</v>
      </c>
      <c r="N1344">
        <v>-16.22</v>
      </c>
      <c r="O1344" s="78">
        <v>44591</v>
      </c>
    </row>
    <row r="1345" spans="1:15" x14ac:dyDescent="0.35">
      <c r="A1345">
        <v>155</v>
      </c>
      <c r="B1345">
        <v>155</v>
      </c>
      <c r="C1345" t="s">
        <v>710</v>
      </c>
      <c r="D1345" t="s">
        <v>510</v>
      </c>
      <c r="E1345" t="s">
        <v>301</v>
      </c>
      <c r="F1345">
        <v>4.21</v>
      </c>
      <c r="G1345">
        <v>15818.022999999999</v>
      </c>
      <c r="H1345">
        <v>450564</v>
      </c>
      <c r="I1345">
        <v>15255.95</v>
      </c>
      <c r="J1345">
        <v>7.9729999999999999</v>
      </c>
      <c r="K1345">
        <v>0.98699999999999999</v>
      </c>
      <c r="L1345">
        <v>0.99</v>
      </c>
      <c r="M1345">
        <v>1.09161</v>
      </c>
      <c r="N1345">
        <v>10.26</v>
      </c>
      <c r="O1345" s="78">
        <v>44591</v>
      </c>
    </row>
    <row r="1346" spans="1:15" x14ac:dyDescent="0.35">
      <c r="A1346">
        <v>156</v>
      </c>
      <c r="B1346">
        <v>156</v>
      </c>
      <c r="C1346" t="s">
        <v>711</v>
      </c>
      <c r="D1346" t="s">
        <v>271</v>
      </c>
      <c r="E1346" t="s">
        <v>272</v>
      </c>
      <c r="F1346">
        <v>4.43</v>
      </c>
      <c r="G1346">
        <v>89.619</v>
      </c>
      <c r="H1346">
        <v>1269</v>
      </c>
      <c r="K1346">
        <v>0.98699999999999999</v>
      </c>
      <c r="O1346" s="78">
        <v>44591</v>
      </c>
    </row>
    <row r="1347" spans="1:15" x14ac:dyDescent="0.35">
      <c r="A1347">
        <v>157</v>
      </c>
      <c r="B1347">
        <v>157</v>
      </c>
      <c r="C1347" t="s">
        <v>712</v>
      </c>
      <c r="D1347" t="s">
        <v>479</v>
      </c>
      <c r="E1347" t="s">
        <v>281</v>
      </c>
      <c r="F1347">
        <v>4.21</v>
      </c>
      <c r="G1347">
        <v>14874.305</v>
      </c>
      <c r="H1347">
        <v>439036</v>
      </c>
      <c r="I1347">
        <v>9467.2900000000009</v>
      </c>
      <c r="J1347">
        <v>12.082000000000001</v>
      </c>
      <c r="K1347">
        <v>0.98699999999999999</v>
      </c>
      <c r="L1347">
        <v>41.65</v>
      </c>
      <c r="M1347">
        <v>1.6854199999999999</v>
      </c>
      <c r="N1347">
        <v>-95.95</v>
      </c>
      <c r="O1347" s="78">
        <v>44591</v>
      </c>
    </row>
    <row r="1348" spans="1:15" x14ac:dyDescent="0.35">
      <c r="A1348">
        <v>158</v>
      </c>
      <c r="B1348">
        <v>158</v>
      </c>
      <c r="C1348" t="s">
        <v>713</v>
      </c>
      <c r="D1348" t="s">
        <v>271</v>
      </c>
      <c r="E1348" t="s">
        <v>272</v>
      </c>
      <c r="F1348">
        <v>4.42</v>
      </c>
      <c r="G1348">
        <v>102.024</v>
      </c>
      <c r="H1348">
        <v>1650</v>
      </c>
      <c r="K1348">
        <v>0.98699999999999999</v>
      </c>
      <c r="O1348" s="78">
        <v>44591</v>
      </c>
    </row>
    <row r="1349" spans="1:15" x14ac:dyDescent="0.35">
      <c r="A1349">
        <v>159</v>
      </c>
      <c r="B1349">
        <v>159</v>
      </c>
      <c r="C1349" t="s">
        <v>714</v>
      </c>
      <c r="D1349" t="s">
        <v>486</v>
      </c>
      <c r="E1349" t="s">
        <v>281</v>
      </c>
      <c r="F1349">
        <v>4.21</v>
      </c>
      <c r="G1349">
        <v>32010.088</v>
      </c>
      <c r="H1349">
        <v>900843</v>
      </c>
      <c r="I1349">
        <v>9786.0049999999992</v>
      </c>
      <c r="J1349">
        <v>25.154</v>
      </c>
      <c r="K1349">
        <v>0.98699999999999999</v>
      </c>
      <c r="L1349">
        <v>41.65</v>
      </c>
      <c r="M1349">
        <v>3.6084000000000001</v>
      </c>
      <c r="N1349">
        <v>-91.34</v>
      </c>
      <c r="O1349" s="78">
        <v>44591</v>
      </c>
    </row>
    <row r="1350" spans="1:15" x14ac:dyDescent="0.35">
      <c r="A1350">
        <v>160</v>
      </c>
      <c r="B1350">
        <v>160</v>
      </c>
      <c r="C1350" t="s">
        <v>715</v>
      </c>
      <c r="D1350" t="s">
        <v>474</v>
      </c>
      <c r="E1350" t="s">
        <v>281</v>
      </c>
      <c r="F1350">
        <v>4.21</v>
      </c>
      <c r="G1350">
        <v>28589.687999999998</v>
      </c>
      <c r="H1350">
        <v>808747</v>
      </c>
      <c r="I1350">
        <v>9023.9349999999995</v>
      </c>
      <c r="J1350">
        <v>24.364000000000001</v>
      </c>
      <c r="K1350">
        <v>0.98699999999999999</v>
      </c>
      <c r="L1350">
        <v>41.65</v>
      </c>
      <c r="M1350">
        <v>3.4906000000000001</v>
      </c>
      <c r="N1350">
        <v>-91.62</v>
      </c>
      <c r="O1350" s="78">
        <v>44591</v>
      </c>
    </row>
    <row r="1351" spans="1:15" x14ac:dyDescent="0.35">
      <c r="A1351">
        <v>161</v>
      </c>
      <c r="B1351">
        <v>161</v>
      </c>
      <c r="C1351" t="s">
        <v>716</v>
      </c>
      <c r="D1351" t="s">
        <v>271</v>
      </c>
      <c r="E1351" t="s">
        <v>272</v>
      </c>
      <c r="F1351">
        <v>4.22</v>
      </c>
      <c r="G1351">
        <v>3.5680000000000001</v>
      </c>
      <c r="H1351">
        <v>130</v>
      </c>
      <c r="K1351">
        <v>0.98699999999999999</v>
      </c>
      <c r="O1351" s="78">
        <v>44591</v>
      </c>
    </row>
    <row r="1352" spans="1:15" x14ac:dyDescent="0.35">
      <c r="A1352">
        <v>162</v>
      </c>
      <c r="B1352">
        <v>162</v>
      </c>
      <c r="C1352" t="s">
        <v>717</v>
      </c>
      <c r="D1352" t="s">
        <v>271</v>
      </c>
      <c r="E1352" t="s">
        <v>272</v>
      </c>
      <c r="K1352">
        <v>0.98699999999999999</v>
      </c>
      <c r="O1352" s="78">
        <v>44591</v>
      </c>
    </row>
    <row r="1353" spans="1:15" x14ac:dyDescent="0.35">
      <c r="A1353">
        <v>163</v>
      </c>
      <c r="B1353">
        <v>163</v>
      </c>
      <c r="C1353" t="s">
        <v>718</v>
      </c>
      <c r="D1353" t="s">
        <v>271</v>
      </c>
      <c r="E1353" t="s">
        <v>272</v>
      </c>
      <c r="K1353">
        <v>0.98699999999999999</v>
      </c>
      <c r="O1353" s="78">
        <v>44591</v>
      </c>
    </row>
    <row r="1354" spans="1:15" x14ac:dyDescent="0.35">
      <c r="A1354">
        <v>164</v>
      </c>
      <c r="B1354">
        <v>164</v>
      </c>
      <c r="C1354" t="s">
        <v>719</v>
      </c>
      <c r="D1354" t="s">
        <v>271</v>
      </c>
      <c r="E1354" t="s">
        <v>272</v>
      </c>
      <c r="K1354">
        <v>0.98699999999999999</v>
      </c>
      <c r="O1354" s="78">
        <v>44591</v>
      </c>
    </row>
    <row r="1355" spans="1:15" x14ac:dyDescent="0.35">
      <c r="A1355">
        <v>165</v>
      </c>
      <c r="B1355">
        <v>165</v>
      </c>
      <c r="C1355" t="s">
        <v>720</v>
      </c>
      <c r="D1355" t="s">
        <v>271</v>
      </c>
      <c r="E1355" t="s">
        <v>272</v>
      </c>
      <c r="K1355">
        <v>0.98699999999999999</v>
      </c>
      <c r="O1355" s="78">
        <v>44592</v>
      </c>
    </row>
    <row r="1357" spans="1:15" x14ac:dyDescent="0.35">
      <c r="A1357" t="s">
        <v>727</v>
      </c>
    </row>
    <row r="1359" spans="1:15" x14ac:dyDescent="0.35">
      <c r="B1359" t="s">
        <v>256</v>
      </c>
      <c r="C1359" t="s">
        <v>257</v>
      </c>
      <c r="D1359" t="s">
        <v>258</v>
      </c>
      <c r="E1359" t="s">
        <v>259</v>
      </c>
      <c r="F1359" t="s">
        <v>260</v>
      </c>
      <c r="G1359" t="s">
        <v>261</v>
      </c>
      <c r="H1359" t="s">
        <v>262</v>
      </c>
      <c r="I1359" t="s">
        <v>263</v>
      </c>
      <c r="J1359" t="s">
        <v>264</v>
      </c>
      <c r="K1359" t="s">
        <v>265</v>
      </c>
      <c r="L1359" t="s">
        <v>266</v>
      </c>
      <c r="M1359" t="s">
        <v>267</v>
      </c>
      <c r="N1359" t="s">
        <v>268</v>
      </c>
      <c r="O1359" t="s">
        <v>269</v>
      </c>
    </row>
    <row r="1360" spans="1:15" x14ac:dyDescent="0.35">
      <c r="A1360">
        <v>1</v>
      </c>
      <c r="B1360">
        <v>1</v>
      </c>
      <c r="C1360" t="s">
        <v>467</v>
      </c>
      <c r="D1360" t="s">
        <v>271</v>
      </c>
      <c r="E1360" t="s">
        <v>272</v>
      </c>
      <c r="L1360">
        <v>7.69</v>
      </c>
      <c r="O1360" s="78">
        <v>44590</v>
      </c>
    </row>
    <row r="1361" spans="1:15" x14ac:dyDescent="0.35">
      <c r="A1361">
        <v>2</v>
      </c>
      <c r="B1361">
        <v>2</v>
      </c>
      <c r="C1361" t="s">
        <v>468</v>
      </c>
      <c r="D1361" t="s">
        <v>271</v>
      </c>
      <c r="E1361" t="s">
        <v>272</v>
      </c>
      <c r="L1361">
        <v>7.69</v>
      </c>
      <c r="O1361" s="78">
        <v>44590</v>
      </c>
    </row>
    <row r="1362" spans="1:15" x14ac:dyDescent="0.35">
      <c r="A1362">
        <v>3</v>
      </c>
      <c r="B1362">
        <v>3</v>
      </c>
      <c r="C1362" t="s">
        <v>469</v>
      </c>
      <c r="D1362" t="s">
        <v>470</v>
      </c>
      <c r="E1362" t="s">
        <v>276</v>
      </c>
      <c r="F1362">
        <v>4.34</v>
      </c>
      <c r="G1362">
        <v>7907.6760000000004</v>
      </c>
      <c r="H1362">
        <v>226058</v>
      </c>
      <c r="J1362">
        <v>7907.6760000000004</v>
      </c>
      <c r="L1362">
        <v>7.69</v>
      </c>
      <c r="M1362">
        <v>4.9470799999999997</v>
      </c>
      <c r="N1362">
        <v>-35.67</v>
      </c>
      <c r="O1362" s="78">
        <v>44590</v>
      </c>
    </row>
    <row r="1363" spans="1:15" x14ac:dyDescent="0.35">
      <c r="A1363">
        <v>4</v>
      </c>
      <c r="B1363">
        <v>4</v>
      </c>
      <c r="C1363" t="s">
        <v>471</v>
      </c>
      <c r="D1363" t="s">
        <v>472</v>
      </c>
      <c r="E1363" t="s">
        <v>276</v>
      </c>
      <c r="F1363">
        <v>4.34</v>
      </c>
      <c r="G1363">
        <v>7878.4459999999999</v>
      </c>
      <c r="H1363">
        <v>228177</v>
      </c>
      <c r="J1363">
        <v>7878.4459999999999</v>
      </c>
      <c r="L1363">
        <v>7.69</v>
      </c>
      <c r="M1363">
        <v>4.9287999999999998</v>
      </c>
      <c r="N1363">
        <v>-35.909999999999997</v>
      </c>
      <c r="O1363" s="78">
        <v>44590</v>
      </c>
    </row>
    <row r="1364" spans="1:15" x14ac:dyDescent="0.35">
      <c r="A1364">
        <v>5</v>
      </c>
      <c r="B1364">
        <v>5</v>
      </c>
      <c r="C1364" t="s">
        <v>473</v>
      </c>
      <c r="D1364" t="s">
        <v>474</v>
      </c>
      <c r="E1364" t="s">
        <v>281</v>
      </c>
      <c r="F1364">
        <v>4.34</v>
      </c>
      <c r="G1364">
        <v>9574.6820000000007</v>
      </c>
      <c r="H1364">
        <v>271509</v>
      </c>
      <c r="J1364">
        <v>9574.6820000000007</v>
      </c>
      <c r="L1364">
        <v>7.69</v>
      </c>
      <c r="M1364">
        <v>5.9899699999999996</v>
      </c>
      <c r="N1364">
        <v>-22.11</v>
      </c>
      <c r="O1364" s="78">
        <v>44590</v>
      </c>
    </row>
    <row r="1365" spans="1:15" x14ac:dyDescent="0.35">
      <c r="A1365">
        <v>6</v>
      </c>
      <c r="B1365">
        <v>6</v>
      </c>
      <c r="C1365" t="s">
        <v>475</v>
      </c>
      <c r="D1365" t="s">
        <v>271</v>
      </c>
      <c r="E1365" t="s">
        <v>272</v>
      </c>
      <c r="L1365">
        <v>7.69</v>
      </c>
      <c r="O1365" s="78">
        <v>44590</v>
      </c>
    </row>
    <row r="1366" spans="1:15" x14ac:dyDescent="0.35">
      <c r="A1366">
        <v>7</v>
      </c>
      <c r="B1366">
        <v>7</v>
      </c>
      <c r="C1366" t="s">
        <v>476</v>
      </c>
      <c r="D1366" t="s">
        <v>477</v>
      </c>
      <c r="E1366" t="s">
        <v>281</v>
      </c>
      <c r="F1366">
        <v>4.34</v>
      </c>
      <c r="G1366">
        <v>7811.8140000000003</v>
      </c>
      <c r="H1366">
        <v>218790</v>
      </c>
      <c r="J1366">
        <v>7811.8140000000003</v>
      </c>
      <c r="L1366">
        <v>7.69</v>
      </c>
      <c r="M1366">
        <v>4.8871099999999998</v>
      </c>
      <c r="N1366">
        <v>-36.450000000000003</v>
      </c>
      <c r="O1366" s="78">
        <v>44590</v>
      </c>
    </row>
    <row r="1367" spans="1:15" x14ac:dyDescent="0.35">
      <c r="A1367">
        <v>8</v>
      </c>
      <c r="B1367">
        <v>8</v>
      </c>
      <c r="C1367" t="s">
        <v>478</v>
      </c>
      <c r="D1367" t="s">
        <v>479</v>
      </c>
      <c r="E1367" t="s">
        <v>281</v>
      </c>
      <c r="F1367">
        <v>4.34</v>
      </c>
      <c r="G1367">
        <v>7664.9480000000003</v>
      </c>
      <c r="H1367">
        <v>219247</v>
      </c>
      <c r="J1367">
        <v>7664.9480000000003</v>
      </c>
      <c r="L1367">
        <v>7.69</v>
      </c>
      <c r="M1367">
        <v>4.7952300000000001</v>
      </c>
      <c r="N1367">
        <v>-37.64</v>
      </c>
      <c r="O1367" s="78">
        <v>44590</v>
      </c>
    </row>
    <row r="1368" spans="1:15" x14ac:dyDescent="0.35">
      <c r="A1368">
        <v>9</v>
      </c>
      <c r="B1368">
        <v>9</v>
      </c>
      <c r="C1368" t="s">
        <v>480</v>
      </c>
      <c r="D1368" t="s">
        <v>481</v>
      </c>
      <c r="E1368" t="s">
        <v>281</v>
      </c>
      <c r="F1368">
        <v>4.34</v>
      </c>
      <c r="G1368">
        <v>7936.3370000000004</v>
      </c>
      <c r="H1368">
        <v>224626</v>
      </c>
      <c r="J1368">
        <v>7936.3370000000004</v>
      </c>
      <c r="L1368">
        <v>7.69</v>
      </c>
      <c r="M1368">
        <v>4.9650100000000004</v>
      </c>
      <c r="N1368">
        <v>-35.44</v>
      </c>
      <c r="O1368" s="78">
        <v>44590</v>
      </c>
    </row>
    <row r="1369" spans="1:15" x14ac:dyDescent="0.35">
      <c r="A1369">
        <v>10</v>
      </c>
      <c r="B1369">
        <v>10</v>
      </c>
      <c r="C1369" t="s">
        <v>482</v>
      </c>
      <c r="D1369" t="s">
        <v>271</v>
      </c>
      <c r="E1369" t="s">
        <v>272</v>
      </c>
      <c r="L1369">
        <v>7.69</v>
      </c>
      <c r="O1369" s="78">
        <v>44590</v>
      </c>
    </row>
    <row r="1370" spans="1:15" x14ac:dyDescent="0.35">
      <c r="A1370">
        <v>11</v>
      </c>
      <c r="B1370">
        <v>11</v>
      </c>
      <c r="C1370" t="s">
        <v>483</v>
      </c>
      <c r="D1370" t="s">
        <v>484</v>
      </c>
      <c r="E1370" t="s">
        <v>281</v>
      </c>
      <c r="F1370">
        <v>4.34</v>
      </c>
      <c r="G1370">
        <v>9059.4779999999992</v>
      </c>
      <c r="H1370">
        <v>258022</v>
      </c>
      <c r="J1370">
        <v>9059.4779999999992</v>
      </c>
      <c r="L1370">
        <v>7.69</v>
      </c>
      <c r="M1370">
        <v>5.6676599999999997</v>
      </c>
      <c r="N1370">
        <v>-26.3</v>
      </c>
      <c r="O1370" s="78">
        <v>44590</v>
      </c>
    </row>
    <row r="1371" spans="1:15" x14ac:dyDescent="0.35">
      <c r="A1371">
        <v>12</v>
      </c>
      <c r="B1371">
        <v>12</v>
      </c>
      <c r="C1371" t="s">
        <v>485</v>
      </c>
      <c r="D1371" t="s">
        <v>486</v>
      </c>
      <c r="E1371" t="s">
        <v>281</v>
      </c>
      <c r="F1371">
        <v>4.34</v>
      </c>
      <c r="G1371">
        <v>8094.9949999999999</v>
      </c>
      <c r="H1371">
        <v>232747</v>
      </c>
      <c r="J1371">
        <v>8094.9949999999999</v>
      </c>
      <c r="L1371">
        <v>7.69</v>
      </c>
      <c r="M1371">
        <v>5.0642699999999996</v>
      </c>
      <c r="N1371">
        <v>-34.14</v>
      </c>
      <c r="O1371" s="78">
        <v>44590</v>
      </c>
    </row>
    <row r="1372" spans="1:15" x14ac:dyDescent="0.35">
      <c r="A1372">
        <v>13</v>
      </c>
      <c r="B1372">
        <v>13</v>
      </c>
      <c r="C1372" t="s">
        <v>487</v>
      </c>
      <c r="D1372" t="s">
        <v>488</v>
      </c>
      <c r="E1372" t="s">
        <v>281</v>
      </c>
      <c r="F1372">
        <v>4.34</v>
      </c>
      <c r="G1372">
        <v>8237.3670000000002</v>
      </c>
      <c r="H1372">
        <v>234380</v>
      </c>
      <c r="J1372">
        <v>8237.3670000000002</v>
      </c>
      <c r="L1372">
        <v>7.69</v>
      </c>
      <c r="M1372">
        <v>5.15334</v>
      </c>
      <c r="N1372">
        <v>-32.99</v>
      </c>
      <c r="O1372" s="78">
        <v>44590</v>
      </c>
    </row>
    <row r="1373" spans="1:15" x14ac:dyDescent="0.35">
      <c r="A1373">
        <v>14</v>
      </c>
      <c r="B1373">
        <v>14</v>
      </c>
      <c r="C1373" t="s">
        <v>489</v>
      </c>
      <c r="D1373" t="s">
        <v>271</v>
      </c>
      <c r="E1373" t="s">
        <v>272</v>
      </c>
      <c r="L1373">
        <v>7.69</v>
      </c>
      <c r="O1373" s="78">
        <v>44590</v>
      </c>
    </row>
    <row r="1374" spans="1:15" x14ac:dyDescent="0.35">
      <c r="A1374">
        <v>15</v>
      </c>
      <c r="B1374">
        <v>15</v>
      </c>
      <c r="C1374" t="s">
        <v>490</v>
      </c>
      <c r="D1374" t="s">
        <v>474</v>
      </c>
      <c r="E1374" t="s">
        <v>281</v>
      </c>
      <c r="F1374">
        <v>4.34</v>
      </c>
      <c r="G1374">
        <v>10439.847</v>
      </c>
      <c r="H1374">
        <v>298244</v>
      </c>
      <c r="J1374">
        <v>10439.847</v>
      </c>
      <c r="L1374">
        <v>7.69</v>
      </c>
      <c r="M1374">
        <v>6.5312200000000002</v>
      </c>
      <c r="N1374">
        <v>-15.07</v>
      </c>
      <c r="O1374" s="78">
        <v>44590</v>
      </c>
    </row>
    <row r="1375" spans="1:15" x14ac:dyDescent="0.35">
      <c r="A1375">
        <v>16</v>
      </c>
      <c r="B1375">
        <v>16</v>
      </c>
      <c r="C1375" t="s">
        <v>491</v>
      </c>
      <c r="D1375" t="s">
        <v>271</v>
      </c>
      <c r="E1375" t="s">
        <v>272</v>
      </c>
      <c r="L1375">
        <v>7.69</v>
      </c>
      <c r="O1375" s="78">
        <v>44590</v>
      </c>
    </row>
    <row r="1376" spans="1:15" x14ac:dyDescent="0.35">
      <c r="A1376">
        <v>17</v>
      </c>
      <c r="B1376">
        <v>17</v>
      </c>
      <c r="C1376" t="s">
        <v>492</v>
      </c>
      <c r="D1376" t="s">
        <v>493</v>
      </c>
      <c r="E1376" t="s">
        <v>301</v>
      </c>
      <c r="F1376">
        <v>4.34</v>
      </c>
      <c r="G1376">
        <v>10585.276</v>
      </c>
      <c r="H1376">
        <v>301528</v>
      </c>
      <c r="J1376">
        <v>10585.276</v>
      </c>
      <c r="L1376">
        <v>7.69</v>
      </c>
      <c r="M1376">
        <v>6.6222099999999999</v>
      </c>
      <c r="N1376">
        <v>-13.89</v>
      </c>
      <c r="O1376" s="78">
        <v>44590</v>
      </c>
    </row>
    <row r="1377" spans="1:15" x14ac:dyDescent="0.35">
      <c r="A1377">
        <v>18</v>
      </c>
      <c r="B1377">
        <v>18</v>
      </c>
      <c r="C1377" t="s">
        <v>494</v>
      </c>
      <c r="D1377" t="s">
        <v>495</v>
      </c>
      <c r="E1377" t="s">
        <v>301</v>
      </c>
      <c r="F1377">
        <v>4.34</v>
      </c>
      <c r="G1377">
        <v>11846.050999999999</v>
      </c>
      <c r="H1377">
        <v>339700</v>
      </c>
      <c r="J1377">
        <v>11846.050999999999</v>
      </c>
      <c r="L1377">
        <v>7.69</v>
      </c>
      <c r="M1377">
        <v>7.4109499999999997</v>
      </c>
      <c r="N1377">
        <v>-3.63</v>
      </c>
      <c r="O1377" s="78">
        <v>44590</v>
      </c>
    </row>
    <row r="1378" spans="1:15" x14ac:dyDescent="0.35">
      <c r="A1378">
        <v>19</v>
      </c>
      <c r="B1378">
        <v>19</v>
      </c>
      <c r="C1378" t="s">
        <v>496</v>
      </c>
      <c r="D1378" t="s">
        <v>497</v>
      </c>
      <c r="E1378" t="s">
        <v>301</v>
      </c>
      <c r="F1378">
        <v>4.34</v>
      </c>
      <c r="G1378">
        <v>11625.837</v>
      </c>
      <c r="H1378">
        <v>335019</v>
      </c>
      <c r="J1378">
        <v>11625.837</v>
      </c>
      <c r="L1378">
        <v>7.69</v>
      </c>
      <c r="M1378">
        <v>7.2731899999999996</v>
      </c>
      <c r="N1378">
        <v>-5.42</v>
      </c>
      <c r="O1378" s="78">
        <v>44590</v>
      </c>
    </row>
    <row r="1379" spans="1:15" x14ac:dyDescent="0.35">
      <c r="A1379">
        <v>20</v>
      </c>
      <c r="B1379">
        <v>20</v>
      </c>
      <c r="C1379" t="s">
        <v>498</v>
      </c>
      <c r="D1379" t="s">
        <v>499</v>
      </c>
      <c r="E1379" t="s">
        <v>301</v>
      </c>
      <c r="F1379">
        <v>4.34</v>
      </c>
      <c r="G1379">
        <v>11349.782999999999</v>
      </c>
      <c r="H1379">
        <v>331085</v>
      </c>
      <c r="J1379">
        <v>11349.782999999999</v>
      </c>
      <c r="L1379">
        <v>7.69</v>
      </c>
      <c r="M1379">
        <v>7.1004800000000001</v>
      </c>
      <c r="N1379">
        <v>-7.67</v>
      </c>
      <c r="O1379" s="78">
        <v>44590</v>
      </c>
    </row>
    <row r="1380" spans="1:15" x14ac:dyDescent="0.35">
      <c r="A1380">
        <v>21</v>
      </c>
      <c r="B1380">
        <v>21</v>
      </c>
      <c r="C1380" t="s">
        <v>500</v>
      </c>
      <c r="D1380" t="s">
        <v>501</v>
      </c>
      <c r="E1380" t="s">
        <v>301</v>
      </c>
      <c r="F1380">
        <v>4.34</v>
      </c>
      <c r="G1380">
        <v>11476.116</v>
      </c>
      <c r="H1380">
        <v>332213</v>
      </c>
      <c r="J1380">
        <v>11476.116</v>
      </c>
      <c r="L1380">
        <v>7.69</v>
      </c>
      <c r="M1380">
        <v>7.1795200000000001</v>
      </c>
      <c r="N1380">
        <v>-6.64</v>
      </c>
      <c r="O1380" s="78">
        <v>44590</v>
      </c>
    </row>
    <row r="1381" spans="1:15" x14ac:dyDescent="0.35">
      <c r="A1381">
        <v>22</v>
      </c>
      <c r="B1381">
        <v>22</v>
      </c>
      <c r="C1381" t="s">
        <v>502</v>
      </c>
      <c r="D1381" t="s">
        <v>503</v>
      </c>
      <c r="E1381" t="s">
        <v>301</v>
      </c>
      <c r="F1381">
        <v>4.34</v>
      </c>
      <c r="G1381">
        <v>12063.805</v>
      </c>
      <c r="H1381">
        <v>346016</v>
      </c>
      <c r="J1381">
        <v>12063.805</v>
      </c>
      <c r="L1381">
        <v>7.69</v>
      </c>
      <c r="M1381">
        <v>7.54718</v>
      </c>
      <c r="N1381">
        <v>-1.86</v>
      </c>
      <c r="O1381" s="78">
        <v>44590</v>
      </c>
    </row>
    <row r="1382" spans="1:15" x14ac:dyDescent="0.35">
      <c r="A1382">
        <v>23</v>
      </c>
      <c r="B1382">
        <v>23</v>
      </c>
      <c r="C1382" t="s">
        <v>504</v>
      </c>
      <c r="D1382" t="s">
        <v>271</v>
      </c>
      <c r="E1382" t="s">
        <v>272</v>
      </c>
      <c r="L1382">
        <v>7.69</v>
      </c>
      <c r="O1382" s="78">
        <v>44590</v>
      </c>
    </row>
    <row r="1383" spans="1:15" x14ac:dyDescent="0.35">
      <c r="A1383">
        <v>24</v>
      </c>
      <c r="B1383">
        <v>24</v>
      </c>
      <c r="C1383" t="s">
        <v>505</v>
      </c>
      <c r="D1383" t="s">
        <v>506</v>
      </c>
      <c r="E1383" t="s">
        <v>301</v>
      </c>
      <c r="F1383">
        <v>4.34</v>
      </c>
      <c r="G1383">
        <v>12518.947</v>
      </c>
      <c r="H1383">
        <v>356729</v>
      </c>
      <c r="J1383">
        <v>12518.947</v>
      </c>
      <c r="L1383">
        <v>7.69</v>
      </c>
      <c r="M1383">
        <v>7.8319200000000002</v>
      </c>
      <c r="N1383">
        <v>1.85</v>
      </c>
      <c r="O1383" s="78">
        <v>44590</v>
      </c>
    </row>
    <row r="1384" spans="1:15" x14ac:dyDescent="0.35">
      <c r="A1384">
        <v>25</v>
      </c>
      <c r="B1384">
        <v>25</v>
      </c>
      <c r="C1384" t="s">
        <v>507</v>
      </c>
      <c r="D1384" t="s">
        <v>508</v>
      </c>
      <c r="E1384" t="s">
        <v>301</v>
      </c>
      <c r="F1384">
        <v>4.34</v>
      </c>
      <c r="G1384">
        <v>11647.603999999999</v>
      </c>
      <c r="H1384">
        <v>337202</v>
      </c>
      <c r="J1384">
        <v>11647.603999999999</v>
      </c>
      <c r="L1384">
        <v>7.69</v>
      </c>
      <c r="M1384">
        <v>7.2868000000000004</v>
      </c>
      <c r="N1384">
        <v>-5.24</v>
      </c>
      <c r="O1384" s="78">
        <v>44590</v>
      </c>
    </row>
    <row r="1385" spans="1:15" x14ac:dyDescent="0.35">
      <c r="A1385">
        <v>26</v>
      </c>
      <c r="B1385">
        <v>26</v>
      </c>
      <c r="C1385" t="s">
        <v>509</v>
      </c>
      <c r="D1385" t="s">
        <v>510</v>
      </c>
      <c r="E1385" t="s">
        <v>301</v>
      </c>
      <c r="F1385">
        <v>4.34</v>
      </c>
      <c r="G1385">
        <v>13286.528</v>
      </c>
      <c r="H1385">
        <v>380874</v>
      </c>
      <c r="J1385">
        <v>13286.528</v>
      </c>
      <c r="L1385">
        <v>7.69</v>
      </c>
      <c r="M1385">
        <v>8.3121200000000002</v>
      </c>
      <c r="N1385">
        <v>8.09</v>
      </c>
      <c r="O1385" s="78">
        <v>44590</v>
      </c>
    </row>
    <row r="1386" spans="1:15" x14ac:dyDescent="0.35">
      <c r="A1386">
        <v>27</v>
      </c>
      <c r="B1386">
        <v>27</v>
      </c>
      <c r="C1386" t="s">
        <v>511</v>
      </c>
      <c r="D1386" t="s">
        <v>512</v>
      </c>
      <c r="E1386" t="s">
        <v>301</v>
      </c>
      <c r="F1386">
        <v>4.34</v>
      </c>
      <c r="G1386">
        <v>11121.094999999999</v>
      </c>
      <c r="H1386">
        <v>320545</v>
      </c>
      <c r="J1386">
        <v>11121.094999999999</v>
      </c>
      <c r="L1386">
        <v>7.69</v>
      </c>
      <c r="M1386">
        <v>6.9574199999999999</v>
      </c>
      <c r="N1386">
        <v>-9.5299999999999994</v>
      </c>
      <c r="O1386" s="78">
        <v>44590</v>
      </c>
    </row>
    <row r="1387" spans="1:15" x14ac:dyDescent="0.35">
      <c r="A1387">
        <v>28</v>
      </c>
      <c r="B1387">
        <v>28</v>
      </c>
      <c r="C1387" t="s">
        <v>513</v>
      </c>
      <c r="D1387" t="s">
        <v>514</v>
      </c>
      <c r="E1387" t="s">
        <v>301</v>
      </c>
      <c r="F1387">
        <v>4.34</v>
      </c>
      <c r="G1387">
        <v>11049.933999999999</v>
      </c>
      <c r="H1387">
        <v>319770</v>
      </c>
      <c r="J1387">
        <v>11049.933999999999</v>
      </c>
      <c r="L1387">
        <v>7.69</v>
      </c>
      <c r="M1387">
        <v>6.9128999999999996</v>
      </c>
      <c r="N1387">
        <v>-10.11</v>
      </c>
      <c r="O1387" s="78">
        <v>44590</v>
      </c>
    </row>
    <row r="1388" spans="1:15" x14ac:dyDescent="0.35">
      <c r="A1388">
        <v>29</v>
      </c>
      <c r="B1388">
        <v>29</v>
      </c>
      <c r="C1388" t="s">
        <v>515</v>
      </c>
      <c r="D1388" t="s">
        <v>516</v>
      </c>
      <c r="E1388" t="s">
        <v>301</v>
      </c>
      <c r="F1388">
        <v>4.34</v>
      </c>
      <c r="G1388">
        <v>11502.912</v>
      </c>
      <c r="H1388">
        <v>327155</v>
      </c>
      <c r="J1388">
        <v>11502.912</v>
      </c>
      <c r="L1388">
        <v>7.69</v>
      </c>
      <c r="M1388">
        <v>7.1962799999999998</v>
      </c>
      <c r="N1388">
        <v>-6.42</v>
      </c>
      <c r="O1388" s="78">
        <v>44590</v>
      </c>
    </row>
    <row r="1389" spans="1:15" x14ac:dyDescent="0.35">
      <c r="A1389">
        <v>30</v>
      </c>
      <c r="B1389">
        <v>30</v>
      </c>
      <c r="C1389" t="s">
        <v>517</v>
      </c>
      <c r="D1389" t="s">
        <v>271</v>
      </c>
      <c r="E1389" t="s">
        <v>272</v>
      </c>
      <c r="L1389">
        <v>7.69</v>
      </c>
      <c r="O1389" s="78">
        <v>44590</v>
      </c>
    </row>
    <row r="1390" spans="1:15" x14ac:dyDescent="0.35">
      <c r="A1390">
        <v>31</v>
      </c>
      <c r="B1390">
        <v>31</v>
      </c>
      <c r="C1390" t="s">
        <v>518</v>
      </c>
      <c r="D1390" t="s">
        <v>519</v>
      </c>
      <c r="E1390" t="s">
        <v>301</v>
      </c>
      <c r="F1390">
        <v>4.34</v>
      </c>
      <c r="G1390">
        <v>8935.4539999999997</v>
      </c>
      <c r="H1390">
        <v>255145</v>
      </c>
      <c r="J1390">
        <v>8935.4539999999997</v>
      </c>
      <c r="L1390">
        <v>7.69</v>
      </c>
      <c r="M1390">
        <v>5.5900699999999999</v>
      </c>
      <c r="N1390">
        <v>-27.31</v>
      </c>
      <c r="O1390" s="78">
        <v>44590</v>
      </c>
    </row>
    <row r="1391" spans="1:15" x14ac:dyDescent="0.35">
      <c r="A1391">
        <v>32</v>
      </c>
      <c r="B1391">
        <v>32</v>
      </c>
      <c r="C1391" t="s">
        <v>520</v>
      </c>
      <c r="D1391" t="s">
        <v>521</v>
      </c>
      <c r="E1391" t="s">
        <v>301</v>
      </c>
      <c r="F1391">
        <v>4.34</v>
      </c>
      <c r="G1391">
        <v>7975.5820000000003</v>
      </c>
      <c r="H1391">
        <v>224974</v>
      </c>
      <c r="J1391">
        <v>7975.5820000000003</v>
      </c>
      <c r="L1391">
        <v>7.69</v>
      </c>
      <c r="M1391">
        <v>4.9895699999999996</v>
      </c>
      <c r="N1391">
        <v>-35.119999999999997</v>
      </c>
      <c r="O1391" s="78">
        <v>44590</v>
      </c>
    </row>
    <row r="1392" spans="1:15" x14ac:dyDescent="0.35">
      <c r="A1392">
        <v>33</v>
      </c>
      <c r="B1392">
        <v>33</v>
      </c>
      <c r="C1392" t="s">
        <v>522</v>
      </c>
      <c r="D1392" t="s">
        <v>523</v>
      </c>
      <c r="E1392" t="s">
        <v>301</v>
      </c>
      <c r="F1392">
        <v>4.34</v>
      </c>
      <c r="G1392">
        <v>9410.51</v>
      </c>
      <c r="H1392">
        <v>267902</v>
      </c>
      <c r="J1392">
        <v>9410.51</v>
      </c>
      <c r="L1392">
        <v>7.69</v>
      </c>
      <c r="M1392">
        <v>5.88727</v>
      </c>
      <c r="N1392">
        <v>-23.44</v>
      </c>
      <c r="O1392" s="78">
        <v>44590</v>
      </c>
    </row>
    <row r="1393" spans="1:15" x14ac:dyDescent="0.35">
      <c r="A1393">
        <v>34</v>
      </c>
      <c r="B1393">
        <v>34</v>
      </c>
      <c r="C1393" t="s">
        <v>524</v>
      </c>
      <c r="D1393" t="s">
        <v>525</v>
      </c>
      <c r="E1393" t="s">
        <v>301</v>
      </c>
      <c r="F1393">
        <v>4.34</v>
      </c>
      <c r="G1393">
        <v>9464.6149999999998</v>
      </c>
      <c r="H1393">
        <v>271370</v>
      </c>
      <c r="J1393">
        <v>9464.6149999999998</v>
      </c>
      <c r="L1393">
        <v>7.69</v>
      </c>
      <c r="M1393">
        <v>5.9211099999999997</v>
      </c>
      <c r="N1393">
        <v>-23</v>
      </c>
      <c r="O1393" s="78">
        <v>44590</v>
      </c>
    </row>
    <row r="1394" spans="1:15" x14ac:dyDescent="0.35">
      <c r="A1394">
        <v>35</v>
      </c>
      <c r="B1394">
        <v>35</v>
      </c>
      <c r="C1394" t="s">
        <v>526</v>
      </c>
      <c r="D1394" t="s">
        <v>527</v>
      </c>
      <c r="E1394" t="s">
        <v>301</v>
      </c>
      <c r="F1394">
        <v>4.34</v>
      </c>
      <c r="G1394">
        <v>8986.7080000000005</v>
      </c>
      <c r="H1394">
        <v>256341</v>
      </c>
      <c r="J1394">
        <v>8986.7080000000005</v>
      </c>
      <c r="L1394">
        <v>7.69</v>
      </c>
      <c r="M1394">
        <v>5.6221300000000003</v>
      </c>
      <c r="N1394">
        <v>-26.89</v>
      </c>
      <c r="O1394" s="78">
        <v>44591</v>
      </c>
    </row>
    <row r="1395" spans="1:15" x14ac:dyDescent="0.35">
      <c r="A1395">
        <v>36</v>
      </c>
      <c r="B1395">
        <v>36</v>
      </c>
      <c r="C1395" t="s">
        <v>528</v>
      </c>
      <c r="D1395" t="s">
        <v>271</v>
      </c>
      <c r="E1395" t="s">
        <v>272</v>
      </c>
      <c r="L1395">
        <v>7.69</v>
      </c>
      <c r="O1395" s="78">
        <v>44591</v>
      </c>
    </row>
    <row r="1396" spans="1:15" x14ac:dyDescent="0.35">
      <c r="A1396">
        <v>37</v>
      </c>
      <c r="B1396">
        <v>37</v>
      </c>
      <c r="C1396" t="s">
        <v>529</v>
      </c>
      <c r="D1396" t="s">
        <v>530</v>
      </c>
      <c r="E1396" t="s">
        <v>339</v>
      </c>
      <c r="F1396">
        <v>4.34</v>
      </c>
      <c r="G1396">
        <v>8571.9959999999992</v>
      </c>
      <c r="H1396">
        <v>249293</v>
      </c>
      <c r="J1396">
        <v>8571.9959999999992</v>
      </c>
      <c r="L1396">
        <v>7.69</v>
      </c>
      <c r="M1396">
        <v>5.3626899999999997</v>
      </c>
      <c r="N1396">
        <v>-30.26</v>
      </c>
      <c r="O1396" s="78">
        <v>44591</v>
      </c>
    </row>
    <row r="1397" spans="1:15" x14ac:dyDescent="0.35">
      <c r="A1397">
        <v>38</v>
      </c>
      <c r="B1397">
        <v>38</v>
      </c>
      <c r="C1397" t="s">
        <v>531</v>
      </c>
      <c r="D1397" t="s">
        <v>532</v>
      </c>
      <c r="E1397" t="s">
        <v>339</v>
      </c>
      <c r="F1397">
        <v>4.34</v>
      </c>
      <c r="G1397">
        <v>7920.1819999999998</v>
      </c>
      <c r="H1397">
        <v>218764</v>
      </c>
      <c r="J1397">
        <v>7920.1819999999998</v>
      </c>
      <c r="L1397">
        <v>7.69</v>
      </c>
      <c r="M1397">
        <v>4.9549099999999999</v>
      </c>
      <c r="N1397">
        <v>-35.57</v>
      </c>
      <c r="O1397" s="78">
        <v>44591</v>
      </c>
    </row>
    <row r="1398" spans="1:15" x14ac:dyDescent="0.35">
      <c r="A1398">
        <v>39</v>
      </c>
      <c r="B1398">
        <v>39</v>
      </c>
      <c r="C1398" t="s">
        <v>533</v>
      </c>
      <c r="D1398" t="s">
        <v>534</v>
      </c>
      <c r="E1398" t="s">
        <v>339</v>
      </c>
      <c r="F1398">
        <v>4.34</v>
      </c>
      <c r="G1398">
        <v>7296.7979999999998</v>
      </c>
      <c r="H1398">
        <v>209793</v>
      </c>
      <c r="J1398">
        <v>7296.7979999999998</v>
      </c>
      <c r="L1398">
        <v>7.69</v>
      </c>
      <c r="M1398">
        <v>4.5649199999999999</v>
      </c>
      <c r="N1398">
        <v>-40.64</v>
      </c>
      <c r="O1398" s="78">
        <v>44591</v>
      </c>
    </row>
    <row r="1399" spans="1:15" x14ac:dyDescent="0.35">
      <c r="A1399">
        <v>40</v>
      </c>
      <c r="B1399">
        <v>40</v>
      </c>
      <c r="C1399" t="s">
        <v>535</v>
      </c>
      <c r="D1399" t="s">
        <v>345</v>
      </c>
      <c r="E1399" t="s">
        <v>276</v>
      </c>
      <c r="L1399">
        <v>7.69</v>
      </c>
      <c r="O1399" s="78">
        <v>44591</v>
      </c>
    </row>
    <row r="1400" spans="1:15" x14ac:dyDescent="0.35">
      <c r="A1400">
        <v>41</v>
      </c>
      <c r="B1400">
        <v>41</v>
      </c>
      <c r="C1400" t="s">
        <v>536</v>
      </c>
      <c r="D1400" t="s">
        <v>271</v>
      </c>
      <c r="E1400" t="s">
        <v>272</v>
      </c>
      <c r="L1400">
        <v>7.69</v>
      </c>
      <c r="O1400" s="78">
        <v>44591</v>
      </c>
    </row>
    <row r="1401" spans="1:15" x14ac:dyDescent="0.35">
      <c r="A1401">
        <v>42</v>
      </c>
      <c r="B1401">
        <v>42</v>
      </c>
      <c r="C1401" t="s">
        <v>537</v>
      </c>
      <c r="D1401" t="s">
        <v>506</v>
      </c>
      <c r="E1401" t="s">
        <v>301</v>
      </c>
      <c r="F1401">
        <v>4.34</v>
      </c>
      <c r="G1401">
        <v>12425.804</v>
      </c>
      <c r="H1401">
        <v>348977</v>
      </c>
      <c r="J1401">
        <v>12425.804</v>
      </c>
      <c r="L1401">
        <v>7.69</v>
      </c>
      <c r="M1401">
        <v>7.7736499999999999</v>
      </c>
      <c r="N1401">
        <v>1.0900000000000001</v>
      </c>
      <c r="O1401" s="78">
        <v>44591</v>
      </c>
    </row>
    <row r="1402" spans="1:15" x14ac:dyDescent="0.35">
      <c r="A1402">
        <v>43</v>
      </c>
      <c r="B1402">
        <v>43</v>
      </c>
      <c r="C1402" t="s">
        <v>538</v>
      </c>
      <c r="D1402" t="s">
        <v>508</v>
      </c>
      <c r="E1402" t="s">
        <v>301</v>
      </c>
      <c r="F1402">
        <v>4.34</v>
      </c>
      <c r="G1402">
        <v>12326.692999999999</v>
      </c>
      <c r="H1402">
        <v>351116</v>
      </c>
      <c r="J1402">
        <v>12326.692999999999</v>
      </c>
      <c r="L1402">
        <v>7.69</v>
      </c>
      <c r="M1402">
        <v>7.7116400000000001</v>
      </c>
      <c r="N1402">
        <v>0.28000000000000003</v>
      </c>
      <c r="O1402" s="78">
        <v>44591</v>
      </c>
    </row>
    <row r="1403" spans="1:15" x14ac:dyDescent="0.35">
      <c r="A1403">
        <v>44</v>
      </c>
      <c r="B1403">
        <v>44</v>
      </c>
      <c r="C1403" t="s">
        <v>539</v>
      </c>
      <c r="D1403" t="s">
        <v>510</v>
      </c>
      <c r="E1403" t="s">
        <v>301</v>
      </c>
      <c r="F1403">
        <v>4.34</v>
      </c>
      <c r="G1403">
        <v>13790.495999999999</v>
      </c>
      <c r="H1403">
        <v>386508</v>
      </c>
      <c r="J1403">
        <v>13790.495999999999</v>
      </c>
      <c r="L1403">
        <v>7.69</v>
      </c>
      <c r="M1403">
        <v>8.6274099999999994</v>
      </c>
      <c r="N1403">
        <v>12.19</v>
      </c>
      <c r="O1403" s="78">
        <v>44591</v>
      </c>
    </row>
    <row r="1404" spans="1:15" x14ac:dyDescent="0.35">
      <c r="A1404">
        <v>45</v>
      </c>
      <c r="B1404">
        <v>45</v>
      </c>
      <c r="C1404" t="s">
        <v>540</v>
      </c>
      <c r="D1404" t="s">
        <v>271</v>
      </c>
      <c r="E1404" t="s">
        <v>272</v>
      </c>
      <c r="L1404">
        <v>7.69</v>
      </c>
      <c r="O1404" s="78">
        <v>44591</v>
      </c>
    </row>
    <row r="1405" spans="1:15" x14ac:dyDescent="0.35">
      <c r="A1405">
        <v>46</v>
      </c>
      <c r="B1405">
        <v>46</v>
      </c>
      <c r="C1405" t="s">
        <v>541</v>
      </c>
      <c r="D1405" t="s">
        <v>506</v>
      </c>
      <c r="E1405" t="s">
        <v>301</v>
      </c>
      <c r="F1405">
        <v>4.34</v>
      </c>
      <c r="G1405">
        <v>13181.754999999999</v>
      </c>
      <c r="H1405">
        <v>376099</v>
      </c>
      <c r="J1405">
        <v>13181.754999999999</v>
      </c>
      <c r="L1405">
        <v>7.69</v>
      </c>
      <c r="M1405">
        <v>8.2465799999999998</v>
      </c>
      <c r="N1405">
        <v>7.24</v>
      </c>
      <c r="O1405" s="78">
        <v>44591</v>
      </c>
    </row>
    <row r="1406" spans="1:15" x14ac:dyDescent="0.35">
      <c r="A1406">
        <v>47</v>
      </c>
      <c r="B1406">
        <v>47</v>
      </c>
      <c r="C1406" t="s">
        <v>542</v>
      </c>
      <c r="D1406" t="s">
        <v>508</v>
      </c>
      <c r="E1406" t="s">
        <v>301</v>
      </c>
      <c r="F1406">
        <v>4.34</v>
      </c>
      <c r="G1406">
        <v>12904.067999999999</v>
      </c>
      <c r="H1406">
        <v>369903</v>
      </c>
      <c r="J1406">
        <v>12904.067999999999</v>
      </c>
      <c r="L1406">
        <v>7.69</v>
      </c>
      <c r="M1406">
        <v>8.0728500000000007</v>
      </c>
      <c r="N1406">
        <v>4.9800000000000004</v>
      </c>
      <c r="O1406" s="78">
        <v>44591</v>
      </c>
    </row>
    <row r="1407" spans="1:15" x14ac:dyDescent="0.35">
      <c r="A1407">
        <v>48</v>
      </c>
      <c r="B1407">
        <v>48</v>
      </c>
      <c r="C1407" t="s">
        <v>543</v>
      </c>
      <c r="D1407" t="s">
        <v>510</v>
      </c>
      <c r="E1407" t="s">
        <v>301</v>
      </c>
      <c r="F1407">
        <v>4.34</v>
      </c>
      <c r="G1407">
        <v>13958.573</v>
      </c>
      <c r="H1407">
        <v>395925</v>
      </c>
      <c r="J1407">
        <v>13958.573</v>
      </c>
      <c r="L1407">
        <v>7.69</v>
      </c>
      <c r="M1407">
        <v>8.7325599999999994</v>
      </c>
      <c r="N1407">
        <v>13.56</v>
      </c>
      <c r="O1407" s="78">
        <v>44591</v>
      </c>
    </row>
    <row r="1408" spans="1:15" x14ac:dyDescent="0.35">
      <c r="A1408">
        <v>49</v>
      </c>
      <c r="B1408">
        <v>49</v>
      </c>
      <c r="C1408" t="s">
        <v>544</v>
      </c>
      <c r="D1408" t="s">
        <v>271</v>
      </c>
      <c r="E1408" t="s">
        <v>272</v>
      </c>
      <c r="L1408">
        <v>7.69</v>
      </c>
      <c r="O1408" s="78">
        <v>44591</v>
      </c>
    </row>
    <row r="1409" spans="1:15" x14ac:dyDescent="0.35">
      <c r="A1409">
        <v>50</v>
      </c>
      <c r="B1409">
        <v>50</v>
      </c>
      <c r="C1409" t="s">
        <v>545</v>
      </c>
      <c r="D1409" t="s">
        <v>546</v>
      </c>
      <c r="E1409" t="s">
        <v>281</v>
      </c>
      <c r="F1409">
        <v>4.34</v>
      </c>
      <c r="G1409">
        <v>10902.349</v>
      </c>
      <c r="H1409">
        <v>306532</v>
      </c>
      <c r="J1409">
        <v>10902.349</v>
      </c>
      <c r="L1409">
        <v>7.69</v>
      </c>
      <c r="M1409">
        <v>6.82057</v>
      </c>
      <c r="N1409">
        <v>-11.31</v>
      </c>
      <c r="O1409" s="78">
        <v>44591</v>
      </c>
    </row>
    <row r="1410" spans="1:15" x14ac:dyDescent="0.35">
      <c r="A1410">
        <v>51</v>
      </c>
      <c r="B1410">
        <v>51</v>
      </c>
      <c r="C1410" t="s">
        <v>547</v>
      </c>
      <c r="D1410" t="s">
        <v>548</v>
      </c>
      <c r="E1410" t="s">
        <v>281</v>
      </c>
      <c r="F1410">
        <v>4.34</v>
      </c>
      <c r="G1410">
        <v>13561.155000000001</v>
      </c>
      <c r="H1410">
        <v>392708</v>
      </c>
      <c r="J1410">
        <v>13561.155000000001</v>
      </c>
      <c r="L1410">
        <v>7.69</v>
      </c>
      <c r="M1410">
        <v>8.4839300000000009</v>
      </c>
      <c r="N1410">
        <v>10.32</v>
      </c>
      <c r="O1410" s="78">
        <v>44591</v>
      </c>
    </row>
    <row r="1411" spans="1:15" x14ac:dyDescent="0.35">
      <c r="A1411">
        <v>52</v>
      </c>
      <c r="B1411">
        <v>52</v>
      </c>
      <c r="C1411" t="s">
        <v>549</v>
      </c>
      <c r="D1411" t="s">
        <v>550</v>
      </c>
      <c r="E1411" t="s">
        <v>281</v>
      </c>
      <c r="F1411">
        <v>4.34</v>
      </c>
      <c r="G1411">
        <v>11542.212</v>
      </c>
      <c r="H1411">
        <v>336420</v>
      </c>
      <c r="J1411">
        <v>11542.212</v>
      </c>
      <c r="L1411">
        <v>7.69</v>
      </c>
      <c r="M1411">
        <v>7.2208699999999997</v>
      </c>
      <c r="N1411">
        <v>-6.1</v>
      </c>
      <c r="O1411" s="78">
        <v>44591</v>
      </c>
    </row>
    <row r="1412" spans="1:15" x14ac:dyDescent="0.35">
      <c r="A1412">
        <v>53</v>
      </c>
      <c r="B1412">
        <v>53</v>
      </c>
      <c r="C1412" t="s">
        <v>551</v>
      </c>
      <c r="D1412" t="s">
        <v>552</v>
      </c>
      <c r="E1412" t="s">
        <v>281</v>
      </c>
      <c r="F1412">
        <v>4.34</v>
      </c>
      <c r="G1412">
        <v>9982.7540000000008</v>
      </c>
      <c r="H1412">
        <v>287097</v>
      </c>
      <c r="J1412">
        <v>9982.7540000000008</v>
      </c>
      <c r="L1412">
        <v>7.69</v>
      </c>
      <c r="M1412">
        <v>6.24526</v>
      </c>
      <c r="N1412">
        <v>-18.79</v>
      </c>
      <c r="O1412" s="78">
        <v>44591</v>
      </c>
    </row>
    <row r="1413" spans="1:15" x14ac:dyDescent="0.35">
      <c r="A1413">
        <v>54</v>
      </c>
      <c r="B1413">
        <v>54</v>
      </c>
      <c r="C1413" t="s">
        <v>553</v>
      </c>
      <c r="D1413" t="s">
        <v>554</v>
      </c>
      <c r="E1413" t="s">
        <v>281</v>
      </c>
      <c r="F1413">
        <v>4.34</v>
      </c>
      <c r="G1413">
        <v>9712.5460000000003</v>
      </c>
      <c r="H1413">
        <v>275257</v>
      </c>
      <c r="J1413">
        <v>9712.5460000000003</v>
      </c>
      <c r="L1413">
        <v>7.69</v>
      </c>
      <c r="M1413">
        <v>6.0762200000000002</v>
      </c>
      <c r="N1413">
        <v>-20.99</v>
      </c>
      <c r="O1413" s="78">
        <v>44591</v>
      </c>
    </row>
    <row r="1414" spans="1:15" x14ac:dyDescent="0.35">
      <c r="A1414">
        <v>55</v>
      </c>
      <c r="B1414">
        <v>55</v>
      </c>
      <c r="C1414" t="s">
        <v>555</v>
      </c>
      <c r="D1414" t="s">
        <v>556</v>
      </c>
      <c r="E1414" t="s">
        <v>281</v>
      </c>
      <c r="F1414">
        <v>4.34</v>
      </c>
      <c r="G1414">
        <v>9633.8359999999993</v>
      </c>
      <c r="H1414">
        <v>279793</v>
      </c>
      <c r="J1414">
        <v>9633.8359999999993</v>
      </c>
      <c r="L1414">
        <v>7.69</v>
      </c>
      <c r="M1414">
        <v>6.02698</v>
      </c>
      <c r="N1414">
        <v>-21.63</v>
      </c>
      <c r="O1414" s="78">
        <v>44591</v>
      </c>
    </row>
    <row r="1415" spans="1:15" x14ac:dyDescent="0.35">
      <c r="A1415">
        <v>56</v>
      </c>
      <c r="B1415">
        <v>56</v>
      </c>
      <c r="C1415" t="s">
        <v>557</v>
      </c>
      <c r="D1415" t="s">
        <v>271</v>
      </c>
      <c r="E1415" t="s">
        <v>272</v>
      </c>
      <c r="L1415">
        <v>7.69</v>
      </c>
      <c r="O1415" s="78">
        <v>44591</v>
      </c>
    </row>
    <row r="1416" spans="1:15" x14ac:dyDescent="0.35">
      <c r="A1416">
        <v>57</v>
      </c>
      <c r="B1416">
        <v>57</v>
      </c>
      <c r="C1416" t="s">
        <v>558</v>
      </c>
      <c r="D1416" t="s">
        <v>559</v>
      </c>
      <c r="E1416" t="s">
        <v>281</v>
      </c>
      <c r="F1416">
        <v>4.34</v>
      </c>
      <c r="G1416">
        <v>11555.243</v>
      </c>
      <c r="H1416">
        <v>328505</v>
      </c>
      <c r="J1416">
        <v>11555.243</v>
      </c>
      <c r="L1416">
        <v>7.69</v>
      </c>
      <c r="M1416">
        <v>7.2290200000000002</v>
      </c>
      <c r="N1416">
        <v>-5.99</v>
      </c>
      <c r="O1416" s="78">
        <v>44591</v>
      </c>
    </row>
    <row r="1417" spans="1:15" x14ac:dyDescent="0.35">
      <c r="A1417">
        <v>58</v>
      </c>
      <c r="B1417">
        <v>58</v>
      </c>
      <c r="C1417" t="s">
        <v>560</v>
      </c>
      <c r="D1417" t="s">
        <v>561</v>
      </c>
      <c r="E1417" t="s">
        <v>281</v>
      </c>
      <c r="F1417">
        <v>4.34</v>
      </c>
      <c r="G1417">
        <v>12092.644</v>
      </c>
      <c r="H1417">
        <v>341345</v>
      </c>
      <c r="J1417">
        <v>12092.644</v>
      </c>
      <c r="L1417">
        <v>7.69</v>
      </c>
      <c r="M1417">
        <v>7.5652200000000001</v>
      </c>
      <c r="N1417">
        <v>-1.62</v>
      </c>
      <c r="O1417" s="78">
        <v>44591</v>
      </c>
    </row>
    <row r="1418" spans="1:15" x14ac:dyDescent="0.35">
      <c r="A1418">
        <v>59</v>
      </c>
      <c r="B1418">
        <v>59</v>
      </c>
      <c r="C1418" t="s">
        <v>562</v>
      </c>
      <c r="D1418" t="s">
        <v>563</v>
      </c>
      <c r="E1418" t="s">
        <v>281</v>
      </c>
      <c r="F1418">
        <v>4.34</v>
      </c>
      <c r="G1418">
        <v>11802.264999999999</v>
      </c>
      <c r="H1418">
        <v>340672</v>
      </c>
      <c r="J1418">
        <v>11802.264999999999</v>
      </c>
      <c r="L1418">
        <v>7.69</v>
      </c>
      <c r="M1418">
        <v>7.3835600000000001</v>
      </c>
      <c r="N1418">
        <v>-3.98</v>
      </c>
      <c r="O1418" s="78">
        <v>44591</v>
      </c>
    </row>
    <row r="1419" spans="1:15" x14ac:dyDescent="0.35">
      <c r="A1419">
        <v>60</v>
      </c>
      <c r="B1419">
        <v>60</v>
      </c>
      <c r="C1419" t="s">
        <v>564</v>
      </c>
      <c r="D1419" t="s">
        <v>565</v>
      </c>
      <c r="E1419" t="s">
        <v>281</v>
      </c>
      <c r="F1419">
        <v>4.34</v>
      </c>
      <c r="G1419">
        <v>12353.722</v>
      </c>
      <c r="H1419">
        <v>352516</v>
      </c>
      <c r="J1419">
        <v>12353.722</v>
      </c>
      <c r="L1419">
        <v>7.69</v>
      </c>
      <c r="M1419">
        <v>7.7285500000000003</v>
      </c>
      <c r="N1419">
        <v>0.5</v>
      </c>
      <c r="O1419" s="78">
        <v>44591</v>
      </c>
    </row>
    <row r="1420" spans="1:15" x14ac:dyDescent="0.35">
      <c r="A1420">
        <v>61</v>
      </c>
      <c r="B1420">
        <v>61</v>
      </c>
      <c r="C1420" t="s">
        <v>566</v>
      </c>
      <c r="D1420" t="s">
        <v>567</v>
      </c>
      <c r="E1420" t="s">
        <v>281</v>
      </c>
      <c r="F1420">
        <v>4.34</v>
      </c>
      <c r="G1420">
        <v>13006.025</v>
      </c>
      <c r="H1420">
        <v>368573</v>
      </c>
      <c r="J1420">
        <v>13006.025</v>
      </c>
      <c r="L1420">
        <v>7.69</v>
      </c>
      <c r="M1420">
        <v>8.1366399999999999</v>
      </c>
      <c r="N1420">
        <v>5.81</v>
      </c>
      <c r="O1420" s="78">
        <v>44591</v>
      </c>
    </row>
    <row r="1421" spans="1:15" x14ac:dyDescent="0.35">
      <c r="A1421">
        <v>62</v>
      </c>
      <c r="B1421">
        <v>62</v>
      </c>
      <c r="C1421" t="s">
        <v>568</v>
      </c>
      <c r="D1421" t="s">
        <v>569</v>
      </c>
      <c r="E1421" t="s">
        <v>281</v>
      </c>
      <c r="F1421">
        <v>4.33</v>
      </c>
      <c r="G1421">
        <v>13945.499</v>
      </c>
      <c r="H1421">
        <v>399259</v>
      </c>
      <c r="J1421">
        <v>13945.499</v>
      </c>
      <c r="L1421">
        <v>7.69</v>
      </c>
      <c r="M1421">
        <v>8.72438</v>
      </c>
      <c r="N1421">
        <v>13.45</v>
      </c>
      <c r="O1421" s="78">
        <v>44591</v>
      </c>
    </row>
    <row r="1422" spans="1:15" x14ac:dyDescent="0.35">
      <c r="A1422">
        <v>63</v>
      </c>
      <c r="B1422">
        <v>63</v>
      </c>
      <c r="C1422" t="s">
        <v>570</v>
      </c>
      <c r="D1422" t="s">
        <v>271</v>
      </c>
      <c r="E1422" t="s">
        <v>272</v>
      </c>
      <c r="L1422">
        <v>7.69</v>
      </c>
      <c r="O1422" s="78">
        <v>44591</v>
      </c>
    </row>
    <row r="1423" spans="1:15" x14ac:dyDescent="0.35">
      <c r="A1423">
        <v>64</v>
      </c>
      <c r="B1423">
        <v>64</v>
      </c>
      <c r="C1423" t="s">
        <v>571</v>
      </c>
      <c r="D1423" t="s">
        <v>572</v>
      </c>
      <c r="E1423" t="s">
        <v>281</v>
      </c>
      <c r="F1423">
        <v>4.34</v>
      </c>
      <c r="G1423">
        <v>11959.397000000001</v>
      </c>
      <c r="H1423">
        <v>334077</v>
      </c>
      <c r="J1423">
        <v>11959.397000000001</v>
      </c>
      <c r="L1423">
        <v>7.69</v>
      </c>
      <c r="M1423">
        <v>7.4818600000000002</v>
      </c>
      <c r="N1423">
        <v>-2.71</v>
      </c>
      <c r="O1423" s="78">
        <v>44591</v>
      </c>
    </row>
    <row r="1424" spans="1:15" x14ac:dyDescent="0.35">
      <c r="A1424">
        <v>65</v>
      </c>
      <c r="B1424">
        <v>65</v>
      </c>
      <c r="C1424" t="s">
        <v>573</v>
      </c>
      <c r="D1424" t="s">
        <v>574</v>
      </c>
      <c r="E1424" t="s">
        <v>281</v>
      </c>
      <c r="F1424">
        <v>4.34</v>
      </c>
      <c r="G1424">
        <v>11474.800999999999</v>
      </c>
      <c r="H1424">
        <v>327798</v>
      </c>
      <c r="J1424">
        <v>11474.800999999999</v>
      </c>
      <c r="L1424">
        <v>7.69</v>
      </c>
      <c r="M1424">
        <v>7.1787000000000001</v>
      </c>
      <c r="N1424">
        <v>-6.65</v>
      </c>
      <c r="O1424" s="78">
        <v>44591</v>
      </c>
    </row>
    <row r="1425" spans="1:15" x14ac:dyDescent="0.35">
      <c r="A1425">
        <v>66</v>
      </c>
      <c r="B1425">
        <v>66</v>
      </c>
      <c r="C1425" t="s">
        <v>575</v>
      </c>
      <c r="D1425" t="s">
        <v>576</v>
      </c>
      <c r="E1425" t="s">
        <v>281</v>
      </c>
      <c r="F1425">
        <v>4.34</v>
      </c>
      <c r="G1425">
        <v>10996.231</v>
      </c>
      <c r="H1425">
        <v>311992</v>
      </c>
      <c r="J1425">
        <v>10996.231</v>
      </c>
      <c r="L1425">
        <v>7.69</v>
      </c>
      <c r="M1425">
        <v>6.8792999999999997</v>
      </c>
      <c r="N1425">
        <v>-10.54</v>
      </c>
      <c r="O1425" s="78">
        <v>44591</v>
      </c>
    </row>
    <row r="1426" spans="1:15" x14ac:dyDescent="0.35">
      <c r="A1426">
        <v>67</v>
      </c>
      <c r="B1426">
        <v>67</v>
      </c>
      <c r="C1426" t="s">
        <v>577</v>
      </c>
      <c r="D1426" t="s">
        <v>578</v>
      </c>
      <c r="E1426" t="s">
        <v>281</v>
      </c>
      <c r="F1426">
        <v>4.34</v>
      </c>
      <c r="G1426">
        <v>10398.242</v>
      </c>
      <c r="H1426">
        <v>294816</v>
      </c>
      <c r="J1426">
        <v>10398.242</v>
      </c>
      <c r="L1426">
        <v>7.69</v>
      </c>
      <c r="M1426">
        <v>6.5052000000000003</v>
      </c>
      <c r="N1426">
        <v>-15.41</v>
      </c>
      <c r="O1426" s="78">
        <v>44591</v>
      </c>
    </row>
    <row r="1427" spans="1:15" x14ac:dyDescent="0.35">
      <c r="A1427">
        <v>68</v>
      </c>
      <c r="B1427">
        <v>68</v>
      </c>
      <c r="C1427" t="s">
        <v>579</v>
      </c>
      <c r="D1427" t="s">
        <v>580</v>
      </c>
      <c r="E1427" t="s">
        <v>281</v>
      </c>
      <c r="F1427">
        <v>4.33</v>
      </c>
      <c r="G1427">
        <v>12893.346</v>
      </c>
      <c r="H1427">
        <v>363903</v>
      </c>
      <c r="J1427">
        <v>12893.346</v>
      </c>
      <c r="L1427">
        <v>7.69</v>
      </c>
      <c r="M1427">
        <v>8.0661500000000004</v>
      </c>
      <c r="N1427">
        <v>4.8899999999999997</v>
      </c>
      <c r="O1427" s="78">
        <v>44591</v>
      </c>
    </row>
    <row r="1428" spans="1:15" x14ac:dyDescent="0.35">
      <c r="A1428">
        <v>69</v>
      </c>
      <c r="B1428">
        <v>69</v>
      </c>
      <c r="C1428" t="s">
        <v>581</v>
      </c>
      <c r="D1428" t="s">
        <v>582</v>
      </c>
      <c r="E1428" t="s">
        <v>281</v>
      </c>
      <c r="F1428">
        <v>4.34</v>
      </c>
      <c r="G1428">
        <v>13604.592000000001</v>
      </c>
      <c r="H1428">
        <v>387108</v>
      </c>
      <c r="J1428">
        <v>13604.592000000001</v>
      </c>
      <c r="L1428">
        <v>7.69</v>
      </c>
      <c r="M1428">
        <v>8.5111100000000004</v>
      </c>
      <c r="N1428">
        <v>10.68</v>
      </c>
      <c r="O1428" s="78">
        <v>44591</v>
      </c>
    </row>
    <row r="1429" spans="1:15" x14ac:dyDescent="0.35">
      <c r="A1429">
        <v>70</v>
      </c>
      <c r="B1429">
        <v>70</v>
      </c>
      <c r="C1429" t="s">
        <v>583</v>
      </c>
      <c r="D1429" t="s">
        <v>271</v>
      </c>
      <c r="E1429" t="s">
        <v>272</v>
      </c>
      <c r="L1429">
        <v>7.69</v>
      </c>
      <c r="O1429" s="78">
        <v>44591</v>
      </c>
    </row>
    <row r="1430" spans="1:15" x14ac:dyDescent="0.35">
      <c r="A1430">
        <v>71</v>
      </c>
      <c r="B1430">
        <v>71</v>
      </c>
      <c r="C1430" t="s">
        <v>584</v>
      </c>
      <c r="D1430" t="s">
        <v>585</v>
      </c>
      <c r="E1430" t="s">
        <v>281</v>
      </c>
      <c r="F1430">
        <v>4.33</v>
      </c>
      <c r="G1430">
        <v>11554.546</v>
      </c>
      <c r="H1430">
        <v>329953</v>
      </c>
      <c r="J1430">
        <v>11554.546</v>
      </c>
      <c r="L1430">
        <v>7.69</v>
      </c>
      <c r="M1430">
        <v>7.2285899999999996</v>
      </c>
      <c r="N1430">
        <v>-6</v>
      </c>
      <c r="O1430" s="78">
        <v>44591</v>
      </c>
    </row>
    <row r="1431" spans="1:15" x14ac:dyDescent="0.35">
      <c r="A1431">
        <v>72</v>
      </c>
      <c r="B1431">
        <v>72</v>
      </c>
      <c r="C1431" t="s">
        <v>586</v>
      </c>
      <c r="D1431" t="s">
        <v>587</v>
      </c>
      <c r="E1431" t="s">
        <v>281</v>
      </c>
      <c r="F1431">
        <v>4.33</v>
      </c>
      <c r="G1431">
        <v>11328.347</v>
      </c>
      <c r="H1431">
        <v>312611</v>
      </c>
      <c r="J1431">
        <v>11328.347</v>
      </c>
      <c r="L1431">
        <v>7.69</v>
      </c>
      <c r="M1431">
        <v>7.0870699999999998</v>
      </c>
      <c r="N1431">
        <v>-7.84</v>
      </c>
      <c r="O1431" s="78">
        <v>44591</v>
      </c>
    </row>
    <row r="1432" spans="1:15" x14ac:dyDescent="0.35">
      <c r="A1432">
        <v>73</v>
      </c>
      <c r="B1432">
        <v>73</v>
      </c>
      <c r="C1432" t="s">
        <v>588</v>
      </c>
      <c r="D1432" t="s">
        <v>589</v>
      </c>
      <c r="E1432" t="s">
        <v>281</v>
      </c>
      <c r="F1432">
        <v>4.34</v>
      </c>
      <c r="G1432">
        <v>11772.775</v>
      </c>
      <c r="H1432">
        <v>333037</v>
      </c>
      <c r="J1432">
        <v>11772.775</v>
      </c>
      <c r="L1432">
        <v>7.69</v>
      </c>
      <c r="M1432">
        <v>7.3651099999999996</v>
      </c>
      <c r="N1432">
        <v>-4.22</v>
      </c>
      <c r="O1432" s="78">
        <v>44591</v>
      </c>
    </row>
    <row r="1433" spans="1:15" x14ac:dyDescent="0.35">
      <c r="A1433">
        <v>74</v>
      </c>
      <c r="B1433">
        <v>74</v>
      </c>
      <c r="C1433" t="s">
        <v>590</v>
      </c>
      <c r="D1433" t="s">
        <v>591</v>
      </c>
      <c r="E1433" t="s">
        <v>281</v>
      </c>
      <c r="F1433">
        <v>4.34</v>
      </c>
      <c r="G1433">
        <v>11045.458000000001</v>
      </c>
      <c r="H1433">
        <v>314173</v>
      </c>
      <c r="J1433">
        <v>11045.458000000001</v>
      </c>
      <c r="L1433">
        <v>7.69</v>
      </c>
      <c r="M1433">
        <v>6.9100999999999999</v>
      </c>
      <c r="N1433">
        <v>-10.14</v>
      </c>
      <c r="O1433" s="78">
        <v>44591</v>
      </c>
    </row>
    <row r="1434" spans="1:15" x14ac:dyDescent="0.35">
      <c r="A1434">
        <v>75</v>
      </c>
      <c r="B1434">
        <v>75</v>
      </c>
      <c r="C1434" t="s">
        <v>592</v>
      </c>
      <c r="D1434" t="s">
        <v>593</v>
      </c>
      <c r="E1434" t="s">
        <v>281</v>
      </c>
      <c r="F1434">
        <v>4.34</v>
      </c>
      <c r="G1434">
        <v>11094.655000000001</v>
      </c>
      <c r="H1434">
        <v>314277</v>
      </c>
      <c r="J1434">
        <v>11094.655000000001</v>
      </c>
      <c r="L1434">
        <v>7.69</v>
      </c>
      <c r="M1434">
        <v>6.9408799999999999</v>
      </c>
      <c r="N1434">
        <v>-9.74</v>
      </c>
      <c r="O1434" s="78">
        <v>44591</v>
      </c>
    </row>
    <row r="1435" spans="1:15" x14ac:dyDescent="0.35">
      <c r="A1435">
        <v>76</v>
      </c>
      <c r="B1435">
        <v>76</v>
      </c>
      <c r="C1435" t="s">
        <v>594</v>
      </c>
      <c r="D1435" t="s">
        <v>595</v>
      </c>
      <c r="E1435" t="s">
        <v>281</v>
      </c>
      <c r="F1435">
        <v>4.34</v>
      </c>
      <c r="G1435">
        <v>11114.468000000001</v>
      </c>
      <c r="H1435">
        <v>314275</v>
      </c>
      <c r="J1435">
        <v>11114.468000000001</v>
      </c>
      <c r="L1435">
        <v>7.69</v>
      </c>
      <c r="M1435">
        <v>6.9532699999999998</v>
      </c>
      <c r="N1435">
        <v>-9.58</v>
      </c>
      <c r="O1435" s="78">
        <v>44591</v>
      </c>
    </row>
    <row r="1436" spans="1:15" x14ac:dyDescent="0.35">
      <c r="A1436">
        <v>77</v>
      </c>
      <c r="B1436">
        <v>77</v>
      </c>
      <c r="C1436" t="s">
        <v>596</v>
      </c>
      <c r="D1436" t="s">
        <v>271</v>
      </c>
      <c r="E1436" t="s">
        <v>272</v>
      </c>
      <c r="L1436">
        <v>7.69</v>
      </c>
      <c r="O1436" s="78">
        <v>44591</v>
      </c>
    </row>
    <row r="1437" spans="1:15" x14ac:dyDescent="0.35">
      <c r="A1437">
        <v>78</v>
      </c>
      <c r="B1437">
        <v>78</v>
      </c>
      <c r="C1437" t="s">
        <v>597</v>
      </c>
      <c r="D1437" t="s">
        <v>598</v>
      </c>
      <c r="E1437" t="s">
        <v>281</v>
      </c>
      <c r="F1437">
        <v>4.33</v>
      </c>
      <c r="G1437">
        <v>12545.652</v>
      </c>
      <c r="H1437">
        <v>352324</v>
      </c>
      <c r="J1437">
        <v>12545.652</v>
      </c>
      <c r="L1437">
        <v>7.69</v>
      </c>
      <c r="M1437">
        <v>7.84863</v>
      </c>
      <c r="N1437">
        <v>2.06</v>
      </c>
      <c r="O1437" s="78">
        <v>44591</v>
      </c>
    </row>
    <row r="1438" spans="1:15" x14ac:dyDescent="0.35">
      <c r="A1438">
        <v>79</v>
      </c>
      <c r="B1438">
        <v>79</v>
      </c>
      <c r="C1438" t="s">
        <v>599</v>
      </c>
      <c r="D1438" t="s">
        <v>600</v>
      </c>
      <c r="E1438" t="s">
        <v>281</v>
      </c>
      <c r="F1438">
        <v>4.33</v>
      </c>
      <c r="G1438">
        <v>9320.7070000000003</v>
      </c>
      <c r="H1438">
        <v>269184</v>
      </c>
      <c r="J1438">
        <v>9320.7070000000003</v>
      </c>
      <c r="L1438">
        <v>7.69</v>
      </c>
      <c r="M1438">
        <v>5.83108</v>
      </c>
      <c r="N1438">
        <v>-24.17</v>
      </c>
      <c r="O1438" s="78">
        <v>44591</v>
      </c>
    </row>
    <row r="1439" spans="1:15" x14ac:dyDescent="0.35">
      <c r="A1439">
        <v>80</v>
      </c>
      <c r="B1439">
        <v>80</v>
      </c>
      <c r="C1439" t="s">
        <v>601</v>
      </c>
      <c r="D1439" t="s">
        <v>602</v>
      </c>
      <c r="E1439" t="s">
        <v>281</v>
      </c>
      <c r="F1439">
        <v>4.34</v>
      </c>
      <c r="G1439">
        <v>9439.8220000000001</v>
      </c>
      <c r="H1439">
        <v>270603</v>
      </c>
      <c r="J1439">
        <v>9439.8220000000001</v>
      </c>
      <c r="L1439">
        <v>7.69</v>
      </c>
      <c r="M1439">
        <v>5.9055999999999997</v>
      </c>
      <c r="N1439">
        <v>-23.2</v>
      </c>
      <c r="O1439" s="78">
        <v>44591</v>
      </c>
    </row>
    <row r="1440" spans="1:15" x14ac:dyDescent="0.35">
      <c r="A1440">
        <v>81</v>
      </c>
      <c r="B1440">
        <v>81</v>
      </c>
      <c r="C1440" t="s">
        <v>603</v>
      </c>
      <c r="D1440" t="s">
        <v>604</v>
      </c>
      <c r="E1440" t="s">
        <v>281</v>
      </c>
      <c r="F1440">
        <v>4.34</v>
      </c>
      <c r="G1440">
        <v>11069.373</v>
      </c>
      <c r="H1440">
        <v>317210</v>
      </c>
      <c r="J1440">
        <v>11069.373</v>
      </c>
      <c r="L1440">
        <v>7.69</v>
      </c>
      <c r="M1440">
        <v>6.9250600000000002</v>
      </c>
      <c r="N1440">
        <v>-9.9499999999999993</v>
      </c>
      <c r="O1440" s="78">
        <v>44591</v>
      </c>
    </row>
    <row r="1441" spans="1:15" x14ac:dyDescent="0.35">
      <c r="A1441">
        <v>82</v>
      </c>
      <c r="B1441">
        <v>82</v>
      </c>
      <c r="C1441" t="s">
        <v>605</v>
      </c>
      <c r="D1441" t="s">
        <v>606</v>
      </c>
      <c r="E1441" t="s">
        <v>281</v>
      </c>
      <c r="F1441">
        <v>4.33</v>
      </c>
      <c r="G1441">
        <v>10986.004999999999</v>
      </c>
      <c r="H1441">
        <v>313640</v>
      </c>
      <c r="J1441">
        <v>10986.004999999999</v>
      </c>
      <c r="L1441">
        <v>7.69</v>
      </c>
      <c r="M1441">
        <v>6.8728999999999996</v>
      </c>
      <c r="N1441">
        <v>-10.63</v>
      </c>
      <c r="O1441" s="78">
        <v>44591</v>
      </c>
    </row>
    <row r="1442" spans="1:15" x14ac:dyDescent="0.35">
      <c r="A1442">
        <v>83</v>
      </c>
      <c r="B1442">
        <v>83</v>
      </c>
      <c r="C1442" t="s">
        <v>607</v>
      </c>
      <c r="D1442" t="s">
        <v>608</v>
      </c>
      <c r="E1442" t="s">
        <v>281</v>
      </c>
      <c r="F1442">
        <v>4.34</v>
      </c>
      <c r="G1442">
        <v>11305.594999999999</v>
      </c>
      <c r="H1442">
        <v>320117</v>
      </c>
      <c r="J1442">
        <v>11305.594999999999</v>
      </c>
      <c r="L1442">
        <v>7.69</v>
      </c>
      <c r="M1442">
        <v>7.0728400000000002</v>
      </c>
      <c r="N1442">
        <v>-8.0299999999999994</v>
      </c>
      <c r="O1442" s="78">
        <v>44591</v>
      </c>
    </row>
    <row r="1443" spans="1:15" x14ac:dyDescent="0.35">
      <c r="A1443">
        <v>84</v>
      </c>
      <c r="B1443">
        <v>84</v>
      </c>
      <c r="C1443" t="s">
        <v>609</v>
      </c>
      <c r="D1443" t="s">
        <v>271</v>
      </c>
      <c r="E1443" t="s">
        <v>272</v>
      </c>
      <c r="L1443">
        <v>7.69</v>
      </c>
      <c r="O1443" s="78">
        <v>44591</v>
      </c>
    </row>
    <row r="1444" spans="1:15" x14ac:dyDescent="0.35">
      <c r="A1444">
        <v>85</v>
      </c>
      <c r="B1444">
        <v>85</v>
      </c>
      <c r="C1444" t="s">
        <v>610</v>
      </c>
      <c r="D1444" t="s">
        <v>611</v>
      </c>
      <c r="E1444" t="s">
        <v>281</v>
      </c>
      <c r="F1444">
        <v>4.33</v>
      </c>
      <c r="G1444">
        <v>13413.477999999999</v>
      </c>
      <c r="H1444">
        <v>383930</v>
      </c>
      <c r="J1444">
        <v>13413.477999999999</v>
      </c>
      <c r="L1444">
        <v>7.69</v>
      </c>
      <c r="M1444">
        <v>8.3915400000000009</v>
      </c>
      <c r="N1444">
        <v>9.1199999999999992</v>
      </c>
      <c r="O1444" s="78">
        <v>44591</v>
      </c>
    </row>
    <row r="1445" spans="1:15" x14ac:dyDescent="0.35">
      <c r="A1445">
        <v>86</v>
      </c>
      <c r="B1445">
        <v>86</v>
      </c>
      <c r="C1445" t="s">
        <v>612</v>
      </c>
      <c r="D1445" t="s">
        <v>613</v>
      </c>
      <c r="E1445" t="s">
        <v>281</v>
      </c>
      <c r="F1445">
        <v>4.33</v>
      </c>
      <c r="G1445">
        <v>11772.022999999999</v>
      </c>
      <c r="H1445">
        <v>337853</v>
      </c>
      <c r="J1445">
        <v>11772.022999999999</v>
      </c>
      <c r="L1445">
        <v>7.69</v>
      </c>
      <c r="M1445">
        <v>7.3646399999999996</v>
      </c>
      <c r="N1445">
        <v>-4.2300000000000004</v>
      </c>
      <c r="O1445" s="78">
        <v>44591</v>
      </c>
    </row>
    <row r="1446" spans="1:15" x14ac:dyDescent="0.35">
      <c r="A1446">
        <v>87</v>
      </c>
      <c r="B1446">
        <v>87</v>
      </c>
      <c r="C1446" t="s">
        <v>614</v>
      </c>
      <c r="D1446" t="s">
        <v>615</v>
      </c>
      <c r="E1446" t="s">
        <v>281</v>
      </c>
      <c r="F1446">
        <v>4.33</v>
      </c>
      <c r="G1446">
        <v>12615.964</v>
      </c>
      <c r="H1446">
        <v>359136</v>
      </c>
      <c r="J1446">
        <v>12615.964</v>
      </c>
      <c r="L1446">
        <v>7.69</v>
      </c>
      <c r="M1446">
        <v>7.8926100000000003</v>
      </c>
      <c r="N1446">
        <v>2.63</v>
      </c>
      <c r="O1446" s="78">
        <v>44591</v>
      </c>
    </row>
    <row r="1447" spans="1:15" x14ac:dyDescent="0.35">
      <c r="A1447">
        <v>88</v>
      </c>
      <c r="B1447">
        <v>88</v>
      </c>
      <c r="C1447" t="s">
        <v>616</v>
      </c>
      <c r="D1447" t="s">
        <v>617</v>
      </c>
      <c r="E1447" t="s">
        <v>281</v>
      </c>
      <c r="F1447">
        <v>4.33</v>
      </c>
      <c r="G1447">
        <v>12217.579</v>
      </c>
      <c r="H1447">
        <v>355425</v>
      </c>
      <c r="J1447">
        <v>12217.579</v>
      </c>
      <c r="L1447">
        <v>7.69</v>
      </c>
      <c r="M1447">
        <v>7.6433799999999996</v>
      </c>
      <c r="N1447">
        <v>-0.61</v>
      </c>
      <c r="O1447" s="78">
        <v>44591</v>
      </c>
    </row>
    <row r="1448" spans="1:15" x14ac:dyDescent="0.35">
      <c r="A1448">
        <v>89</v>
      </c>
      <c r="B1448">
        <v>89</v>
      </c>
      <c r="C1448" t="s">
        <v>618</v>
      </c>
      <c r="D1448" t="s">
        <v>619</v>
      </c>
      <c r="E1448" t="s">
        <v>281</v>
      </c>
      <c r="F1448">
        <v>4.33</v>
      </c>
      <c r="G1448">
        <v>12959.385</v>
      </c>
      <c r="H1448">
        <v>363784</v>
      </c>
      <c r="J1448">
        <v>12959.385</v>
      </c>
      <c r="L1448">
        <v>7.69</v>
      </c>
      <c r="M1448">
        <v>8.1074599999999997</v>
      </c>
      <c r="N1448">
        <v>5.43</v>
      </c>
      <c r="O1448" s="78">
        <v>44591</v>
      </c>
    </row>
    <row r="1449" spans="1:15" x14ac:dyDescent="0.35">
      <c r="A1449">
        <v>90</v>
      </c>
      <c r="B1449">
        <v>90</v>
      </c>
      <c r="C1449" t="s">
        <v>620</v>
      </c>
      <c r="D1449" t="s">
        <v>621</v>
      </c>
      <c r="E1449" t="s">
        <v>281</v>
      </c>
      <c r="F1449">
        <v>4.34</v>
      </c>
      <c r="G1449">
        <v>12746.313</v>
      </c>
      <c r="H1449">
        <v>360551</v>
      </c>
      <c r="J1449">
        <v>12746.313</v>
      </c>
      <c r="L1449">
        <v>7.69</v>
      </c>
      <c r="M1449">
        <v>7.9741600000000004</v>
      </c>
      <c r="N1449">
        <v>3.7</v>
      </c>
      <c r="O1449" s="78">
        <v>44591</v>
      </c>
    </row>
    <row r="1450" spans="1:15" x14ac:dyDescent="0.35">
      <c r="A1450">
        <v>91</v>
      </c>
      <c r="B1450">
        <v>91</v>
      </c>
      <c r="C1450" t="s">
        <v>622</v>
      </c>
      <c r="D1450" t="s">
        <v>271</v>
      </c>
      <c r="E1450" t="s">
        <v>272</v>
      </c>
      <c r="L1450">
        <v>7.69</v>
      </c>
      <c r="O1450" s="78">
        <v>44591</v>
      </c>
    </row>
    <row r="1451" spans="1:15" x14ac:dyDescent="0.35">
      <c r="A1451">
        <v>92</v>
      </c>
      <c r="B1451">
        <v>92</v>
      </c>
      <c r="C1451" t="s">
        <v>623</v>
      </c>
      <c r="D1451" t="s">
        <v>624</v>
      </c>
      <c r="E1451" t="s">
        <v>281</v>
      </c>
      <c r="F1451">
        <v>4.33</v>
      </c>
      <c r="G1451">
        <v>9876.4320000000007</v>
      </c>
      <c r="H1451">
        <v>284505</v>
      </c>
      <c r="J1451">
        <v>9876.4320000000007</v>
      </c>
      <c r="L1451">
        <v>7.69</v>
      </c>
      <c r="M1451">
        <v>6.17875</v>
      </c>
      <c r="N1451">
        <v>-19.649999999999999</v>
      </c>
      <c r="O1451" s="78">
        <v>44591</v>
      </c>
    </row>
    <row r="1452" spans="1:15" x14ac:dyDescent="0.35">
      <c r="A1452">
        <v>93</v>
      </c>
      <c r="B1452">
        <v>93</v>
      </c>
      <c r="C1452" t="s">
        <v>625</v>
      </c>
      <c r="D1452" t="s">
        <v>626</v>
      </c>
      <c r="E1452" t="s">
        <v>281</v>
      </c>
      <c r="F1452">
        <v>4.34</v>
      </c>
      <c r="G1452">
        <v>10436.672</v>
      </c>
      <c r="H1452">
        <v>299996</v>
      </c>
      <c r="J1452">
        <v>10436.672</v>
      </c>
      <c r="L1452">
        <v>7.69</v>
      </c>
      <c r="M1452">
        <v>6.5292399999999997</v>
      </c>
      <c r="N1452">
        <v>-15.09</v>
      </c>
      <c r="O1452" s="78">
        <v>44591</v>
      </c>
    </row>
    <row r="1453" spans="1:15" x14ac:dyDescent="0.35">
      <c r="A1453">
        <v>94</v>
      </c>
      <c r="B1453">
        <v>94</v>
      </c>
      <c r="C1453" t="s">
        <v>627</v>
      </c>
      <c r="D1453" t="s">
        <v>628</v>
      </c>
      <c r="E1453" t="s">
        <v>281</v>
      </c>
      <c r="F1453">
        <v>4.33</v>
      </c>
      <c r="G1453">
        <v>10549.924000000001</v>
      </c>
      <c r="H1453">
        <v>298792</v>
      </c>
      <c r="J1453">
        <v>10549.924000000001</v>
      </c>
      <c r="L1453">
        <v>7.69</v>
      </c>
      <c r="M1453">
        <v>6.6000899999999998</v>
      </c>
      <c r="N1453">
        <v>-14.17</v>
      </c>
      <c r="O1453" s="78">
        <v>44591</v>
      </c>
    </row>
    <row r="1454" spans="1:15" x14ac:dyDescent="0.35">
      <c r="A1454">
        <v>95</v>
      </c>
      <c r="B1454">
        <v>95</v>
      </c>
      <c r="C1454" t="s">
        <v>629</v>
      </c>
      <c r="D1454" t="s">
        <v>630</v>
      </c>
      <c r="E1454" t="s">
        <v>281</v>
      </c>
      <c r="F1454">
        <v>4.33</v>
      </c>
      <c r="G1454">
        <v>12178.593000000001</v>
      </c>
      <c r="H1454">
        <v>347403</v>
      </c>
      <c r="J1454">
        <v>12178.593000000001</v>
      </c>
      <c r="L1454">
        <v>7.69</v>
      </c>
      <c r="M1454">
        <v>7.6189900000000002</v>
      </c>
      <c r="N1454">
        <v>-0.92</v>
      </c>
      <c r="O1454" s="78">
        <v>44591</v>
      </c>
    </row>
    <row r="1455" spans="1:15" x14ac:dyDescent="0.35">
      <c r="A1455">
        <v>96</v>
      </c>
      <c r="B1455">
        <v>96</v>
      </c>
      <c r="C1455" t="s">
        <v>631</v>
      </c>
      <c r="D1455" t="s">
        <v>632</v>
      </c>
      <c r="E1455" t="s">
        <v>281</v>
      </c>
      <c r="F1455">
        <v>4.33</v>
      </c>
      <c r="G1455">
        <v>10434.901</v>
      </c>
      <c r="H1455">
        <v>298074</v>
      </c>
      <c r="J1455">
        <v>10434.901</v>
      </c>
      <c r="L1455">
        <v>7.69</v>
      </c>
      <c r="M1455">
        <v>6.52813</v>
      </c>
      <c r="N1455">
        <v>-15.11</v>
      </c>
      <c r="O1455" s="78">
        <v>44591</v>
      </c>
    </row>
    <row r="1456" spans="1:15" x14ac:dyDescent="0.35">
      <c r="A1456">
        <v>97</v>
      </c>
      <c r="B1456">
        <v>97</v>
      </c>
      <c r="C1456" t="s">
        <v>633</v>
      </c>
      <c r="D1456" t="s">
        <v>634</v>
      </c>
      <c r="E1456" t="s">
        <v>281</v>
      </c>
      <c r="F1456">
        <v>4.33</v>
      </c>
      <c r="G1456">
        <v>11009.681</v>
      </c>
      <c r="H1456">
        <v>316045</v>
      </c>
      <c r="J1456">
        <v>11009.681</v>
      </c>
      <c r="L1456">
        <v>7.69</v>
      </c>
      <c r="M1456">
        <v>6.8877199999999998</v>
      </c>
      <c r="N1456">
        <v>-10.43</v>
      </c>
      <c r="O1456" s="78">
        <v>44591</v>
      </c>
    </row>
    <row r="1457" spans="1:15" x14ac:dyDescent="0.35">
      <c r="A1457">
        <v>98</v>
      </c>
      <c r="B1457">
        <v>98</v>
      </c>
      <c r="C1457" t="s">
        <v>635</v>
      </c>
      <c r="D1457" t="s">
        <v>271</v>
      </c>
      <c r="E1457" t="s">
        <v>272</v>
      </c>
      <c r="L1457">
        <v>7.69</v>
      </c>
      <c r="O1457" s="78">
        <v>44591</v>
      </c>
    </row>
    <row r="1458" spans="1:15" x14ac:dyDescent="0.35">
      <c r="A1458">
        <v>99</v>
      </c>
      <c r="B1458">
        <v>99</v>
      </c>
      <c r="C1458" t="s">
        <v>636</v>
      </c>
      <c r="D1458" t="s">
        <v>637</v>
      </c>
      <c r="E1458" t="s">
        <v>281</v>
      </c>
      <c r="F1458">
        <v>4.33</v>
      </c>
      <c r="G1458">
        <v>11066.665999999999</v>
      </c>
      <c r="H1458">
        <v>323052</v>
      </c>
      <c r="J1458">
        <v>11066.665999999999</v>
      </c>
      <c r="L1458">
        <v>7.69</v>
      </c>
      <c r="M1458">
        <v>6.9233700000000002</v>
      </c>
      <c r="N1458">
        <v>-9.9700000000000006</v>
      </c>
      <c r="O1458" s="78">
        <v>44591</v>
      </c>
    </row>
    <row r="1459" spans="1:15" x14ac:dyDescent="0.35">
      <c r="A1459">
        <v>100</v>
      </c>
      <c r="B1459">
        <v>100</v>
      </c>
      <c r="C1459" t="s">
        <v>638</v>
      </c>
      <c r="D1459" t="s">
        <v>639</v>
      </c>
      <c r="E1459" t="s">
        <v>281</v>
      </c>
      <c r="F1459">
        <v>4.33</v>
      </c>
      <c r="G1459">
        <v>10708.593000000001</v>
      </c>
      <c r="H1459">
        <v>305510</v>
      </c>
      <c r="J1459">
        <v>10708.593000000001</v>
      </c>
      <c r="L1459">
        <v>7.69</v>
      </c>
      <c r="M1459">
        <v>6.6993499999999999</v>
      </c>
      <c r="N1459">
        <v>-12.88</v>
      </c>
      <c r="O1459" s="78">
        <v>44591</v>
      </c>
    </row>
    <row r="1460" spans="1:15" x14ac:dyDescent="0.35">
      <c r="A1460">
        <v>101</v>
      </c>
      <c r="B1460">
        <v>101</v>
      </c>
      <c r="C1460" t="s">
        <v>640</v>
      </c>
      <c r="D1460" t="s">
        <v>641</v>
      </c>
      <c r="E1460" t="s">
        <v>281</v>
      </c>
      <c r="F1460">
        <v>4.33</v>
      </c>
      <c r="G1460">
        <v>12302.731</v>
      </c>
      <c r="H1460">
        <v>348911</v>
      </c>
      <c r="J1460">
        <v>12302.731</v>
      </c>
      <c r="L1460">
        <v>7.69</v>
      </c>
      <c r="M1460">
        <v>7.69665</v>
      </c>
      <c r="N1460">
        <v>0.09</v>
      </c>
      <c r="O1460" s="78">
        <v>44591</v>
      </c>
    </row>
    <row r="1461" spans="1:15" x14ac:dyDescent="0.35">
      <c r="A1461">
        <v>102</v>
      </c>
      <c r="B1461">
        <v>102</v>
      </c>
      <c r="C1461" t="s">
        <v>642</v>
      </c>
      <c r="D1461" t="s">
        <v>643</v>
      </c>
      <c r="E1461" t="s">
        <v>281</v>
      </c>
      <c r="F1461">
        <v>4.33</v>
      </c>
      <c r="G1461">
        <v>11453.902</v>
      </c>
      <c r="H1461">
        <v>329572</v>
      </c>
      <c r="J1461">
        <v>11453.902</v>
      </c>
      <c r="L1461">
        <v>7.69</v>
      </c>
      <c r="M1461">
        <v>7.1656199999999997</v>
      </c>
      <c r="N1461">
        <v>-6.82</v>
      </c>
      <c r="O1461" s="78">
        <v>44591</v>
      </c>
    </row>
    <row r="1462" spans="1:15" x14ac:dyDescent="0.35">
      <c r="A1462">
        <v>103</v>
      </c>
      <c r="B1462">
        <v>103</v>
      </c>
      <c r="C1462" t="s">
        <v>644</v>
      </c>
      <c r="D1462" t="s">
        <v>645</v>
      </c>
      <c r="E1462" t="s">
        <v>281</v>
      </c>
      <c r="F1462">
        <v>4.33</v>
      </c>
      <c r="G1462">
        <v>11175.968999999999</v>
      </c>
      <c r="H1462">
        <v>323968</v>
      </c>
      <c r="J1462">
        <v>11175.968999999999</v>
      </c>
      <c r="L1462">
        <v>7.69</v>
      </c>
      <c r="M1462">
        <v>6.9917499999999997</v>
      </c>
      <c r="N1462">
        <v>-9.08</v>
      </c>
      <c r="O1462" s="78">
        <v>44591</v>
      </c>
    </row>
    <row r="1463" spans="1:15" x14ac:dyDescent="0.35">
      <c r="A1463">
        <v>104</v>
      </c>
      <c r="B1463">
        <v>104</v>
      </c>
      <c r="C1463" t="s">
        <v>646</v>
      </c>
      <c r="D1463" t="s">
        <v>647</v>
      </c>
      <c r="E1463" t="s">
        <v>281</v>
      </c>
      <c r="F1463">
        <v>4.33</v>
      </c>
      <c r="G1463">
        <v>11850.458000000001</v>
      </c>
      <c r="H1463">
        <v>337683</v>
      </c>
      <c r="J1463">
        <v>11850.458000000001</v>
      </c>
      <c r="L1463">
        <v>7.69</v>
      </c>
      <c r="M1463">
        <v>7.41371</v>
      </c>
      <c r="N1463">
        <v>-3.59</v>
      </c>
      <c r="O1463" s="78">
        <v>44591</v>
      </c>
    </row>
    <row r="1464" spans="1:15" x14ac:dyDescent="0.35">
      <c r="A1464">
        <v>105</v>
      </c>
      <c r="B1464">
        <v>105</v>
      </c>
      <c r="C1464" t="s">
        <v>648</v>
      </c>
      <c r="D1464" t="s">
        <v>271</v>
      </c>
      <c r="E1464" t="s">
        <v>272</v>
      </c>
      <c r="L1464">
        <v>7.69</v>
      </c>
      <c r="O1464" s="78">
        <v>44591</v>
      </c>
    </row>
    <row r="1465" spans="1:15" x14ac:dyDescent="0.35">
      <c r="A1465">
        <v>106</v>
      </c>
      <c r="B1465">
        <v>106</v>
      </c>
      <c r="C1465" t="s">
        <v>649</v>
      </c>
      <c r="D1465" t="s">
        <v>650</v>
      </c>
      <c r="E1465" t="s">
        <v>281</v>
      </c>
      <c r="F1465">
        <v>4.33</v>
      </c>
      <c r="G1465">
        <v>9393.2649999999994</v>
      </c>
      <c r="H1465">
        <v>267340</v>
      </c>
      <c r="J1465">
        <v>9393.2649999999994</v>
      </c>
      <c r="L1465">
        <v>7.69</v>
      </c>
      <c r="M1465">
        <v>5.8764799999999999</v>
      </c>
      <c r="N1465">
        <v>-23.58</v>
      </c>
      <c r="O1465" s="78">
        <v>44591</v>
      </c>
    </row>
    <row r="1466" spans="1:15" x14ac:dyDescent="0.35">
      <c r="A1466">
        <v>107</v>
      </c>
      <c r="B1466">
        <v>107</v>
      </c>
      <c r="C1466" t="s">
        <v>651</v>
      </c>
      <c r="D1466" t="s">
        <v>652</v>
      </c>
      <c r="E1466" t="s">
        <v>281</v>
      </c>
      <c r="F1466">
        <v>4.33</v>
      </c>
      <c r="G1466">
        <v>8991.9500000000007</v>
      </c>
      <c r="H1466">
        <v>256625</v>
      </c>
      <c r="J1466">
        <v>8991.9500000000007</v>
      </c>
      <c r="L1466">
        <v>7.69</v>
      </c>
      <c r="M1466">
        <v>5.6254099999999996</v>
      </c>
      <c r="N1466">
        <v>-26.85</v>
      </c>
      <c r="O1466" s="78">
        <v>44591</v>
      </c>
    </row>
    <row r="1467" spans="1:15" x14ac:dyDescent="0.35">
      <c r="A1467">
        <v>108</v>
      </c>
      <c r="B1467">
        <v>108</v>
      </c>
      <c r="C1467" t="s">
        <v>653</v>
      </c>
      <c r="D1467" t="s">
        <v>654</v>
      </c>
      <c r="E1467" t="s">
        <v>281</v>
      </c>
      <c r="F1467">
        <v>4.33</v>
      </c>
      <c r="G1467">
        <v>9008.99</v>
      </c>
      <c r="H1467">
        <v>255618</v>
      </c>
      <c r="J1467">
        <v>9008.99</v>
      </c>
      <c r="L1467">
        <v>7.69</v>
      </c>
      <c r="M1467">
        <v>5.6360700000000001</v>
      </c>
      <c r="N1467">
        <v>-26.71</v>
      </c>
      <c r="O1467" s="78">
        <v>44591</v>
      </c>
    </row>
    <row r="1468" spans="1:15" x14ac:dyDescent="0.35">
      <c r="A1468">
        <v>109</v>
      </c>
      <c r="B1468">
        <v>109</v>
      </c>
      <c r="C1468" t="s">
        <v>655</v>
      </c>
      <c r="D1468" t="s">
        <v>656</v>
      </c>
      <c r="E1468" t="s">
        <v>281</v>
      </c>
      <c r="F1468">
        <v>4.33</v>
      </c>
      <c r="G1468">
        <v>11615.896000000001</v>
      </c>
      <c r="H1468">
        <v>334768</v>
      </c>
      <c r="J1468">
        <v>11615.896000000001</v>
      </c>
      <c r="L1468">
        <v>7.69</v>
      </c>
      <c r="M1468">
        <v>7.2669699999999997</v>
      </c>
      <c r="N1468">
        <v>-5.5</v>
      </c>
      <c r="O1468" s="78">
        <v>44591</v>
      </c>
    </row>
    <row r="1469" spans="1:15" x14ac:dyDescent="0.35">
      <c r="A1469">
        <v>110</v>
      </c>
      <c r="B1469">
        <v>110</v>
      </c>
      <c r="C1469" t="s">
        <v>657</v>
      </c>
      <c r="D1469" t="s">
        <v>658</v>
      </c>
      <c r="E1469" t="s">
        <v>281</v>
      </c>
      <c r="F1469">
        <v>4.33</v>
      </c>
      <c r="G1469">
        <v>10071.791999999999</v>
      </c>
      <c r="H1469">
        <v>288098</v>
      </c>
      <c r="J1469">
        <v>10071.791999999999</v>
      </c>
      <c r="L1469">
        <v>7.69</v>
      </c>
      <c r="M1469">
        <v>6.3009700000000004</v>
      </c>
      <c r="N1469">
        <v>-18.059999999999999</v>
      </c>
      <c r="O1469" s="78">
        <v>44591</v>
      </c>
    </row>
    <row r="1470" spans="1:15" x14ac:dyDescent="0.35">
      <c r="A1470">
        <v>111</v>
      </c>
      <c r="B1470">
        <v>111</v>
      </c>
      <c r="C1470" t="s">
        <v>659</v>
      </c>
      <c r="D1470" t="s">
        <v>660</v>
      </c>
      <c r="E1470" t="s">
        <v>281</v>
      </c>
      <c r="F1470">
        <v>4.33</v>
      </c>
      <c r="G1470">
        <v>10054.609</v>
      </c>
      <c r="H1470">
        <v>285143</v>
      </c>
      <c r="J1470">
        <v>10054.609</v>
      </c>
      <c r="L1470">
        <v>7.69</v>
      </c>
      <c r="M1470">
        <v>6.2902199999999997</v>
      </c>
      <c r="N1470">
        <v>-18.2</v>
      </c>
      <c r="O1470" s="78">
        <v>44591</v>
      </c>
    </row>
    <row r="1471" spans="1:15" x14ac:dyDescent="0.35">
      <c r="A1471">
        <v>112</v>
      </c>
      <c r="B1471">
        <v>112</v>
      </c>
      <c r="C1471" t="s">
        <v>661</v>
      </c>
      <c r="D1471" t="s">
        <v>271</v>
      </c>
      <c r="E1471" t="s">
        <v>272</v>
      </c>
      <c r="L1471">
        <v>7.69</v>
      </c>
      <c r="O1471" s="78">
        <v>44591</v>
      </c>
    </row>
    <row r="1472" spans="1:15" x14ac:dyDescent="0.35">
      <c r="A1472">
        <v>113</v>
      </c>
      <c r="B1472">
        <v>113</v>
      </c>
      <c r="C1472" t="s">
        <v>662</v>
      </c>
      <c r="D1472" t="s">
        <v>663</v>
      </c>
      <c r="E1472" t="s">
        <v>281</v>
      </c>
      <c r="F1472">
        <v>4.33</v>
      </c>
      <c r="G1472">
        <v>9924.4500000000007</v>
      </c>
      <c r="H1472">
        <v>287056</v>
      </c>
      <c r="J1472">
        <v>9924.4500000000007</v>
      </c>
      <c r="L1472">
        <v>7.69</v>
      </c>
      <c r="M1472">
        <v>6.2087899999999996</v>
      </c>
      <c r="N1472">
        <v>-19.260000000000002</v>
      </c>
      <c r="O1472" s="78">
        <v>44591</v>
      </c>
    </row>
    <row r="1473" spans="1:15" x14ac:dyDescent="0.35">
      <c r="A1473">
        <v>114</v>
      </c>
      <c r="B1473">
        <v>114</v>
      </c>
      <c r="C1473" t="s">
        <v>664</v>
      </c>
      <c r="D1473" t="s">
        <v>665</v>
      </c>
      <c r="E1473" t="s">
        <v>281</v>
      </c>
      <c r="F1473">
        <v>4.33</v>
      </c>
      <c r="G1473">
        <v>11523.901</v>
      </c>
      <c r="H1473">
        <v>332208</v>
      </c>
      <c r="J1473">
        <v>11523.901</v>
      </c>
      <c r="L1473">
        <v>7.69</v>
      </c>
      <c r="M1473">
        <v>7.2094100000000001</v>
      </c>
      <c r="N1473">
        <v>-6.25</v>
      </c>
      <c r="O1473" s="78">
        <v>44591</v>
      </c>
    </row>
    <row r="1474" spans="1:15" x14ac:dyDescent="0.35">
      <c r="A1474">
        <v>115</v>
      </c>
      <c r="B1474">
        <v>115</v>
      </c>
      <c r="C1474" t="s">
        <v>666</v>
      </c>
      <c r="D1474" t="s">
        <v>667</v>
      </c>
      <c r="E1474" t="s">
        <v>281</v>
      </c>
      <c r="F1474">
        <v>4.33</v>
      </c>
      <c r="G1474">
        <v>12350.736000000001</v>
      </c>
      <c r="H1474">
        <v>358921</v>
      </c>
      <c r="J1474">
        <v>12350.736000000001</v>
      </c>
      <c r="L1474">
        <v>7.69</v>
      </c>
      <c r="M1474">
        <v>7.7266899999999996</v>
      </c>
      <c r="N1474">
        <v>0.48</v>
      </c>
      <c r="O1474" s="78">
        <v>44591</v>
      </c>
    </row>
    <row r="1475" spans="1:15" x14ac:dyDescent="0.35">
      <c r="A1475">
        <v>116</v>
      </c>
      <c r="B1475">
        <v>116</v>
      </c>
      <c r="C1475" t="s">
        <v>668</v>
      </c>
      <c r="D1475" t="s">
        <v>669</v>
      </c>
      <c r="E1475" t="s">
        <v>281</v>
      </c>
      <c r="F1475">
        <v>4.33</v>
      </c>
      <c r="G1475">
        <v>10850.071</v>
      </c>
      <c r="H1475">
        <v>317346</v>
      </c>
      <c r="J1475">
        <v>10850.071</v>
      </c>
      <c r="L1475">
        <v>7.69</v>
      </c>
      <c r="M1475">
        <v>6.7878600000000002</v>
      </c>
      <c r="N1475">
        <v>-11.73</v>
      </c>
      <c r="O1475" s="78">
        <v>44591</v>
      </c>
    </row>
    <row r="1476" spans="1:15" x14ac:dyDescent="0.35">
      <c r="A1476">
        <v>117</v>
      </c>
      <c r="B1476">
        <v>117</v>
      </c>
      <c r="C1476" t="s">
        <v>670</v>
      </c>
      <c r="D1476" t="s">
        <v>671</v>
      </c>
      <c r="E1476" t="s">
        <v>281</v>
      </c>
      <c r="F1476">
        <v>4.34</v>
      </c>
      <c r="G1476">
        <v>11696.477999999999</v>
      </c>
      <c r="H1476">
        <v>338959</v>
      </c>
      <c r="J1476">
        <v>11696.477999999999</v>
      </c>
      <c r="L1476">
        <v>7.69</v>
      </c>
      <c r="M1476">
        <v>7.31738</v>
      </c>
      <c r="N1476">
        <v>-4.8499999999999996</v>
      </c>
      <c r="O1476" s="78">
        <v>44591</v>
      </c>
    </row>
    <row r="1477" spans="1:15" x14ac:dyDescent="0.35">
      <c r="A1477">
        <v>118</v>
      </c>
      <c r="B1477">
        <v>118</v>
      </c>
      <c r="C1477" t="s">
        <v>672</v>
      </c>
      <c r="D1477" t="s">
        <v>673</v>
      </c>
      <c r="E1477" t="s">
        <v>281</v>
      </c>
      <c r="F1477">
        <v>4.34</v>
      </c>
      <c r="G1477">
        <v>11274.203</v>
      </c>
      <c r="H1477">
        <v>321046</v>
      </c>
      <c r="J1477">
        <v>11274.203</v>
      </c>
      <c r="L1477">
        <v>7.69</v>
      </c>
      <c r="M1477">
        <v>7.0532000000000004</v>
      </c>
      <c r="N1477">
        <v>-8.2799999999999994</v>
      </c>
      <c r="O1477" s="78">
        <v>44591</v>
      </c>
    </row>
    <row r="1478" spans="1:15" x14ac:dyDescent="0.35">
      <c r="A1478">
        <v>119</v>
      </c>
      <c r="B1478">
        <v>119</v>
      </c>
      <c r="C1478" t="s">
        <v>674</v>
      </c>
      <c r="D1478" t="s">
        <v>271</v>
      </c>
      <c r="E1478" t="s">
        <v>272</v>
      </c>
      <c r="L1478">
        <v>7.69</v>
      </c>
      <c r="O1478" s="78">
        <v>44591</v>
      </c>
    </row>
    <row r="1479" spans="1:15" x14ac:dyDescent="0.35">
      <c r="A1479">
        <v>120</v>
      </c>
      <c r="B1479">
        <v>120</v>
      </c>
      <c r="C1479" t="s">
        <v>675</v>
      </c>
      <c r="D1479" t="s">
        <v>493</v>
      </c>
      <c r="E1479" t="s">
        <v>301</v>
      </c>
      <c r="F1479">
        <v>4.33</v>
      </c>
      <c r="G1479">
        <v>12431.069</v>
      </c>
      <c r="H1479">
        <v>357562</v>
      </c>
      <c r="J1479">
        <v>12431.069</v>
      </c>
      <c r="L1479">
        <v>7.69</v>
      </c>
      <c r="M1479">
        <v>7.7769399999999997</v>
      </c>
      <c r="N1479">
        <v>1.1299999999999999</v>
      </c>
      <c r="O1479" s="78">
        <v>44591</v>
      </c>
    </row>
    <row r="1480" spans="1:15" x14ac:dyDescent="0.35">
      <c r="A1480">
        <v>121</v>
      </c>
      <c r="B1480">
        <v>121</v>
      </c>
      <c r="C1480" t="s">
        <v>676</v>
      </c>
      <c r="D1480" t="s">
        <v>495</v>
      </c>
      <c r="E1480" t="s">
        <v>301</v>
      </c>
      <c r="F1480">
        <v>4.33</v>
      </c>
      <c r="G1480">
        <v>12816.986999999999</v>
      </c>
      <c r="H1480">
        <v>370391</v>
      </c>
      <c r="J1480">
        <v>12816.986999999999</v>
      </c>
      <c r="L1480">
        <v>7.69</v>
      </c>
      <c r="M1480">
        <v>8.0183800000000005</v>
      </c>
      <c r="N1480">
        <v>4.2699999999999996</v>
      </c>
      <c r="O1480" s="78">
        <v>44591</v>
      </c>
    </row>
    <row r="1481" spans="1:15" x14ac:dyDescent="0.35">
      <c r="A1481">
        <v>122</v>
      </c>
      <c r="B1481">
        <v>122</v>
      </c>
      <c r="C1481" t="s">
        <v>677</v>
      </c>
      <c r="D1481" t="s">
        <v>497</v>
      </c>
      <c r="E1481" t="s">
        <v>301</v>
      </c>
      <c r="F1481">
        <v>4.33</v>
      </c>
      <c r="G1481">
        <v>13677.593999999999</v>
      </c>
      <c r="H1481">
        <v>386629</v>
      </c>
      <c r="J1481">
        <v>13677.593999999999</v>
      </c>
      <c r="L1481">
        <v>7.69</v>
      </c>
      <c r="M1481">
        <v>8.5567799999999998</v>
      </c>
      <c r="N1481">
        <v>11.27</v>
      </c>
      <c r="O1481" s="78">
        <v>44591</v>
      </c>
    </row>
    <row r="1482" spans="1:15" x14ac:dyDescent="0.35">
      <c r="A1482">
        <v>123</v>
      </c>
      <c r="B1482">
        <v>123</v>
      </c>
      <c r="C1482" t="s">
        <v>678</v>
      </c>
      <c r="D1482" t="s">
        <v>499</v>
      </c>
      <c r="E1482" t="s">
        <v>301</v>
      </c>
      <c r="F1482">
        <v>4.33</v>
      </c>
      <c r="G1482">
        <v>13412.804</v>
      </c>
      <c r="H1482">
        <v>385485</v>
      </c>
      <c r="J1482">
        <v>13412.804</v>
      </c>
      <c r="L1482">
        <v>7.69</v>
      </c>
      <c r="M1482">
        <v>8.3911200000000008</v>
      </c>
      <c r="N1482">
        <v>9.1199999999999992</v>
      </c>
      <c r="O1482" s="78">
        <v>44591</v>
      </c>
    </row>
    <row r="1483" spans="1:15" x14ac:dyDescent="0.35">
      <c r="A1483">
        <v>124</v>
      </c>
      <c r="B1483">
        <v>124</v>
      </c>
      <c r="C1483" t="s">
        <v>679</v>
      </c>
      <c r="D1483" t="s">
        <v>501</v>
      </c>
      <c r="E1483" t="s">
        <v>301</v>
      </c>
      <c r="F1483">
        <v>4.33</v>
      </c>
      <c r="G1483">
        <v>12605.123</v>
      </c>
      <c r="H1483">
        <v>360151</v>
      </c>
      <c r="J1483">
        <v>12605.123</v>
      </c>
      <c r="L1483">
        <v>7.69</v>
      </c>
      <c r="M1483">
        <v>7.8858300000000003</v>
      </c>
      <c r="N1483">
        <v>2.5499999999999998</v>
      </c>
      <c r="O1483" s="78">
        <v>44591</v>
      </c>
    </row>
    <row r="1484" spans="1:15" x14ac:dyDescent="0.35">
      <c r="A1484">
        <v>125</v>
      </c>
      <c r="B1484">
        <v>125</v>
      </c>
      <c r="C1484" t="s">
        <v>680</v>
      </c>
      <c r="D1484" t="s">
        <v>503</v>
      </c>
      <c r="E1484" t="s">
        <v>301</v>
      </c>
      <c r="F1484">
        <v>4.33</v>
      </c>
      <c r="G1484">
        <v>13226.313</v>
      </c>
      <c r="H1484">
        <v>383782</v>
      </c>
      <c r="J1484">
        <v>13226.313</v>
      </c>
      <c r="L1484">
        <v>7.69</v>
      </c>
      <c r="M1484">
        <v>8.2744499999999999</v>
      </c>
      <c r="N1484">
        <v>7.6</v>
      </c>
      <c r="O1484" s="78">
        <v>44591</v>
      </c>
    </row>
    <row r="1485" spans="1:15" x14ac:dyDescent="0.35">
      <c r="A1485">
        <v>126</v>
      </c>
      <c r="B1485">
        <v>126</v>
      </c>
      <c r="C1485" t="s">
        <v>681</v>
      </c>
      <c r="D1485" t="s">
        <v>271</v>
      </c>
      <c r="E1485" t="s">
        <v>272</v>
      </c>
      <c r="L1485">
        <v>7.69</v>
      </c>
      <c r="O1485" s="78">
        <v>44591</v>
      </c>
    </row>
    <row r="1486" spans="1:15" x14ac:dyDescent="0.35">
      <c r="A1486">
        <v>127</v>
      </c>
      <c r="B1486">
        <v>127</v>
      </c>
      <c r="C1486" t="s">
        <v>682</v>
      </c>
      <c r="D1486" t="s">
        <v>506</v>
      </c>
      <c r="E1486" t="s">
        <v>301</v>
      </c>
      <c r="F1486">
        <v>4.33</v>
      </c>
      <c r="G1486">
        <v>13153.871999999999</v>
      </c>
      <c r="H1486">
        <v>382377</v>
      </c>
      <c r="J1486">
        <v>13153.871999999999</v>
      </c>
      <c r="L1486">
        <v>7.69</v>
      </c>
      <c r="M1486">
        <v>8.2291299999999996</v>
      </c>
      <c r="N1486">
        <v>7.01</v>
      </c>
      <c r="O1486" s="78">
        <v>44591</v>
      </c>
    </row>
    <row r="1487" spans="1:15" x14ac:dyDescent="0.35">
      <c r="A1487">
        <v>128</v>
      </c>
      <c r="B1487">
        <v>128</v>
      </c>
      <c r="C1487" t="s">
        <v>683</v>
      </c>
      <c r="D1487" t="s">
        <v>508</v>
      </c>
      <c r="E1487" t="s">
        <v>301</v>
      </c>
      <c r="F1487">
        <v>4.33</v>
      </c>
      <c r="G1487">
        <v>13762.056</v>
      </c>
      <c r="H1487">
        <v>404801</v>
      </c>
      <c r="J1487">
        <v>13762.056</v>
      </c>
      <c r="L1487">
        <v>7.69</v>
      </c>
      <c r="M1487">
        <v>8.6096199999999996</v>
      </c>
      <c r="N1487">
        <v>11.96</v>
      </c>
      <c r="O1487" s="78">
        <v>44591</v>
      </c>
    </row>
    <row r="1488" spans="1:15" x14ac:dyDescent="0.35">
      <c r="A1488">
        <v>129</v>
      </c>
      <c r="B1488">
        <v>129</v>
      </c>
      <c r="C1488" t="s">
        <v>684</v>
      </c>
      <c r="D1488" t="s">
        <v>510</v>
      </c>
      <c r="E1488" t="s">
        <v>301</v>
      </c>
      <c r="F1488">
        <v>4.33</v>
      </c>
      <c r="G1488">
        <v>14879.385</v>
      </c>
      <c r="H1488">
        <v>428382</v>
      </c>
      <c r="J1488">
        <v>14879.385</v>
      </c>
      <c r="L1488">
        <v>7.69</v>
      </c>
      <c r="M1488">
        <v>9.3086199999999995</v>
      </c>
      <c r="N1488">
        <v>21.05</v>
      </c>
      <c r="O1488" s="78">
        <v>44591</v>
      </c>
    </row>
    <row r="1489" spans="1:15" x14ac:dyDescent="0.35">
      <c r="A1489">
        <v>130</v>
      </c>
      <c r="B1489">
        <v>130</v>
      </c>
      <c r="C1489" t="s">
        <v>685</v>
      </c>
      <c r="D1489" t="s">
        <v>512</v>
      </c>
      <c r="E1489" t="s">
        <v>301</v>
      </c>
      <c r="F1489">
        <v>4.33</v>
      </c>
      <c r="G1489">
        <v>12490.285</v>
      </c>
      <c r="H1489">
        <v>358317</v>
      </c>
      <c r="J1489">
        <v>12490.285</v>
      </c>
      <c r="L1489">
        <v>7.69</v>
      </c>
      <c r="M1489">
        <v>7.8139900000000004</v>
      </c>
      <c r="N1489">
        <v>1.61</v>
      </c>
      <c r="O1489" s="78">
        <v>44591</v>
      </c>
    </row>
    <row r="1490" spans="1:15" x14ac:dyDescent="0.35">
      <c r="A1490">
        <v>131</v>
      </c>
      <c r="B1490">
        <v>131</v>
      </c>
      <c r="C1490" t="s">
        <v>686</v>
      </c>
      <c r="D1490" t="s">
        <v>514</v>
      </c>
      <c r="E1490" t="s">
        <v>301</v>
      </c>
      <c r="F1490">
        <v>4.33</v>
      </c>
      <c r="G1490">
        <v>12543.123</v>
      </c>
      <c r="H1490">
        <v>355804</v>
      </c>
      <c r="J1490">
        <v>12543.123</v>
      </c>
      <c r="L1490">
        <v>7.69</v>
      </c>
      <c r="M1490">
        <v>7.8470399999999998</v>
      </c>
      <c r="N1490">
        <v>2.04</v>
      </c>
      <c r="O1490" s="78">
        <v>44591</v>
      </c>
    </row>
    <row r="1491" spans="1:15" x14ac:dyDescent="0.35">
      <c r="A1491">
        <v>132</v>
      </c>
      <c r="B1491">
        <v>132</v>
      </c>
      <c r="C1491" t="s">
        <v>687</v>
      </c>
      <c r="D1491" t="s">
        <v>516</v>
      </c>
      <c r="E1491" t="s">
        <v>301</v>
      </c>
      <c r="F1491">
        <v>4.33</v>
      </c>
      <c r="G1491">
        <v>13219.089</v>
      </c>
      <c r="H1491">
        <v>379449</v>
      </c>
      <c r="J1491">
        <v>13219.089</v>
      </c>
      <c r="L1491">
        <v>7.69</v>
      </c>
      <c r="M1491">
        <v>8.2699300000000004</v>
      </c>
      <c r="N1491">
        <v>7.54</v>
      </c>
      <c r="O1491" s="78">
        <v>44591</v>
      </c>
    </row>
    <row r="1492" spans="1:15" x14ac:dyDescent="0.35">
      <c r="A1492">
        <v>133</v>
      </c>
      <c r="B1492">
        <v>133</v>
      </c>
      <c r="C1492" t="s">
        <v>688</v>
      </c>
      <c r="D1492" t="s">
        <v>271</v>
      </c>
      <c r="E1492" t="s">
        <v>272</v>
      </c>
      <c r="L1492">
        <v>7.69</v>
      </c>
      <c r="O1492" s="78">
        <v>44591</v>
      </c>
    </row>
    <row r="1493" spans="1:15" x14ac:dyDescent="0.35">
      <c r="A1493">
        <v>134</v>
      </c>
      <c r="B1493">
        <v>134</v>
      </c>
      <c r="C1493" t="s">
        <v>689</v>
      </c>
      <c r="D1493" t="s">
        <v>519</v>
      </c>
      <c r="E1493" t="s">
        <v>301</v>
      </c>
      <c r="F1493">
        <v>4.33</v>
      </c>
      <c r="G1493">
        <v>9105.19</v>
      </c>
      <c r="H1493">
        <v>263070</v>
      </c>
      <c r="J1493">
        <v>9105.19</v>
      </c>
      <c r="L1493">
        <v>7.69</v>
      </c>
      <c r="M1493">
        <v>5.6962599999999997</v>
      </c>
      <c r="N1493">
        <v>-25.93</v>
      </c>
      <c r="O1493" s="78">
        <v>44591</v>
      </c>
    </row>
    <row r="1494" spans="1:15" x14ac:dyDescent="0.35">
      <c r="A1494">
        <v>135</v>
      </c>
      <c r="B1494">
        <v>135</v>
      </c>
      <c r="C1494" t="s">
        <v>690</v>
      </c>
      <c r="D1494" t="s">
        <v>521</v>
      </c>
      <c r="E1494" t="s">
        <v>301</v>
      </c>
      <c r="F1494">
        <v>4.33</v>
      </c>
      <c r="G1494">
        <v>8944.2780000000002</v>
      </c>
      <c r="H1494">
        <v>256799</v>
      </c>
      <c r="J1494">
        <v>8944.2780000000002</v>
      </c>
      <c r="L1494">
        <v>7.69</v>
      </c>
      <c r="M1494">
        <v>5.5955899999999996</v>
      </c>
      <c r="N1494">
        <v>-27.24</v>
      </c>
      <c r="O1494" s="78">
        <v>44591</v>
      </c>
    </row>
    <row r="1495" spans="1:15" x14ac:dyDescent="0.35">
      <c r="A1495">
        <v>136</v>
      </c>
      <c r="B1495">
        <v>136</v>
      </c>
      <c r="C1495" t="s">
        <v>691</v>
      </c>
      <c r="D1495" t="s">
        <v>523</v>
      </c>
      <c r="E1495" t="s">
        <v>301</v>
      </c>
      <c r="F1495">
        <v>4.33</v>
      </c>
      <c r="G1495">
        <v>10160.619000000001</v>
      </c>
      <c r="H1495">
        <v>288830</v>
      </c>
      <c r="J1495">
        <v>10160.619000000001</v>
      </c>
      <c r="L1495">
        <v>7.69</v>
      </c>
      <c r="M1495">
        <v>6.3565399999999999</v>
      </c>
      <c r="N1495">
        <v>-17.34</v>
      </c>
      <c r="O1495" s="78">
        <v>44591</v>
      </c>
    </row>
    <row r="1496" spans="1:15" x14ac:dyDescent="0.35">
      <c r="A1496">
        <v>137</v>
      </c>
      <c r="B1496">
        <v>137</v>
      </c>
      <c r="C1496" t="s">
        <v>692</v>
      </c>
      <c r="D1496" t="s">
        <v>525</v>
      </c>
      <c r="E1496" t="s">
        <v>301</v>
      </c>
      <c r="F1496">
        <v>4.33</v>
      </c>
      <c r="G1496">
        <v>10557.563</v>
      </c>
      <c r="H1496">
        <v>301051</v>
      </c>
      <c r="J1496">
        <v>10557.563</v>
      </c>
      <c r="L1496">
        <v>7.69</v>
      </c>
      <c r="M1496">
        <v>6.60487</v>
      </c>
      <c r="N1496">
        <v>-14.11</v>
      </c>
      <c r="O1496" s="78">
        <v>44591</v>
      </c>
    </row>
    <row r="1497" spans="1:15" x14ac:dyDescent="0.35">
      <c r="A1497">
        <v>138</v>
      </c>
      <c r="B1497">
        <v>138</v>
      </c>
      <c r="C1497" t="s">
        <v>693</v>
      </c>
      <c r="D1497" t="s">
        <v>527</v>
      </c>
      <c r="E1497" t="s">
        <v>301</v>
      </c>
      <c r="F1497">
        <v>4.33</v>
      </c>
      <c r="G1497">
        <v>10594.545</v>
      </c>
      <c r="H1497">
        <v>306733</v>
      </c>
      <c r="J1497">
        <v>10594.545</v>
      </c>
      <c r="L1497">
        <v>7.69</v>
      </c>
      <c r="M1497">
        <v>6.6280000000000001</v>
      </c>
      <c r="N1497">
        <v>-13.81</v>
      </c>
      <c r="O1497" s="78">
        <v>44591</v>
      </c>
    </row>
    <row r="1498" spans="1:15" x14ac:dyDescent="0.35">
      <c r="A1498">
        <v>139</v>
      </c>
      <c r="B1498">
        <v>139</v>
      </c>
      <c r="C1498" t="s">
        <v>694</v>
      </c>
      <c r="D1498" t="s">
        <v>271</v>
      </c>
      <c r="E1498" t="s">
        <v>272</v>
      </c>
      <c r="L1498">
        <v>7.69</v>
      </c>
      <c r="O1498" s="78">
        <v>44591</v>
      </c>
    </row>
    <row r="1499" spans="1:15" x14ac:dyDescent="0.35">
      <c r="A1499">
        <v>140</v>
      </c>
      <c r="B1499">
        <v>140</v>
      </c>
      <c r="C1499" t="s">
        <v>695</v>
      </c>
      <c r="D1499" t="s">
        <v>530</v>
      </c>
      <c r="E1499" t="s">
        <v>339</v>
      </c>
      <c r="F1499">
        <v>4.33</v>
      </c>
      <c r="G1499">
        <v>8704.81</v>
      </c>
      <c r="H1499">
        <v>250468</v>
      </c>
      <c r="J1499">
        <v>8704.81</v>
      </c>
      <c r="L1499">
        <v>7.69</v>
      </c>
      <c r="M1499">
        <v>5.4457800000000001</v>
      </c>
      <c r="N1499">
        <v>-29.18</v>
      </c>
      <c r="O1499" s="78">
        <v>44591</v>
      </c>
    </row>
    <row r="1500" spans="1:15" x14ac:dyDescent="0.35">
      <c r="A1500">
        <v>141</v>
      </c>
      <c r="B1500">
        <v>141</v>
      </c>
      <c r="C1500" t="s">
        <v>696</v>
      </c>
      <c r="D1500" t="s">
        <v>532</v>
      </c>
      <c r="E1500" t="s">
        <v>339</v>
      </c>
      <c r="F1500">
        <v>4.33</v>
      </c>
      <c r="G1500">
        <v>8780.9230000000007</v>
      </c>
      <c r="H1500">
        <v>257220</v>
      </c>
      <c r="J1500">
        <v>8780.9230000000007</v>
      </c>
      <c r="L1500">
        <v>7.69</v>
      </c>
      <c r="M1500">
        <v>5.4933899999999998</v>
      </c>
      <c r="N1500">
        <v>-28.56</v>
      </c>
      <c r="O1500" s="78">
        <v>44591</v>
      </c>
    </row>
    <row r="1501" spans="1:15" x14ac:dyDescent="0.35">
      <c r="A1501">
        <v>142</v>
      </c>
      <c r="B1501">
        <v>142</v>
      </c>
      <c r="C1501" t="s">
        <v>697</v>
      </c>
      <c r="D1501" t="s">
        <v>534</v>
      </c>
      <c r="E1501" t="s">
        <v>339</v>
      </c>
      <c r="F1501">
        <v>4.33</v>
      </c>
      <c r="G1501">
        <v>8074.9809999999998</v>
      </c>
      <c r="H1501">
        <v>229892</v>
      </c>
      <c r="J1501">
        <v>8074.9809999999998</v>
      </c>
      <c r="L1501">
        <v>7.69</v>
      </c>
      <c r="M1501">
        <v>5.0517500000000002</v>
      </c>
      <c r="N1501">
        <v>-34.31</v>
      </c>
      <c r="O1501" s="78">
        <v>44591</v>
      </c>
    </row>
    <row r="1502" spans="1:15" x14ac:dyDescent="0.35">
      <c r="A1502">
        <v>143</v>
      </c>
      <c r="B1502">
        <v>143</v>
      </c>
      <c r="C1502" t="s">
        <v>698</v>
      </c>
      <c r="D1502" t="s">
        <v>345</v>
      </c>
      <c r="E1502" t="s">
        <v>276</v>
      </c>
      <c r="L1502">
        <v>7.69</v>
      </c>
      <c r="O1502" s="78">
        <v>44591</v>
      </c>
    </row>
    <row r="1503" spans="1:15" x14ac:dyDescent="0.35">
      <c r="A1503">
        <v>144</v>
      </c>
      <c r="B1503">
        <v>144</v>
      </c>
      <c r="C1503" t="s">
        <v>699</v>
      </c>
      <c r="D1503" t="s">
        <v>271</v>
      </c>
      <c r="E1503" t="s">
        <v>272</v>
      </c>
      <c r="L1503">
        <v>7.69</v>
      </c>
      <c r="O1503" s="78">
        <v>44591</v>
      </c>
    </row>
    <row r="1504" spans="1:15" x14ac:dyDescent="0.35">
      <c r="A1504">
        <v>145</v>
      </c>
      <c r="B1504">
        <v>145</v>
      </c>
      <c r="C1504" t="s">
        <v>700</v>
      </c>
      <c r="D1504" t="s">
        <v>506</v>
      </c>
      <c r="E1504" t="s">
        <v>301</v>
      </c>
      <c r="F1504">
        <v>4.33</v>
      </c>
      <c r="G1504">
        <v>14512.656999999999</v>
      </c>
      <c r="H1504">
        <v>421758</v>
      </c>
      <c r="J1504">
        <v>14512.656999999999</v>
      </c>
      <c r="L1504">
        <v>7.69</v>
      </c>
      <c r="M1504">
        <v>9.0792000000000002</v>
      </c>
      <c r="N1504">
        <v>18.059999999999999</v>
      </c>
      <c r="O1504" s="78">
        <v>44591</v>
      </c>
    </row>
    <row r="1505" spans="1:15" x14ac:dyDescent="0.35">
      <c r="A1505">
        <v>146</v>
      </c>
      <c r="B1505">
        <v>146</v>
      </c>
      <c r="C1505" t="s">
        <v>701</v>
      </c>
      <c r="D1505" t="s">
        <v>508</v>
      </c>
      <c r="E1505" t="s">
        <v>301</v>
      </c>
      <c r="F1505">
        <v>4.33</v>
      </c>
      <c r="G1505">
        <v>14038.548000000001</v>
      </c>
      <c r="H1505">
        <v>405642</v>
      </c>
      <c r="J1505">
        <v>14038.548000000001</v>
      </c>
      <c r="L1505">
        <v>7.69</v>
      </c>
      <c r="M1505">
        <v>8.7825900000000008</v>
      </c>
      <c r="N1505">
        <v>14.21</v>
      </c>
      <c r="O1505" s="78">
        <v>44591</v>
      </c>
    </row>
    <row r="1506" spans="1:15" x14ac:dyDescent="0.35">
      <c r="A1506">
        <v>147</v>
      </c>
      <c r="B1506">
        <v>147</v>
      </c>
      <c r="C1506" t="s">
        <v>702</v>
      </c>
      <c r="D1506" t="s">
        <v>510</v>
      </c>
      <c r="E1506" t="s">
        <v>301</v>
      </c>
      <c r="F1506">
        <v>4.33</v>
      </c>
      <c r="G1506">
        <v>15090.258</v>
      </c>
      <c r="H1506">
        <v>433136</v>
      </c>
      <c r="J1506">
        <v>15090.258</v>
      </c>
      <c r="L1506">
        <v>7.69</v>
      </c>
      <c r="M1506">
        <v>9.44055</v>
      </c>
      <c r="N1506">
        <v>22.76</v>
      </c>
      <c r="O1506" s="78">
        <v>44591</v>
      </c>
    </row>
    <row r="1507" spans="1:15" x14ac:dyDescent="0.35">
      <c r="A1507">
        <v>148</v>
      </c>
      <c r="B1507">
        <v>148</v>
      </c>
      <c r="C1507" t="s">
        <v>703</v>
      </c>
      <c r="D1507" t="s">
        <v>271</v>
      </c>
      <c r="E1507" t="s">
        <v>272</v>
      </c>
      <c r="L1507">
        <v>7.69</v>
      </c>
      <c r="O1507" s="78">
        <v>44591</v>
      </c>
    </row>
    <row r="1508" spans="1:15" x14ac:dyDescent="0.35">
      <c r="A1508">
        <v>149</v>
      </c>
      <c r="B1508">
        <v>149</v>
      </c>
      <c r="C1508" t="s">
        <v>704</v>
      </c>
      <c r="D1508" t="s">
        <v>506</v>
      </c>
      <c r="E1508" t="s">
        <v>301</v>
      </c>
      <c r="F1508">
        <v>4.33</v>
      </c>
      <c r="G1508">
        <v>14889.045</v>
      </c>
      <c r="H1508">
        <v>429798</v>
      </c>
      <c r="J1508">
        <v>14889.045</v>
      </c>
      <c r="L1508">
        <v>7.69</v>
      </c>
      <c r="M1508">
        <v>9.3146699999999996</v>
      </c>
      <c r="N1508">
        <v>21.13</v>
      </c>
      <c r="O1508" s="78">
        <v>44591</v>
      </c>
    </row>
    <row r="1509" spans="1:15" x14ac:dyDescent="0.35">
      <c r="A1509">
        <v>150</v>
      </c>
      <c r="B1509">
        <v>150</v>
      </c>
      <c r="C1509" t="s">
        <v>705</v>
      </c>
      <c r="D1509" t="s">
        <v>508</v>
      </c>
      <c r="E1509" t="s">
        <v>301</v>
      </c>
      <c r="F1509">
        <v>4.33</v>
      </c>
      <c r="G1509">
        <v>13968.114</v>
      </c>
      <c r="H1509">
        <v>407222</v>
      </c>
      <c r="J1509">
        <v>13968.114</v>
      </c>
      <c r="L1509">
        <v>7.69</v>
      </c>
      <c r="M1509">
        <v>8.7385300000000008</v>
      </c>
      <c r="N1509">
        <v>13.63</v>
      </c>
      <c r="O1509" s="78">
        <v>44591</v>
      </c>
    </row>
    <row r="1510" spans="1:15" x14ac:dyDescent="0.35">
      <c r="A1510">
        <v>151</v>
      </c>
      <c r="B1510">
        <v>151</v>
      </c>
      <c r="C1510" t="s">
        <v>706</v>
      </c>
      <c r="D1510" t="s">
        <v>510</v>
      </c>
      <c r="E1510" t="s">
        <v>301</v>
      </c>
      <c r="F1510">
        <v>4.33</v>
      </c>
      <c r="G1510">
        <v>14802.477999999999</v>
      </c>
      <c r="H1510">
        <v>440691</v>
      </c>
      <c r="J1510">
        <v>14802.477999999999</v>
      </c>
      <c r="L1510">
        <v>7.69</v>
      </c>
      <c r="M1510">
        <v>9.26051</v>
      </c>
      <c r="N1510">
        <v>20.420000000000002</v>
      </c>
      <c r="O1510" s="78">
        <v>44591</v>
      </c>
    </row>
    <row r="1511" spans="1:15" x14ac:dyDescent="0.35">
      <c r="A1511">
        <v>152</v>
      </c>
      <c r="B1511">
        <v>152</v>
      </c>
      <c r="C1511" t="s">
        <v>707</v>
      </c>
      <c r="D1511" t="s">
        <v>271</v>
      </c>
      <c r="E1511" t="s">
        <v>272</v>
      </c>
      <c r="L1511">
        <v>7.69</v>
      </c>
      <c r="O1511" s="78">
        <v>44591</v>
      </c>
    </row>
    <row r="1512" spans="1:15" x14ac:dyDescent="0.35">
      <c r="A1512">
        <v>153</v>
      </c>
      <c r="B1512">
        <v>153</v>
      </c>
      <c r="C1512" t="s">
        <v>708</v>
      </c>
      <c r="D1512" t="s">
        <v>506</v>
      </c>
      <c r="E1512" t="s">
        <v>301</v>
      </c>
      <c r="F1512">
        <v>4.33</v>
      </c>
      <c r="G1512">
        <v>14814.282999999999</v>
      </c>
      <c r="H1512">
        <v>429699</v>
      </c>
      <c r="J1512">
        <v>14814.282999999999</v>
      </c>
      <c r="L1512">
        <v>7.69</v>
      </c>
      <c r="M1512">
        <v>9.2678899999999995</v>
      </c>
      <c r="N1512">
        <v>20.52</v>
      </c>
      <c r="O1512" s="78">
        <v>44591</v>
      </c>
    </row>
    <row r="1513" spans="1:15" x14ac:dyDescent="0.35">
      <c r="A1513">
        <v>154</v>
      </c>
      <c r="B1513">
        <v>154</v>
      </c>
      <c r="C1513" t="s">
        <v>709</v>
      </c>
      <c r="D1513" t="s">
        <v>508</v>
      </c>
      <c r="E1513" t="s">
        <v>301</v>
      </c>
      <c r="F1513">
        <v>4.33</v>
      </c>
      <c r="G1513">
        <v>13927.27</v>
      </c>
      <c r="H1513">
        <v>401138</v>
      </c>
      <c r="J1513">
        <v>13927.27</v>
      </c>
      <c r="L1513">
        <v>7.69</v>
      </c>
      <c r="M1513">
        <v>8.7129700000000003</v>
      </c>
      <c r="N1513">
        <v>13.3</v>
      </c>
      <c r="O1513" s="78">
        <v>44591</v>
      </c>
    </row>
    <row r="1514" spans="1:15" x14ac:dyDescent="0.35">
      <c r="A1514">
        <v>155</v>
      </c>
      <c r="B1514">
        <v>155</v>
      </c>
      <c r="C1514" t="s">
        <v>710</v>
      </c>
      <c r="D1514" t="s">
        <v>510</v>
      </c>
      <c r="E1514" t="s">
        <v>301</v>
      </c>
      <c r="F1514">
        <v>4.33</v>
      </c>
      <c r="G1514">
        <v>15255.95</v>
      </c>
      <c r="H1514">
        <v>432466</v>
      </c>
      <c r="J1514">
        <v>15255.95</v>
      </c>
      <c r="L1514">
        <v>7.69</v>
      </c>
      <c r="M1514">
        <v>9.5442</v>
      </c>
      <c r="N1514">
        <v>24.11</v>
      </c>
      <c r="O1514" s="78">
        <v>44591</v>
      </c>
    </row>
    <row r="1515" spans="1:15" x14ac:dyDescent="0.35">
      <c r="A1515">
        <v>156</v>
      </c>
      <c r="B1515">
        <v>156</v>
      </c>
      <c r="C1515" t="s">
        <v>711</v>
      </c>
      <c r="D1515" t="s">
        <v>271</v>
      </c>
      <c r="E1515" t="s">
        <v>272</v>
      </c>
      <c r="L1515">
        <v>7.69</v>
      </c>
      <c r="O1515" s="78">
        <v>44591</v>
      </c>
    </row>
    <row r="1516" spans="1:15" x14ac:dyDescent="0.35">
      <c r="A1516">
        <v>157</v>
      </c>
      <c r="B1516">
        <v>157</v>
      </c>
      <c r="C1516" t="s">
        <v>712</v>
      </c>
      <c r="D1516" t="s">
        <v>479</v>
      </c>
      <c r="E1516" t="s">
        <v>281</v>
      </c>
      <c r="F1516">
        <v>4.33</v>
      </c>
      <c r="G1516">
        <v>9467.2900000000009</v>
      </c>
      <c r="H1516">
        <v>278999</v>
      </c>
      <c r="J1516">
        <v>9467.2900000000009</v>
      </c>
      <c r="L1516">
        <v>7.69</v>
      </c>
      <c r="M1516">
        <v>5.92279</v>
      </c>
      <c r="N1516">
        <v>-22.98</v>
      </c>
      <c r="O1516" s="78">
        <v>44591</v>
      </c>
    </row>
    <row r="1517" spans="1:15" x14ac:dyDescent="0.35">
      <c r="A1517">
        <v>158</v>
      </c>
      <c r="B1517">
        <v>158</v>
      </c>
      <c r="C1517" t="s">
        <v>713</v>
      </c>
      <c r="D1517" t="s">
        <v>271</v>
      </c>
      <c r="E1517" t="s">
        <v>272</v>
      </c>
      <c r="L1517">
        <v>7.69</v>
      </c>
      <c r="O1517" s="78">
        <v>44591</v>
      </c>
    </row>
    <row r="1518" spans="1:15" x14ac:dyDescent="0.35">
      <c r="A1518">
        <v>159</v>
      </c>
      <c r="B1518">
        <v>159</v>
      </c>
      <c r="C1518" t="s">
        <v>714</v>
      </c>
      <c r="D1518" t="s">
        <v>486</v>
      </c>
      <c r="E1518" t="s">
        <v>281</v>
      </c>
      <c r="F1518">
        <v>4.33</v>
      </c>
      <c r="G1518">
        <v>9786.0049999999992</v>
      </c>
      <c r="H1518">
        <v>278630</v>
      </c>
      <c r="J1518">
        <v>9786.0049999999992</v>
      </c>
      <c r="L1518">
        <v>7.69</v>
      </c>
      <c r="M1518">
        <v>6.1221800000000002</v>
      </c>
      <c r="N1518">
        <v>-20.39</v>
      </c>
      <c r="O1518" s="78">
        <v>44591</v>
      </c>
    </row>
    <row r="1519" spans="1:15" x14ac:dyDescent="0.35">
      <c r="A1519">
        <v>160</v>
      </c>
      <c r="B1519">
        <v>160</v>
      </c>
      <c r="C1519" t="s">
        <v>715</v>
      </c>
      <c r="D1519" t="s">
        <v>474</v>
      </c>
      <c r="E1519" t="s">
        <v>281</v>
      </c>
      <c r="F1519">
        <v>4.33</v>
      </c>
      <c r="G1519">
        <v>9023.9349999999995</v>
      </c>
      <c r="H1519">
        <v>261770</v>
      </c>
      <c r="J1519">
        <v>9023.9349999999995</v>
      </c>
      <c r="L1519">
        <v>7.69</v>
      </c>
      <c r="M1519">
        <v>5.6454199999999997</v>
      </c>
      <c r="N1519">
        <v>-26.59</v>
      </c>
      <c r="O1519" s="78">
        <v>44591</v>
      </c>
    </row>
    <row r="1520" spans="1:15" x14ac:dyDescent="0.35">
      <c r="A1520">
        <v>161</v>
      </c>
      <c r="B1520">
        <v>161</v>
      </c>
      <c r="C1520" t="s">
        <v>716</v>
      </c>
      <c r="D1520" t="s">
        <v>271</v>
      </c>
      <c r="E1520" t="s">
        <v>272</v>
      </c>
      <c r="L1520">
        <v>7.69</v>
      </c>
      <c r="O1520" s="78">
        <v>44591</v>
      </c>
    </row>
    <row r="1521" spans="1:15" x14ac:dyDescent="0.35">
      <c r="A1521">
        <v>162</v>
      </c>
      <c r="B1521">
        <v>162</v>
      </c>
      <c r="C1521" t="s">
        <v>717</v>
      </c>
      <c r="D1521" t="s">
        <v>271</v>
      </c>
      <c r="E1521" t="s">
        <v>272</v>
      </c>
      <c r="L1521">
        <v>7.69</v>
      </c>
      <c r="O1521" s="78">
        <v>44591</v>
      </c>
    </row>
    <row r="1522" spans="1:15" x14ac:dyDescent="0.35">
      <c r="A1522">
        <v>163</v>
      </c>
      <c r="B1522">
        <v>163</v>
      </c>
      <c r="C1522" t="s">
        <v>718</v>
      </c>
      <c r="D1522" t="s">
        <v>271</v>
      </c>
      <c r="E1522" t="s">
        <v>272</v>
      </c>
      <c r="L1522">
        <v>7.69</v>
      </c>
      <c r="O1522" s="78">
        <v>44591</v>
      </c>
    </row>
    <row r="1523" spans="1:15" x14ac:dyDescent="0.35">
      <c r="A1523">
        <v>164</v>
      </c>
      <c r="B1523">
        <v>164</v>
      </c>
      <c r="C1523" t="s">
        <v>719</v>
      </c>
      <c r="D1523" t="s">
        <v>271</v>
      </c>
      <c r="E1523" t="s">
        <v>272</v>
      </c>
      <c r="L1523">
        <v>7.69</v>
      </c>
      <c r="O1523" s="78">
        <v>44591</v>
      </c>
    </row>
    <row r="1524" spans="1:15" x14ac:dyDescent="0.35">
      <c r="A1524">
        <v>165</v>
      </c>
      <c r="B1524">
        <v>165</v>
      </c>
      <c r="C1524" t="s">
        <v>720</v>
      </c>
      <c r="D1524" t="s">
        <v>271</v>
      </c>
      <c r="E1524" t="s">
        <v>272</v>
      </c>
      <c r="L1524">
        <v>7.69</v>
      </c>
      <c r="O1524" s="78">
        <v>44592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CC6F-7DDC-48B9-B34C-61B5C8036431}">
  <dimension ref="A1:C36"/>
  <sheetViews>
    <sheetView tabSelected="1" workbookViewId="0">
      <selection activeCell="B1" sqref="B1"/>
    </sheetView>
  </sheetViews>
  <sheetFormatPr defaultRowHeight="14.5" x14ac:dyDescent="0.35"/>
  <cols>
    <col min="1" max="1" width="27.54296875" bestFit="1" customWidth="1"/>
    <col min="2" max="3" width="21.90625" bestFit="1" customWidth="1"/>
  </cols>
  <sheetData>
    <row r="1" spans="1:3" ht="15.5" x14ac:dyDescent="0.35">
      <c r="A1" s="111"/>
      <c r="B1" s="116" t="s">
        <v>53</v>
      </c>
      <c r="C1" s="116" t="s">
        <v>49</v>
      </c>
    </row>
    <row r="2" spans="1:3" x14ac:dyDescent="0.35">
      <c r="A2" s="112" t="s">
        <v>749</v>
      </c>
      <c r="B2" s="110"/>
      <c r="C2" s="110"/>
    </row>
    <row r="3" spans="1:3" x14ac:dyDescent="0.35">
      <c r="A3" s="113" t="s">
        <v>750</v>
      </c>
      <c r="B3" s="114">
        <v>-7.9089999999999994E-3</v>
      </c>
      <c r="C3" s="114">
        <v>-5.6020000000000002E-3</v>
      </c>
    </row>
    <row r="4" spans="1:3" x14ac:dyDescent="0.35">
      <c r="A4" s="112" t="s">
        <v>751</v>
      </c>
      <c r="B4" s="110">
        <v>-0.38819999999999999</v>
      </c>
      <c r="C4" s="110">
        <v>-0.3765</v>
      </c>
    </row>
    <row r="5" spans="1:3" x14ac:dyDescent="0.35">
      <c r="A5" s="112" t="s">
        <v>752</v>
      </c>
      <c r="B5" s="110">
        <v>-49.09</v>
      </c>
      <c r="C5" s="110">
        <v>-67.2</v>
      </c>
    </row>
    <row r="6" spans="1:3" x14ac:dyDescent="0.35">
      <c r="A6" s="112" t="s">
        <v>753</v>
      </c>
      <c r="B6" s="110">
        <v>-126.4</v>
      </c>
      <c r="C6" s="110">
        <v>-178.5</v>
      </c>
    </row>
    <row r="7" spans="1:3" x14ac:dyDescent="0.35">
      <c r="A7" s="113" t="s">
        <v>780</v>
      </c>
      <c r="B7" s="114">
        <f>B3*-1</f>
        <v>7.9089999999999994E-3</v>
      </c>
      <c r="C7" s="114">
        <f>C3*-1</f>
        <v>5.6020000000000002E-3</v>
      </c>
    </row>
    <row r="8" spans="1:3" x14ac:dyDescent="0.35">
      <c r="A8" s="114" t="s">
        <v>781</v>
      </c>
      <c r="B8" s="115">
        <f>0.693/B7</f>
        <v>87.621696801112662</v>
      </c>
      <c r="C8" s="115">
        <f>0.693/C7</f>
        <v>123.70581935023205</v>
      </c>
    </row>
    <row r="9" spans="1:3" ht="17" x14ac:dyDescent="0.45">
      <c r="A9" s="114" t="s">
        <v>782</v>
      </c>
      <c r="B9" s="114">
        <f>B7*100/0.05</f>
        <v>15.817999999999998</v>
      </c>
      <c r="C9" s="114">
        <f>C7*100/0.05</f>
        <v>11.204000000000001</v>
      </c>
    </row>
    <row r="10" spans="1:3" x14ac:dyDescent="0.35">
      <c r="A10" s="112"/>
      <c r="B10" s="110"/>
      <c r="C10" s="110"/>
    </row>
    <row r="11" spans="1:3" x14ac:dyDescent="0.35">
      <c r="A11" s="112" t="s">
        <v>754</v>
      </c>
      <c r="B11" s="110"/>
      <c r="C11" s="110"/>
    </row>
    <row r="12" spans="1:3" x14ac:dyDescent="0.35">
      <c r="A12" s="112" t="s">
        <v>750</v>
      </c>
      <c r="B12" s="110">
        <v>1.2700000000000001E-3</v>
      </c>
      <c r="C12" s="110">
        <v>8.5939999999999996E-4</v>
      </c>
    </row>
    <row r="13" spans="1:3" x14ac:dyDescent="0.35">
      <c r="A13" s="112" t="s">
        <v>751</v>
      </c>
      <c r="B13" s="110">
        <v>0.14360000000000001</v>
      </c>
      <c r="C13" s="110">
        <v>9.7180000000000002E-2</v>
      </c>
    </row>
    <row r="14" spans="1:3" x14ac:dyDescent="0.35">
      <c r="A14" s="112"/>
      <c r="B14" s="110"/>
      <c r="C14" s="110"/>
    </row>
    <row r="15" spans="1:3" x14ac:dyDescent="0.35">
      <c r="A15" s="112" t="s">
        <v>755</v>
      </c>
      <c r="B15" s="110"/>
      <c r="C15" s="110"/>
    </row>
    <row r="16" spans="1:3" x14ac:dyDescent="0.35">
      <c r="A16" s="112" t="s">
        <v>750</v>
      </c>
      <c r="B16" s="110" t="s">
        <v>756</v>
      </c>
      <c r="C16" s="110" t="s">
        <v>757</v>
      </c>
    </row>
    <row r="17" spans="1:3" x14ac:dyDescent="0.35">
      <c r="A17" s="112" t="s">
        <v>751</v>
      </c>
      <c r="B17" s="110" t="s">
        <v>758</v>
      </c>
      <c r="C17" s="110" t="s">
        <v>759</v>
      </c>
    </row>
    <row r="18" spans="1:3" x14ac:dyDescent="0.35">
      <c r="A18" s="112" t="s">
        <v>752</v>
      </c>
      <c r="B18" s="110" t="s">
        <v>760</v>
      </c>
      <c r="C18" s="110" t="s">
        <v>761</v>
      </c>
    </row>
    <row r="19" spans="1:3" x14ac:dyDescent="0.35">
      <c r="A19" s="112"/>
      <c r="B19" s="110"/>
      <c r="C19" s="110"/>
    </row>
    <row r="20" spans="1:3" x14ac:dyDescent="0.35">
      <c r="A20" s="112" t="s">
        <v>762</v>
      </c>
      <c r="B20" s="110"/>
      <c r="C20" s="110"/>
    </row>
    <row r="21" spans="1:3" x14ac:dyDescent="0.35">
      <c r="A21" s="112" t="s">
        <v>763</v>
      </c>
      <c r="B21" s="110">
        <v>0.70789999999999997</v>
      </c>
      <c r="C21" s="110">
        <v>0.72650000000000003</v>
      </c>
    </row>
    <row r="22" spans="1:3" x14ac:dyDescent="0.35">
      <c r="A22" s="112" t="s">
        <v>764</v>
      </c>
      <c r="B22" s="110">
        <v>0.44379999999999997</v>
      </c>
      <c r="C22" s="110">
        <v>0.30020000000000002</v>
      </c>
    </row>
    <row r="23" spans="1:3" x14ac:dyDescent="0.35">
      <c r="A23" s="112"/>
      <c r="B23" s="110"/>
      <c r="C23" s="110"/>
    </row>
    <row r="24" spans="1:3" x14ac:dyDescent="0.35">
      <c r="A24" s="112" t="s">
        <v>765</v>
      </c>
      <c r="B24" s="110"/>
      <c r="C24" s="110"/>
    </row>
    <row r="25" spans="1:3" x14ac:dyDescent="0.35">
      <c r="A25" s="112" t="s">
        <v>51</v>
      </c>
      <c r="B25" s="110">
        <v>38.78</v>
      </c>
      <c r="C25" s="110">
        <v>42.49</v>
      </c>
    </row>
    <row r="26" spans="1:3" x14ac:dyDescent="0.35">
      <c r="A26" s="112" t="s">
        <v>766</v>
      </c>
      <c r="B26" s="110" t="s">
        <v>767</v>
      </c>
      <c r="C26" s="110" t="s">
        <v>767</v>
      </c>
    </row>
    <row r="27" spans="1:3" x14ac:dyDescent="0.35">
      <c r="A27" s="112" t="s">
        <v>768</v>
      </c>
      <c r="B27" s="110" t="s">
        <v>769</v>
      </c>
      <c r="C27" s="110" t="s">
        <v>769</v>
      </c>
    </row>
    <row r="28" spans="1:3" x14ac:dyDescent="0.35">
      <c r="A28" s="112" t="s">
        <v>770</v>
      </c>
      <c r="B28" s="110" t="s">
        <v>771</v>
      </c>
      <c r="C28" s="110" t="s">
        <v>771</v>
      </c>
    </row>
    <row r="29" spans="1:3" x14ac:dyDescent="0.35">
      <c r="A29" s="112"/>
      <c r="B29" s="110"/>
      <c r="C29" s="110"/>
    </row>
    <row r="30" spans="1:3" x14ac:dyDescent="0.35">
      <c r="A30" s="112" t="s">
        <v>772</v>
      </c>
      <c r="B30" s="110" t="s">
        <v>773</v>
      </c>
      <c r="C30" s="110" t="s">
        <v>774</v>
      </c>
    </row>
    <row r="31" spans="1:3" x14ac:dyDescent="0.35">
      <c r="A31" s="112"/>
      <c r="B31" s="110"/>
      <c r="C31" s="110"/>
    </row>
    <row r="32" spans="1:3" x14ac:dyDescent="0.35">
      <c r="A32" s="112" t="s">
        <v>775</v>
      </c>
      <c r="B32" s="110"/>
      <c r="C32" s="110"/>
    </row>
    <row r="33" spans="1:3" x14ac:dyDescent="0.35">
      <c r="A33" s="112" t="s">
        <v>776</v>
      </c>
      <c r="B33" s="110">
        <v>18</v>
      </c>
      <c r="C33" s="110">
        <v>18</v>
      </c>
    </row>
    <row r="34" spans="1:3" x14ac:dyDescent="0.35">
      <c r="A34" s="112" t="s">
        <v>777</v>
      </c>
      <c r="B34" s="110">
        <v>3</v>
      </c>
      <c r="C34" s="110">
        <v>3</v>
      </c>
    </row>
    <row r="35" spans="1:3" x14ac:dyDescent="0.35">
      <c r="A35" s="112" t="s">
        <v>778</v>
      </c>
      <c r="B35" s="110">
        <v>18</v>
      </c>
      <c r="C35" s="110">
        <v>18</v>
      </c>
    </row>
    <row r="36" spans="1:3" x14ac:dyDescent="0.35">
      <c r="A36" s="112" t="s">
        <v>779</v>
      </c>
      <c r="B36" s="110">
        <v>0</v>
      </c>
      <c r="C36" s="110"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8194" r:id="rId3">
          <objectPr defaultSize="0" autoPict="0" r:id="rId4">
            <anchor moveWithCells="1">
              <from>
                <xdr:col>3</xdr:col>
                <xdr:colOff>584200</xdr:colOff>
                <xdr:row>2</xdr:row>
                <xdr:rowOff>38100</xdr:rowOff>
              </from>
              <to>
                <xdr:col>10</xdr:col>
                <xdr:colOff>596900</xdr:colOff>
                <xdr:row>17</xdr:row>
                <xdr:rowOff>120650</xdr:rowOff>
              </to>
            </anchor>
          </objectPr>
        </oleObject>
      </mc:Choice>
      <mc:Fallback>
        <oleObject progId="Prism9.Document" shapeId="8194" r:id="rId3"/>
      </mc:Fallback>
    </mc:AlternateContent>
    <mc:AlternateContent xmlns:mc="http://schemas.openxmlformats.org/markup-compatibility/2006">
      <mc:Choice Requires="x14">
        <oleObject progId="Prism9.Document" shapeId="8195" r:id="rId5">
          <objectPr defaultSize="0" autoPict="0" r:id="rId6">
            <anchor moveWithCells="1">
              <from>
                <xdr:col>11</xdr:col>
                <xdr:colOff>406400</xdr:colOff>
                <xdr:row>2</xdr:row>
                <xdr:rowOff>88900</xdr:rowOff>
              </from>
              <to>
                <xdr:col>18</xdr:col>
                <xdr:colOff>76200</xdr:colOff>
                <xdr:row>17</xdr:row>
                <xdr:rowOff>120650</xdr:rowOff>
              </to>
            </anchor>
          </objectPr>
        </oleObject>
      </mc:Choice>
      <mc:Fallback>
        <oleObject progId="Prism9.Document" shapeId="8195" r:id="rId5"/>
      </mc:Fallback>
    </mc:AlternateContent>
    <mc:AlternateContent xmlns:mc="http://schemas.openxmlformats.org/markup-compatibility/2006">
      <mc:Choice Requires="x14">
        <oleObject progId="Prism9.Document" shapeId="8196" r:id="rId7">
          <objectPr defaultSize="0" autoPict="0" r:id="rId8">
            <anchor moveWithCells="1">
              <from>
                <xdr:col>18</xdr:col>
                <xdr:colOff>514350</xdr:colOff>
                <xdr:row>2</xdr:row>
                <xdr:rowOff>63500</xdr:rowOff>
              </from>
              <to>
                <xdr:col>24</xdr:col>
                <xdr:colOff>336550</xdr:colOff>
                <xdr:row>17</xdr:row>
                <xdr:rowOff>133350</xdr:rowOff>
              </to>
            </anchor>
          </objectPr>
        </oleObject>
      </mc:Choice>
      <mc:Fallback>
        <oleObject progId="Prism9.Document" shapeId="8196" r:id="rId7"/>
      </mc:Fallback>
    </mc:AlternateContent>
    <mc:AlternateContent xmlns:mc="http://schemas.openxmlformats.org/markup-compatibility/2006">
      <mc:Choice Requires="x14">
        <oleObject progId="Prism9.Document" shapeId="8197" r:id="rId9">
          <objectPr defaultSize="0" autoPict="0" r:id="rId10">
            <anchor moveWithCells="1">
              <from>
                <xdr:col>10</xdr:col>
                <xdr:colOff>57150</xdr:colOff>
                <xdr:row>19</xdr:row>
                <xdr:rowOff>12700</xdr:rowOff>
              </from>
              <to>
                <xdr:col>17</xdr:col>
                <xdr:colOff>419100</xdr:colOff>
                <xdr:row>36</xdr:row>
                <xdr:rowOff>171450</xdr:rowOff>
              </to>
            </anchor>
          </objectPr>
        </oleObject>
      </mc:Choice>
      <mc:Fallback>
        <oleObject progId="Prism9.Document" shapeId="8197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6285-32B4-4BB4-858F-AE6E1BA04F21}">
  <dimension ref="A1:E37"/>
  <sheetViews>
    <sheetView workbookViewId="0">
      <selection activeCell="G24" sqref="G24"/>
    </sheetView>
  </sheetViews>
  <sheetFormatPr defaultRowHeight="14.5" x14ac:dyDescent="0.35"/>
  <cols>
    <col min="1" max="1" width="27.54296875" bestFit="1" customWidth="1"/>
    <col min="2" max="2" width="30.6328125" bestFit="1" customWidth="1"/>
    <col min="3" max="3" width="36.6328125" bestFit="1" customWidth="1"/>
    <col min="4" max="4" width="29.54296875" bestFit="1" customWidth="1"/>
    <col min="5" max="5" width="34.453125" bestFit="1" customWidth="1"/>
  </cols>
  <sheetData>
    <row r="1" spans="1:5" ht="15.5" x14ac:dyDescent="0.35">
      <c r="A1" s="111"/>
      <c r="B1" s="116" t="s">
        <v>790</v>
      </c>
      <c r="C1" s="116" t="s">
        <v>791</v>
      </c>
      <c r="D1" s="116" t="s">
        <v>792</v>
      </c>
      <c r="E1" s="116" t="s">
        <v>793</v>
      </c>
    </row>
    <row r="2" spans="1:5" x14ac:dyDescent="0.35">
      <c r="A2" s="112" t="s">
        <v>749</v>
      </c>
      <c r="B2" s="110"/>
      <c r="C2" s="110"/>
      <c r="D2" s="110"/>
      <c r="E2" s="110"/>
    </row>
    <row r="3" spans="1:5" x14ac:dyDescent="0.35">
      <c r="A3" s="129" t="s">
        <v>750</v>
      </c>
      <c r="B3" s="130">
        <v>2.6840000000000002E-3</v>
      </c>
      <c r="C3" s="130">
        <v>2.0079999999999998E-3</v>
      </c>
      <c r="D3" s="130">
        <v>3.8119999999999999E-3</v>
      </c>
      <c r="E3" s="130">
        <v>4.8570000000000002E-3</v>
      </c>
    </row>
    <row r="4" spans="1:5" x14ac:dyDescent="0.35">
      <c r="A4" s="112" t="s">
        <v>751</v>
      </c>
      <c r="B4" s="110">
        <v>-0.1908</v>
      </c>
      <c r="C4" s="110">
        <v>-0.68400000000000005</v>
      </c>
      <c r="D4" s="110">
        <v>-0.74780000000000002</v>
      </c>
      <c r="E4" s="110">
        <v>-1.1499999999999999</v>
      </c>
    </row>
    <row r="5" spans="1:5" x14ac:dyDescent="0.35">
      <c r="A5" s="112" t="s">
        <v>752</v>
      </c>
      <c r="B5" s="110">
        <v>71.08</v>
      </c>
      <c r="C5" s="110">
        <v>340.5</v>
      </c>
      <c r="D5" s="110">
        <v>196.2</v>
      </c>
      <c r="E5" s="110">
        <v>236.7</v>
      </c>
    </row>
    <row r="6" spans="1:5" x14ac:dyDescent="0.35">
      <c r="A6" s="112" t="s">
        <v>753</v>
      </c>
      <c r="B6" s="110">
        <v>372.5</v>
      </c>
      <c r="C6" s="110">
        <v>497.9</v>
      </c>
      <c r="D6" s="110">
        <v>262.39999999999998</v>
      </c>
      <c r="E6" s="110">
        <v>205.9</v>
      </c>
    </row>
    <row r="7" spans="1:5" x14ac:dyDescent="0.35">
      <c r="A7" s="113" t="s">
        <v>780</v>
      </c>
      <c r="B7" s="114">
        <f>B3*-1</f>
        <v>-2.6840000000000002E-3</v>
      </c>
      <c r="C7" s="114">
        <f>C3*-1</f>
        <v>-2.0079999999999998E-3</v>
      </c>
      <c r="D7" s="114">
        <f>D3*-1</f>
        <v>-3.8119999999999999E-3</v>
      </c>
      <c r="E7" s="114">
        <f>E3*-1</f>
        <v>-4.8570000000000002E-3</v>
      </c>
    </row>
    <row r="8" spans="1:5" x14ac:dyDescent="0.35">
      <c r="A8" s="114" t="s">
        <v>781</v>
      </c>
      <c r="B8" s="115">
        <f>0.693/B7</f>
        <v>-258.19672131147536</v>
      </c>
      <c r="C8" s="115">
        <f>0.693/C7</f>
        <v>-345.11952191235059</v>
      </c>
      <c r="D8" s="115">
        <f>0.693/D7</f>
        <v>-181.79433368310598</v>
      </c>
      <c r="E8" s="115">
        <f>0.693/E7</f>
        <v>-142.68066707844346</v>
      </c>
    </row>
    <row r="9" spans="1:5" ht="17" x14ac:dyDescent="0.45">
      <c r="A9" s="114" t="s">
        <v>782</v>
      </c>
      <c r="B9" s="114">
        <f>B7*100/0.05</f>
        <v>-5.3680000000000003</v>
      </c>
      <c r="C9" s="114">
        <f>C7*100/0.05</f>
        <v>-4.0159999999999991</v>
      </c>
      <c r="D9" s="114">
        <f>D7*100/0.05</f>
        <v>-7.6239999999999997</v>
      </c>
      <c r="E9" s="114">
        <f>E7*100/0.05</f>
        <v>-9.7140000000000004</v>
      </c>
    </row>
    <row r="10" spans="1:5" x14ac:dyDescent="0.35">
      <c r="A10" s="112"/>
      <c r="B10" s="110"/>
      <c r="C10" s="110"/>
      <c r="D10" s="110"/>
      <c r="E10" s="110"/>
    </row>
    <row r="11" spans="1:5" x14ac:dyDescent="0.35">
      <c r="A11" s="112"/>
      <c r="B11" s="110"/>
      <c r="C11" s="110"/>
      <c r="D11" s="110"/>
      <c r="E11" s="110"/>
    </row>
    <row r="12" spans="1:5" x14ac:dyDescent="0.35">
      <c r="A12" s="112" t="s">
        <v>754</v>
      </c>
      <c r="B12" s="110"/>
      <c r="C12" s="110"/>
      <c r="D12" s="110"/>
      <c r="E12" s="110"/>
    </row>
    <row r="13" spans="1:5" x14ac:dyDescent="0.35">
      <c r="A13" s="112" t="s">
        <v>750</v>
      </c>
      <c r="B13" s="110">
        <v>1.5900000000000001E-3</v>
      </c>
      <c r="C13" s="110">
        <v>1.6850000000000001E-3</v>
      </c>
      <c r="D13" s="110">
        <v>1.967E-3</v>
      </c>
      <c r="E13" s="110">
        <v>2.7880000000000001E-3</v>
      </c>
    </row>
    <row r="14" spans="1:5" x14ac:dyDescent="0.35">
      <c r="A14" s="112" t="s">
        <v>751</v>
      </c>
      <c r="B14" s="110">
        <v>0.17979999999999999</v>
      </c>
      <c r="C14" s="110">
        <v>0.19600000000000001</v>
      </c>
      <c r="D14" s="110">
        <v>0.2288</v>
      </c>
      <c r="E14" s="110">
        <v>0.32419999999999999</v>
      </c>
    </row>
    <row r="15" spans="1:5" x14ac:dyDescent="0.35">
      <c r="A15" s="112"/>
      <c r="B15" s="110"/>
      <c r="C15" s="110"/>
      <c r="D15" s="110"/>
      <c r="E15" s="110"/>
    </row>
    <row r="16" spans="1:5" x14ac:dyDescent="0.35">
      <c r="A16" s="112" t="s">
        <v>755</v>
      </c>
      <c r="B16" s="110"/>
      <c r="C16" s="110"/>
      <c r="D16" s="110"/>
      <c r="E16" s="110"/>
    </row>
    <row r="17" spans="1:5" x14ac:dyDescent="0.35">
      <c r="A17" s="112" t="s">
        <v>750</v>
      </c>
      <c r="B17" s="110" t="s">
        <v>794</v>
      </c>
      <c r="C17" s="110" t="s">
        <v>795</v>
      </c>
      <c r="D17" s="110" t="s">
        <v>796</v>
      </c>
      <c r="E17" s="110" t="s">
        <v>797</v>
      </c>
    </row>
    <row r="18" spans="1:5" x14ac:dyDescent="0.35">
      <c r="A18" s="112" t="s">
        <v>751</v>
      </c>
      <c r="B18" s="110" t="s">
        <v>798</v>
      </c>
      <c r="C18" s="110" t="s">
        <v>799</v>
      </c>
      <c r="D18" s="110" t="s">
        <v>800</v>
      </c>
      <c r="E18" s="110" t="s">
        <v>801</v>
      </c>
    </row>
    <row r="19" spans="1:5" x14ac:dyDescent="0.35">
      <c r="A19" s="112" t="s">
        <v>752</v>
      </c>
      <c r="B19" s="110" t="s">
        <v>802</v>
      </c>
      <c r="C19" s="110" t="s">
        <v>803</v>
      </c>
      <c r="D19" s="110" t="s">
        <v>804</v>
      </c>
      <c r="E19" s="110" t="s">
        <v>805</v>
      </c>
    </row>
    <row r="20" spans="1:5" x14ac:dyDescent="0.35">
      <c r="A20" s="112"/>
      <c r="B20" s="110"/>
      <c r="C20" s="110"/>
      <c r="D20" s="110"/>
      <c r="E20" s="110"/>
    </row>
    <row r="21" spans="1:5" x14ac:dyDescent="0.35">
      <c r="A21" s="112" t="s">
        <v>762</v>
      </c>
      <c r="B21" s="110"/>
      <c r="C21" s="110"/>
      <c r="D21" s="110"/>
      <c r="E21" s="110"/>
    </row>
    <row r="22" spans="1:5" x14ac:dyDescent="0.35">
      <c r="A22" s="112" t="s">
        <v>763</v>
      </c>
      <c r="B22" s="110">
        <v>0.1512</v>
      </c>
      <c r="C22" s="110">
        <v>8.6510000000000004E-2</v>
      </c>
      <c r="D22" s="110">
        <v>0.20019999999999999</v>
      </c>
      <c r="E22" s="110">
        <v>0.16830000000000001</v>
      </c>
    </row>
    <row r="23" spans="1:5" x14ac:dyDescent="0.35">
      <c r="A23" s="112" t="s">
        <v>764</v>
      </c>
      <c r="B23" s="110">
        <v>0.55559999999999998</v>
      </c>
      <c r="C23" s="110">
        <v>0.57869999999999999</v>
      </c>
      <c r="D23" s="110">
        <v>0.67549999999999999</v>
      </c>
      <c r="E23" s="110">
        <v>0.95730000000000004</v>
      </c>
    </row>
    <row r="24" spans="1:5" x14ac:dyDescent="0.35">
      <c r="A24" s="112"/>
      <c r="B24" s="110"/>
      <c r="C24" s="110"/>
      <c r="D24" s="110"/>
      <c r="E24" s="110"/>
    </row>
    <row r="25" spans="1:5" x14ac:dyDescent="0.35">
      <c r="A25" s="112" t="s">
        <v>765</v>
      </c>
      <c r="B25" s="110"/>
      <c r="C25" s="110"/>
      <c r="D25" s="110"/>
      <c r="E25" s="110"/>
    </row>
    <row r="26" spans="1:5" x14ac:dyDescent="0.35">
      <c r="A26" s="112" t="s">
        <v>51</v>
      </c>
      <c r="B26" s="110">
        <v>2.8490000000000002</v>
      </c>
      <c r="C26" s="110">
        <v>1.421</v>
      </c>
      <c r="D26" s="110">
        <v>3.754</v>
      </c>
      <c r="E26" s="110">
        <v>3.0350000000000001</v>
      </c>
    </row>
    <row r="27" spans="1:5" x14ac:dyDescent="0.35">
      <c r="A27" s="112" t="s">
        <v>766</v>
      </c>
      <c r="B27" s="110" t="s">
        <v>767</v>
      </c>
      <c r="C27" s="110" t="s">
        <v>806</v>
      </c>
      <c r="D27" s="110" t="s">
        <v>806</v>
      </c>
      <c r="E27" s="110" t="s">
        <v>806</v>
      </c>
    </row>
    <row r="28" spans="1:5" x14ac:dyDescent="0.35">
      <c r="A28" s="112" t="s">
        <v>768</v>
      </c>
      <c r="B28" s="110">
        <v>0.1108</v>
      </c>
      <c r="C28" s="110">
        <v>0.25180000000000002</v>
      </c>
      <c r="D28" s="110">
        <v>7.17E-2</v>
      </c>
      <c r="E28" s="110">
        <v>0.1019</v>
      </c>
    </row>
    <row r="29" spans="1:5" x14ac:dyDescent="0.35">
      <c r="A29" s="112" t="s">
        <v>770</v>
      </c>
      <c r="B29" s="110" t="s">
        <v>807</v>
      </c>
      <c r="C29" s="110" t="s">
        <v>807</v>
      </c>
      <c r="D29" s="110" t="s">
        <v>807</v>
      </c>
      <c r="E29" s="110" t="s">
        <v>807</v>
      </c>
    </row>
    <row r="30" spans="1:5" x14ac:dyDescent="0.35">
      <c r="A30" s="112"/>
      <c r="B30" s="110"/>
      <c r="C30" s="110"/>
      <c r="D30" s="110"/>
      <c r="E30" s="110"/>
    </row>
    <row r="31" spans="1:5" x14ac:dyDescent="0.35">
      <c r="A31" s="112" t="s">
        <v>772</v>
      </c>
      <c r="B31" s="110" t="s">
        <v>808</v>
      </c>
      <c r="C31" s="110" t="s">
        <v>809</v>
      </c>
      <c r="D31" s="110" t="s">
        <v>810</v>
      </c>
      <c r="E31" s="110" t="s">
        <v>811</v>
      </c>
    </row>
    <row r="32" spans="1:5" x14ac:dyDescent="0.35">
      <c r="A32" s="112"/>
      <c r="B32" s="110"/>
      <c r="C32" s="110"/>
      <c r="D32" s="110"/>
      <c r="E32" s="110"/>
    </row>
    <row r="33" spans="1:5" x14ac:dyDescent="0.35">
      <c r="A33" s="112" t="s">
        <v>775</v>
      </c>
      <c r="B33" s="110"/>
      <c r="C33" s="110"/>
      <c r="D33" s="110"/>
      <c r="E33" s="110"/>
    </row>
    <row r="34" spans="1:5" x14ac:dyDescent="0.35">
      <c r="A34" s="112" t="s">
        <v>776</v>
      </c>
      <c r="B34" s="110">
        <v>18</v>
      </c>
      <c r="C34" s="110">
        <v>18</v>
      </c>
      <c r="D34" s="110">
        <v>18</v>
      </c>
      <c r="E34" s="110">
        <v>18</v>
      </c>
    </row>
    <row r="35" spans="1:5" x14ac:dyDescent="0.35">
      <c r="A35" s="112" t="s">
        <v>777</v>
      </c>
      <c r="B35" s="110">
        <v>3</v>
      </c>
      <c r="C35" s="110">
        <v>3</v>
      </c>
      <c r="D35" s="110">
        <v>3</v>
      </c>
      <c r="E35" s="110">
        <v>3</v>
      </c>
    </row>
    <row r="36" spans="1:5" x14ac:dyDescent="0.35">
      <c r="A36" s="112" t="s">
        <v>778</v>
      </c>
      <c r="B36" s="110">
        <v>18</v>
      </c>
      <c r="C36" s="110">
        <v>17</v>
      </c>
      <c r="D36" s="110">
        <v>17</v>
      </c>
      <c r="E36" s="110">
        <v>17</v>
      </c>
    </row>
    <row r="37" spans="1:5" x14ac:dyDescent="0.35">
      <c r="A37" s="112" t="s">
        <v>779</v>
      </c>
      <c r="B37" s="110">
        <v>0</v>
      </c>
      <c r="C37" s="110">
        <v>1</v>
      </c>
      <c r="D37" s="110">
        <v>1</v>
      </c>
      <c r="E37" s="110">
        <v>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9.Document" shapeId="11265" r:id="rId3">
          <objectPr defaultSize="0" autoPict="0" r:id="rId4">
            <anchor moveWithCells="1">
              <from>
                <xdr:col>5</xdr:col>
                <xdr:colOff>520700</xdr:colOff>
                <xdr:row>1</xdr:row>
                <xdr:rowOff>25400</xdr:rowOff>
              </from>
              <to>
                <xdr:col>13</xdr:col>
                <xdr:colOff>260350</xdr:colOff>
                <xdr:row>18</xdr:row>
                <xdr:rowOff>133350</xdr:rowOff>
              </to>
            </anchor>
          </objectPr>
        </oleObject>
      </mc:Choice>
      <mc:Fallback>
        <oleObject progId="Prism9.Document" shapeId="11265" r:id="rId3"/>
      </mc:Fallback>
    </mc:AlternateContent>
    <mc:AlternateContent xmlns:mc="http://schemas.openxmlformats.org/markup-compatibility/2006">
      <mc:Choice Requires="x14">
        <oleObject progId="Prism9.Document" shapeId="11266" r:id="rId5">
          <objectPr defaultSize="0" autoPict="0" r:id="rId6">
            <anchor moveWithCells="1">
              <from>
                <xdr:col>14</xdr:col>
                <xdr:colOff>19050</xdr:colOff>
                <xdr:row>1</xdr:row>
                <xdr:rowOff>0</xdr:rowOff>
              </from>
              <to>
                <xdr:col>20</xdr:col>
                <xdr:colOff>425450</xdr:colOff>
                <xdr:row>18</xdr:row>
                <xdr:rowOff>146050</xdr:rowOff>
              </to>
            </anchor>
          </objectPr>
        </oleObject>
      </mc:Choice>
      <mc:Fallback>
        <oleObject progId="Prism9.Document" shapeId="11266" r:id="rId5"/>
      </mc:Fallback>
    </mc:AlternateContent>
    <mc:AlternateContent xmlns:mc="http://schemas.openxmlformats.org/markup-compatibility/2006">
      <mc:Choice Requires="x14">
        <oleObject progId="Prism9.Document" shapeId="11267" r:id="rId7">
          <objectPr defaultSize="0" autoPict="0" r:id="rId8">
            <anchor moveWithCells="1">
              <from>
                <xdr:col>20</xdr:col>
                <xdr:colOff>590550</xdr:colOff>
                <xdr:row>1</xdr:row>
                <xdr:rowOff>38100</xdr:rowOff>
              </from>
              <to>
                <xdr:col>27</xdr:col>
                <xdr:colOff>19050</xdr:colOff>
                <xdr:row>16</xdr:row>
                <xdr:rowOff>133350</xdr:rowOff>
              </to>
            </anchor>
          </objectPr>
        </oleObject>
      </mc:Choice>
      <mc:Fallback>
        <oleObject progId="Prism9.Document" shapeId="11267" r:id="rId7"/>
      </mc:Fallback>
    </mc:AlternateContent>
    <mc:AlternateContent xmlns:mc="http://schemas.openxmlformats.org/markup-compatibility/2006">
      <mc:Choice Requires="x14">
        <oleObject progId="Prism9.Document" shapeId="11268" r:id="rId9">
          <objectPr defaultSize="0" autoPict="0" r:id="rId10">
            <anchor moveWithCells="1">
              <from>
                <xdr:col>5</xdr:col>
                <xdr:colOff>584200</xdr:colOff>
                <xdr:row>20</xdr:row>
                <xdr:rowOff>57150</xdr:rowOff>
              </from>
              <to>
                <xdr:col>14</xdr:col>
                <xdr:colOff>412750</xdr:colOff>
                <xdr:row>42</xdr:row>
                <xdr:rowOff>57150</xdr:rowOff>
              </to>
            </anchor>
          </objectPr>
        </oleObject>
      </mc:Choice>
      <mc:Fallback>
        <oleObject progId="Prism9.Document" shapeId="11268" r:id="rId9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A456-59AE-4351-8746-8B262CE645DE}">
  <dimension ref="A1:N230"/>
  <sheetViews>
    <sheetView topLeftCell="A85" workbookViewId="0">
      <selection activeCell="P27" sqref="P27"/>
    </sheetView>
  </sheetViews>
  <sheetFormatPr defaultRowHeight="14.5" x14ac:dyDescent="0.35"/>
  <cols>
    <col min="1" max="1" width="39.08984375" style="8" bestFit="1" customWidth="1"/>
    <col min="2" max="2" width="19.6328125" style="8" bestFit="1" customWidth="1"/>
    <col min="3" max="7" width="8.7265625" style="8"/>
    <col min="8" max="8" width="21.81640625" style="8" bestFit="1" customWidth="1"/>
    <col min="9" max="9" width="17.81640625" style="8" bestFit="1" customWidth="1"/>
    <col min="10" max="10" width="21" style="8" bestFit="1" customWidth="1"/>
    <col min="11" max="11" width="19.36328125" style="8" bestFit="1" customWidth="1"/>
    <col min="12" max="12" width="17.26953125" bestFit="1" customWidth="1"/>
    <col min="13" max="13" width="18.81640625" bestFit="1" customWidth="1"/>
    <col min="14" max="14" width="8.7265625" style="8"/>
  </cols>
  <sheetData>
    <row r="1" spans="1:14" ht="15.5" x14ac:dyDescent="0.35">
      <c r="A1" s="79" t="s">
        <v>728</v>
      </c>
    </row>
    <row r="2" spans="1:14" x14ac:dyDescent="0.35">
      <c r="A2" s="10" t="s">
        <v>257</v>
      </c>
      <c r="B2" s="10" t="s">
        <v>258</v>
      </c>
      <c r="C2" s="10" t="s">
        <v>260</v>
      </c>
      <c r="D2" s="10" t="s">
        <v>261</v>
      </c>
      <c r="E2" s="10" t="s">
        <v>262</v>
      </c>
      <c r="F2" s="10" t="s">
        <v>263</v>
      </c>
      <c r="G2" s="10" t="s">
        <v>264</v>
      </c>
      <c r="H2" s="10" t="s">
        <v>729</v>
      </c>
      <c r="I2" s="80" t="s">
        <v>730</v>
      </c>
      <c r="J2" s="48" t="s">
        <v>731</v>
      </c>
      <c r="K2" s="48" t="s">
        <v>732</v>
      </c>
      <c r="L2" s="81" t="s">
        <v>733</v>
      </c>
      <c r="M2" s="48" t="s">
        <v>734</v>
      </c>
      <c r="N2" s="48" t="s">
        <v>735</v>
      </c>
    </row>
    <row r="3" spans="1:14" x14ac:dyDescent="0.35">
      <c r="A3" s="82" t="s">
        <v>355</v>
      </c>
      <c r="B3" s="82" t="s">
        <v>356</v>
      </c>
      <c r="C3" s="82">
        <v>3.83</v>
      </c>
      <c r="D3" s="82">
        <v>15250.987999999999</v>
      </c>
      <c r="E3" s="82">
        <v>464590</v>
      </c>
      <c r="F3" s="82">
        <v>18281.525000000001</v>
      </c>
      <c r="G3" s="82">
        <v>12.513</v>
      </c>
      <c r="H3" s="82">
        <v>6.1191300000000002</v>
      </c>
      <c r="I3" s="83">
        <f t="shared" ref="I3:I32" si="0">H3*480</f>
        <v>2937.1824000000001</v>
      </c>
      <c r="J3" s="84">
        <f>AVERAGE(I9:I11)</f>
        <v>1731.192</v>
      </c>
      <c r="K3" s="85">
        <f>AVERAGE(I3:I5)</f>
        <v>2050.2752</v>
      </c>
      <c r="L3" s="86">
        <f>I3/$K$3</f>
        <v>1.4325795873646621</v>
      </c>
      <c r="M3" s="86"/>
      <c r="N3" s="87">
        <f>LN(L3)</f>
        <v>0.35947672643319517</v>
      </c>
    </row>
    <row r="4" spans="1:14" x14ac:dyDescent="0.35">
      <c r="A4" s="82" t="s">
        <v>357</v>
      </c>
      <c r="B4" s="82" t="s">
        <v>358</v>
      </c>
      <c r="C4" s="82">
        <v>3.83</v>
      </c>
      <c r="D4" s="82">
        <v>6759.1</v>
      </c>
      <c r="E4" s="82">
        <v>206193</v>
      </c>
      <c r="F4" s="82">
        <v>17977.395</v>
      </c>
      <c r="G4" s="82">
        <v>5.64</v>
      </c>
      <c r="H4" s="82">
        <v>2.67075</v>
      </c>
      <c r="I4" s="83">
        <f>H4*480</f>
        <v>1281.96</v>
      </c>
      <c r="J4" s="88"/>
      <c r="K4" s="89"/>
      <c r="L4" s="86">
        <f t="shared" ref="L4:L29" si="1">I4/$K$3</f>
        <v>0.62526240379828035</v>
      </c>
      <c r="M4" s="86"/>
      <c r="N4" s="87">
        <f t="shared" ref="N4:N26" si="2">LN(L4)</f>
        <v>-0.46958387127919021</v>
      </c>
    </row>
    <row r="5" spans="1:14" x14ac:dyDescent="0.35">
      <c r="A5" s="82" t="s">
        <v>359</v>
      </c>
      <c r="B5" s="82" t="s">
        <v>360</v>
      </c>
      <c r="C5" s="82">
        <v>3.83</v>
      </c>
      <c r="D5" s="82">
        <v>10727.481</v>
      </c>
      <c r="E5" s="82">
        <v>310610</v>
      </c>
      <c r="F5" s="82">
        <v>19169.884999999998</v>
      </c>
      <c r="G5" s="82">
        <v>8.3940000000000001</v>
      </c>
      <c r="H5" s="82">
        <v>4.0243399999999996</v>
      </c>
      <c r="I5" s="83">
        <f>H5*480</f>
        <v>1931.6831999999997</v>
      </c>
      <c r="J5" s="88"/>
      <c r="K5" s="89"/>
      <c r="L5" s="86">
        <f t="shared" si="1"/>
        <v>0.94215800883705747</v>
      </c>
      <c r="M5" s="86"/>
      <c r="N5" s="87">
        <f t="shared" si="2"/>
        <v>-5.9582280853198472E-2</v>
      </c>
    </row>
    <row r="6" spans="1:14" x14ac:dyDescent="0.35">
      <c r="A6" s="10" t="s">
        <v>361</v>
      </c>
      <c r="B6" s="10" t="s">
        <v>362</v>
      </c>
      <c r="C6" s="10">
        <v>3.83</v>
      </c>
      <c r="D6" s="10">
        <v>242.881</v>
      </c>
      <c r="E6" s="10">
        <v>6914</v>
      </c>
      <c r="F6" s="10">
        <v>19113.451000000001</v>
      </c>
      <c r="G6" s="10">
        <v>0.191</v>
      </c>
      <c r="H6" s="10">
        <v>9.1619999999999993E-2</v>
      </c>
      <c r="I6" s="90">
        <f>H6*480</f>
        <v>43.977599999999995</v>
      </c>
      <c r="J6" s="91"/>
      <c r="K6" s="91"/>
      <c r="L6" s="92">
        <f t="shared" si="1"/>
        <v>2.1449608325750609E-2</v>
      </c>
      <c r="M6" s="92"/>
      <c r="N6" s="93">
        <f t="shared" si="2"/>
        <v>-3.8420488936465911</v>
      </c>
    </row>
    <row r="7" spans="1:14" x14ac:dyDescent="0.35">
      <c r="A7" s="10" t="s">
        <v>363</v>
      </c>
      <c r="B7" s="10" t="s">
        <v>364</v>
      </c>
      <c r="C7" s="10">
        <v>3.83</v>
      </c>
      <c r="D7" s="10">
        <v>8048.125</v>
      </c>
      <c r="E7" s="10">
        <v>233560</v>
      </c>
      <c r="F7" s="10">
        <v>18596.285</v>
      </c>
      <c r="G7" s="10">
        <v>6.492</v>
      </c>
      <c r="H7" s="10">
        <v>3.08569</v>
      </c>
      <c r="I7" s="90">
        <f t="shared" si="0"/>
        <v>1481.1312</v>
      </c>
      <c r="J7" s="91"/>
      <c r="K7" s="91"/>
      <c r="L7" s="92">
        <f t="shared" si="1"/>
        <v>0.72240604578351242</v>
      </c>
      <c r="M7" s="92"/>
      <c r="N7" s="93">
        <f t="shared" si="2"/>
        <v>-0.32516790788958577</v>
      </c>
    </row>
    <row r="8" spans="1:14" x14ac:dyDescent="0.35">
      <c r="A8" s="10" t="s">
        <v>365</v>
      </c>
      <c r="B8" s="10" t="s">
        <v>366</v>
      </c>
      <c r="C8" s="10">
        <v>3.83</v>
      </c>
      <c r="D8" s="10">
        <v>7206.3429999999998</v>
      </c>
      <c r="E8" s="10">
        <v>214515</v>
      </c>
      <c r="F8" s="10">
        <v>17334.166000000001</v>
      </c>
      <c r="G8" s="10">
        <v>6.2359999999999998</v>
      </c>
      <c r="H8" s="10">
        <v>2.9607899999999998</v>
      </c>
      <c r="I8" s="90">
        <f>H8*480</f>
        <v>1421.1791999999998</v>
      </c>
      <c r="J8" s="91"/>
      <c r="K8" s="91"/>
      <c r="L8" s="92">
        <f t="shared" si="1"/>
        <v>0.69316509315432373</v>
      </c>
      <c r="M8" s="92"/>
      <c r="N8" s="93">
        <f t="shared" si="2"/>
        <v>-0.36648707850449447</v>
      </c>
    </row>
    <row r="9" spans="1:14" x14ac:dyDescent="0.35">
      <c r="A9" s="82" t="s">
        <v>368</v>
      </c>
      <c r="B9" s="82" t="s">
        <v>369</v>
      </c>
      <c r="C9" s="82">
        <v>3.83</v>
      </c>
      <c r="D9" s="82">
        <v>8238.0069999999996</v>
      </c>
      <c r="E9" s="82">
        <v>263763</v>
      </c>
      <c r="F9" s="82">
        <v>18237.949000000001</v>
      </c>
      <c r="G9" s="82">
        <v>6.7750000000000004</v>
      </c>
      <c r="H9" s="82">
        <v>3.2246000000000001</v>
      </c>
      <c r="I9" s="83">
        <f>H9*480</f>
        <v>1547.808</v>
      </c>
      <c r="J9" s="91"/>
      <c r="K9" s="91"/>
      <c r="L9" s="86"/>
      <c r="M9" s="86">
        <f t="shared" ref="M9:M32" si="3">I9/$J$3</f>
        <v>0.89407067500311921</v>
      </c>
      <c r="N9" s="87"/>
    </row>
    <row r="10" spans="1:14" x14ac:dyDescent="0.35">
      <c r="A10" s="82" t="s">
        <v>370</v>
      </c>
      <c r="B10" s="82" t="s">
        <v>371</v>
      </c>
      <c r="C10" s="82">
        <v>3.83</v>
      </c>
      <c r="D10" s="82">
        <v>8888.7739999999994</v>
      </c>
      <c r="E10" s="82">
        <v>292388</v>
      </c>
      <c r="F10" s="82">
        <v>17876.898000000001</v>
      </c>
      <c r="G10" s="82">
        <v>7.4580000000000002</v>
      </c>
      <c r="H10" s="82">
        <v>3.5604900000000002</v>
      </c>
      <c r="I10" s="83">
        <f t="shared" si="0"/>
        <v>1709.0352</v>
      </c>
      <c r="J10" s="91"/>
      <c r="K10" s="91"/>
      <c r="L10" s="86"/>
      <c r="M10" s="86">
        <f t="shared" si="3"/>
        <v>0.98720141959990571</v>
      </c>
      <c r="N10" s="87"/>
    </row>
    <row r="11" spans="1:14" x14ac:dyDescent="0.35">
      <c r="A11" s="82" t="s">
        <v>372</v>
      </c>
      <c r="B11" s="82" t="s">
        <v>373</v>
      </c>
      <c r="C11" s="82">
        <v>3.83</v>
      </c>
      <c r="D11" s="82">
        <v>10360.284</v>
      </c>
      <c r="E11" s="82">
        <v>335035</v>
      </c>
      <c r="F11" s="82">
        <v>18467.248</v>
      </c>
      <c r="G11" s="82">
        <v>8.4149999999999991</v>
      </c>
      <c r="H11" s="82">
        <v>4.0348600000000001</v>
      </c>
      <c r="I11" s="83">
        <f t="shared" si="0"/>
        <v>1936.7328</v>
      </c>
      <c r="J11" s="91"/>
      <c r="K11" s="91"/>
      <c r="L11" s="86"/>
      <c r="M11" s="86">
        <f t="shared" si="3"/>
        <v>1.118727905396975</v>
      </c>
      <c r="N11" s="87"/>
    </row>
    <row r="12" spans="1:14" x14ac:dyDescent="0.35">
      <c r="A12" s="10" t="s">
        <v>374</v>
      </c>
      <c r="B12" s="10" t="s">
        <v>375</v>
      </c>
      <c r="C12" s="10">
        <v>3.83</v>
      </c>
      <c r="D12" s="10">
        <v>5619.8890000000001</v>
      </c>
      <c r="E12" s="10">
        <v>173151</v>
      </c>
      <c r="F12" s="10">
        <v>17990.738000000001</v>
      </c>
      <c r="G12" s="10">
        <v>4.6859999999999999</v>
      </c>
      <c r="H12" s="10">
        <v>2.2100499999999998</v>
      </c>
      <c r="I12" s="90">
        <f t="shared" si="0"/>
        <v>1060.8239999999998</v>
      </c>
      <c r="J12" s="91"/>
      <c r="K12" s="91"/>
      <c r="L12" s="92">
        <f t="shared" si="1"/>
        <v>0.51740566339582117</v>
      </c>
      <c r="M12" s="92"/>
      <c r="N12" s="93">
        <f t="shared" si="2"/>
        <v>-0.65892806341492804</v>
      </c>
    </row>
    <row r="13" spans="1:14" x14ac:dyDescent="0.35">
      <c r="A13" s="10" t="s">
        <v>376</v>
      </c>
      <c r="B13" s="10" t="s">
        <v>377</v>
      </c>
      <c r="C13" s="10">
        <v>3.83</v>
      </c>
      <c r="D13" s="10">
        <v>5473.6779999999999</v>
      </c>
      <c r="E13" s="10">
        <v>159724</v>
      </c>
      <c r="F13" s="10">
        <v>17391.650000000001</v>
      </c>
      <c r="G13" s="10">
        <v>4.7210000000000001</v>
      </c>
      <c r="H13" s="10">
        <v>2.22702</v>
      </c>
      <c r="I13" s="90">
        <f t="shared" si="0"/>
        <v>1068.9695999999999</v>
      </c>
      <c r="J13" s="91"/>
      <c r="K13" s="91"/>
      <c r="L13" s="92">
        <f t="shared" si="1"/>
        <v>0.52137859346881821</v>
      </c>
      <c r="M13" s="92"/>
      <c r="N13" s="93">
        <f t="shared" si="2"/>
        <v>-0.65127883419663235</v>
      </c>
    </row>
    <row r="14" spans="1:14" x14ac:dyDescent="0.35">
      <c r="A14" s="10" t="s">
        <v>378</v>
      </c>
      <c r="B14" s="10" t="s">
        <v>379</v>
      </c>
      <c r="C14" s="10">
        <v>3.83</v>
      </c>
      <c r="D14" s="10">
        <v>4859.2430000000004</v>
      </c>
      <c r="E14" s="10">
        <v>149697</v>
      </c>
      <c r="F14" s="10">
        <v>18652.717000000001</v>
      </c>
      <c r="G14" s="10">
        <v>3.9079999999999999</v>
      </c>
      <c r="H14" s="10">
        <v>1.8373200000000001</v>
      </c>
      <c r="I14" s="90">
        <f t="shared" si="0"/>
        <v>881.91360000000009</v>
      </c>
      <c r="J14" s="91"/>
      <c r="K14" s="91"/>
      <c r="L14" s="92">
        <f t="shared" si="1"/>
        <v>0.43014401188679457</v>
      </c>
      <c r="M14" s="92"/>
      <c r="N14" s="93">
        <f t="shared" si="2"/>
        <v>-0.84363521500018279</v>
      </c>
    </row>
    <row r="15" spans="1:14" x14ac:dyDescent="0.35">
      <c r="A15" s="82" t="s">
        <v>381</v>
      </c>
      <c r="B15" s="82" t="s">
        <v>382</v>
      </c>
      <c r="C15" s="82">
        <v>3.83</v>
      </c>
      <c r="D15" s="82">
        <v>3734.05</v>
      </c>
      <c r="E15" s="82">
        <v>105117</v>
      </c>
      <c r="F15" s="82">
        <v>17591.688999999998</v>
      </c>
      <c r="G15" s="82">
        <v>3.1840000000000002</v>
      </c>
      <c r="H15" s="82">
        <v>1.4929300000000001</v>
      </c>
      <c r="I15" s="83">
        <f>H15*480</f>
        <v>716.60640000000001</v>
      </c>
      <c r="J15" s="91"/>
      <c r="K15" s="91"/>
      <c r="L15" s="86">
        <f t="shared" si="1"/>
        <v>0.34951717701116414</v>
      </c>
      <c r="M15" s="86"/>
      <c r="N15" s="87">
        <f t="shared" si="2"/>
        <v>-1.0512025711306601</v>
      </c>
    </row>
    <row r="16" spans="1:14" x14ac:dyDescent="0.35">
      <c r="A16" s="82" t="s">
        <v>383</v>
      </c>
      <c r="B16" s="82" t="s">
        <v>384</v>
      </c>
      <c r="C16" s="82">
        <v>3.83</v>
      </c>
      <c r="D16" s="82">
        <v>3649.7979999999998</v>
      </c>
      <c r="E16" s="82">
        <v>117407</v>
      </c>
      <c r="F16" s="82">
        <v>18454.771000000001</v>
      </c>
      <c r="G16" s="82">
        <v>2.9670000000000001</v>
      </c>
      <c r="H16" s="82">
        <v>1.3899300000000001</v>
      </c>
      <c r="I16" s="83">
        <f>H16*480</f>
        <v>667.16640000000007</v>
      </c>
      <c r="J16" s="91"/>
      <c r="K16" s="91"/>
      <c r="L16" s="86">
        <f t="shared" si="1"/>
        <v>0.32540334097588464</v>
      </c>
      <c r="M16" s="86"/>
      <c r="N16" s="87">
        <f t="shared" si="2"/>
        <v>-1.1226898169607726</v>
      </c>
    </row>
    <row r="17" spans="1:14" x14ac:dyDescent="0.35">
      <c r="A17" s="82" t="s">
        <v>385</v>
      </c>
      <c r="B17" s="82" t="s">
        <v>386</v>
      </c>
      <c r="C17" s="82">
        <v>3.83</v>
      </c>
      <c r="D17" s="82">
        <v>3580.712</v>
      </c>
      <c r="E17" s="82">
        <v>101661</v>
      </c>
      <c r="F17" s="82">
        <v>18145.634999999998</v>
      </c>
      <c r="G17" s="82">
        <v>2.96</v>
      </c>
      <c r="H17" s="82">
        <v>1.3868199999999999</v>
      </c>
      <c r="I17" s="83">
        <f>H17*480</f>
        <v>665.67359999999996</v>
      </c>
      <c r="J17" s="91"/>
      <c r="K17" s="91"/>
      <c r="L17" s="86">
        <f t="shared" si="1"/>
        <v>0.32467524359656691</v>
      </c>
      <c r="M17" s="86"/>
      <c r="N17" s="87">
        <f t="shared" si="2"/>
        <v>-1.1249298467080882</v>
      </c>
    </row>
    <row r="18" spans="1:14" x14ac:dyDescent="0.35">
      <c r="A18" s="10" t="s">
        <v>387</v>
      </c>
      <c r="B18" s="10" t="s">
        <v>388</v>
      </c>
      <c r="C18" s="10">
        <v>3.83</v>
      </c>
      <c r="D18" s="10">
        <v>5707.8090000000002</v>
      </c>
      <c r="E18" s="10">
        <v>181835</v>
      </c>
      <c r="F18" s="10">
        <v>18080.875</v>
      </c>
      <c r="G18" s="10">
        <v>4.7350000000000003</v>
      </c>
      <c r="H18" s="10">
        <v>2.2338900000000002</v>
      </c>
      <c r="I18" s="95">
        <f t="shared" ref="I18:I26" si="4">H18*480</f>
        <v>1072.2672</v>
      </c>
      <c r="J18" s="91"/>
      <c r="K18" s="91"/>
      <c r="L18" s="92">
        <f t="shared" si="1"/>
        <v>0.52298696292088009</v>
      </c>
      <c r="M18" s="92"/>
      <c r="N18" s="96">
        <f t="shared" si="2"/>
        <v>-0.6481987427214464</v>
      </c>
    </row>
    <row r="19" spans="1:14" x14ac:dyDescent="0.35">
      <c r="A19" s="10" t="s">
        <v>389</v>
      </c>
      <c r="B19" s="10" t="s">
        <v>390</v>
      </c>
      <c r="C19" s="10">
        <v>3.83</v>
      </c>
      <c r="D19" s="10">
        <v>8573.4040000000005</v>
      </c>
      <c r="E19" s="10">
        <v>274679</v>
      </c>
      <c r="F19" s="10">
        <v>18376.918000000001</v>
      </c>
      <c r="G19" s="10">
        <v>6.9980000000000002</v>
      </c>
      <c r="H19" s="10">
        <v>3.3338100000000002</v>
      </c>
      <c r="I19" s="95">
        <f t="shared" si="4"/>
        <v>1600.2288000000001</v>
      </c>
      <c r="J19" s="91"/>
      <c r="K19" s="91"/>
      <c r="L19" s="92">
        <f t="shared" si="1"/>
        <v>0.78049463798811014</v>
      </c>
      <c r="M19" s="92"/>
      <c r="N19" s="96">
        <f t="shared" si="2"/>
        <v>-0.24782740902063924</v>
      </c>
    </row>
    <row r="20" spans="1:14" x14ac:dyDescent="0.35">
      <c r="A20" s="10" t="s">
        <v>391</v>
      </c>
      <c r="B20" s="10" t="s">
        <v>392</v>
      </c>
      <c r="C20" s="10">
        <v>3.83</v>
      </c>
      <c r="D20" s="10">
        <v>8004.6419999999998</v>
      </c>
      <c r="E20" s="10">
        <v>241135</v>
      </c>
      <c r="F20" s="10">
        <v>18386.583999999999</v>
      </c>
      <c r="G20" s="10">
        <v>6.53</v>
      </c>
      <c r="H20" s="10">
        <v>3.1045500000000001</v>
      </c>
      <c r="I20" s="95">
        <f t="shared" si="4"/>
        <v>1490.184</v>
      </c>
      <c r="J20" s="91"/>
      <c r="K20" s="91"/>
      <c r="L20" s="92">
        <f t="shared" si="1"/>
        <v>0.72682145304201107</v>
      </c>
      <c r="M20" s="92"/>
      <c r="N20" s="96">
        <f t="shared" si="2"/>
        <v>-0.31907442577685002</v>
      </c>
    </row>
    <row r="21" spans="1:14" x14ac:dyDescent="0.35">
      <c r="A21" s="82" t="s">
        <v>394</v>
      </c>
      <c r="B21" s="82" t="s">
        <v>395</v>
      </c>
      <c r="C21" s="82">
        <v>3.83</v>
      </c>
      <c r="D21" s="82">
        <v>3814.9349999999999</v>
      </c>
      <c r="E21" s="82">
        <v>109785</v>
      </c>
      <c r="F21" s="82">
        <v>18234.188999999998</v>
      </c>
      <c r="G21" s="82">
        <v>3.1379999999999999</v>
      </c>
      <c r="H21" s="82">
        <v>1.47129</v>
      </c>
      <c r="I21" s="83">
        <f t="shared" si="4"/>
        <v>706.2192</v>
      </c>
      <c r="J21" s="91"/>
      <c r="K21" s="91"/>
      <c r="L21" s="86">
        <f t="shared" si="1"/>
        <v>0.34445093029462581</v>
      </c>
      <c r="M21" s="86"/>
      <c r="N21" s="87">
        <f t="shared" si="2"/>
        <v>-1.0658036361347756</v>
      </c>
    </row>
    <row r="22" spans="1:14" x14ac:dyDescent="0.35">
      <c r="A22" s="82" t="s">
        <v>396</v>
      </c>
      <c r="B22" s="82" t="s">
        <v>397</v>
      </c>
      <c r="C22" s="82">
        <v>3.83</v>
      </c>
      <c r="D22" s="82">
        <v>1964.5319999999999</v>
      </c>
      <c r="E22" s="82">
        <v>62813</v>
      </c>
      <c r="F22" s="82">
        <v>18643.474999999999</v>
      </c>
      <c r="G22" s="82">
        <v>1.581</v>
      </c>
      <c r="H22" s="82">
        <v>0.73782000000000003</v>
      </c>
      <c r="I22" s="83">
        <f t="shared" si="4"/>
        <v>354.15360000000004</v>
      </c>
      <c r="J22" s="91"/>
      <c r="K22" s="91"/>
      <c r="L22" s="86">
        <f t="shared" si="1"/>
        <v>0.17273466508300936</v>
      </c>
      <c r="M22" s="86"/>
      <c r="N22" s="87">
        <f t="shared" si="2"/>
        <v>-1.7559985896927761</v>
      </c>
    </row>
    <row r="23" spans="1:14" x14ac:dyDescent="0.35">
      <c r="A23" s="82" t="s">
        <v>398</v>
      </c>
      <c r="B23" s="82" t="s">
        <v>399</v>
      </c>
      <c r="C23" s="82">
        <v>3.83</v>
      </c>
      <c r="D23" s="82">
        <v>2514.5810000000001</v>
      </c>
      <c r="E23" s="82">
        <v>79349</v>
      </c>
      <c r="F23" s="82">
        <v>19702.66</v>
      </c>
      <c r="G23" s="82">
        <v>1.9139999999999999</v>
      </c>
      <c r="H23" s="82">
        <v>0.89415</v>
      </c>
      <c r="I23" s="83">
        <f t="shared" si="4"/>
        <v>429.19200000000001</v>
      </c>
      <c r="J23" s="91"/>
      <c r="K23" s="91"/>
      <c r="L23" s="86">
        <f t="shared" si="1"/>
        <v>0.20933384942665259</v>
      </c>
      <c r="M23" s="86"/>
      <c r="N23" s="87">
        <f t="shared" si="2"/>
        <v>-1.5638249357711418</v>
      </c>
    </row>
    <row r="24" spans="1:14" x14ac:dyDescent="0.35">
      <c r="A24" s="10" t="s">
        <v>400</v>
      </c>
      <c r="B24" s="10" t="s">
        <v>401</v>
      </c>
      <c r="C24" s="10">
        <v>3.83</v>
      </c>
      <c r="D24" s="10">
        <v>2163.1559999999999</v>
      </c>
      <c r="E24" s="10">
        <v>68870</v>
      </c>
      <c r="F24" s="10">
        <v>17977.953000000001</v>
      </c>
      <c r="G24" s="10">
        <v>1.8049999999999999</v>
      </c>
      <c r="H24" s="10">
        <v>0.84279000000000004</v>
      </c>
      <c r="I24" s="95">
        <f t="shared" si="4"/>
        <v>404.53919999999999</v>
      </c>
      <c r="J24" s="91"/>
      <c r="K24" s="91"/>
      <c r="L24" s="92">
        <f t="shared" si="1"/>
        <v>0.19730970749682775</v>
      </c>
      <c r="M24" s="92"/>
      <c r="N24" s="96">
        <f t="shared" si="2"/>
        <v>-1.622980665456746</v>
      </c>
    </row>
    <row r="25" spans="1:14" x14ac:dyDescent="0.35">
      <c r="A25" s="10" t="s">
        <v>402</v>
      </c>
      <c r="B25" s="10" t="s">
        <v>403</v>
      </c>
      <c r="C25" s="10">
        <v>3.83</v>
      </c>
      <c r="D25" s="10">
        <v>930.202</v>
      </c>
      <c r="E25" s="10">
        <v>24544</v>
      </c>
      <c r="F25" s="10">
        <v>20397.18</v>
      </c>
      <c r="G25" s="10">
        <v>0.68400000000000005</v>
      </c>
      <c r="H25" s="10">
        <v>0.32014999999999999</v>
      </c>
      <c r="I25" s="95">
        <f t="shared" si="4"/>
        <v>153.672</v>
      </c>
      <c r="J25" s="91"/>
      <c r="K25" s="91"/>
      <c r="L25" s="92">
        <f t="shared" si="1"/>
        <v>7.4951889385385925E-2</v>
      </c>
      <c r="M25" s="92"/>
      <c r="N25" s="96">
        <f t="shared" si="2"/>
        <v>-2.5909088461403758</v>
      </c>
    </row>
    <row r="26" spans="1:14" x14ac:dyDescent="0.35">
      <c r="A26" s="10" t="s">
        <v>404</v>
      </c>
      <c r="B26" s="10" t="s">
        <v>405</v>
      </c>
      <c r="C26" s="10">
        <v>3.83</v>
      </c>
      <c r="D26" s="10">
        <v>861.38099999999997</v>
      </c>
      <c r="E26" s="10">
        <v>28596</v>
      </c>
      <c r="F26" s="10">
        <v>18768.370999999999</v>
      </c>
      <c r="G26" s="10">
        <v>0.68799999999999994</v>
      </c>
      <c r="H26" s="10">
        <v>0.32217000000000001</v>
      </c>
      <c r="I26" s="95">
        <f t="shared" si="4"/>
        <v>154.64160000000001</v>
      </c>
      <c r="J26" s="91"/>
      <c r="K26" s="91"/>
      <c r="L26" s="92">
        <f t="shared" si="1"/>
        <v>7.5424801509572967E-2</v>
      </c>
      <c r="M26" s="92"/>
      <c r="N26" s="96">
        <f t="shared" si="2"/>
        <v>-2.5846191255669519</v>
      </c>
    </row>
    <row r="27" spans="1:14" x14ac:dyDescent="0.35">
      <c r="A27" s="82" t="s">
        <v>407</v>
      </c>
      <c r="B27" s="82" t="s">
        <v>408</v>
      </c>
      <c r="C27" s="82">
        <v>3.83</v>
      </c>
      <c r="D27" s="82">
        <v>12134.263000000001</v>
      </c>
      <c r="E27" s="82">
        <v>357670</v>
      </c>
      <c r="F27" s="82">
        <v>18977.509999999998</v>
      </c>
      <c r="G27" s="82">
        <v>9.5909999999999993</v>
      </c>
      <c r="H27" s="82">
        <v>4.6240100000000002</v>
      </c>
      <c r="I27" s="83">
        <f>H27*480</f>
        <v>2219.5248000000001</v>
      </c>
      <c r="J27" s="91"/>
      <c r="K27" s="91"/>
      <c r="L27" s="86"/>
      <c r="M27" s="86">
        <f t="shared" si="3"/>
        <v>1.2820789375181956</v>
      </c>
      <c r="N27" s="87"/>
    </row>
    <row r="28" spans="1:14" x14ac:dyDescent="0.35">
      <c r="A28" s="82" t="s">
        <v>409</v>
      </c>
      <c r="B28" s="82" t="s">
        <v>410</v>
      </c>
      <c r="C28" s="82">
        <v>3.83</v>
      </c>
      <c r="D28" s="82">
        <v>12750.883</v>
      </c>
      <c r="E28" s="82">
        <v>398096</v>
      </c>
      <c r="F28" s="82">
        <v>20039.697</v>
      </c>
      <c r="G28" s="82">
        <v>9.5440000000000005</v>
      </c>
      <c r="H28" s="82">
        <v>4.6004199999999997</v>
      </c>
      <c r="I28" s="83">
        <f t="shared" si="0"/>
        <v>2208.2015999999999</v>
      </c>
      <c r="J28" s="91"/>
      <c r="K28" s="91"/>
      <c r="L28" s="86"/>
      <c r="M28" s="86">
        <f t="shared" si="3"/>
        <v>1.2755382418587886</v>
      </c>
      <c r="N28" s="87"/>
    </row>
    <row r="29" spans="1:14" x14ac:dyDescent="0.35">
      <c r="A29" s="82" t="s">
        <v>411</v>
      </c>
      <c r="B29" s="82" t="s">
        <v>412</v>
      </c>
      <c r="C29" s="82">
        <v>3.83</v>
      </c>
      <c r="D29" s="82">
        <v>12122.787</v>
      </c>
      <c r="E29" s="82">
        <v>356467</v>
      </c>
      <c r="F29" s="82">
        <v>19708.041000000001</v>
      </c>
      <c r="G29" s="82">
        <v>9.2270000000000003</v>
      </c>
      <c r="H29" s="82">
        <v>4.4407800000000002</v>
      </c>
      <c r="I29" s="83">
        <f>H29*480</f>
        <v>2131.5744</v>
      </c>
      <c r="J29" s="91"/>
      <c r="K29" s="91"/>
      <c r="L29" s="86"/>
      <c r="M29" s="86">
        <f t="shared" si="3"/>
        <v>1.2312755604231074</v>
      </c>
      <c r="N29" s="87"/>
    </row>
    <row r="30" spans="1:14" x14ac:dyDescent="0.35">
      <c r="A30" s="10" t="s">
        <v>413</v>
      </c>
      <c r="B30" s="10" t="s">
        <v>414</v>
      </c>
      <c r="C30" s="10">
        <v>3.83</v>
      </c>
      <c r="D30" s="10">
        <v>14453.021000000001</v>
      </c>
      <c r="E30" s="10">
        <v>450440</v>
      </c>
      <c r="F30" s="10">
        <v>18284.061000000002</v>
      </c>
      <c r="G30" s="10">
        <v>11.856999999999999</v>
      </c>
      <c r="H30" s="10">
        <v>5.7793400000000004</v>
      </c>
      <c r="I30" s="90">
        <f>H30*480</f>
        <v>2774.0832</v>
      </c>
      <c r="J30" s="91"/>
      <c r="K30" s="91"/>
      <c r="L30" s="92"/>
      <c r="M30" s="92">
        <f t="shared" si="3"/>
        <v>1.6024122107773142</v>
      </c>
      <c r="N30" s="93"/>
    </row>
    <row r="31" spans="1:14" x14ac:dyDescent="0.35">
      <c r="A31" s="10" t="s">
        <v>415</v>
      </c>
      <c r="B31" s="10" t="s">
        <v>416</v>
      </c>
      <c r="C31" s="10">
        <v>3.83</v>
      </c>
      <c r="D31" s="10">
        <v>10449.853999999999</v>
      </c>
      <c r="E31" s="10">
        <v>327654</v>
      </c>
      <c r="F31" s="10">
        <v>18430.256000000001</v>
      </c>
      <c r="G31" s="10">
        <v>8.5050000000000008</v>
      </c>
      <c r="H31" s="10">
        <v>4.0796000000000001</v>
      </c>
      <c r="I31" s="90">
        <f t="shared" si="0"/>
        <v>1958.2080000000001</v>
      </c>
      <c r="J31" s="91"/>
      <c r="K31" s="91"/>
      <c r="L31" s="92"/>
      <c r="M31" s="92">
        <f t="shared" si="3"/>
        <v>1.1311327686357147</v>
      </c>
      <c r="N31" s="93"/>
    </row>
    <row r="32" spans="1:14" x14ac:dyDescent="0.35">
      <c r="A32" s="10" t="s">
        <v>417</v>
      </c>
      <c r="B32" s="10" t="s">
        <v>418</v>
      </c>
      <c r="C32" s="10">
        <v>3.83</v>
      </c>
      <c r="D32" s="10">
        <v>12500.477000000001</v>
      </c>
      <c r="E32" s="10">
        <v>392344</v>
      </c>
      <c r="F32" s="10">
        <v>19381.136999999999</v>
      </c>
      <c r="G32" s="10">
        <v>9.6750000000000007</v>
      </c>
      <c r="H32" s="10">
        <v>4.6662100000000004</v>
      </c>
      <c r="I32" s="90">
        <f t="shared" si="0"/>
        <v>2239.7808</v>
      </c>
      <c r="J32" s="91"/>
      <c r="K32" s="91"/>
      <c r="L32" s="92"/>
      <c r="M32" s="92">
        <f t="shared" si="3"/>
        <v>1.2937795461162021</v>
      </c>
      <c r="N32" s="93"/>
    </row>
    <row r="34" spans="1:14" ht="15.5" x14ac:dyDescent="0.35">
      <c r="A34" s="79" t="s">
        <v>736</v>
      </c>
    </row>
    <row r="35" spans="1:14" x14ac:dyDescent="0.35">
      <c r="A35" s="10" t="s">
        <v>257</v>
      </c>
      <c r="B35" s="10" t="s">
        <v>258</v>
      </c>
      <c r="C35" s="10" t="s">
        <v>260</v>
      </c>
      <c r="D35" s="10" t="s">
        <v>261</v>
      </c>
      <c r="E35" s="10" t="s">
        <v>262</v>
      </c>
      <c r="F35" s="10" t="s">
        <v>263</v>
      </c>
      <c r="G35" s="10" t="s">
        <v>264</v>
      </c>
      <c r="H35" s="10" t="s">
        <v>729</v>
      </c>
      <c r="I35" s="48" t="s">
        <v>730</v>
      </c>
      <c r="J35" s="48" t="s">
        <v>731</v>
      </c>
      <c r="K35" s="48" t="s">
        <v>732</v>
      </c>
      <c r="L35" s="81" t="s">
        <v>733</v>
      </c>
      <c r="M35" s="48" t="s">
        <v>734</v>
      </c>
      <c r="N35" s="48" t="s">
        <v>735</v>
      </c>
    </row>
    <row r="36" spans="1:14" x14ac:dyDescent="0.35">
      <c r="A36" s="82" t="s">
        <v>355</v>
      </c>
      <c r="B36" s="82" t="s">
        <v>356</v>
      </c>
      <c r="C36" s="82">
        <v>4.1100000000000003</v>
      </c>
      <c r="D36" s="82">
        <v>13711.996999999999</v>
      </c>
      <c r="E36" s="82">
        <v>195633</v>
      </c>
      <c r="F36" s="82">
        <v>18281.525000000001</v>
      </c>
      <c r="G36" s="82">
        <v>11.250999999999999</v>
      </c>
      <c r="H36" s="82">
        <v>3.4169299999999998</v>
      </c>
      <c r="I36" s="83">
        <f t="shared" ref="I36:I65" si="5">H36*480</f>
        <v>1640.1263999999999</v>
      </c>
      <c r="J36" s="84">
        <f>AVERAGE(I42:I44)</f>
        <v>1262.1472000000001</v>
      </c>
      <c r="K36" s="85">
        <f>AVERAGE(I36:I38)</f>
        <v>1711.9856</v>
      </c>
      <c r="L36" s="86">
        <f>I36/$K$36</f>
        <v>0.95802581517040797</v>
      </c>
      <c r="M36" s="86"/>
      <c r="N36" s="87">
        <f>LN(L36)</f>
        <v>-4.2880554432368087E-2</v>
      </c>
    </row>
    <row r="37" spans="1:14" x14ac:dyDescent="0.35">
      <c r="A37" s="82" t="s">
        <v>357</v>
      </c>
      <c r="B37" s="82" t="s">
        <v>358</v>
      </c>
      <c r="C37" s="82">
        <v>4.1100000000000003</v>
      </c>
      <c r="D37" s="82">
        <v>17820.326000000001</v>
      </c>
      <c r="E37" s="82">
        <v>264666</v>
      </c>
      <c r="F37" s="82">
        <v>17977.395</v>
      </c>
      <c r="G37" s="82">
        <v>14.869</v>
      </c>
      <c r="H37" s="82">
        <v>4.7276300000000004</v>
      </c>
      <c r="I37" s="83">
        <f>H37*480</f>
        <v>2269.2624000000001</v>
      </c>
      <c r="J37" s="88"/>
      <c r="K37" s="89"/>
      <c r="L37" s="86">
        <f t="shared" ref="L37:L59" si="6">I37/$K$36</f>
        <v>1.3255148875083997</v>
      </c>
      <c r="M37" s="86"/>
      <c r="N37" s="87">
        <f t="shared" ref="N37:N41" si="7">LN(L37)</f>
        <v>0.28180097830091899</v>
      </c>
    </row>
    <row r="38" spans="1:14" x14ac:dyDescent="0.35">
      <c r="A38" s="82" t="s">
        <v>359</v>
      </c>
      <c r="B38" s="82" t="s">
        <v>360</v>
      </c>
      <c r="C38" s="82">
        <v>4.1100000000000003</v>
      </c>
      <c r="D38" s="82">
        <v>11319.325000000001</v>
      </c>
      <c r="E38" s="82">
        <v>159783</v>
      </c>
      <c r="F38" s="82">
        <v>19169.884999999998</v>
      </c>
      <c r="G38" s="82">
        <v>8.8569999999999993</v>
      </c>
      <c r="H38" s="82">
        <v>2.5553499999999998</v>
      </c>
      <c r="I38" s="83">
        <f>H38*480</f>
        <v>1226.568</v>
      </c>
      <c r="J38" s="88"/>
      <c r="K38" s="89"/>
      <c r="L38" s="86">
        <f t="shared" si="6"/>
        <v>0.7164592973211924</v>
      </c>
      <c r="M38" s="86"/>
      <c r="N38" s="87">
        <f t="shared" si="7"/>
        <v>-0.33343384097415207</v>
      </c>
    </row>
    <row r="39" spans="1:14" x14ac:dyDescent="0.35">
      <c r="A39" s="10" t="s">
        <v>361</v>
      </c>
      <c r="B39" s="10" t="s">
        <v>362</v>
      </c>
      <c r="C39" s="10">
        <v>4.1100000000000003</v>
      </c>
      <c r="D39" s="10">
        <v>12101.672</v>
      </c>
      <c r="E39" s="10">
        <v>173717</v>
      </c>
      <c r="F39" s="10">
        <v>19113.451000000001</v>
      </c>
      <c r="G39" s="10">
        <v>9.4969999999999999</v>
      </c>
      <c r="H39" s="10">
        <v>2.7853400000000001</v>
      </c>
      <c r="I39" s="90">
        <f>H39*480</f>
        <v>1336.9632000000001</v>
      </c>
      <c r="J39" s="91"/>
      <c r="K39" s="91"/>
      <c r="L39" s="92">
        <f t="shared" si="6"/>
        <v>0.78094301727771553</v>
      </c>
      <c r="M39" s="92"/>
      <c r="N39" s="93">
        <f t="shared" si="7"/>
        <v>-0.24725309303636964</v>
      </c>
    </row>
    <row r="40" spans="1:14" x14ac:dyDescent="0.35">
      <c r="A40" s="10" t="s">
        <v>363</v>
      </c>
      <c r="B40" s="10" t="s">
        <v>364</v>
      </c>
      <c r="C40" s="10">
        <v>4.1100000000000003</v>
      </c>
      <c r="D40" s="10">
        <v>14714.305</v>
      </c>
      <c r="E40" s="10">
        <v>204006</v>
      </c>
      <c r="F40" s="10">
        <v>18596.285</v>
      </c>
      <c r="G40" s="10">
        <v>11.869</v>
      </c>
      <c r="H40" s="10">
        <v>3.6400999999999999</v>
      </c>
      <c r="I40" s="90">
        <f t="shared" si="5"/>
        <v>1747.248</v>
      </c>
      <c r="J40" s="91"/>
      <c r="K40" s="91"/>
      <c r="L40" s="92">
        <f t="shared" si="6"/>
        <v>1.0205973695105848</v>
      </c>
      <c r="M40" s="92"/>
      <c r="N40" s="93">
        <f t="shared" si="7"/>
        <v>2.0388112249335892E-2</v>
      </c>
    </row>
    <row r="41" spans="1:14" x14ac:dyDescent="0.35">
      <c r="A41" s="10" t="s">
        <v>365</v>
      </c>
      <c r="B41" s="10" t="s">
        <v>366</v>
      </c>
      <c r="C41" s="10">
        <v>4.1100000000000003</v>
      </c>
      <c r="D41" s="10">
        <v>11725.882</v>
      </c>
      <c r="E41" s="10">
        <v>178874</v>
      </c>
      <c r="F41" s="10">
        <v>17334.166000000001</v>
      </c>
      <c r="G41" s="10">
        <v>10.147</v>
      </c>
      <c r="H41" s="10">
        <v>3.0190800000000002</v>
      </c>
      <c r="I41" s="90">
        <f>H41*480</f>
        <v>1449.1584</v>
      </c>
      <c r="J41" s="91"/>
      <c r="K41" s="91"/>
      <c r="L41" s="92">
        <f t="shared" si="6"/>
        <v>0.84647814794703879</v>
      </c>
      <c r="M41" s="92"/>
      <c r="N41" s="93">
        <f t="shared" si="7"/>
        <v>-0.16667089233513369</v>
      </c>
    </row>
    <row r="42" spans="1:14" x14ac:dyDescent="0.35">
      <c r="A42" s="82" t="s">
        <v>368</v>
      </c>
      <c r="B42" s="82" t="s">
        <v>369</v>
      </c>
      <c r="C42" s="82">
        <v>4.1100000000000003</v>
      </c>
      <c r="D42" s="82">
        <v>10771.834999999999</v>
      </c>
      <c r="E42" s="82">
        <v>149719</v>
      </c>
      <c r="F42" s="82">
        <v>18237.949000000001</v>
      </c>
      <c r="G42" s="82">
        <v>8.859</v>
      </c>
      <c r="H42" s="82">
        <v>2.5561699999999998</v>
      </c>
      <c r="I42" s="83">
        <f>H42*480</f>
        <v>1226.9615999999999</v>
      </c>
      <c r="J42" s="91"/>
      <c r="K42" s="91"/>
      <c r="L42" s="86"/>
      <c r="M42" s="86">
        <f>I42/$J$36</f>
        <v>0.97212242755837019</v>
      </c>
      <c r="N42" s="87"/>
    </row>
    <row r="43" spans="1:14" x14ac:dyDescent="0.35">
      <c r="A43" s="82" t="s">
        <v>370</v>
      </c>
      <c r="B43" s="82" t="s">
        <v>371</v>
      </c>
      <c r="C43" s="82">
        <v>4.1100000000000003</v>
      </c>
      <c r="D43" s="82">
        <v>11100.28</v>
      </c>
      <c r="E43" s="82">
        <v>162166</v>
      </c>
      <c r="F43" s="82">
        <v>17876.898000000001</v>
      </c>
      <c r="G43" s="82">
        <v>9.3140000000000001</v>
      </c>
      <c r="H43" s="82">
        <v>2.7194500000000001</v>
      </c>
      <c r="I43" s="83">
        <f t="shared" si="5"/>
        <v>1305.336</v>
      </c>
      <c r="J43" s="91"/>
      <c r="K43" s="91"/>
      <c r="L43" s="86"/>
      <c r="M43" s="86">
        <f t="shared" ref="M43:M44" si="8">I43/$J$36</f>
        <v>1.0342185127059664</v>
      </c>
      <c r="N43" s="87"/>
    </row>
    <row r="44" spans="1:14" x14ac:dyDescent="0.35">
      <c r="A44" s="82" t="s">
        <v>372</v>
      </c>
      <c r="B44" s="82" t="s">
        <v>373</v>
      </c>
      <c r="C44" s="82">
        <v>4.1100000000000003</v>
      </c>
      <c r="D44" s="82">
        <v>11101.413</v>
      </c>
      <c r="E44" s="82">
        <v>160312</v>
      </c>
      <c r="F44" s="82">
        <v>18467.248</v>
      </c>
      <c r="G44" s="82">
        <v>9.0169999999999995</v>
      </c>
      <c r="H44" s="82">
        <v>2.6128</v>
      </c>
      <c r="I44" s="83">
        <f t="shared" si="5"/>
        <v>1254.144</v>
      </c>
      <c r="J44" s="91"/>
      <c r="K44" s="91"/>
      <c r="L44" s="86"/>
      <c r="M44" s="86">
        <f t="shared" si="8"/>
        <v>0.99365905973566304</v>
      </c>
      <c r="N44" s="87"/>
    </row>
    <row r="45" spans="1:14" x14ac:dyDescent="0.35">
      <c r="A45" s="10" t="s">
        <v>374</v>
      </c>
      <c r="B45" s="10" t="s">
        <v>375</v>
      </c>
      <c r="C45" s="10">
        <v>4.1100000000000003</v>
      </c>
      <c r="D45" s="10">
        <v>9537.2379999999994</v>
      </c>
      <c r="E45" s="10">
        <v>143186</v>
      </c>
      <c r="F45" s="10">
        <v>17990.738000000001</v>
      </c>
      <c r="G45" s="10">
        <v>7.952</v>
      </c>
      <c r="H45" s="10">
        <v>2.2305999999999999</v>
      </c>
      <c r="I45" s="90">
        <f t="shared" si="5"/>
        <v>1070.6879999999999</v>
      </c>
      <c r="J45" s="91"/>
      <c r="K45" s="91"/>
      <c r="L45" s="92">
        <f t="shared" si="6"/>
        <v>0.62540712959267875</v>
      </c>
      <c r="M45" s="92"/>
      <c r="N45" s="93">
        <f t="shared" ref="N45:N59" si="9">LN(L45)</f>
        <v>-0.46935243397112369</v>
      </c>
    </row>
    <row r="46" spans="1:14" x14ac:dyDescent="0.35">
      <c r="A46" s="10" t="s">
        <v>376</v>
      </c>
      <c r="B46" s="10" t="s">
        <v>377</v>
      </c>
      <c r="C46" s="10">
        <v>4.1100000000000003</v>
      </c>
      <c r="D46" s="10">
        <v>7796.2920000000004</v>
      </c>
      <c r="E46" s="10">
        <v>119748</v>
      </c>
      <c r="F46" s="10">
        <v>17391.650000000001</v>
      </c>
      <c r="G46" s="10">
        <v>6.7240000000000002</v>
      </c>
      <c r="H46" s="10">
        <v>1.7911999999999999</v>
      </c>
      <c r="I46" s="90">
        <f t="shared" si="5"/>
        <v>859.77599999999995</v>
      </c>
      <c r="J46" s="91"/>
      <c r="K46" s="91"/>
      <c r="L46" s="92">
        <f t="shared" si="6"/>
        <v>0.50220983167148137</v>
      </c>
      <c r="M46" s="92"/>
      <c r="N46" s="93">
        <f t="shared" si="9"/>
        <v>-0.68873725524701501</v>
      </c>
    </row>
    <row r="47" spans="1:14" x14ac:dyDescent="0.35">
      <c r="A47" s="10" t="s">
        <v>378</v>
      </c>
      <c r="B47" s="10" t="s">
        <v>379</v>
      </c>
      <c r="C47" s="10">
        <v>4.12</v>
      </c>
      <c r="D47" s="10">
        <v>6650.942</v>
      </c>
      <c r="E47" s="10">
        <v>93392</v>
      </c>
      <c r="F47" s="10">
        <v>18652.717000000001</v>
      </c>
      <c r="G47" s="10">
        <v>5.3490000000000002</v>
      </c>
      <c r="H47" s="10">
        <v>1.3001499999999999</v>
      </c>
      <c r="I47" s="90">
        <f t="shared" si="5"/>
        <v>624.072</v>
      </c>
      <c r="J47" s="91"/>
      <c r="K47" s="91"/>
      <c r="L47" s="92">
        <f t="shared" si="6"/>
        <v>0.36453110353264656</v>
      </c>
      <c r="M47" s="92"/>
      <c r="N47" s="93">
        <f t="shared" si="9"/>
        <v>-1.00914339912284</v>
      </c>
    </row>
    <row r="48" spans="1:14" x14ac:dyDescent="0.35">
      <c r="A48" s="82" t="s">
        <v>381</v>
      </c>
      <c r="B48" s="82" t="s">
        <v>382</v>
      </c>
      <c r="C48" s="82">
        <v>4.1100000000000003</v>
      </c>
      <c r="D48" s="82">
        <v>7186.0749999999998</v>
      </c>
      <c r="E48" s="82">
        <v>109639</v>
      </c>
      <c r="F48" s="82">
        <v>17591.688999999998</v>
      </c>
      <c r="G48" s="82">
        <v>6.1269999999999998</v>
      </c>
      <c r="H48" s="82">
        <v>1.5780099999999999</v>
      </c>
      <c r="I48" s="83">
        <f>H48*480</f>
        <v>757.44479999999999</v>
      </c>
      <c r="J48" s="91"/>
      <c r="K48" s="91"/>
      <c r="L48" s="86">
        <f t="shared" si="6"/>
        <v>0.4424364317083041</v>
      </c>
      <c r="M48" s="86"/>
      <c r="N48" s="87">
        <f t="shared" si="9"/>
        <v>-0.81545848201020543</v>
      </c>
    </row>
    <row r="49" spans="1:14" x14ac:dyDescent="0.35">
      <c r="A49" s="82" t="s">
        <v>383</v>
      </c>
      <c r="B49" s="82" t="s">
        <v>384</v>
      </c>
      <c r="C49" s="82">
        <v>4.1100000000000003</v>
      </c>
      <c r="D49" s="82">
        <v>6651.0370000000003</v>
      </c>
      <c r="E49" s="82">
        <v>90221</v>
      </c>
      <c r="F49" s="82">
        <v>18454.771000000001</v>
      </c>
      <c r="G49" s="82">
        <v>5.4059999999999997</v>
      </c>
      <c r="H49" s="82">
        <v>1.3206199999999999</v>
      </c>
      <c r="I49" s="83">
        <f>H49*480</f>
        <v>633.89760000000001</v>
      </c>
      <c r="J49" s="91"/>
      <c r="K49" s="91"/>
      <c r="L49" s="86">
        <f t="shared" si="6"/>
        <v>0.37027040414358625</v>
      </c>
      <c r="M49" s="86"/>
      <c r="N49" s="87">
        <f t="shared" si="9"/>
        <v>-0.99352171825453972</v>
      </c>
    </row>
    <row r="50" spans="1:14" x14ac:dyDescent="0.35">
      <c r="A50" s="82" t="s">
        <v>385</v>
      </c>
      <c r="B50" s="82" t="s">
        <v>386</v>
      </c>
      <c r="C50" s="82">
        <v>4.1100000000000003</v>
      </c>
      <c r="D50" s="82">
        <v>7712.3019999999997</v>
      </c>
      <c r="E50" s="82">
        <v>114926</v>
      </c>
      <c r="F50" s="82">
        <v>18145.634999999998</v>
      </c>
      <c r="G50" s="82">
        <v>6.375</v>
      </c>
      <c r="H50" s="82">
        <v>1.66655</v>
      </c>
      <c r="I50" s="83">
        <f>H50*480</f>
        <v>799.94399999999996</v>
      </c>
      <c r="J50" s="91"/>
      <c r="K50" s="91"/>
      <c r="L50" s="86">
        <f t="shared" si="6"/>
        <v>0.46726093957799641</v>
      </c>
      <c r="M50" s="86"/>
      <c r="N50" s="87">
        <f t="shared" si="9"/>
        <v>-0.76086742023354681</v>
      </c>
    </row>
    <row r="51" spans="1:14" x14ac:dyDescent="0.35">
      <c r="A51" s="10" t="s">
        <v>387</v>
      </c>
      <c r="B51" s="10" t="s">
        <v>388</v>
      </c>
      <c r="C51" s="10">
        <v>4.1100000000000003</v>
      </c>
      <c r="D51" s="10">
        <v>9179.9779999999992</v>
      </c>
      <c r="E51" s="10">
        <v>128010</v>
      </c>
      <c r="F51" s="10">
        <v>18080.875</v>
      </c>
      <c r="G51" s="10">
        <v>7.6159999999999997</v>
      </c>
      <c r="H51" s="10">
        <v>2.1102099999999999</v>
      </c>
      <c r="I51" s="90">
        <f t="shared" ref="I51:I64" si="10">H51*480</f>
        <v>1012.9008</v>
      </c>
      <c r="J51" s="91"/>
      <c r="K51" s="91"/>
      <c r="L51" s="92">
        <f t="shared" si="6"/>
        <v>0.59165264006893514</v>
      </c>
      <c r="M51" s="92"/>
      <c r="N51" s="93">
        <f t="shared" si="9"/>
        <v>-0.52483557294748762</v>
      </c>
    </row>
    <row r="52" spans="1:14" x14ac:dyDescent="0.35">
      <c r="A52" s="10" t="s">
        <v>389</v>
      </c>
      <c r="B52" s="10" t="s">
        <v>390</v>
      </c>
      <c r="C52" s="10">
        <v>4.1100000000000003</v>
      </c>
      <c r="D52" s="10">
        <v>9995.4950000000008</v>
      </c>
      <c r="E52" s="10">
        <v>159109</v>
      </c>
      <c r="F52" s="10">
        <v>18376.918000000001</v>
      </c>
      <c r="G52" s="10">
        <v>8.1590000000000007</v>
      </c>
      <c r="H52" s="10">
        <v>2.3047800000000001</v>
      </c>
      <c r="I52" s="90">
        <f t="shared" si="10"/>
        <v>1106.2944</v>
      </c>
      <c r="J52" s="91"/>
      <c r="K52" s="91"/>
      <c r="L52" s="92">
        <f t="shared" si="6"/>
        <v>0.64620543537282094</v>
      </c>
      <c r="M52" s="92"/>
      <c r="N52" s="93">
        <f t="shared" si="9"/>
        <v>-0.43663781434141136</v>
      </c>
    </row>
    <row r="53" spans="1:14" x14ac:dyDescent="0.35">
      <c r="A53" s="10" t="s">
        <v>391</v>
      </c>
      <c r="B53" s="10" t="s">
        <v>392</v>
      </c>
      <c r="C53" s="10">
        <v>4.12</v>
      </c>
      <c r="D53" s="10">
        <v>9838.9599999999991</v>
      </c>
      <c r="E53" s="10">
        <v>133603</v>
      </c>
      <c r="F53" s="10">
        <v>18386.583999999999</v>
      </c>
      <c r="G53" s="10">
        <v>8.0269999999999992</v>
      </c>
      <c r="H53" s="10">
        <v>2.25746</v>
      </c>
      <c r="I53" s="90">
        <f t="shared" si="10"/>
        <v>1083.5808</v>
      </c>
      <c r="J53" s="91"/>
      <c r="K53" s="91"/>
      <c r="L53" s="92">
        <f t="shared" si="6"/>
        <v>0.63293803405823035</v>
      </c>
      <c r="M53" s="92"/>
      <c r="N53" s="93">
        <f t="shared" si="9"/>
        <v>-0.45738275411279111</v>
      </c>
    </row>
    <row r="54" spans="1:14" x14ac:dyDescent="0.35">
      <c r="A54" s="82" t="s">
        <v>394</v>
      </c>
      <c r="B54" s="82" t="s">
        <v>395</v>
      </c>
      <c r="C54" s="82">
        <v>4.1100000000000003</v>
      </c>
      <c r="D54" s="82">
        <v>6362.7449999999999</v>
      </c>
      <c r="E54" s="82">
        <v>83938</v>
      </c>
      <c r="F54" s="82">
        <v>18234.188999999998</v>
      </c>
      <c r="G54" s="82">
        <v>5.234</v>
      </c>
      <c r="H54" s="82">
        <v>1.2594000000000001</v>
      </c>
      <c r="I54" s="83">
        <f t="shared" si="10"/>
        <v>604.51200000000006</v>
      </c>
      <c r="J54" s="91"/>
      <c r="K54" s="91"/>
      <c r="L54" s="86">
        <f t="shared" si="6"/>
        <v>0.35310577378688235</v>
      </c>
      <c r="M54" s="86"/>
      <c r="N54" s="87">
        <f t="shared" si="9"/>
        <v>-1.0409876244769176</v>
      </c>
    </row>
    <row r="55" spans="1:14" x14ac:dyDescent="0.35">
      <c r="A55" s="82" t="s">
        <v>396</v>
      </c>
      <c r="B55" s="82" t="s">
        <v>397</v>
      </c>
      <c r="C55" s="82">
        <v>4.1100000000000003</v>
      </c>
      <c r="D55" s="82">
        <v>5944.0330000000004</v>
      </c>
      <c r="E55" s="82">
        <v>94792</v>
      </c>
      <c r="F55" s="82">
        <v>18643.474999999999</v>
      </c>
      <c r="G55" s="82">
        <v>4.782</v>
      </c>
      <c r="H55" s="82">
        <v>1.0984700000000001</v>
      </c>
      <c r="I55" s="83">
        <f t="shared" si="10"/>
        <v>527.26560000000006</v>
      </c>
      <c r="J55" s="91"/>
      <c r="K55" s="91"/>
      <c r="L55" s="86">
        <f t="shared" si="6"/>
        <v>0.30798483351729133</v>
      </c>
      <c r="M55" s="86"/>
      <c r="N55" s="87">
        <f t="shared" si="9"/>
        <v>-1.1777047390479574</v>
      </c>
    </row>
    <row r="56" spans="1:14" x14ac:dyDescent="0.35">
      <c r="A56" s="82" t="s">
        <v>398</v>
      </c>
      <c r="B56" s="82" t="s">
        <v>399</v>
      </c>
      <c r="C56" s="82">
        <v>4.1100000000000003</v>
      </c>
      <c r="D56" s="82">
        <v>7247.5029999999997</v>
      </c>
      <c r="E56" s="82">
        <v>96036</v>
      </c>
      <c r="F56" s="82">
        <v>19702.66</v>
      </c>
      <c r="G56" s="82">
        <v>5.5179999999999998</v>
      </c>
      <c r="H56" s="82">
        <v>1.3604499999999999</v>
      </c>
      <c r="I56" s="83">
        <f t="shared" si="10"/>
        <v>653.01599999999996</v>
      </c>
      <c r="J56" s="91"/>
      <c r="K56" s="91"/>
      <c r="L56" s="86">
        <f t="shared" si="6"/>
        <v>0.38143778779447673</v>
      </c>
      <c r="M56" s="86"/>
      <c r="N56" s="87">
        <f t="shared" si="9"/>
        <v>-0.96380751417801469</v>
      </c>
    </row>
    <row r="57" spans="1:14" x14ac:dyDescent="0.35">
      <c r="A57" s="10" t="s">
        <v>400</v>
      </c>
      <c r="B57" s="10" t="s">
        <v>401</v>
      </c>
      <c r="C57" s="10">
        <v>4.1100000000000003</v>
      </c>
      <c r="D57" s="10">
        <v>4445.4369999999999</v>
      </c>
      <c r="E57" s="10">
        <v>64643</v>
      </c>
      <c r="F57" s="10">
        <v>17977.953000000001</v>
      </c>
      <c r="G57" s="10">
        <v>3.7090000000000001</v>
      </c>
      <c r="H57" s="10">
        <v>0.71675</v>
      </c>
      <c r="I57" s="90">
        <f t="shared" si="10"/>
        <v>344.04</v>
      </c>
      <c r="J57" s="91"/>
      <c r="K57" s="91"/>
      <c r="L57" s="92">
        <f t="shared" si="6"/>
        <v>0.20095963423991417</v>
      </c>
      <c r="M57" s="92"/>
      <c r="N57" s="93">
        <f t="shared" si="9"/>
        <v>-1.6046512157680808</v>
      </c>
    </row>
    <row r="58" spans="1:14" x14ac:dyDescent="0.35">
      <c r="A58" s="10" t="s">
        <v>402</v>
      </c>
      <c r="B58" s="10" t="s">
        <v>403</v>
      </c>
      <c r="C58" s="10">
        <v>4.1100000000000003</v>
      </c>
      <c r="D58" s="10">
        <v>4565.8779999999997</v>
      </c>
      <c r="E58" s="10">
        <v>69742</v>
      </c>
      <c r="F58" s="10">
        <v>20397.18</v>
      </c>
      <c r="G58" s="10">
        <v>3.3580000000000001</v>
      </c>
      <c r="H58" s="10">
        <v>0.59197</v>
      </c>
      <c r="I58" s="90">
        <f>H58*480</f>
        <v>284.1456</v>
      </c>
      <c r="J58" s="91"/>
      <c r="K58" s="91"/>
      <c r="L58" s="92">
        <f t="shared" si="6"/>
        <v>0.16597429324171886</v>
      </c>
      <c r="M58" s="92"/>
      <c r="N58" s="93">
        <f t="shared" si="9"/>
        <v>-1.7959223626072855</v>
      </c>
    </row>
    <row r="59" spans="1:14" x14ac:dyDescent="0.35">
      <c r="A59" s="10" t="s">
        <v>404</v>
      </c>
      <c r="B59" s="10" t="s">
        <v>405</v>
      </c>
      <c r="C59" s="10">
        <v>4.1100000000000003</v>
      </c>
      <c r="D59" s="10">
        <v>4282.8999999999996</v>
      </c>
      <c r="E59" s="10">
        <v>63529</v>
      </c>
      <c r="F59" s="10">
        <v>18768.370999999999</v>
      </c>
      <c r="G59" s="10">
        <v>3.423</v>
      </c>
      <c r="H59" s="10">
        <v>0.61514000000000002</v>
      </c>
      <c r="I59" s="90">
        <f>H59*480</f>
        <v>295.2672</v>
      </c>
      <c r="J59" s="91"/>
      <c r="K59" s="91"/>
      <c r="L59" s="92">
        <f t="shared" si="6"/>
        <v>0.17247060956587484</v>
      </c>
      <c r="M59" s="92"/>
      <c r="N59" s="93">
        <f t="shared" si="9"/>
        <v>-1.7575284363551911</v>
      </c>
    </row>
    <row r="60" spans="1:14" x14ac:dyDescent="0.35">
      <c r="A60" s="82" t="s">
        <v>407</v>
      </c>
      <c r="B60" s="82" t="s">
        <v>408</v>
      </c>
      <c r="C60" s="82">
        <v>4.1100000000000003</v>
      </c>
      <c r="D60" s="82">
        <v>21685.238000000001</v>
      </c>
      <c r="E60" s="82">
        <v>321987</v>
      </c>
      <c r="F60" s="82">
        <v>18977.509999999998</v>
      </c>
      <c r="G60" s="82">
        <v>17.14</v>
      </c>
      <c r="H60" s="82">
        <v>5.55558</v>
      </c>
      <c r="I60" s="83">
        <f>H60*480</f>
        <v>2666.6783999999998</v>
      </c>
      <c r="J60" s="91"/>
      <c r="K60" s="91"/>
      <c r="L60" s="86"/>
      <c r="M60" s="86">
        <f>I60/$J$36</f>
        <v>2.1128109304524858</v>
      </c>
      <c r="N60" s="87"/>
    </row>
    <row r="61" spans="1:14" x14ac:dyDescent="0.35">
      <c r="A61" s="82" t="s">
        <v>409</v>
      </c>
      <c r="B61" s="82" t="s">
        <v>410</v>
      </c>
      <c r="C61" s="82">
        <v>4.12</v>
      </c>
      <c r="D61" s="82">
        <v>22374.701000000001</v>
      </c>
      <c r="E61" s="82">
        <v>322881</v>
      </c>
      <c r="F61" s="82">
        <v>20039.697</v>
      </c>
      <c r="G61" s="82">
        <v>16.748000000000001</v>
      </c>
      <c r="H61" s="82">
        <v>5.4122300000000001</v>
      </c>
      <c r="I61" s="83">
        <f t="shared" si="10"/>
        <v>2597.8704000000002</v>
      </c>
      <c r="J61" s="91"/>
      <c r="K61" s="91"/>
      <c r="L61" s="86"/>
      <c r="M61" s="86">
        <f>I61/$J$36</f>
        <v>2.0582943098871511</v>
      </c>
      <c r="N61" s="87"/>
    </row>
    <row r="62" spans="1:14" x14ac:dyDescent="0.35">
      <c r="A62" s="82" t="s">
        <v>411</v>
      </c>
      <c r="B62" s="82" t="s">
        <v>412</v>
      </c>
      <c r="C62" s="82">
        <v>4.12</v>
      </c>
      <c r="D62" s="82">
        <v>23551.525000000001</v>
      </c>
      <c r="E62" s="82">
        <v>368680</v>
      </c>
      <c r="F62" s="82">
        <v>19708.041000000001</v>
      </c>
      <c r="G62" s="82">
        <v>17.925000000000001</v>
      </c>
      <c r="H62" s="82">
        <v>5.8427199999999999</v>
      </c>
      <c r="I62" s="83">
        <f>H62*480</f>
        <v>2804.5056</v>
      </c>
      <c r="J62" s="91"/>
      <c r="K62" s="91"/>
      <c r="L62" s="86"/>
      <c r="M62" s="86">
        <f>I62/$J$36</f>
        <v>2.2220115054725786</v>
      </c>
      <c r="N62" s="87"/>
    </row>
    <row r="63" spans="1:14" x14ac:dyDescent="0.35">
      <c r="A63" s="10" t="s">
        <v>413</v>
      </c>
      <c r="B63" s="10" t="s">
        <v>414</v>
      </c>
      <c r="C63" s="10">
        <v>4.1100000000000003</v>
      </c>
      <c r="D63" s="10">
        <v>21647.076000000001</v>
      </c>
      <c r="E63" s="10">
        <v>298635</v>
      </c>
      <c r="F63" s="10">
        <v>18284.061000000002</v>
      </c>
      <c r="G63" s="10">
        <v>17.759</v>
      </c>
      <c r="H63" s="10">
        <v>5.7818399999999999</v>
      </c>
      <c r="I63" s="90">
        <f>H63*480</f>
        <v>2775.2831999999999</v>
      </c>
      <c r="J63" s="91"/>
      <c r="K63" s="91"/>
      <c r="L63" s="92"/>
      <c r="M63" s="92">
        <f>I63/$J$36</f>
        <v>2.1988585800451799</v>
      </c>
      <c r="N63" s="93"/>
    </row>
    <row r="64" spans="1:14" x14ac:dyDescent="0.35">
      <c r="A64" s="10" t="s">
        <v>415</v>
      </c>
      <c r="B64" s="10" t="s">
        <v>416</v>
      </c>
      <c r="C64" s="10">
        <v>4.1100000000000003</v>
      </c>
      <c r="D64" s="10">
        <v>20634.072</v>
      </c>
      <c r="E64" s="10">
        <v>294466</v>
      </c>
      <c r="F64" s="10">
        <v>18430.256000000001</v>
      </c>
      <c r="G64" s="10">
        <v>16.794</v>
      </c>
      <c r="H64" s="10">
        <v>5.4289800000000001</v>
      </c>
      <c r="I64" s="90">
        <f t="shared" si="10"/>
        <v>2605.9104000000002</v>
      </c>
      <c r="J64" s="91"/>
      <c r="K64" s="91"/>
      <c r="L64" s="92"/>
      <c r="M64" s="92">
        <f t="shared" ref="M64:M65" si="11">I64/$J$36</f>
        <v>2.064664406814039</v>
      </c>
      <c r="N64" s="93"/>
    </row>
    <row r="65" spans="1:14" x14ac:dyDescent="0.35">
      <c r="A65" s="10" t="s">
        <v>417</v>
      </c>
      <c r="B65" s="10" t="s">
        <v>418</v>
      </c>
      <c r="C65" s="10">
        <v>4.1100000000000003</v>
      </c>
      <c r="D65" s="10">
        <v>19595.436000000002</v>
      </c>
      <c r="E65" s="10">
        <v>299544</v>
      </c>
      <c r="F65" s="10">
        <v>19381.136999999999</v>
      </c>
      <c r="G65" s="10">
        <v>15.166</v>
      </c>
      <c r="H65" s="10">
        <v>4.8356300000000001</v>
      </c>
      <c r="I65" s="90">
        <f t="shared" si="5"/>
        <v>2321.1024000000002</v>
      </c>
      <c r="J65" s="91"/>
      <c r="K65" s="91"/>
      <c r="L65" s="92"/>
      <c r="M65" s="92">
        <f t="shared" si="11"/>
        <v>1.8390108538845549</v>
      </c>
      <c r="N65" s="93"/>
    </row>
    <row r="67" spans="1:14" ht="15.5" x14ac:dyDescent="0.35">
      <c r="A67" s="117" t="s">
        <v>785</v>
      </c>
    </row>
    <row r="68" spans="1:14" x14ac:dyDescent="0.35">
      <c r="A68" s="10" t="s">
        <v>257</v>
      </c>
      <c r="B68" s="10" t="s">
        <v>258</v>
      </c>
      <c r="C68" s="10" t="s">
        <v>260</v>
      </c>
      <c r="D68" s="10" t="s">
        <v>261</v>
      </c>
      <c r="E68" s="10" t="s">
        <v>262</v>
      </c>
      <c r="F68" s="10" t="s">
        <v>263</v>
      </c>
      <c r="G68" s="10" t="s">
        <v>264</v>
      </c>
      <c r="H68" s="10" t="s">
        <v>729</v>
      </c>
      <c r="I68" s="48" t="s">
        <v>730</v>
      </c>
      <c r="J68" s="48" t="s">
        <v>731</v>
      </c>
      <c r="K68" s="48" t="s">
        <v>732</v>
      </c>
      <c r="L68" s="81" t="s">
        <v>733</v>
      </c>
      <c r="M68" s="48" t="s">
        <v>734</v>
      </c>
      <c r="N68" s="48" t="s">
        <v>735</v>
      </c>
    </row>
    <row r="69" spans="1:14" x14ac:dyDescent="0.35">
      <c r="A69" s="82" t="s">
        <v>545</v>
      </c>
      <c r="B69" s="82" t="s">
        <v>546</v>
      </c>
      <c r="C69" s="82">
        <v>3.67</v>
      </c>
      <c r="D69" s="82">
        <v>452.50299999999999</v>
      </c>
      <c r="E69" s="82">
        <v>13673</v>
      </c>
      <c r="F69" s="82">
        <v>27984.488000000001</v>
      </c>
      <c r="G69" s="82">
        <v>0.24</v>
      </c>
      <c r="H69" s="82">
        <v>4.5452599999999999</v>
      </c>
      <c r="I69" s="83">
        <f>H69*480</f>
        <v>2181.7248</v>
      </c>
      <c r="J69" s="84">
        <f>AVERAGE(I75:I77)</f>
        <v>2263.864</v>
      </c>
      <c r="K69" s="85">
        <f>AVERAGE(I69:I71)</f>
        <v>1773.8991999999998</v>
      </c>
      <c r="L69" s="86">
        <f>I69/$K$69</f>
        <v>1.2299034804232394</v>
      </c>
      <c r="M69" s="86"/>
      <c r="N69" s="87">
        <f>LN(L69)</f>
        <v>0.20693569510468199</v>
      </c>
    </row>
    <row r="70" spans="1:14" x14ac:dyDescent="0.35">
      <c r="A70" s="82" t="s">
        <v>547</v>
      </c>
      <c r="B70" s="82" t="s">
        <v>548</v>
      </c>
      <c r="C70" s="82">
        <v>3.67</v>
      </c>
      <c r="D70" s="82">
        <v>270.47500000000002</v>
      </c>
      <c r="E70" s="82">
        <v>7643</v>
      </c>
      <c r="F70" s="82">
        <v>28183.092000000001</v>
      </c>
      <c r="G70" s="82">
        <v>0.14299999999999999</v>
      </c>
      <c r="H70" s="82">
        <v>2.7046299999999999</v>
      </c>
      <c r="I70" s="83">
        <f t="shared" ref="I70:I71" si="12">H70*480</f>
        <v>1298.2223999999999</v>
      </c>
      <c r="J70" s="88"/>
      <c r="K70" s="89"/>
      <c r="L70" s="86">
        <f t="shared" ref="L70:L92" si="13">I70/$K$69</f>
        <v>0.73184677009832355</v>
      </c>
      <c r="M70" s="86"/>
      <c r="N70" s="87">
        <f t="shared" ref="N70:N74" si="14">LN(L70)</f>
        <v>-0.31218411740027679</v>
      </c>
    </row>
    <row r="71" spans="1:14" x14ac:dyDescent="0.35">
      <c r="A71" s="82" t="s">
        <v>549</v>
      </c>
      <c r="B71" s="82" t="s">
        <v>550</v>
      </c>
      <c r="C71" s="82">
        <v>3.67</v>
      </c>
      <c r="D71" s="82">
        <v>380.31400000000002</v>
      </c>
      <c r="E71" s="82">
        <v>11376</v>
      </c>
      <c r="F71" s="82">
        <v>27929.1</v>
      </c>
      <c r="G71" s="82">
        <v>0.20200000000000001</v>
      </c>
      <c r="H71" s="82">
        <v>3.8369800000000001</v>
      </c>
      <c r="I71" s="83">
        <f t="shared" si="12"/>
        <v>1841.7504000000001</v>
      </c>
      <c r="J71" s="88"/>
      <c r="K71" s="89"/>
      <c r="L71" s="86">
        <f t="shared" si="13"/>
        <v>1.0382497494784373</v>
      </c>
      <c r="M71" s="86"/>
      <c r="N71" s="87">
        <f t="shared" si="14"/>
        <v>3.7536362236558339E-2</v>
      </c>
    </row>
    <row r="72" spans="1:14" x14ac:dyDescent="0.35">
      <c r="A72" s="10" t="s">
        <v>551</v>
      </c>
      <c r="B72" s="10" t="s">
        <v>552</v>
      </c>
      <c r="C72" s="10">
        <v>3.67</v>
      </c>
      <c r="D72" s="10">
        <v>350.375</v>
      </c>
      <c r="E72" s="10">
        <v>10002</v>
      </c>
      <c r="F72" s="10">
        <v>28559.690999999999</v>
      </c>
      <c r="G72" s="10">
        <v>0.182</v>
      </c>
      <c r="H72" s="10">
        <v>3.4593600000000002</v>
      </c>
      <c r="I72" s="90">
        <f>H72*480</f>
        <v>1660.4928</v>
      </c>
      <c r="J72" s="91"/>
      <c r="K72" s="91"/>
      <c r="L72" s="94">
        <f t="shared" si="13"/>
        <v>0.93606942265941617</v>
      </c>
      <c r="M72" s="92"/>
      <c r="N72" s="93">
        <f t="shared" si="14"/>
        <v>-6.6065635747043702E-2</v>
      </c>
    </row>
    <row r="73" spans="1:14" x14ac:dyDescent="0.35">
      <c r="A73" s="10" t="s">
        <v>553</v>
      </c>
      <c r="B73" s="10" t="s">
        <v>554</v>
      </c>
      <c r="C73" s="10">
        <v>3.67</v>
      </c>
      <c r="D73" s="10">
        <v>445.327</v>
      </c>
      <c r="E73" s="10">
        <v>12539</v>
      </c>
      <c r="F73" s="10">
        <v>29528.055</v>
      </c>
      <c r="G73" s="10">
        <v>0.224</v>
      </c>
      <c r="H73" s="10">
        <v>4.2442900000000003</v>
      </c>
      <c r="I73" s="90">
        <f t="shared" ref="I73:I74" si="15">H73*480</f>
        <v>2037.2592000000002</v>
      </c>
      <c r="J73" s="91"/>
      <c r="K73" s="91"/>
      <c r="L73" s="94">
        <f t="shared" si="13"/>
        <v>1.1484639036986997</v>
      </c>
      <c r="M73" s="92"/>
      <c r="N73" s="93">
        <f t="shared" si="14"/>
        <v>0.1384253135705692</v>
      </c>
    </row>
    <row r="74" spans="1:14" x14ac:dyDescent="0.35">
      <c r="A74" s="10" t="s">
        <v>555</v>
      </c>
      <c r="B74" s="10" t="s">
        <v>556</v>
      </c>
      <c r="C74" s="10">
        <v>3.67</v>
      </c>
      <c r="D74" s="10">
        <v>416.92399999999998</v>
      </c>
      <c r="E74" s="10">
        <v>11690</v>
      </c>
      <c r="F74" s="10">
        <v>30927.322</v>
      </c>
      <c r="G74" s="10">
        <v>0.2</v>
      </c>
      <c r="H74" s="10">
        <v>3.7989099999999998</v>
      </c>
      <c r="I74" s="90">
        <f t="shared" si="15"/>
        <v>1823.4767999999999</v>
      </c>
      <c r="J74" s="91"/>
      <c r="K74" s="91"/>
      <c r="L74" s="94">
        <f t="shared" si="13"/>
        <v>1.0279483749696714</v>
      </c>
      <c r="M74" s="92"/>
      <c r="N74" s="93">
        <f t="shared" si="14"/>
        <v>2.7564946870864269E-2</v>
      </c>
    </row>
    <row r="75" spans="1:14" x14ac:dyDescent="0.35">
      <c r="A75" s="82" t="s">
        <v>558</v>
      </c>
      <c r="B75" s="82" t="s">
        <v>559</v>
      </c>
      <c r="C75" s="82">
        <v>3.67</v>
      </c>
      <c r="D75" s="82">
        <v>487.012</v>
      </c>
      <c r="E75" s="82">
        <v>13471</v>
      </c>
      <c r="F75" s="82">
        <v>29368.726999999999</v>
      </c>
      <c r="G75" s="82">
        <v>0.247</v>
      </c>
      <c r="H75" s="82">
        <v>4.6590699999999998</v>
      </c>
      <c r="I75" s="83">
        <f>H75*480</f>
        <v>2236.3535999999999</v>
      </c>
      <c r="J75" s="91"/>
      <c r="K75" s="91"/>
      <c r="L75" s="86">
        <f t="shared" si="13"/>
        <v>1.2606993678107528</v>
      </c>
      <c r="M75" s="86">
        <f>I75/$J$69</f>
        <v>0.98784803327408355</v>
      </c>
      <c r="N75" s="87"/>
    </row>
    <row r="76" spans="1:14" x14ac:dyDescent="0.35">
      <c r="A76" s="82" t="s">
        <v>560</v>
      </c>
      <c r="B76" s="82" t="s">
        <v>561</v>
      </c>
      <c r="C76" s="82">
        <v>3.67</v>
      </c>
      <c r="D76" s="82">
        <v>496.07299999999998</v>
      </c>
      <c r="E76" s="82">
        <v>14885</v>
      </c>
      <c r="F76" s="82">
        <v>28942.076000000001</v>
      </c>
      <c r="G76" s="82">
        <v>0.255</v>
      </c>
      <c r="H76" s="82">
        <v>4.8124099999999999</v>
      </c>
      <c r="I76" s="83">
        <f t="shared" ref="I76:I77" si="16">H76*480</f>
        <v>2309.9567999999999</v>
      </c>
      <c r="J76" s="91"/>
      <c r="K76" s="91"/>
      <c r="L76" s="86">
        <f t="shared" si="13"/>
        <v>1.3021916916135934</v>
      </c>
      <c r="M76" s="86">
        <f t="shared" ref="M76:M77" si="17">I76/$J$69</f>
        <v>1.0203602336536117</v>
      </c>
      <c r="N76" s="87"/>
    </row>
    <row r="77" spans="1:14" x14ac:dyDescent="0.35">
      <c r="A77" s="82" t="s">
        <v>562</v>
      </c>
      <c r="B77" s="82" t="s">
        <v>563</v>
      </c>
      <c r="C77" s="82">
        <v>3.67</v>
      </c>
      <c r="D77" s="82">
        <v>472.09500000000003</v>
      </c>
      <c r="E77" s="82">
        <v>13777</v>
      </c>
      <c r="F77" s="82">
        <v>28353.657999999999</v>
      </c>
      <c r="G77" s="82">
        <v>0.248</v>
      </c>
      <c r="H77" s="82">
        <v>4.67767</v>
      </c>
      <c r="I77" s="83">
        <f t="shared" si="16"/>
        <v>2245.2815999999998</v>
      </c>
      <c r="J77" s="91"/>
      <c r="K77" s="91"/>
      <c r="L77" s="86">
        <f t="shared" si="13"/>
        <v>1.265732348264208</v>
      </c>
      <c r="M77" s="86">
        <f t="shared" si="17"/>
        <v>0.99179173307230462</v>
      </c>
      <c r="N77" s="87"/>
    </row>
    <row r="78" spans="1:14" x14ac:dyDescent="0.35">
      <c r="A78" s="10" t="s">
        <v>584</v>
      </c>
      <c r="B78" s="10" t="s">
        <v>585</v>
      </c>
      <c r="C78" s="10">
        <v>3.67</v>
      </c>
      <c r="D78" s="10">
        <v>265.34399999999999</v>
      </c>
      <c r="E78" s="10">
        <v>7112</v>
      </c>
      <c r="F78" s="10">
        <v>28841.098000000002</v>
      </c>
      <c r="G78" s="10">
        <v>0.13700000000000001</v>
      </c>
      <c r="H78" s="10">
        <v>2.5916899999999998</v>
      </c>
      <c r="I78" s="90">
        <f>H78*480</f>
        <v>1244.0111999999999</v>
      </c>
      <c r="J78" s="91"/>
      <c r="K78" s="91"/>
      <c r="L78" s="94">
        <f t="shared" si="13"/>
        <v>0.70128629631266537</v>
      </c>
      <c r="M78" s="92"/>
      <c r="N78" s="93">
        <f t="shared" ref="N78:N92" si="18">LN(L78)</f>
        <v>-0.35483906403705384</v>
      </c>
    </row>
    <row r="79" spans="1:14" x14ac:dyDescent="0.35">
      <c r="A79" s="10" t="s">
        <v>586</v>
      </c>
      <c r="B79" s="10" t="s">
        <v>587</v>
      </c>
      <c r="C79" s="10">
        <v>3.67</v>
      </c>
      <c r="D79" s="10">
        <v>250.172</v>
      </c>
      <c r="E79" s="10">
        <v>7418</v>
      </c>
      <c r="F79" s="10">
        <v>29202.393</v>
      </c>
      <c r="G79" s="10">
        <v>0.127</v>
      </c>
      <c r="H79" s="10">
        <v>2.411</v>
      </c>
      <c r="I79" s="90">
        <f t="shared" ref="I79:I80" si="19">H79*480</f>
        <v>1157.28</v>
      </c>
      <c r="J79" s="91"/>
      <c r="K79" s="91"/>
      <c r="L79" s="94">
        <f t="shared" si="13"/>
        <v>0.65239332652046977</v>
      </c>
      <c r="M79" s="92"/>
      <c r="N79" s="93">
        <f t="shared" si="18"/>
        <v>-0.42710763741011326</v>
      </c>
    </row>
    <row r="80" spans="1:14" x14ac:dyDescent="0.35">
      <c r="A80" s="10" t="s">
        <v>588</v>
      </c>
      <c r="B80" s="10" t="s">
        <v>589</v>
      </c>
      <c r="C80" s="10">
        <v>3.67</v>
      </c>
      <c r="D80" s="10">
        <v>67.159000000000006</v>
      </c>
      <c r="E80" s="10">
        <v>1760</v>
      </c>
      <c r="F80" s="10">
        <v>29454.728999999999</v>
      </c>
      <c r="G80" s="10">
        <v>3.4000000000000002E-2</v>
      </c>
      <c r="H80" s="10">
        <v>0.58697999999999995</v>
      </c>
      <c r="I80" s="90">
        <f t="shared" si="19"/>
        <v>281.75039999999996</v>
      </c>
      <c r="J80" s="91"/>
      <c r="K80" s="91"/>
      <c r="L80" s="94">
        <f t="shared" si="13"/>
        <v>0.1588311218585588</v>
      </c>
      <c r="M80" s="92"/>
      <c r="N80" s="93">
        <f t="shared" si="18"/>
        <v>-1.8399137678938922</v>
      </c>
    </row>
    <row r="81" spans="1:14" x14ac:dyDescent="0.35">
      <c r="A81" s="82" t="s">
        <v>597</v>
      </c>
      <c r="B81" s="82" t="s">
        <v>598</v>
      </c>
      <c r="C81" s="82">
        <v>3.67</v>
      </c>
      <c r="D81" s="82">
        <v>667.79700000000003</v>
      </c>
      <c r="E81" s="82">
        <v>19726</v>
      </c>
      <c r="F81" s="82">
        <v>30025.805</v>
      </c>
      <c r="G81" s="82">
        <v>0.33100000000000002</v>
      </c>
      <c r="H81" s="82">
        <v>6.1981299999999999</v>
      </c>
      <c r="I81" s="83">
        <f>H81*480</f>
        <v>2975.1023999999998</v>
      </c>
      <c r="J81" s="91"/>
      <c r="K81" s="91"/>
      <c r="L81" s="86">
        <f t="shared" si="13"/>
        <v>1.6771541472029527</v>
      </c>
      <c r="M81" s="86"/>
      <c r="N81" s="87">
        <f t="shared" si="18"/>
        <v>0.51709839704435301</v>
      </c>
    </row>
    <row r="82" spans="1:14" x14ac:dyDescent="0.35">
      <c r="A82" s="82" t="s">
        <v>599</v>
      </c>
      <c r="B82" s="82" t="s">
        <v>600</v>
      </c>
      <c r="C82" s="82">
        <v>3.67</v>
      </c>
      <c r="D82" s="82">
        <v>457.38400000000001</v>
      </c>
      <c r="E82" s="82">
        <v>12413</v>
      </c>
      <c r="F82" s="82">
        <v>30025.645</v>
      </c>
      <c r="G82" s="82">
        <v>0.22700000000000001</v>
      </c>
      <c r="H82" s="82">
        <v>4.2863100000000003</v>
      </c>
      <c r="I82" s="83">
        <f t="shared" ref="I82:I83" si="20">H82*480</f>
        <v>2057.4288000000001</v>
      </c>
      <c r="J82" s="91"/>
      <c r="K82" s="91"/>
      <c r="L82" s="86">
        <f t="shared" si="13"/>
        <v>1.1598341100779572</v>
      </c>
      <c r="M82" s="86"/>
      <c r="N82" s="87">
        <f t="shared" si="18"/>
        <v>0.14827698633808992</v>
      </c>
    </row>
    <row r="83" spans="1:14" x14ac:dyDescent="0.35">
      <c r="A83" s="82" t="s">
        <v>601</v>
      </c>
      <c r="B83" s="82" t="s">
        <v>602</v>
      </c>
      <c r="C83" s="82">
        <v>3.67</v>
      </c>
      <c r="D83" s="82">
        <v>588.09900000000005</v>
      </c>
      <c r="E83" s="82">
        <v>18015</v>
      </c>
      <c r="F83" s="82">
        <v>28573.631000000001</v>
      </c>
      <c r="G83" s="82">
        <v>0.30599999999999999</v>
      </c>
      <c r="H83" s="82">
        <v>5.7507799999999998</v>
      </c>
      <c r="I83" s="83">
        <f t="shared" si="20"/>
        <v>2760.3743999999997</v>
      </c>
      <c r="J83" s="91"/>
      <c r="K83" s="91"/>
      <c r="L83" s="86">
        <f t="shared" si="13"/>
        <v>1.5561055554904135</v>
      </c>
      <c r="M83" s="86"/>
      <c r="N83" s="87">
        <f t="shared" si="18"/>
        <v>0.44218626117410065</v>
      </c>
    </row>
    <row r="84" spans="1:14" x14ac:dyDescent="0.35">
      <c r="A84" s="10" t="s">
        <v>610</v>
      </c>
      <c r="B84" s="10" t="s">
        <v>611</v>
      </c>
      <c r="C84" s="10">
        <v>3.67</v>
      </c>
      <c r="D84" s="10">
        <v>315.11900000000003</v>
      </c>
      <c r="E84" s="10">
        <v>9619</v>
      </c>
      <c r="F84" s="10">
        <v>29838.618999999999</v>
      </c>
      <c r="G84" s="10">
        <v>0.157</v>
      </c>
      <c r="H84" s="10">
        <v>2.9780199999999999</v>
      </c>
      <c r="I84" s="90">
        <f>H84*480</f>
        <v>1429.4495999999999</v>
      </c>
      <c r="J84" s="91"/>
      <c r="K84" s="91"/>
      <c r="L84" s="94">
        <f t="shared" si="13"/>
        <v>0.80582346505370772</v>
      </c>
      <c r="M84" s="92"/>
      <c r="N84" s="93">
        <f t="shared" si="18"/>
        <v>-0.21589058645315912</v>
      </c>
    </row>
    <row r="85" spans="1:14" x14ac:dyDescent="0.35">
      <c r="A85" s="10" t="s">
        <v>612</v>
      </c>
      <c r="B85" s="10" t="s">
        <v>613</v>
      </c>
      <c r="C85" s="10">
        <v>3.67</v>
      </c>
      <c r="D85" s="10">
        <v>253.589</v>
      </c>
      <c r="E85" s="10">
        <v>7673</v>
      </c>
      <c r="F85" s="10">
        <v>29281.686000000002</v>
      </c>
      <c r="G85" s="10">
        <v>0.129</v>
      </c>
      <c r="H85" s="10">
        <v>2.43771</v>
      </c>
      <c r="I85" s="90">
        <f t="shared" ref="I85:I86" si="21">H85*480</f>
        <v>1170.1007999999999</v>
      </c>
      <c r="J85" s="91"/>
      <c r="K85" s="91"/>
      <c r="L85" s="94">
        <f t="shared" si="13"/>
        <v>0.65962079468777035</v>
      </c>
      <c r="M85" s="92"/>
      <c r="N85" s="93">
        <f t="shared" si="18"/>
        <v>-0.41609016258415776</v>
      </c>
    </row>
    <row r="86" spans="1:14" x14ac:dyDescent="0.35">
      <c r="A86" s="10" t="s">
        <v>614</v>
      </c>
      <c r="B86" s="10" t="s">
        <v>615</v>
      </c>
      <c r="C86" s="10">
        <v>3.67</v>
      </c>
      <c r="D86" s="10">
        <v>570.98</v>
      </c>
      <c r="E86" s="10">
        <v>17062</v>
      </c>
      <c r="F86" s="10">
        <v>29333.451000000001</v>
      </c>
      <c r="G86" s="10">
        <v>0.28899999999999998</v>
      </c>
      <c r="H86" s="10">
        <v>5.4478400000000002</v>
      </c>
      <c r="I86" s="90">
        <f t="shared" si="21"/>
        <v>2614.9632000000001</v>
      </c>
      <c r="J86" s="91"/>
      <c r="K86" s="91"/>
      <c r="L86" s="94">
        <f t="shared" si="13"/>
        <v>1.4741329157823626</v>
      </c>
      <c r="M86" s="92"/>
      <c r="N86" s="93">
        <f t="shared" si="18"/>
        <v>0.38806996323117487</v>
      </c>
    </row>
    <row r="87" spans="1:14" x14ac:dyDescent="0.35">
      <c r="A87" s="82" t="s">
        <v>623</v>
      </c>
      <c r="B87" s="82" t="s">
        <v>624</v>
      </c>
      <c r="C87" s="82">
        <v>3.67</v>
      </c>
      <c r="D87" s="82">
        <v>457.63900000000001</v>
      </c>
      <c r="E87" s="82">
        <v>13595</v>
      </c>
      <c r="F87" s="82">
        <v>29183.401999999998</v>
      </c>
      <c r="G87" s="82">
        <v>0.23300000000000001</v>
      </c>
      <c r="H87" s="82">
        <v>4.4104000000000001</v>
      </c>
      <c r="I87" s="83">
        <f>H87*480</f>
        <v>2116.9920000000002</v>
      </c>
      <c r="J87" s="91"/>
      <c r="K87" s="91"/>
      <c r="L87" s="86">
        <f t="shared" si="13"/>
        <v>1.1934116662322189</v>
      </c>
      <c r="M87" s="86"/>
      <c r="N87" s="87">
        <f t="shared" si="18"/>
        <v>0.17681615168418949</v>
      </c>
    </row>
    <row r="88" spans="1:14" x14ac:dyDescent="0.35">
      <c r="A88" s="82" t="s">
        <v>625</v>
      </c>
      <c r="B88" s="82" t="s">
        <v>626</v>
      </c>
      <c r="C88" s="82">
        <v>3.67</v>
      </c>
      <c r="D88" s="82">
        <v>433.67</v>
      </c>
      <c r="E88" s="82">
        <v>12919</v>
      </c>
      <c r="F88" s="82">
        <v>28794.861000000001</v>
      </c>
      <c r="G88" s="82">
        <v>0.224</v>
      </c>
      <c r="H88" s="82">
        <v>4.2385200000000003</v>
      </c>
      <c r="I88" s="83">
        <f t="shared" ref="I88:I89" si="22">H88*480</f>
        <v>2034.4896000000001</v>
      </c>
      <c r="J88" s="91"/>
      <c r="K88" s="91"/>
      <c r="L88" s="86">
        <f t="shared" si="13"/>
        <v>1.1469025973967406</v>
      </c>
      <c r="M88" s="86"/>
      <c r="N88" s="87">
        <f t="shared" si="18"/>
        <v>0.13706491509650912</v>
      </c>
    </row>
    <row r="89" spans="1:14" x14ac:dyDescent="0.35">
      <c r="A89" s="82" t="s">
        <v>627</v>
      </c>
      <c r="B89" s="82" t="s">
        <v>628</v>
      </c>
      <c r="C89" s="82">
        <v>3.67</v>
      </c>
      <c r="D89" s="82">
        <v>913.93899999999996</v>
      </c>
      <c r="E89" s="82">
        <v>27350</v>
      </c>
      <c r="F89" s="82">
        <v>28839.695</v>
      </c>
      <c r="G89" s="82">
        <v>0.47099999999999997</v>
      </c>
      <c r="H89" s="82">
        <v>8.6887299999999996</v>
      </c>
      <c r="I89" s="83">
        <f t="shared" si="22"/>
        <v>4170.5904</v>
      </c>
      <c r="J89" s="91"/>
      <c r="K89" s="91"/>
      <c r="L89" s="86">
        <f t="shared" si="13"/>
        <v>2.3510864653414356</v>
      </c>
      <c r="M89" s="86"/>
      <c r="N89" s="87">
        <f t="shared" si="18"/>
        <v>0.8548775469936869</v>
      </c>
    </row>
    <row r="90" spans="1:14" x14ac:dyDescent="0.35">
      <c r="A90" s="10" t="s">
        <v>636</v>
      </c>
      <c r="B90" s="10" t="s">
        <v>637</v>
      </c>
      <c r="C90" s="10">
        <v>3.67</v>
      </c>
      <c r="D90" s="10">
        <v>639.60199999999998</v>
      </c>
      <c r="E90" s="10">
        <v>18760</v>
      </c>
      <c r="F90" s="10">
        <v>29630.219000000001</v>
      </c>
      <c r="G90" s="10">
        <v>0.32100000000000001</v>
      </c>
      <c r="H90" s="10">
        <v>6.0219699999999996</v>
      </c>
      <c r="I90" s="90">
        <f>H90*480</f>
        <v>2890.5455999999999</v>
      </c>
      <c r="J90" s="91"/>
      <c r="K90" s="91"/>
      <c r="L90" s="94">
        <f t="shared" si="13"/>
        <v>1.6294869516824857</v>
      </c>
      <c r="M90" s="92"/>
      <c r="N90" s="93">
        <f t="shared" si="18"/>
        <v>0.48826521170434251</v>
      </c>
    </row>
    <row r="91" spans="1:14" x14ac:dyDescent="0.35">
      <c r="A91" s="10" t="s">
        <v>638</v>
      </c>
      <c r="B91" s="10" t="s">
        <v>639</v>
      </c>
      <c r="C91" s="10">
        <v>3.67</v>
      </c>
      <c r="D91" s="10">
        <v>492.40100000000001</v>
      </c>
      <c r="E91" s="10">
        <v>14418</v>
      </c>
      <c r="F91" s="10">
        <v>29371.928</v>
      </c>
      <c r="G91" s="10">
        <v>0.249</v>
      </c>
      <c r="H91" s="10">
        <v>4.7090800000000002</v>
      </c>
      <c r="I91" s="90">
        <f t="shared" ref="I91:I92" si="23">H91*480</f>
        <v>2260.3584000000001</v>
      </c>
      <c r="J91" s="91"/>
      <c r="K91" s="91"/>
      <c r="L91" s="94">
        <f t="shared" si="13"/>
        <v>1.2742315910622206</v>
      </c>
      <c r="M91" s="92"/>
      <c r="N91" s="93">
        <f t="shared" si="18"/>
        <v>0.24234332325291966</v>
      </c>
    </row>
    <row r="92" spans="1:14" x14ac:dyDescent="0.35">
      <c r="A92" s="10" t="s">
        <v>640</v>
      </c>
      <c r="B92" s="10" t="s">
        <v>641</v>
      </c>
      <c r="C92" s="10">
        <v>3.67</v>
      </c>
      <c r="D92" s="10">
        <v>486.34399999999999</v>
      </c>
      <c r="E92" s="10">
        <v>14276</v>
      </c>
      <c r="F92" s="10">
        <v>29172.044999999998</v>
      </c>
      <c r="G92" s="10">
        <v>0.248</v>
      </c>
      <c r="H92" s="10">
        <v>4.6835500000000003</v>
      </c>
      <c r="I92" s="90">
        <f t="shared" si="23"/>
        <v>2248.1040000000003</v>
      </c>
      <c r="J92" s="91"/>
      <c r="K92" s="91"/>
      <c r="L92" s="94">
        <f t="shared" si="13"/>
        <v>1.2673234195043328</v>
      </c>
      <c r="M92" s="92"/>
      <c r="N92" s="93">
        <f t="shared" si="18"/>
        <v>0.23690713277757805</v>
      </c>
    </row>
    <row r="93" spans="1:14" x14ac:dyDescent="0.35">
      <c r="A93" s="82" t="s">
        <v>642</v>
      </c>
      <c r="B93" s="82" t="s">
        <v>643</v>
      </c>
      <c r="C93" s="82">
        <v>3.67</v>
      </c>
      <c r="D93" s="82">
        <v>460.81200000000001</v>
      </c>
      <c r="E93" s="82">
        <v>13905</v>
      </c>
      <c r="F93" s="82">
        <v>29686.525000000001</v>
      </c>
      <c r="G93" s="82">
        <v>0.23100000000000001</v>
      </c>
      <c r="H93" s="82">
        <v>4.36646</v>
      </c>
      <c r="I93" s="83">
        <f>H93*480</f>
        <v>2095.9007999999999</v>
      </c>
      <c r="J93" s="91"/>
      <c r="K93" s="91"/>
      <c r="L93" s="86"/>
      <c r="M93" s="86">
        <f>I93/$J$69</f>
        <v>0.92580685058819778</v>
      </c>
      <c r="N93" s="87"/>
    </row>
    <row r="94" spans="1:14" x14ac:dyDescent="0.35">
      <c r="A94" s="82" t="s">
        <v>644</v>
      </c>
      <c r="B94" s="82" t="s">
        <v>645</v>
      </c>
      <c r="C94" s="82">
        <v>3.67</v>
      </c>
      <c r="D94" s="82">
        <v>625.90700000000004</v>
      </c>
      <c r="E94" s="82">
        <v>17787</v>
      </c>
      <c r="F94" s="82">
        <v>29099.026999999998</v>
      </c>
      <c r="G94" s="82">
        <v>0.32</v>
      </c>
      <c r="H94" s="82">
        <v>6.0013300000000003</v>
      </c>
      <c r="I94" s="83">
        <f t="shared" ref="I94:I95" si="24">H94*480</f>
        <v>2880.6384000000003</v>
      </c>
      <c r="J94" s="91"/>
      <c r="K94" s="91"/>
      <c r="L94" s="86"/>
      <c r="M94" s="86">
        <f t="shared" ref="M94:M95" si="25">I94/$J$69</f>
        <v>1.2724432209708711</v>
      </c>
      <c r="N94" s="87"/>
    </row>
    <row r="95" spans="1:14" x14ac:dyDescent="0.35">
      <c r="A95" s="82" t="s">
        <v>646</v>
      </c>
      <c r="B95" s="82" t="s">
        <v>647</v>
      </c>
      <c r="C95" s="82">
        <v>3.67</v>
      </c>
      <c r="D95" s="82">
        <v>476.68900000000002</v>
      </c>
      <c r="E95" s="82">
        <v>14731</v>
      </c>
      <c r="F95" s="82">
        <v>30023.398000000001</v>
      </c>
      <c r="G95" s="82">
        <v>0.23599999999999999</v>
      </c>
      <c r="H95" s="82">
        <v>4.4645099999999998</v>
      </c>
      <c r="I95" s="83">
        <f t="shared" si="24"/>
        <v>2142.9647999999997</v>
      </c>
      <c r="J95" s="91"/>
      <c r="K95" s="91"/>
      <c r="L95" s="86"/>
      <c r="M95" s="86">
        <f t="shared" si="25"/>
        <v>0.94659608527720729</v>
      </c>
      <c r="N95" s="87"/>
    </row>
    <row r="96" spans="1:14" x14ac:dyDescent="0.35">
      <c r="A96" s="10" t="s">
        <v>649</v>
      </c>
      <c r="B96" s="10" t="s">
        <v>650</v>
      </c>
      <c r="C96" s="10">
        <v>3.67</v>
      </c>
      <c r="D96" s="10">
        <v>407.35300000000001</v>
      </c>
      <c r="E96" s="10">
        <v>11891</v>
      </c>
      <c r="F96" s="10">
        <v>28212.615000000002</v>
      </c>
      <c r="G96" s="10">
        <v>0.215</v>
      </c>
      <c r="H96" s="10">
        <v>4.0658300000000001</v>
      </c>
      <c r="I96" s="90">
        <f>H96*480</f>
        <v>1951.5984000000001</v>
      </c>
      <c r="J96" s="91"/>
      <c r="K96" s="91"/>
      <c r="L96" s="92"/>
      <c r="M96" s="94">
        <f>I96/$J$69</f>
        <v>0.86206521239791789</v>
      </c>
      <c r="N96" s="93"/>
    </row>
    <row r="97" spans="1:14" x14ac:dyDescent="0.35">
      <c r="A97" s="10" t="s">
        <v>651</v>
      </c>
      <c r="B97" s="10" t="s">
        <v>652</v>
      </c>
      <c r="C97" s="10">
        <v>3.67</v>
      </c>
      <c r="D97" s="10">
        <v>443.26600000000002</v>
      </c>
      <c r="E97" s="10">
        <v>13218</v>
      </c>
      <c r="F97" s="10">
        <v>27345.495999999999</v>
      </c>
      <c r="G97" s="10">
        <v>0.24099999999999999</v>
      </c>
      <c r="H97" s="10">
        <v>4.5563099999999999</v>
      </c>
      <c r="I97" s="90">
        <f t="shared" ref="I97:I98" si="26">H97*480</f>
        <v>2187.0288</v>
      </c>
      <c r="J97" s="91"/>
      <c r="K97" s="91"/>
      <c r="L97" s="92"/>
      <c r="M97" s="94">
        <f t="shared" ref="M97:M98" si="27">I97/$J$69</f>
        <v>0.96606015202326645</v>
      </c>
      <c r="N97" s="93"/>
    </row>
    <row r="98" spans="1:14" x14ac:dyDescent="0.35">
      <c r="A98" s="10" t="s">
        <v>653</v>
      </c>
      <c r="B98" s="10" t="s">
        <v>654</v>
      </c>
      <c r="C98" s="10">
        <v>3.67</v>
      </c>
      <c r="D98" s="10">
        <v>456.44499999999999</v>
      </c>
      <c r="E98" s="10">
        <v>13105</v>
      </c>
      <c r="F98" s="10">
        <v>29410.813999999998</v>
      </c>
      <c r="G98" s="10">
        <v>0.23100000000000001</v>
      </c>
      <c r="H98" s="10">
        <v>4.36564</v>
      </c>
      <c r="I98" s="90">
        <f t="shared" si="26"/>
        <v>2095.5072</v>
      </c>
      <c r="J98" s="91"/>
      <c r="K98" s="91"/>
      <c r="L98" s="92"/>
      <c r="M98" s="94">
        <f t="shared" si="27"/>
        <v>0.92563298855408271</v>
      </c>
      <c r="N98" s="93"/>
    </row>
    <row r="100" spans="1:14" ht="15.5" x14ac:dyDescent="0.35">
      <c r="A100" s="79" t="s">
        <v>786</v>
      </c>
    </row>
    <row r="101" spans="1:14" x14ac:dyDescent="0.35">
      <c r="A101" s="10" t="s">
        <v>257</v>
      </c>
      <c r="B101" s="10" t="s">
        <v>258</v>
      </c>
      <c r="C101" s="10" t="s">
        <v>260</v>
      </c>
      <c r="D101" s="10" t="s">
        <v>261</v>
      </c>
      <c r="E101" s="10" t="s">
        <v>262</v>
      </c>
      <c r="F101" s="10" t="s">
        <v>263</v>
      </c>
      <c r="G101" s="10" t="s">
        <v>264</v>
      </c>
      <c r="H101" s="10" t="s">
        <v>729</v>
      </c>
      <c r="I101" s="48" t="s">
        <v>730</v>
      </c>
      <c r="J101" s="48" t="s">
        <v>731</v>
      </c>
      <c r="K101" s="48" t="s">
        <v>732</v>
      </c>
      <c r="L101" s="81" t="s">
        <v>733</v>
      </c>
      <c r="M101" s="48" t="s">
        <v>734</v>
      </c>
      <c r="N101" s="48" t="s">
        <v>735</v>
      </c>
    </row>
    <row r="102" spans="1:14" x14ac:dyDescent="0.35">
      <c r="A102" s="82" t="s">
        <v>564</v>
      </c>
      <c r="B102" s="82" t="s">
        <v>565</v>
      </c>
      <c r="C102" s="82">
        <v>3.93</v>
      </c>
      <c r="D102" s="82">
        <v>168664.45300000001</v>
      </c>
      <c r="E102" s="82">
        <v>4920675</v>
      </c>
      <c r="F102" s="82">
        <v>30664.368999999999</v>
      </c>
      <c r="G102" s="82">
        <v>52.143000000000001</v>
      </c>
      <c r="H102" s="82">
        <v>3.3667199999999999</v>
      </c>
      <c r="I102" s="83">
        <f t="shared" ref="I102:I131" si="28">H102*720</f>
        <v>2424.0383999999999</v>
      </c>
      <c r="J102" s="84">
        <f>AVERAGE(I108:I110)</f>
        <v>1190.4816000000001</v>
      </c>
      <c r="K102" s="85">
        <f>AVERAGE(I102:I104)</f>
        <v>2221.2335999999996</v>
      </c>
      <c r="L102" s="86">
        <f>I102/$K$102</f>
        <v>1.0913027787802239</v>
      </c>
      <c r="M102" s="86"/>
      <c r="N102" s="87">
        <f>LN(L102)</f>
        <v>8.7372192436445312E-2</v>
      </c>
    </row>
    <row r="103" spans="1:14" x14ac:dyDescent="0.35">
      <c r="A103" s="82" t="s">
        <v>566</v>
      </c>
      <c r="B103" s="82" t="s">
        <v>567</v>
      </c>
      <c r="C103" s="82">
        <v>3.93</v>
      </c>
      <c r="D103" s="82">
        <v>169531.016</v>
      </c>
      <c r="E103" s="82">
        <v>4990981</v>
      </c>
      <c r="F103" s="82">
        <v>29452.493999999999</v>
      </c>
      <c r="G103" s="82">
        <v>54.567999999999998</v>
      </c>
      <c r="H103" s="82">
        <v>3.52948</v>
      </c>
      <c r="I103" s="83">
        <f>H103*720</f>
        <v>2541.2255999999998</v>
      </c>
      <c r="J103" s="88"/>
      <c r="K103" s="89"/>
      <c r="L103" s="86">
        <f t="shared" ref="L103:L125" si="29">I103/$K$102</f>
        <v>1.144060489630627</v>
      </c>
      <c r="M103" s="86"/>
      <c r="N103" s="87">
        <f t="shared" ref="N103:N107" si="30">LN(L103)</f>
        <v>0.13458376711099085</v>
      </c>
    </row>
    <row r="104" spans="1:14" x14ac:dyDescent="0.35">
      <c r="A104" s="82" t="s">
        <v>568</v>
      </c>
      <c r="B104" s="82" t="s">
        <v>569</v>
      </c>
      <c r="C104" s="82">
        <v>3.93</v>
      </c>
      <c r="D104" s="82">
        <v>123135.164</v>
      </c>
      <c r="E104" s="82">
        <v>3572276</v>
      </c>
      <c r="F104" s="82">
        <v>31486.407999999999</v>
      </c>
      <c r="G104" s="82">
        <v>37.073999999999998</v>
      </c>
      <c r="H104" s="82">
        <v>2.35894</v>
      </c>
      <c r="I104" s="83">
        <f>H104*720</f>
        <v>1698.4367999999999</v>
      </c>
      <c r="J104" s="88"/>
      <c r="K104" s="89"/>
      <c r="L104" s="86">
        <f t="shared" si="29"/>
        <v>0.76463673158914947</v>
      </c>
      <c r="M104" s="86"/>
      <c r="N104" s="87">
        <f t="shared" si="30"/>
        <v>-0.26835441860541182</v>
      </c>
    </row>
    <row r="105" spans="1:14" x14ac:dyDescent="0.35">
      <c r="A105" s="10" t="s">
        <v>571</v>
      </c>
      <c r="B105" s="10" t="s">
        <v>572</v>
      </c>
      <c r="C105" s="10">
        <v>3.93</v>
      </c>
      <c r="D105" s="10">
        <v>115007.398</v>
      </c>
      <c r="E105" s="10">
        <v>3354630</v>
      </c>
      <c r="F105" s="10">
        <v>32258.951000000001</v>
      </c>
      <c r="G105" s="10">
        <v>33.796999999999997</v>
      </c>
      <c r="H105" s="10">
        <v>2.1407099999999999</v>
      </c>
      <c r="I105" s="90">
        <f>H105*720</f>
        <v>1541.3111999999999</v>
      </c>
      <c r="J105" s="91"/>
      <c r="K105" s="91"/>
      <c r="L105" s="94">
        <f t="shared" si="29"/>
        <v>0.69389874167219523</v>
      </c>
      <c r="M105" s="92"/>
      <c r="N105" s="93">
        <f t="shared" si="30"/>
        <v>-0.36542923449203335</v>
      </c>
    </row>
    <row r="106" spans="1:14" x14ac:dyDescent="0.35">
      <c r="A106" s="10" t="s">
        <v>573</v>
      </c>
      <c r="B106" s="10" t="s">
        <v>574</v>
      </c>
      <c r="C106" s="10">
        <v>3.93</v>
      </c>
      <c r="D106" s="10">
        <v>125697.609</v>
      </c>
      <c r="E106" s="10">
        <v>3659927</v>
      </c>
      <c r="F106" s="10">
        <v>29736.238000000001</v>
      </c>
      <c r="G106" s="10">
        <v>40.073</v>
      </c>
      <c r="H106" s="10">
        <v>2.55897</v>
      </c>
      <c r="I106" s="90">
        <f t="shared" si="28"/>
        <v>1842.4584</v>
      </c>
      <c r="J106" s="91"/>
      <c r="K106" s="91"/>
      <c r="L106" s="94">
        <f t="shared" si="29"/>
        <v>0.82947529697011624</v>
      </c>
      <c r="M106" s="92"/>
      <c r="N106" s="93">
        <f t="shared" si="30"/>
        <v>-0.18696195042183308</v>
      </c>
    </row>
    <row r="107" spans="1:14" x14ac:dyDescent="0.35">
      <c r="A107" s="10" t="s">
        <v>575</v>
      </c>
      <c r="B107" s="10" t="s">
        <v>576</v>
      </c>
      <c r="C107" s="10">
        <v>3.93</v>
      </c>
      <c r="D107" s="10">
        <v>111630.977</v>
      </c>
      <c r="E107" s="10">
        <v>3280084</v>
      </c>
      <c r="F107" s="10">
        <v>28802.436000000002</v>
      </c>
      <c r="G107" s="10">
        <v>36.741999999999997</v>
      </c>
      <c r="H107" s="10">
        <v>2.33683</v>
      </c>
      <c r="I107" s="90">
        <f>H107*720</f>
        <v>1682.5175999999999</v>
      </c>
      <c r="J107" s="91"/>
      <c r="K107" s="91"/>
      <c r="L107" s="94">
        <f t="shared" si="29"/>
        <v>0.75746990321054042</v>
      </c>
      <c r="M107" s="92"/>
      <c r="N107" s="93">
        <f t="shared" si="30"/>
        <v>-0.2777714741231993</v>
      </c>
    </row>
    <row r="108" spans="1:14" x14ac:dyDescent="0.35">
      <c r="A108" s="82" t="s">
        <v>577</v>
      </c>
      <c r="B108" s="82" t="s">
        <v>578</v>
      </c>
      <c r="C108" s="82">
        <v>3.93</v>
      </c>
      <c r="D108" s="82">
        <v>84109.625</v>
      </c>
      <c r="E108" s="82">
        <v>2447685</v>
      </c>
      <c r="F108" s="82">
        <v>30722.201000000001</v>
      </c>
      <c r="G108" s="82">
        <v>25.954000000000001</v>
      </c>
      <c r="H108" s="82">
        <v>1.61954</v>
      </c>
      <c r="I108" s="83">
        <f>H108*720</f>
        <v>1166.0688</v>
      </c>
      <c r="J108" s="91"/>
      <c r="K108" s="91"/>
      <c r="L108" s="86">
        <f t="shared" si="29"/>
        <v>0.52496450620952262</v>
      </c>
      <c r="M108" s="86">
        <f>I108/$J$102</f>
        <v>0.97949334118225762</v>
      </c>
      <c r="N108" s="87"/>
    </row>
    <row r="109" spans="1:14" x14ac:dyDescent="0.35">
      <c r="A109" s="82" t="s">
        <v>579</v>
      </c>
      <c r="B109" s="82" t="s">
        <v>580</v>
      </c>
      <c r="C109" s="82">
        <v>3.93</v>
      </c>
      <c r="D109" s="82">
        <v>92711.141000000003</v>
      </c>
      <c r="E109" s="82">
        <v>2724691</v>
      </c>
      <c r="F109" s="82">
        <v>33022.440999999999</v>
      </c>
      <c r="G109" s="82">
        <v>26.614999999999998</v>
      </c>
      <c r="H109" s="82">
        <v>1.6634199999999999</v>
      </c>
      <c r="I109" s="83">
        <f t="shared" si="28"/>
        <v>1197.6623999999999</v>
      </c>
      <c r="J109" s="91"/>
      <c r="K109" s="91"/>
      <c r="L109" s="86">
        <f t="shared" si="29"/>
        <v>0.53918795393694752</v>
      </c>
      <c r="M109" s="86">
        <f t="shared" ref="M109:M110" si="31">I109/$J$102</f>
        <v>1.0060318445912981</v>
      </c>
      <c r="N109" s="87"/>
    </row>
    <row r="110" spans="1:14" x14ac:dyDescent="0.35">
      <c r="A110" s="82" t="s">
        <v>581</v>
      </c>
      <c r="B110" s="82" t="s">
        <v>582</v>
      </c>
      <c r="C110" s="82">
        <v>3.93</v>
      </c>
      <c r="D110" s="82">
        <v>89568.452999999994</v>
      </c>
      <c r="E110" s="82">
        <v>2658092</v>
      </c>
      <c r="F110" s="82">
        <v>31652.782999999999</v>
      </c>
      <c r="G110" s="82">
        <v>26.826000000000001</v>
      </c>
      <c r="H110" s="82">
        <v>1.6773800000000001</v>
      </c>
      <c r="I110" s="83">
        <f t="shared" si="28"/>
        <v>1207.7136</v>
      </c>
      <c r="J110" s="91"/>
      <c r="K110" s="91"/>
      <c r="L110" s="86">
        <f t="shared" si="29"/>
        <v>0.54371300704257319</v>
      </c>
      <c r="M110" s="86">
        <f t="shared" si="31"/>
        <v>1.0144748142264441</v>
      </c>
      <c r="N110" s="87"/>
    </row>
    <row r="111" spans="1:14" x14ac:dyDescent="0.35">
      <c r="A111" s="10" t="s">
        <v>590</v>
      </c>
      <c r="B111" s="10" t="s">
        <v>591</v>
      </c>
      <c r="C111" s="10">
        <v>3.93</v>
      </c>
      <c r="D111" s="10">
        <v>41986.961000000003</v>
      </c>
      <c r="E111" s="10">
        <v>1208443</v>
      </c>
      <c r="F111" s="10">
        <v>31641.379000000001</v>
      </c>
      <c r="G111" s="10">
        <v>12.58</v>
      </c>
      <c r="H111" s="10">
        <v>0.73494999999999999</v>
      </c>
      <c r="I111" s="90">
        <f t="shared" si="28"/>
        <v>529.16399999999999</v>
      </c>
      <c r="J111" s="91"/>
      <c r="K111" s="91"/>
      <c r="L111" s="94">
        <f t="shared" si="29"/>
        <v>0.23822978366615744</v>
      </c>
      <c r="M111" s="92"/>
      <c r="N111" s="93">
        <f t="shared" ref="N111:N125" si="32">LN(L111)</f>
        <v>-1.4345195934954809</v>
      </c>
    </row>
    <row r="112" spans="1:14" x14ac:dyDescent="0.35">
      <c r="A112" s="10" t="s">
        <v>592</v>
      </c>
      <c r="B112" s="10" t="s">
        <v>593</v>
      </c>
      <c r="C112" s="10">
        <v>3.93</v>
      </c>
      <c r="D112" s="10">
        <v>41576.758000000002</v>
      </c>
      <c r="E112" s="10">
        <v>1188062</v>
      </c>
      <c r="F112" s="10">
        <v>32100.113000000001</v>
      </c>
      <c r="G112" s="10">
        <v>12.279</v>
      </c>
      <c r="H112" s="10">
        <v>0.71509999999999996</v>
      </c>
      <c r="I112" s="90">
        <f t="shared" si="28"/>
        <v>514.87199999999996</v>
      </c>
      <c r="J112" s="91"/>
      <c r="K112" s="91"/>
      <c r="L112" s="94">
        <f t="shared" si="29"/>
        <v>0.23179552119146768</v>
      </c>
      <c r="M112" s="92"/>
      <c r="N112" s="93">
        <f t="shared" si="32"/>
        <v>-1.4618996701291274</v>
      </c>
    </row>
    <row r="113" spans="1:14" x14ac:dyDescent="0.35">
      <c r="A113" s="10" t="s">
        <v>594</v>
      </c>
      <c r="B113" s="10" t="s">
        <v>595</v>
      </c>
      <c r="C113" s="10">
        <v>3.93</v>
      </c>
      <c r="D113" s="10">
        <v>3634.3870000000002</v>
      </c>
      <c r="E113" s="10">
        <v>88432</v>
      </c>
      <c r="F113" s="10">
        <v>31605.648000000001</v>
      </c>
      <c r="G113" s="10">
        <v>1.0900000000000001</v>
      </c>
      <c r="H113" s="10"/>
      <c r="I113" s="90">
        <f t="shared" si="28"/>
        <v>0</v>
      </c>
      <c r="J113" s="91"/>
      <c r="K113" s="91"/>
      <c r="L113" s="94"/>
      <c r="M113" s="92"/>
      <c r="N113" s="93"/>
    </row>
    <row r="114" spans="1:14" x14ac:dyDescent="0.35">
      <c r="A114" s="82" t="s">
        <v>603</v>
      </c>
      <c r="B114" s="82" t="s">
        <v>604</v>
      </c>
      <c r="C114" s="82">
        <v>3.93</v>
      </c>
      <c r="D114" s="82">
        <v>50884.726999999999</v>
      </c>
      <c r="E114" s="82">
        <v>1434449</v>
      </c>
      <c r="F114" s="82">
        <v>29628.002</v>
      </c>
      <c r="G114" s="82">
        <v>16.280999999999999</v>
      </c>
      <c r="H114" s="82">
        <v>0.97928000000000004</v>
      </c>
      <c r="I114" s="83">
        <f t="shared" si="28"/>
        <v>705.08159999999998</v>
      </c>
      <c r="J114" s="91"/>
      <c r="K114" s="91"/>
      <c r="L114" s="86">
        <f t="shared" si="29"/>
        <v>0.31742793734076419</v>
      </c>
      <c r="M114" s="86"/>
      <c r="N114" s="87">
        <f t="shared" si="32"/>
        <v>-1.1475044554162206</v>
      </c>
    </row>
    <row r="115" spans="1:14" x14ac:dyDescent="0.35">
      <c r="A115" s="82" t="s">
        <v>605</v>
      </c>
      <c r="B115" s="82" t="s">
        <v>606</v>
      </c>
      <c r="C115" s="82">
        <v>3.93</v>
      </c>
      <c r="D115" s="82">
        <v>48488.02</v>
      </c>
      <c r="E115" s="82">
        <v>1435678</v>
      </c>
      <c r="F115" s="82">
        <v>37381.565999999999</v>
      </c>
      <c r="G115" s="82">
        <v>12.297000000000001</v>
      </c>
      <c r="H115" s="82">
        <v>0.71628000000000003</v>
      </c>
      <c r="I115" s="83">
        <f t="shared" si="28"/>
        <v>515.72159999999997</v>
      </c>
      <c r="J115" s="91"/>
      <c r="K115" s="91"/>
      <c r="L115" s="86">
        <f t="shared" si="29"/>
        <v>0.23217801135369107</v>
      </c>
      <c r="M115" s="86"/>
      <c r="N115" s="87">
        <f t="shared" si="32"/>
        <v>-1.4602509112149189</v>
      </c>
    </row>
    <row r="116" spans="1:14" x14ac:dyDescent="0.35">
      <c r="A116" s="82" t="s">
        <v>607</v>
      </c>
      <c r="B116" s="82" t="s">
        <v>608</v>
      </c>
      <c r="C116" s="82">
        <v>3.93</v>
      </c>
      <c r="D116" s="82">
        <v>48764.91</v>
      </c>
      <c r="E116" s="82">
        <v>1392134</v>
      </c>
      <c r="F116" s="82">
        <v>32321.053</v>
      </c>
      <c r="G116" s="82">
        <v>14.303000000000001</v>
      </c>
      <c r="H116" s="82">
        <v>0.84865999999999997</v>
      </c>
      <c r="I116" s="83">
        <f t="shared" si="28"/>
        <v>611.03520000000003</v>
      </c>
      <c r="J116" s="91"/>
      <c r="K116" s="91"/>
      <c r="L116" s="86">
        <f t="shared" si="29"/>
        <v>0.2750882212478688</v>
      </c>
      <c r="M116" s="86"/>
      <c r="N116" s="87">
        <f t="shared" si="32"/>
        <v>-1.2906634282246341</v>
      </c>
    </row>
    <row r="117" spans="1:14" x14ac:dyDescent="0.35">
      <c r="A117" s="10" t="s">
        <v>616</v>
      </c>
      <c r="B117" s="10" t="s">
        <v>617</v>
      </c>
      <c r="C117" s="10">
        <v>3.93</v>
      </c>
      <c r="D117" s="10">
        <v>148527.32800000001</v>
      </c>
      <c r="E117" s="10">
        <v>4346903</v>
      </c>
      <c r="F117" s="10">
        <v>33431.945</v>
      </c>
      <c r="G117" s="10">
        <v>42.116999999999997</v>
      </c>
      <c r="H117" s="10">
        <v>2.6954400000000001</v>
      </c>
      <c r="I117" s="90">
        <f t="shared" si="28"/>
        <v>1940.7168000000001</v>
      </c>
      <c r="J117" s="91"/>
      <c r="K117" s="91"/>
      <c r="L117" s="94">
        <f t="shared" si="29"/>
        <v>0.87371125666386484</v>
      </c>
      <c r="M117" s="92"/>
      <c r="N117" s="93">
        <f t="shared" si="32"/>
        <v>-0.13500532786058717</v>
      </c>
    </row>
    <row r="118" spans="1:14" x14ac:dyDescent="0.35">
      <c r="A118" s="10" t="s">
        <v>618</v>
      </c>
      <c r="B118" s="10" t="s">
        <v>619</v>
      </c>
      <c r="C118" s="10">
        <v>3.93</v>
      </c>
      <c r="D118" s="10">
        <v>128842.43</v>
      </c>
      <c r="E118" s="10">
        <v>3801205</v>
      </c>
      <c r="F118" s="10">
        <v>32080.09</v>
      </c>
      <c r="G118" s="10">
        <v>38.073999999999998</v>
      </c>
      <c r="H118" s="10">
        <v>2.42564</v>
      </c>
      <c r="I118" s="90">
        <f t="shared" si="28"/>
        <v>1746.4608000000001</v>
      </c>
      <c r="J118" s="91"/>
      <c r="K118" s="91"/>
      <c r="L118" s="94">
        <f t="shared" si="29"/>
        <v>0.78625715008092822</v>
      </c>
      <c r="M118" s="92"/>
      <c r="N118" s="93">
        <f t="shared" si="32"/>
        <v>-0.24047137710622463</v>
      </c>
    </row>
    <row r="119" spans="1:14" x14ac:dyDescent="0.35">
      <c r="A119" s="10" t="s">
        <v>620</v>
      </c>
      <c r="B119" s="10" t="s">
        <v>621</v>
      </c>
      <c r="C119" s="10">
        <v>3.93</v>
      </c>
      <c r="D119" s="10">
        <v>146017.516</v>
      </c>
      <c r="E119" s="10">
        <v>4222626</v>
      </c>
      <c r="F119" s="10">
        <v>29957.782999999999</v>
      </c>
      <c r="G119" s="10">
        <v>46.207000000000001</v>
      </c>
      <c r="H119" s="10">
        <v>2.9689000000000001</v>
      </c>
      <c r="I119" s="90">
        <f t="shared" si="28"/>
        <v>2137.6080000000002</v>
      </c>
      <c r="J119" s="91"/>
      <c r="K119" s="91"/>
      <c r="L119" s="94">
        <f t="shared" si="29"/>
        <v>0.96235173103810445</v>
      </c>
      <c r="M119" s="92"/>
      <c r="N119" s="93">
        <f t="shared" si="32"/>
        <v>-3.8375270361148031E-2</v>
      </c>
    </row>
    <row r="120" spans="1:14" x14ac:dyDescent="0.35">
      <c r="A120" s="82" t="s">
        <v>629</v>
      </c>
      <c r="B120" s="82" t="s">
        <v>630</v>
      </c>
      <c r="C120" s="82">
        <v>3.93</v>
      </c>
      <c r="D120" s="82">
        <v>142578.68799999999</v>
      </c>
      <c r="E120" s="82">
        <v>4217499</v>
      </c>
      <c r="F120" s="82">
        <v>38041.108999999997</v>
      </c>
      <c r="G120" s="82">
        <v>35.530999999999999</v>
      </c>
      <c r="H120" s="82">
        <v>2.2561499999999999</v>
      </c>
      <c r="I120" s="83">
        <f t="shared" si="28"/>
        <v>1624.4279999999999</v>
      </c>
      <c r="J120" s="91"/>
      <c r="K120" s="91"/>
      <c r="L120" s="86">
        <f t="shared" si="29"/>
        <v>0.73131794872903066</v>
      </c>
      <c r="M120" s="86"/>
      <c r="N120" s="87">
        <f t="shared" si="32"/>
        <v>-0.31290696341414564</v>
      </c>
    </row>
    <row r="121" spans="1:14" x14ac:dyDescent="0.35">
      <c r="A121" s="82" t="s">
        <v>631</v>
      </c>
      <c r="B121" s="82" t="s">
        <v>632</v>
      </c>
      <c r="C121" s="82">
        <v>3.93</v>
      </c>
      <c r="D121" s="82">
        <v>121346.383</v>
      </c>
      <c r="E121" s="82">
        <v>3571282</v>
      </c>
      <c r="F121" s="82">
        <v>38735.690999999999</v>
      </c>
      <c r="G121" s="82">
        <v>29.698</v>
      </c>
      <c r="H121" s="82">
        <v>1.86809</v>
      </c>
      <c r="I121" s="83">
        <f t="shared" si="28"/>
        <v>1345.0247999999999</v>
      </c>
      <c r="J121" s="91"/>
      <c r="K121" s="91"/>
      <c r="L121" s="86">
        <f t="shared" si="29"/>
        <v>0.60553054843038578</v>
      </c>
      <c r="M121" s="86"/>
      <c r="N121" s="87">
        <f t="shared" si="32"/>
        <v>-0.50165026568378213</v>
      </c>
    </row>
    <row r="122" spans="1:14" x14ac:dyDescent="0.35">
      <c r="A122" s="82" t="s">
        <v>633</v>
      </c>
      <c r="B122" s="82" t="s">
        <v>634</v>
      </c>
      <c r="C122" s="82">
        <v>3.93</v>
      </c>
      <c r="D122" s="82">
        <v>154870.484</v>
      </c>
      <c r="E122" s="82">
        <v>4557337</v>
      </c>
      <c r="F122" s="82">
        <v>28175.768</v>
      </c>
      <c r="G122" s="82">
        <v>52.107999999999997</v>
      </c>
      <c r="H122" s="82">
        <v>3.3643299999999998</v>
      </c>
      <c r="I122" s="83">
        <f t="shared" si="28"/>
        <v>2422.3175999999999</v>
      </c>
      <c r="J122" s="91"/>
      <c r="K122" s="91"/>
      <c r="L122" s="86">
        <f t="shared" si="29"/>
        <v>1.0905280741296188</v>
      </c>
      <c r="M122" s="86"/>
      <c r="N122" s="87">
        <f t="shared" si="32"/>
        <v>8.6662050601088197E-2</v>
      </c>
    </row>
    <row r="123" spans="1:14" x14ac:dyDescent="0.35">
      <c r="A123" s="10" t="s">
        <v>655</v>
      </c>
      <c r="B123" s="10" t="s">
        <v>656</v>
      </c>
      <c r="C123" s="10">
        <v>3.93</v>
      </c>
      <c r="D123" s="10">
        <v>136790.391</v>
      </c>
      <c r="E123" s="10">
        <v>3983480</v>
      </c>
      <c r="F123" s="10">
        <v>35425.828000000001</v>
      </c>
      <c r="G123" s="10">
        <v>36.604999999999997</v>
      </c>
      <c r="H123" s="10">
        <v>2.3277199999999998</v>
      </c>
      <c r="I123" s="90">
        <f t="shared" si="28"/>
        <v>1675.9583999999998</v>
      </c>
      <c r="J123" s="91"/>
      <c r="K123" s="91"/>
      <c r="L123" s="94">
        <f t="shared" si="29"/>
        <v>0.75451694950049386</v>
      </c>
      <c r="M123" s="92"/>
      <c r="N123" s="93">
        <f t="shared" si="32"/>
        <v>-0.28167753647984606</v>
      </c>
    </row>
    <row r="124" spans="1:14" x14ac:dyDescent="0.35">
      <c r="A124" s="10" t="s">
        <v>657</v>
      </c>
      <c r="B124" s="10" t="s">
        <v>658</v>
      </c>
      <c r="C124" s="10">
        <v>3.93</v>
      </c>
      <c r="D124" s="10">
        <v>129435.016</v>
      </c>
      <c r="E124" s="10">
        <v>3796341</v>
      </c>
      <c r="F124" s="10">
        <v>36948.684000000001</v>
      </c>
      <c r="G124" s="10">
        <v>33.209000000000003</v>
      </c>
      <c r="H124" s="10">
        <v>2.1015799999999998</v>
      </c>
      <c r="I124" s="90">
        <f t="shared" si="28"/>
        <v>1513.1375999999998</v>
      </c>
      <c r="J124" s="91"/>
      <c r="K124" s="91"/>
      <c r="L124" s="94">
        <f t="shared" si="29"/>
        <v>0.68121497891982186</v>
      </c>
      <c r="M124" s="92"/>
      <c r="N124" s="93">
        <f t="shared" si="32"/>
        <v>-0.38387734141624275</v>
      </c>
    </row>
    <row r="125" spans="1:14" x14ac:dyDescent="0.35">
      <c r="A125" s="10" t="s">
        <v>659</v>
      </c>
      <c r="B125" s="10" t="s">
        <v>660</v>
      </c>
      <c r="C125" s="10">
        <v>3.93</v>
      </c>
      <c r="D125" s="10">
        <v>110909.43799999999</v>
      </c>
      <c r="E125" s="10">
        <v>3222938</v>
      </c>
      <c r="F125" s="10">
        <v>26749.365000000002</v>
      </c>
      <c r="G125" s="10">
        <v>39.305999999999997</v>
      </c>
      <c r="H125" s="10">
        <v>2.5078299999999998</v>
      </c>
      <c r="I125" s="90">
        <f t="shared" si="28"/>
        <v>1805.6375999999998</v>
      </c>
      <c r="J125" s="91"/>
      <c r="K125" s="91"/>
      <c r="L125" s="94">
        <f t="shared" si="29"/>
        <v>0.81289856231240165</v>
      </c>
      <c r="M125" s="92"/>
      <c r="N125" s="93">
        <f t="shared" si="32"/>
        <v>-0.20714894682214294</v>
      </c>
    </row>
    <row r="126" spans="1:14" x14ac:dyDescent="0.35">
      <c r="A126" s="82" t="s">
        <v>662</v>
      </c>
      <c r="B126" s="82" t="s">
        <v>663</v>
      </c>
      <c r="C126" s="82">
        <v>3.93</v>
      </c>
      <c r="D126" s="82">
        <v>124481.477</v>
      </c>
      <c r="E126" s="82">
        <v>3675454</v>
      </c>
      <c r="F126" s="82">
        <v>29391.032999999999</v>
      </c>
      <c r="G126" s="82">
        <v>40.151000000000003</v>
      </c>
      <c r="H126" s="82">
        <v>2.5642</v>
      </c>
      <c r="I126" s="83">
        <f t="shared" si="28"/>
        <v>1846.2239999999999</v>
      </c>
      <c r="J126" s="91"/>
      <c r="K126" s="91"/>
      <c r="L126" s="86"/>
      <c r="M126" s="86">
        <f>I126/$J$102</f>
        <v>1.5508211130688621</v>
      </c>
      <c r="N126" s="87"/>
    </row>
    <row r="127" spans="1:14" x14ac:dyDescent="0.35">
      <c r="A127" s="82" t="s">
        <v>664</v>
      </c>
      <c r="B127" s="82" t="s">
        <v>665</v>
      </c>
      <c r="C127" s="82">
        <v>3.93</v>
      </c>
      <c r="D127" s="82">
        <v>133177.359</v>
      </c>
      <c r="E127" s="82">
        <v>3860947</v>
      </c>
      <c r="F127" s="82">
        <v>30747.088</v>
      </c>
      <c r="G127" s="82">
        <v>41.061</v>
      </c>
      <c r="H127" s="82">
        <v>2.6249699999999998</v>
      </c>
      <c r="I127" s="83">
        <f t="shared" si="28"/>
        <v>1889.9784</v>
      </c>
      <c r="J127" s="91"/>
      <c r="K127" s="91"/>
      <c r="L127" s="86"/>
      <c r="M127" s="86">
        <f t="shared" ref="M127:M128" si="33">I127/$J$102</f>
        <v>1.5875746420608263</v>
      </c>
      <c r="N127" s="87"/>
    </row>
    <row r="128" spans="1:14" x14ac:dyDescent="0.35">
      <c r="A128" s="82" t="s">
        <v>666</v>
      </c>
      <c r="B128" s="82" t="s">
        <v>667</v>
      </c>
      <c r="C128" s="82">
        <v>3.93</v>
      </c>
      <c r="D128" s="82">
        <v>123492.04700000001</v>
      </c>
      <c r="E128" s="82">
        <v>3652633</v>
      </c>
      <c r="F128" s="82">
        <v>38554.129000000001</v>
      </c>
      <c r="G128" s="82">
        <v>30.364999999999998</v>
      </c>
      <c r="H128" s="82">
        <v>1.9124399999999999</v>
      </c>
      <c r="I128" s="83">
        <f t="shared" si="28"/>
        <v>1376.9567999999999</v>
      </c>
      <c r="J128" s="91"/>
      <c r="K128" s="91"/>
      <c r="L128" s="86"/>
      <c r="M128" s="86">
        <f t="shared" si="33"/>
        <v>1.1566384562348548</v>
      </c>
      <c r="N128" s="87"/>
    </row>
    <row r="129" spans="1:14" x14ac:dyDescent="0.35">
      <c r="A129" s="10" t="s">
        <v>668</v>
      </c>
      <c r="B129" s="10" t="s">
        <v>669</v>
      </c>
      <c r="C129" s="10">
        <v>3.93</v>
      </c>
      <c r="D129" s="10">
        <v>129675.766</v>
      </c>
      <c r="E129" s="10">
        <v>3817492</v>
      </c>
      <c r="F129" s="10">
        <v>29874.826000000001</v>
      </c>
      <c r="G129" s="10">
        <v>41.149000000000001</v>
      </c>
      <c r="H129" s="10">
        <v>2.63083</v>
      </c>
      <c r="I129" s="90">
        <f t="shared" si="28"/>
        <v>1894.1976</v>
      </c>
      <c r="J129" s="91"/>
      <c r="K129" s="91"/>
      <c r="L129" s="92"/>
      <c r="M129" s="94">
        <f>I129/$J$102</f>
        <v>1.5911187539563818</v>
      </c>
      <c r="N129" s="93"/>
    </row>
    <row r="130" spans="1:14" x14ac:dyDescent="0.35">
      <c r="A130" s="10" t="s">
        <v>670</v>
      </c>
      <c r="B130" s="10" t="s">
        <v>671</v>
      </c>
      <c r="C130" s="10">
        <v>3.93</v>
      </c>
      <c r="D130" s="10">
        <v>130485.42200000001</v>
      </c>
      <c r="E130" s="10">
        <v>3844828</v>
      </c>
      <c r="F130" s="10">
        <v>31264.789000000001</v>
      </c>
      <c r="G130" s="10">
        <v>39.564999999999998</v>
      </c>
      <c r="H130" s="10">
        <v>2.5251000000000001</v>
      </c>
      <c r="I130" s="90">
        <f t="shared" si="28"/>
        <v>1818.0720000000001</v>
      </c>
      <c r="J130" s="91"/>
      <c r="K130" s="91"/>
      <c r="L130" s="92"/>
      <c r="M130" s="94">
        <f t="shared" ref="M130:M131" si="34">I130/$J$102</f>
        <v>1.5271735405234319</v>
      </c>
      <c r="N130" s="93"/>
    </row>
    <row r="131" spans="1:14" x14ac:dyDescent="0.35">
      <c r="A131" s="10" t="s">
        <v>672</v>
      </c>
      <c r="B131" s="10" t="s">
        <v>673</v>
      </c>
      <c r="C131" s="10">
        <v>3.93</v>
      </c>
      <c r="D131" s="10">
        <v>137221.641</v>
      </c>
      <c r="E131" s="10">
        <v>4005477</v>
      </c>
      <c r="F131" s="10">
        <v>28807.498</v>
      </c>
      <c r="G131" s="10">
        <v>45.156999999999996</v>
      </c>
      <c r="H131" s="10">
        <v>2.8986800000000001</v>
      </c>
      <c r="I131" s="90">
        <f t="shared" si="28"/>
        <v>2087.0496000000003</v>
      </c>
      <c r="J131" s="91"/>
      <c r="K131" s="91"/>
      <c r="L131" s="92"/>
      <c r="M131" s="94">
        <f t="shared" si="34"/>
        <v>1.7531136978513571</v>
      </c>
      <c r="N131" s="93"/>
    </row>
    <row r="133" spans="1:14" ht="15.5" x14ac:dyDescent="0.35">
      <c r="A133" s="79" t="s">
        <v>787</v>
      </c>
    </row>
    <row r="134" spans="1:14" x14ac:dyDescent="0.35">
      <c r="A134" s="10" t="s">
        <v>257</v>
      </c>
      <c r="B134" s="10" t="s">
        <v>258</v>
      </c>
      <c r="C134" s="10" t="s">
        <v>260</v>
      </c>
      <c r="D134" s="10" t="s">
        <v>261</v>
      </c>
      <c r="E134" s="10" t="s">
        <v>262</v>
      </c>
      <c r="F134" s="10" t="s">
        <v>263</v>
      </c>
      <c r="G134" s="10" t="s">
        <v>264</v>
      </c>
      <c r="H134" s="10" t="s">
        <v>729</v>
      </c>
      <c r="I134" s="48" t="s">
        <v>730</v>
      </c>
      <c r="J134" s="48" t="s">
        <v>731</v>
      </c>
      <c r="K134" s="48" t="s">
        <v>732</v>
      </c>
      <c r="L134" s="81" t="s">
        <v>733</v>
      </c>
      <c r="M134" s="48" t="s">
        <v>734</v>
      </c>
      <c r="N134" s="48" t="s">
        <v>735</v>
      </c>
    </row>
    <row r="135" spans="1:14" x14ac:dyDescent="0.35">
      <c r="A135" s="82" t="s">
        <v>545</v>
      </c>
      <c r="B135" s="82" t="s">
        <v>546</v>
      </c>
      <c r="C135" s="82">
        <v>4.22</v>
      </c>
      <c r="D135" s="82">
        <v>13.881</v>
      </c>
      <c r="E135" s="82">
        <v>510</v>
      </c>
      <c r="F135" s="82">
        <v>34199.910000000003</v>
      </c>
      <c r="G135" s="82">
        <v>4.0000000000000001E-3</v>
      </c>
      <c r="H135" s="82">
        <v>0.18123</v>
      </c>
      <c r="I135" s="83">
        <f t="shared" ref="I135:I164" si="35">H135*480</f>
        <v>86.990399999999994</v>
      </c>
      <c r="J135" s="84">
        <f>AVERAGE(I141:I143)</f>
        <v>803.96960000000001</v>
      </c>
      <c r="K135" s="85">
        <f>AVERAGE(I135:I137)</f>
        <v>515.75359999999989</v>
      </c>
      <c r="L135" s="86">
        <f>I135/$K$135</f>
        <v>0.16866658807616663</v>
      </c>
      <c r="M135" s="86"/>
      <c r="N135" s="87">
        <f>LN(L135)</f>
        <v>-1.779831364314471</v>
      </c>
    </row>
    <row r="136" spans="1:14" x14ac:dyDescent="0.35">
      <c r="A136" s="82" t="s">
        <v>547</v>
      </c>
      <c r="B136" s="82" t="s">
        <v>548</v>
      </c>
      <c r="C136" s="82">
        <v>4.21</v>
      </c>
      <c r="D136" s="82">
        <v>266.92399999999998</v>
      </c>
      <c r="E136" s="82">
        <v>1073</v>
      </c>
      <c r="F136" s="82">
        <v>32261.445</v>
      </c>
      <c r="G136" s="82">
        <v>0.09</v>
      </c>
      <c r="H136" s="82">
        <v>2.8326099999999999</v>
      </c>
      <c r="I136" s="83">
        <f>H136*480</f>
        <v>1359.6527999999998</v>
      </c>
      <c r="J136" s="88"/>
      <c r="K136" s="89"/>
      <c r="L136" s="86">
        <f t="shared" ref="L136:L161" si="36">I136/$K$135</f>
        <v>2.6362449045435654</v>
      </c>
      <c r="M136" s="86"/>
      <c r="N136" s="87">
        <f t="shared" ref="N136:N140" si="37">LN(L136)</f>
        <v>0.96935551996632996</v>
      </c>
    </row>
    <row r="137" spans="1:14" x14ac:dyDescent="0.35">
      <c r="A137" s="82" t="s">
        <v>549</v>
      </c>
      <c r="B137" s="82" t="s">
        <v>550</v>
      </c>
      <c r="C137" s="82">
        <v>4.22</v>
      </c>
      <c r="D137" s="82">
        <v>16.052</v>
      </c>
      <c r="E137" s="82">
        <v>460</v>
      </c>
      <c r="F137" s="82">
        <v>33112.684000000001</v>
      </c>
      <c r="G137" s="82">
        <v>5.0000000000000001E-3</v>
      </c>
      <c r="H137" s="82">
        <v>0.20962</v>
      </c>
      <c r="I137" s="83">
        <f>H137*480</f>
        <v>100.6176</v>
      </c>
      <c r="J137" s="88"/>
      <c r="K137" s="89"/>
      <c r="L137" s="86">
        <f t="shared" si="36"/>
        <v>0.19508850738026845</v>
      </c>
      <c r="M137" s="86"/>
      <c r="N137" s="87">
        <f t="shared" si="37"/>
        <v>-1.6343019393911993</v>
      </c>
    </row>
    <row r="138" spans="1:14" x14ac:dyDescent="0.35">
      <c r="A138" s="10" t="s">
        <v>551</v>
      </c>
      <c r="B138" s="10" t="s">
        <v>552</v>
      </c>
      <c r="C138" s="10">
        <v>4.05</v>
      </c>
      <c r="D138" s="10">
        <v>1161.7049999999999</v>
      </c>
      <c r="E138" s="10">
        <v>2253</v>
      </c>
      <c r="F138" s="10">
        <v>36533.012000000002</v>
      </c>
      <c r="G138" s="10">
        <v>0.34599999999999997</v>
      </c>
      <c r="H138" s="10">
        <v>9.3223800000000008</v>
      </c>
      <c r="I138" s="90">
        <f>H138*480</f>
        <v>4474.7424000000001</v>
      </c>
      <c r="J138" s="91"/>
      <c r="K138" s="91"/>
      <c r="L138" s="94">
        <f t="shared" si="36"/>
        <v>8.6761244128979431</v>
      </c>
      <c r="M138" s="92"/>
      <c r="N138" s="93">
        <f t="shared" si="37"/>
        <v>2.1605749327532306</v>
      </c>
    </row>
    <row r="139" spans="1:14" x14ac:dyDescent="0.35">
      <c r="A139" s="10" t="s">
        <v>553</v>
      </c>
      <c r="B139" s="10" t="s">
        <v>554</v>
      </c>
      <c r="C139" s="10">
        <v>4.32</v>
      </c>
      <c r="D139" s="10">
        <v>20.751999999999999</v>
      </c>
      <c r="E139" s="10">
        <v>707</v>
      </c>
      <c r="F139" s="10">
        <v>37439.504000000001</v>
      </c>
      <c r="G139" s="10">
        <v>6.0000000000000001E-3</v>
      </c>
      <c r="H139" s="10">
        <v>0.2346</v>
      </c>
      <c r="I139" s="90">
        <f t="shared" si="35"/>
        <v>112.608</v>
      </c>
      <c r="J139" s="91"/>
      <c r="K139" s="91"/>
      <c r="L139" s="94">
        <f t="shared" si="36"/>
        <v>0.21833681820155987</v>
      </c>
      <c r="M139" s="92"/>
      <c r="N139" s="93">
        <f t="shared" si="37"/>
        <v>-1.5217163709138555</v>
      </c>
    </row>
    <row r="140" spans="1:14" x14ac:dyDescent="0.35">
      <c r="A140" s="10" t="s">
        <v>555</v>
      </c>
      <c r="B140" s="10" t="s">
        <v>556</v>
      </c>
      <c r="C140" s="10">
        <v>4.16</v>
      </c>
      <c r="D140" s="10">
        <v>121.288</v>
      </c>
      <c r="E140" s="10">
        <v>766</v>
      </c>
      <c r="F140" s="10">
        <v>42002.879000000001</v>
      </c>
      <c r="G140" s="10">
        <v>3.1E-2</v>
      </c>
      <c r="H140" s="10">
        <v>1.0551900000000001</v>
      </c>
      <c r="I140" s="90">
        <f>H140*480</f>
        <v>506.49120000000005</v>
      </c>
      <c r="J140" s="91"/>
      <c r="K140" s="91"/>
      <c r="L140" s="94">
        <f t="shared" si="36"/>
        <v>0.9820410366500596</v>
      </c>
      <c r="M140" s="92"/>
      <c r="N140" s="93">
        <f t="shared" si="37"/>
        <v>-1.8122182651452948E-2</v>
      </c>
    </row>
    <row r="141" spans="1:14" x14ac:dyDescent="0.35">
      <c r="A141" s="82" t="s">
        <v>558</v>
      </c>
      <c r="B141" s="82" t="s">
        <v>559</v>
      </c>
      <c r="C141" s="82">
        <v>4.18</v>
      </c>
      <c r="D141" s="82">
        <v>56.341000000000001</v>
      </c>
      <c r="E141" s="82">
        <v>926</v>
      </c>
      <c r="F141" s="82">
        <v>34116.008000000002</v>
      </c>
      <c r="G141" s="82">
        <v>1.7999999999999999E-2</v>
      </c>
      <c r="H141" s="82">
        <v>0.62470999999999999</v>
      </c>
      <c r="I141" s="83">
        <f>H141*480</f>
        <v>299.86079999999998</v>
      </c>
      <c r="J141" s="91"/>
      <c r="K141" s="91"/>
      <c r="L141" s="86">
        <f t="shared" si="36"/>
        <v>0.58140321269691586</v>
      </c>
      <c r="M141" s="86">
        <f>I141/$J$135</f>
        <v>0.37297529657837808</v>
      </c>
      <c r="N141" s="87"/>
    </row>
    <row r="142" spans="1:14" x14ac:dyDescent="0.35">
      <c r="A142" s="82" t="s">
        <v>560</v>
      </c>
      <c r="B142" s="82" t="s">
        <v>561</v>
      </c>
      <c r="C142" s="82">
        <v>3.98</v>
      </c>
      <c r="D142" s="82">
        <v>407.613</v>
      </c>
      <c r="E142" s="82">
        <v>1833</v>
      </c>
      <c r="F142" s="82">
        <v>36099.152000000002</v>
      </c>
      <c r="G142" s="82">
        <v>0.123</v>
      </c>
      <c r="H142" s="82">
        <v>3.7682000000000002</v>
      </c>
      <c r="I142" s="83">
        <f t="shared" si="35"/>
        <v>1808.7360000000001</v>
      </c>
      <c r="J142" s="91"/>
      <c r="K142" s="91"/>
      <c r="L142" s="86">
        <f t="shared" si="36"/>
        <v>3.5069769750516535</v>
      </c>
      <c r="M142" s="86">
        <f>I142/$J$135</f>
        <v>2.2497567072187805</v>
      </c>
      <c r="N142" s="87"/>
    </row>
    <row r="143" spans="1:14" x14ac:dyDescent="0.35">
      <c r="A143" s="82" t="s">
        <v>562</v>
      </c>
      <c r="B143" s="82" t="s">
        <v>563</v>
      </c>
      <c r="C143" s="82">
        <v>4.4000000000000004</v>
      </c>
      <c r="D143" s="82">
        <v>60.854999999999997</v>
      </c>
      <c r="E143" s="82">
        <v>1106</v>
      </c>
      <c r="F143" s="82">
        <v>36398.699000000001</v>
      </c>
      <c r="G143" s="82">
        <v>1.7999999999999999E-2</v>
      </c>
      <c r="H143" s="82">
        <v>0.63190000000000002</v>
      </c>
      <c r="I143" s="83">
        <f t="shared" si="35"/>
        <v>303.31200000000001</v>
      </c>
      <c r="J143" s="91"/>
      <c r="K143" s="91"/>
      <c r="L143" s="86">
        <f t="shared" si="36"/>
        <v>0.58809478014307626</v>
      </c>
      <c r="M143" s="86">
        <f>I143/$J$135</f>
        <v>0.37726799620284152</v>
      </c>
      <c r="N143" s="87"/>
    </row>
    <row r="144" spans="1:14" x14ac:dyDescent="0.35">
      <c r="A144" s="10" t="s">
        <v>584</v>
      </c>
      <c r="B144" s="10" t="s">
        <v>585</v>
      </c>
      <c r="C144" s="10">
        <v>4.04</v>
      </c>
      <c r="D144" s="10">
        <v>598.96299999999997</v>
      </c>
      <c r="E144" s="10">
        <v>2534</v>
      </c>
      <c r="F144" s="10">
        <v>36687.726999999999</v>
      </c>
      <c r="G144" s="10">
        <v>0.17699999999999999</v>
      </c>
      <c r="H144" s="10">
        <v>5.24925</v>
      </c>
      <c r="I144" s="90">
        <f t="shared" si="35"/>
        <v>2519.64</v>
      </c>
      <c r="J144" s="91"/>
      <c r="K144" s="91"/>
      <c r="L144" s="94">
        <f t="shared" si="36"/>
        <v>4.8853561080329841</v>
      </c>
      <c r="M144" s="92"/>
      <c r="N144" s="93">
        <f t="shared" ref="N144:N158" si="38">LN(L144)</f>
        <v>1.5862421811045282</v>
      </c>
    </row>
    <row r="145" spans="1:14" x14ac:dyDescent="0.35">
      <c r="A145" s="10" t="s">
        <v>586</v>
      </c>
      <c r="B145" s="10" t="s">
        <v>587</v>
      </c>
      <c r="C145" s="10">
        <v>4.21</v>
      </c>
      <c r="D145" s="10">
        <v>33.084000000000003</v>
      </c>
      <c r="E145" s="10">
        <v>1380</v>
      </c>
      <c r="F145" s="10">
        <v>33752.277000000002</v>
      </c>
      <c r="G145" s="10">
        <v>1.0999999999999999E-2</v>
      </c>
      <c r="H145" s="10">
        <v>0.38696000000000003</v>
      </c>
      <c r="I145" s="90">
        <f t="shared" si="35"/>
        <v>185.74080000000001</v>
      </c>
      <c r="J145" s="91"/>
      <c r="K145" s="91"/>
      <c r="L145" s="94">
        <f t="shared" si="36"/>
        <v>0.36013476202589773</v>
      </c>
      <c r="M145" s="92"/>
      <c r="N145" s="93">
        <f t="shared" si="38"/>
        <v>-1.0212769786185028</v>
      </c>
    </row>
    <row r="146" spans="1:14" x14ac:dyDescent="0.35">
      <c r="A146" s="10" t="s">
        <v>588</v>
      </c>
      <c r="B146" s="10" t="s">
        <v>589</v>
      </c>
      <c r="C146" s="10">
        <v>3.92</v>
      </c>
      <c r="D146" s="10">
        <v>738.38099999999997</v>
      </c>
      <c r="E146" s="10">
        <v>2027</v>
      </c>
      <c r="F146" s="10">
        <v>37582.262000000002</v>
      </c>
      <c r="G146" s="10">
        <v>0.214</v>
      </c>
      <c r="H146" s="10">
        <v>6.1788400000000001</v>
      </c>
      <c r="I146" s="90">
        <f t="shared" si="35"/>
        <v>2965.8432000000003</v>
      </c>
      <c r="J146" s="91"/>
      <c r="K146" s="91"/>
      <c r="L146" s="94">
        <f t="shared" si="36"/>
        <v>5.7505041166944855</v>
      </c>
      <c r="M146" s="92"/>
      <c r="N146" s="93">
        <f t="shared" si="38"/>
        <v>1.749287523434859</v>
      </c>
    </row>
    <row r="147" spans="1:14" x14ac:dyDescent="0.35">
      <c r="A147" s="82" t="s">
        <v>597</v>
      </c>
      <c r="B147" s="82" t="s">
        <v>598</v>
      </c>
      <c r="C147" s="82">
        <v>4.04</v>
      </c>
      <c r="D147" s="82">
        <v>871.40899999999999</v>
      </c>
      <c r="E147" s="82">
        <v>2104</v>
      </c>
      <c r="F147" s="82">
        <v>36146.995999999999</v>
      </c>
      <c r="G147" s="82">
        <v>0.26200000000000001</v>
      </c>
      <c r="H147" s="82">
        <v>7.3760399999999997</v>
      </c>
      <c r="I147" s="83">
        <f t="shared" si="35"/>
        <v>3540.4991999999997</v>
      </c>
      <c r="J147" s="91"/>
      <c r="K147" s="91"/>
      <c r="L147" s="86">
        <f t="shared" si="36"/>
        <v>6.8647105904835186</v>
      </c>
      <c r="M147" s="86"/>
      <c r="N147" s="87">
        <f t="shared" si="38"/>
        <v>1.9263938810819872</v>
      </c>
    </row>
    <row r="148" spans="1:14" x14ac:dyDescent="0.35">
      <c r="A148" s="82" t="s">
        <v>599</v>
      </c>
      <c r="B148" s="82" t="s">
        <v>600</v>
      </c>
      <c r="C148" s="82">
        <v>4.2699999999999996</v>
      </c>
      <c r="D148" s="82">
        <v>343.96699999999998</v>
      </c>
      <c r="E148" s="82">
        <v>1960</v>
      </c>
      <c r="F148" s="82">
        <v>36682.976999999999</v>
      </c>
      <c r="G148" s="82">
        <v>0.10199999999999999</v>
      </c>
      <c r="H148" s="82">
        <v>3.1791200000000002</v>
      </c>
      <c r="I148" s="83">
        <f t="shared" si="35"/>
        <v>1525.9776000000002</v>
      </c>
      <c r="J148" s="91"/>
      <c r="K148" s="91"/>
      <c r="L148" s="86">
        <f t="shared" si="36"/>
        <v>2.9587337829537215</v>
      </c>
      <c r="M148" s="86"/>
      <c r="N148" s="87">
        <f t="shared" si="38"/>
        <v>1.0847614007845536</v>
      </c>
    </row>
    <row r="149" spans="1:14" x14ac:dyDescent="0.35">
      <c r="A149" s="82" t="s">
        <v>601</v>
      </c>
      <c r="B149" s="82" t="s">
        <v>602</v>
      </c>
      <c r="C149" s="82">
        <v>3.95</v>
      </c>
      <c r="D149" s="82">
        <v>1446.672</v>
      </c>
      <c r="E149" s="82">
        <v>2873</v>
      </c>
      <c r="F149" s="82">
        <v>31956.695</v>
      </c>
      <c r="G149" s="82">
        <v>0.49199999999999999</v>
      </c>
      <c r="H149" s="82">
        <v>12.443429999999999</v>
      </c>
      <c r="I149" s="83">
        <f t="shared" si="35"/>
        <v>5972.8463999999994</v>
      </c>
      <c r="J149" s="91"/>
      <c r="K149" s="91"/>
      <c r="L149" s="86">
        <f t="shared" si="36"/>
        <v>11.580813783946445</v>
      </c>
      <c r="M149" s="86"/>
      <c r="N149" s="87">
        <f t="shared" si="38"/>
        <v>2.4493497446278778</v>
      </c>
    </row>
    <row r="150" spans="1:14" x14ac:dyDescent="0.35">
      <c r="A150" s="10" t="s">
        <v>610</v>
      </c>
      <c r="B150" s="10" t="s">
        <v>611</v>
      </c>
      <c r="C150" s="10">
        <v>4.03</v>
      </c>
      <c r="D150" s="10">
        <v>30.579000000000001</v>
      </c>
      <c r="E150" s="10">
        <v>771</v>
      </c>
      <c r="F150" s="10">
        <v>36861.741999999998</v>
      </c>
      <c r="G150" s="10">
        <v>8.9999999999999993E-3</v>
      </c>
      <c r="H150" s="10">
        <v>0.33321000000000001</v>
      </c>
      <c r="I150" s="90">
        <f t="shared" si="35"/>
        <v>159.9408</v>
      </c>
      <c r="J150" s="91"/>
      <c r="K150" s="91"/>
      <c r="L150" s="94">
        <f t="shared" si="36"/>
        <v>0.31011087465022064</v>
      </c>
      <c r="M150" s="92"/>
      <c r="N150" s="93">
        <f t="shared" si="38"/>
        <v>-1.1708253852860921</v>
      </c>
    </row>
    <row r="151" spans="1:14" x14ac:dyDescent="0.35">
      <c r="A151" s="10" t="s">
        <v>612</v>
      </c>
      <c r="B151" s="10" t="s">
        <v>613</v>
      </c>
      <c r="C151" s="10">
        <v>4.0599999999999996</v>
      </c>
      <c r="D151" s="10">
        <v>391.90600000000001</v>
      </c>
      <c r="E151" s="10">
        <v>1057</v>
      </c>
      <c r="F151" s="10">
        <v>35884.957000000002</v>
      </c>
      <c r="G151" s="10">
        <v>0.11899999999999999</v>
      </c>
      <c r="H151" s="10">
        <v>3.6554600000000002</v>
      </c>
      <c r="I151" s="90">
        <f t="shared" si="35"/>
        <v>1754.6208000000001</v>
      </c>
      <c r="J151" s="91"/>
      <c r="K151" s="91"/>
      <c r="L151" s="94">
        <f t="shared" si="36"/>
        <v>3.4020524529542797</v>
      </c>
      <c r="M151" s="92"/>
      <c r="N151" s="93">
        <f t="shared" si="38"/>
        <v>1.2243789121247333</v>
      </c>
    </row>
    <row r="152" spans="1:14" x14ac:dyDescent="0.35">
      <c r="A152" s="10" t="s">
        <v>614</v>
      </c>
      <c r="B152" s="10" t="s">
        <v>615</v>
      </c>
      <c r="C152" s="10">
        <v>4.22</v>
      </c>
      <c r="D152" s="10">
        <v>16.637</v>
      </c>
      <c r="E152" s="10">
        <v>504</v>
      </c>
      <c r="F152" s="10">
        <v>37501.241999999998</v>
      </c>
      <c r="G152" s="10">
        <v>5.0000000000000001E-3</v>
      </c>
      <c r="H152" s="10">
        <v>0.19481999999999999</v>
      </c>
      <c r="I152" s="90">
        <f t="shared" si="35"/>
        <v>93.513599999999997</v>
      </c>
      <c r="J152" s="91"/>
      <c r="K152" s="91"/>
      <c r="L152" s="94">
        <f t="shared" si="36"/>
        <v>0.18131448815868667</v>
      </c>
      <c r="M152" s="92"/>
      <c r="N152" s="93">
        <f t="shared" si="38"/>
        <v>-1.7075222517904209</v>
      </c>
    </row>
    <row r="153" spans="1:14" x14ac:dyDescent="0.35">
      <c r="A153" s="82" t="s">
        <v>623</v>
      </c>
      <c r="B153" s="82" t="s">
        <v>624</v>
      </c>
      <c r="C153" s="82">
        <v>3.94</v>
      </c>
      <c r="D153" s="82">
        <v>430.73899999999998</v>
      </c>
      <c r="E153" s="82">
        <v>1883</v>
      </c>
      <c r="F153" s="82">
        <v>31576.687999999998</v>
      </c>
      <c r="G153" s="82">
        <v>0.14799999999999999</v>
      </c>
      <c r="H153" s="82">
        <v>4.4709700000000003</v>
      </c>
      <c r="I153" s="83">
        <f t="shared" si="35"/>
        <v>2146.0656000000004</v>
      </c>
      <c r="J153" s="91"/>
      <c r="K153" s="91"/>
      <c r="L153" s="86">
        <f t="shared" si="36"/>
        <v>4.1610288323726694</v>
      </c>
      <c r="M153" s="86"/>
      <c r="N153" s="87">
        <f t="shared" si="38"/>
        <v>1.4257623591699409</v>
      </c>
    </row>
    <row r="154" spans="1:14" x14ac:dyDescent="0.35">
      <c r="A154" s="82" t="s">
        <v>625</v>
      </c>
      <c r="B154" s="82" t="s">
        <v>626</v>
      </c>
      <c r="C154" s="82">
        <v>4.26</v>
      </c>
      <c r="D154" s="82">
        <v>29.77</v>
      </c>
      <c r="E154" s="82">
        <v>1133</v>
      </c>
      <c r="F154" s="82">
        <v>32585.35</v>
      </c>
      <c r="G154" s="82">
        <v>0.01</v>
      </c>
      <c r="H154" s="82">
        <v>0.36321999999999999</v>
      </c>
      <c r="I154" s="83">
        <f t="shared" si="35"/>
        <v>174.34559999999999</v>
      </c>
      <c r="J154" s="91"/>
      <c r="K154" s="91"/>
      <c r="L154" s="86">
        <f t="shared" si="36"/>
        <v>0.33804049065290098</v>
      </c>
      <c r="M154" s="86"/>
      <c r="N154" s="87">
        <f t="shared" si="38"/>
        <v>-1.084589595842878</v>
      </c>
    </row>
    <row r="155" spans="1:14" x14ac:dyDescent="0.35">
      <c r="A155" s="82" t="s">
        <v>627</v>
      </c>
      <c r="B155" s="82" t="s">
        <v>628</v>
      </c>
      <c r="C155" s="82">
        <v>4.09</v>
      </c>
      <c r="D155" s="82">
        <v>405.06900000000002</v>
      </c>
      <c r="E155" s="82">
        <v>1101</v>
      </c>
      <c r="F155" s="82">
        <v>36246.046999999999</v>
      </c>
      <c r="G155" s="82">
        <v>0.121</v>
      </c>
      <c r="H155" s="82">
        <v>3.7329599999999998</v>
      </c>
      <c r="I155" s="83">
        <f t="shared" si="35"/>
        <v>1791.8208</v>
      </c>
      <c r="J155" s="91"/>
      <c r="K155" s="91"/>
      <c r="L155" s="86">
        <f t="shared" si="36"/>
        <v>3.4741799184726978</v>
      </c>
      <c r="M155" s="86"/>
      <c r="N155" s="87">
        <f t="shared" si="38"/>
        <v>1.2453584564815123</v>
      </c>
    </row>
    <row r="156" spans="1:14" x14ac:dyDescent="0.35">
      <c r="A156" s="10" t="s">
        <v>636</v>
      </c>
      <c r="B156" s="10" t="s">
        <v>637</v>
      </c>
      <c r="C156" s="10">
        <v>3.94</v>
      </c>
      <c r="D156" s="10">
        <v>135.84899999999999</v>
      </c>
      <c r="E156" s="10">
        <v>1123</v>
      </c>
      <c r="F156" s="10">
        <v>36038.531000000003</v>
      </c>
      <c r="G156" s="10">
        <v>4.1000000000000002E-2</v>
      </c>
      <c r="H156" s="10">
        <v>1.3567899999999999</v>
      </c>
      <c r="I156" s="90">
        <f t="shared" si="35"/>
        <v>651.25919999999996</v>
      </c>
      <c r="J156" s="91"/>
      <c r="K156" s="91"/>
      <c r="L156" s="94">
        <f t="shared" si="36"/>
        <v>1.2627332121385098</v>
      </c>
      <c r="M156" s="92"/>
      <c r="N156" s="93">
        <f t="shared" si="38"/>
        <v>0.23327858759422851</v>
      </c>
    </row>
    <row r="157" spans="1:14" x14ac:dyDescent="0.35">
      <c r="A157" s="10" t="s">
        <v>638</v>
      </c>
      <c r="B157" s="10" t="s">
        <v>639</v>
      </c>
      <c r="C157" s="10">
        <v>3.94</v>
      </c>
      <c r="D157" s="10">
        <v>209.36799999999999</v>
      </c>
      <c r="E157" s="10">
        <v>2595</v>
      </c>
      <c r="F157" s="10">
        <v>35680</v>
      </c>
      <c r="G157" s="10">
        <v>6.4000000000000001E-2</v>
      </c>
      <c r="H157" s="10">
        <v>2.0571299999999999</v>
      </c>
      <c r="I157" s="90">
        <f>H157*480</f>
        <v>987.42239999999993</v>
      </c>
      <c r="J157" s="91"/>
      <c r="K157" s="91"/>
      <c r="L157" s="94">
        <f t="shared" si="36"/>
        <v>1.9145235244116572</v>
      </c>
      <c r="M157" s="92"/>
      <c r="N157" s="93">
        <f t="shared" si="38"/>
        <v>0.64946877935601666</v>
      </c>
    </row>
    <row r="158" spans="1:14" x14ac:dyDescent="0.35">
      <c r="A158" s="10" t="s">
        <v>640</v>
      </c>
      <c r="B158" s="10" t="s">
        <v>641</v>
      </c>
      <c r="C158" s="10">
        <v>4.0999999999999996</v>
      </c>
      <c r="D158" s="10">
        <v>7.88</v>
      </c>
      <c r="E158" s="10">
        <v>337</v>
      </c>
      <c r="F158" s="10">
        <v>40400.762000000002</v>
      </c>
      <c r="G158" s="10">
        <v>2E-3</v>
      </c>
      <c r="H158" s="10">
        <v>0.10514999999999999</v>
      </c>
      <c r="I158" s="90">
        <f>H158*480</f>
        <v>50.471999999999994</v>
      </c>
      <c r="J158" s="91"/>
      <c r="K158" s="91"/>
      <c r="L158" s="94">
        <f t="shared" si="36"/>
        <v>9.7860683861440825E-2</v>
      </c>
      <c r="M158" s="92"/>
      <c r="N158" s="93">
        <f t="shared" si="38"/>
        <v>-2.3242104049845218</v>
      </c>
    </row>
    <row r="159" spans="1:14" x14ac:dyDescent="0.35">
      <c r="A159" s="82" t="s">
        <v>642</v>
      </c>
      <c r="B159" s="82" t="s">
        <v>643</v>
      </c>
      <c r="C159" s="82">
        <v>4.17</v>
      </c>
      <c r="D159" s="82">
        <v>592.13199999999995</v>
      </c>
      <c r="E159" s="82">
        <v>1668</v>
      </c>
      <c r="F159" s="82">
        <v>36551.625</v>
      </c>
      <c r="G159" s="82">
        <v>0.17599999999999999</v>
      </c>
      <c r="H159" s="82">
        <v>5.21326</v>
      </c>
      <c r="I159" s="83">
        <f>H159*480</f>
        <v>2502.3647999999998</v>
      </c>
      <c r="J159" s="91"/>
      <c r="K159" s="91"/>
      <c r="L159" s="86">
        <f t="shared" si="36"/>
        <v>4.851861043723205</v>
      </c>
      <c r="M159" s="86">
        <f>I159/$J$135</f>
        <v>3.112511716860936</v>
      </c>
      <c r="N159" s="87"/>
    </row>
    <row r="160" spans="1:14" x14ac:dyDescent="0.35">
      <c r="A160" s="82" t="s">
        <v>644</v>
      </c>
      <c r="B160" s="82" t="s">
        <v>645</v>
      </c>
      <c r="C160" s="82">
        <v>3.92</v>
      </c>
      <c r="D160" s="82">
        <v>564.12199999999996</v>
      </c>
      <c r="E160" s="82">
        <v>2035</v>
      </c>
      <c r="F160" s="82">
        <v>34275.07</v>
      </c>
      <c r="G160" s="82">
        <v>0.17899999999999999</v>
      </c>
      <c r="H160" s="82">
        <v>5.2870699999999999</v>
      </c>
      <c r="I160" s="83">
        <f t="shared" si="35"/>
        <v>2537.7936</v>
      </c>
      <c r="J160" s="91"/>
      <c r="K160" s="91"/>
      <c r="L160" s="86">
        <f t="shared" si="36"/>
        <v>4.9205543112059722</v>
      </c>
      <c r="M160" s="86">
        <f>I160/$J$135</f>
        <v>3.1565790547304275</v>
      </c>
      <c r="N160" s="87"/>
    </row>
    <row r="161" spans="1:14" x14ac:dyDescent="0.35">
      <c r="A161" s="82" t="s">
        <v>646</v>
      </c>
      <c r="B161" s="82" t="s">
        <v>647</v>
      </c>
      <c r="C161" s="82">
        <v>4.1500000000000004</v>
      </c>
      <c r="D161" s="82">
        <v>931.80899999999997</v>
      </c>
      <c r="E161" s="82">
        <v>1975</v>
      </c>
      <c r="F161" s="82">
        <v>35332.203000000001</v>
      </c>
      <c r="G161" s="82">
        <v>0.28699999999999998</v>
      </c>
      <c r="H161" s="82">
        <v>7.9638499999999999</v>
      </c>
      <c r="I161" s="83">
        <f>H161*480</f>
        <v>3822.6480000000001</v>
      </c>
      <c r="J161" s="91"/>
      <c r="K161" s="91"/>
      <c r="L161" s="86">
        <f t="shared" si="36"/>
        <v>7.4117718228239236</v>
      </c>
      <c r="M161" s="86">
        <f>I161/$J$135</f>
        <v>4.7547170937806609</v>
      </c>
      <c r="N161" s="87"/>
    </row>
    <row r="162" spans="1:14" x14ac:dyDescent="0.35">
      <c r="A162" s="10" t="s">
        <v>649</v>
      </c>
      <c r="B162" s="10" t="s">
        <v>650</v>
      </c>
      <c r="C162" s="10">
        <v>3.91</v>
      </c>
      <c r="D162" s="10">
        <v>953.98599999999999</v>
      </c>
      <c r="E162" s="10">
        <v>1668</v>
      </c>
      <c r="F162" s="10">
        <v>36682.82</v>
      </c>
      <c r="G162" s="10">
        <v>0.28299999999999997</v>
      </c>
      <c r="H162" s="10">
        <v>7.8696299999999999</v>
      </c>
      <c r="I162" s="90">
        <f>H162*480</f>
        <v>3777.4223999999999</v>
      </c>
      <c r="J162" s="91"/>
      <c r="K162" s="91"/>
      <c r="L162" s="92"/>
      <c r="M162" s="94">
        <f>I162/$J$135</f>
        <v>4.6984642205376916</v>
      </c>
      <c r="N162" s="93"/>
    </row>
    <row r="163" spans="1:14" x14ac:dyDescent="0.35">
      <c r="A163" s="10" t="s">
        <v>651</v>
      </c>
      <c r="B163" s="10" t="s">
        <v>652</v>
      </c>
      <c r="C163" s="10">
        <v>3.88</v>
      </c>
      <c r="D163" s="10">
        <v>341.935</v>
      </c>
      <c r="E163" s="10">
        <v>1917</v>
      </c>
      <c r="F163" s="10">
        <v>30411.131000000001</v>
      </c>
      <c r="G163" s="10">
        <v>0.122</v>
      </c>
      <c r="H163" s="10">
        <v>3.7536999999999998</v>
      </c>
      <c r="I163" s="90">
        <f t="shared" si="35"/>
        <v>1801.7759999999998</v>
      </c>
      <c r="J163" s="91"/>
      <c r="K163" s="91"/>
      <c r="L163" s="92"/>
      <c r="M163" s="94">
        <f t="shared" ref="M163:M164" si="39">I163/$J$135</f>
        <v>2.2410996634698623</v>
      </c>
      <c r="N163" s="93"/>
    </row>
    <row r="164" spans="1:14" x14ac:dyDescent="0.35">
      <c r="A164" s="10" t="s">
        <v>653</v>
      </c>
      <c r="B164" s="10" t="s">
        <v>654</v>
      </c>
      <c r="C164" s="10">
        <v>4.17</v>
      </c>
      <c r="D164" s="10">
        <v>74.986000000000004</v>
      </c>
      <c r="E164" s="10">
        <v>1460</v>
      </c>
      <c r="F164" s="10">
        <v>36991.245999999999</v>
      </c>
      <c r="G164" s="10">
        <v>2.1999999999999999E-2</v>
      </c>
      <c r="H164" s="10">
        <v>0.75651999999999997</v>
      </c>
      <c r="I164" s="90">
        <f t="shared" si="35"/>
        <v>363.12959999999998</v>
      </c>
      <c r="J164" s="91"/>
      <c r="K164" s="91"/>
      <c r="L164" s="92"/>
      <c r="M164" s="94">
        <f t="shared" si="39"/>
        <v>0.4516708094435411</v>
      </c>
      <c r="N164" s="93"/>
    </row>
    <row r="166" spans="1:14" ht="15.5" x14ac:dyDescent="0.35">
      <c r="A166" s="79" t="s">
        <v>788</v>
      </c>
    </row>
    <row r="167" spans="1:14" x14ac:dyDescent="0.35">
      <c r="A167" s="10" t="s">
        <v>257</v>
      </c>
      <c r="B167" s="10" t="s">
        <v>258</v>
      </c>
      <c r="C167" s="10" t="s">
        <v>260</v>
      </c>
      <c r="D167" s="10" t="s">
        <v>261</v>
      </c>
      <c r="E167" s="10" t="s">
        <v>262</v>
      </c>
      <c r="F167" s="10" t="s">
        <v>263</v>
      </c>
      <c r="G167" s="10" t="s">
        <v>264</v>
      </c>
      <c r="H167" s="10" t="s">
        <v>729</v>
      </c>
      <c r="I167" s="48" t="s">
        <v>730</v>
      </c>
      <c r="J167" s="48" t="s">
        <v>731</v>
      </c>
      <c r="K167" s="48" t="s">
        <v>732</v>
      </c>
      <c r="L167" s="81" t="s">
        <v>733</v>
      </c>
      <c r="M167" s="48" t="s">
        <v>734</v>
      </c>
      <c r="N167" s="48" t="s">
        <v>735</v>
      </c>
    </row>
    <row r="168" spans="1:14" x14ac:dyDescent="0.35">
      <c r="A168" s="82" t="s">
        <v>564</v>
      </c>
      <c r="B168" s="82" t="s">
        <v>565</v>
      </c>
      <c r="C168" s="82">
        <v>4.09</v>
      </c>
      <c r="D168" s="82">
        <v>156927.54699999999</v>
      </c>
      <c r="E168" s="82">
        <v>4536418</v>
      </c>
      <c r="F168" s="82">
        <v>12353.722</v>
      </c>
      <c r="G168" s="82">
        <v>97.685000000000002</v>
      </c>
      <c r="H168" s="82">
        <v>2.29095</v>
      </c>
      <c r="I168" s="83">
        <f t="shared" ref="I168:I197" si="40">H168*720</f>
        <v>1649.4839999999999</v>
      </c>
      <c r="J168" s="84">
        <f>AVERAGE(I174:I176)</f>
        <v>806.34720000000004</v>
      </c>
      <c r="K168" s="85">
        <f>AVERAGE(I168:I170)</f>
        <v>1639.8288</v>
      </c>
      <c r="L168" s="86">
        <f>I168/$K$168</f>
        <v>1.0058879317157985</v>
      </c>
      <c r="M168" s="86"/>
      <c r="N168" s="87">
        <f>LN(L168)</f>
        <v>5.8706655872272683E-3</v>
      </c>
    </row>
    <row r="169" spans="1:14" x14ac:dyDescent="0.35">
      <c r="A169" s="82" t="s">
        <v>566</v>
      </c>
      <c r="B169" s="82" t="s">
        <v>567</v>
      </c>
      <c r="C169" s="82">
        <v>4.09</v>
      </c>
      <c r="D169" s="82">
        <v>158276.09400000001</v>
      </c>
      <c r="E169" s="82">
        <v>4648366</v>
      </c>
      <c r="F169" s="82">
        <v>13006.025</v>
      </c>
      <c r="G169" s="82">
        <v>93.582999999999998</v>
      </c>
      <c r="H169" s="82">
        <v>2.1914600000000002</v>
      </c>
      <c r="I169" s="83">
        <f>H169*720</f>
        <v>1577.8512000000001</v>
      </c>
      <c r="J169" s="88"/>
      <c r="K169" s="89"/>
      <c r="L169" s="86">
        <f t="shared" ref="L169:L194" si="41">I169/$K$168</f>
        <v>0.9622048350413166</v>
      </c>
      <c r="M169" s="86"/>
      <c r="N169" s="87">
        <f t="shared" ref="N169:N173" si="42">LN(L169)</f>
        <v>-3.8527924743629878E-2</v>
      </c>
    </row>
    <row r="170" spans="1:14" x14ac:dyDescent="0.35">
      <c r="A170" s="82" t="s">
        <v>568</v>
      </c>
      <c r="B170" s="82" t="s">
        <v>569</v>
      </c>
      <c r="C170" s="82">
        <v>4.09</v>
      </c>
      <c r="D170" s="82">
        <v>181573.875</v>
      </c>
      <c r="E170" s="82">
        <v>5241760</v>
      </c>
      <c r="F170" s="82">
        <v>13945.499</v>
      </c>
      <c r="G170" s="82">
        <v>100.126</v>
      </c>
      <c r="H170" s="82">
        <v>2.3502100000000001</v>
      </c>
      <c r="I170" s="83">
        <f>H170*720</f>
        <v>1692.1512</v>
      </c>
      <c r="J170" s="88"/>
      <c r="K170" s="89"/>
      <c r="L170" s="86">
        <f t="shared" si="41"/>
        <v>1.0319072332428849</v>
      </c>
      <c r="M170" s="86"/>
      <c r="N170" s="87">
        <f t="shared" si="42"/>
        <v>3.1408772750476308E-2</v>
      </c>
    </row>
    <row r="171" spans="1:14" x14ac:dyDescent="0.35">
      <c r="A171" s="10" t="s">
        <v>571</v>
      </c>
      <c r="B171" s="10" t="s">
        <v>572</v>
      </c>
      <c r="C171" s="10">
        <v>4.09</v>
      </c>
      <c r="D171" s="10">
        <v>144093.28099999999</v>
      </c>
      <c r="E171" s="10">
        <v>4244711</v>
      </c>
      <c r="F171" s="10">
        <v>11959.397000000001</v>
      </c>
      <c r="G171" s="10">
        <v>92.653000000000006</v>
      </c>
      <c r="H171" s="10">
        <v>2.16893</v>
      </c>
      <c r="I171" s="90">
        <f>H171*720</f>
        <v>1561.6296</v>
      </c>
      <c r="J171" s="91"/>
      <c r="K171" s="91"/>
      <c r="L171" s="94">
        <f t="shared" si="41"/>
        <v>0.95231258287450493</v>
      </c>
      <c r="M171" s="92"/>
      <c r="N171" s="93">
        <f t="shared" si="42"/>
        <v>-4.8861954728082316E-2</v>
      </c>
    </row>
    <row r="172" spans="1:14" x14ac:dyDescent="0.35">
      <c r="A172" s="10" t="s">
        <v>573</v>
      </c>
      <c r="B172" s="10" t="s">
        <v>574</v>
      </c>
      <c r="C172" s="10">
        <v>4.09</v>
      </c>
      <c r="D172" s="10">
        <v>148711.46900000001</v>
      </c>
      <c r="E172" s="10">
        <v>4294418</v>
      </c>
      <c r="F172" s="10">
        <v>11474.800999999999</v>
      </c>
      <c r="G172" s="10">
        <v>99.661000000000001</v>
      </c>
      <c r="H172" s="10">
        <v>2.33893</v>
      </c>
      <c r="I172" s="90">
        <f t="shared" si="40"/>
        <v>1684.0296000000001</v>
      </c>
      <c r="J172" s="91"/>
      <c r="K172" s="91"/>
      <c r="L172" s="94">
        <f t="shared" si="41"/>
        <v>1.0269545211061057</v>
      </c>
      <c r="M172" s="92"/>
      <c r="N172" s="93">
        <f t="shared" si="42"/>
        <v>2.6597646719643656E-2</v>
      </c>
    </row>
    <row r="173" spans="1:14" x14ac:dyDescent="0.35">
      <c r="A173" s="10" t="s">
        <v>575</v>
      </c>
      <c r="B173" s="10" t="s">
        <v>576</v>
      </c>
      <c r="C173" s="10">
        <v>4.09</v>
      </c>
      <c r="D173" s="10">
        <v>103057.383</v>
      </c>
      <c r="E173" s="10">
        <v>3024929</v>
      </c>
      <c r="F173" s="10">
        <v>10996.231</v>
      </c>
      <c r="G173" s="10">
        <v>72.070999999999998</v>
      </c>
      <c r="H173" s="10">
        <v>1.6716500000000001</v>
      </c>
      <c r="I173" s="90">
        <f>H173*720</f>
        <v>1203.588</v>
      </c>
      <c r="J173" s="91"/>
      <c r="K173" s="91"/>
      <c r="L173" s="94">
        <f t="shared" si="41"/>
        <v>0.73397174144032595</v>
      </c>
      <c r="M173" s="92"/>
      <c r="N173" s="93">
        <f t="shared" si="42"/>
        <v>-0.3092847505088433</v>
      </c>
    </row>
    <row r="174" spans="1:14" x14ac:dyDescent="0.35">
      <c r="A174" s="82" t="s">
        <v>577</v>
      </c>
      <c r="B174" s="82" t="s">
        <v>578</v>
      </c>
      <c r="C174" s="82">
        <v>4.09</v>
      </c>
      <c r="D174" s="82">
        <v>79804.468999999997</v>
      </c>
      <c r="E174" s="82">
        <v>2335967</v>
      </c>
      <c r="F174" s="82">
        <v>10398.242</v>
      </c>
      <c r="G174" s="82">
        <v>59.018999999999998</v>
      </c>
      <c r="H174" s="82">
        <v>1.35785</v>
      </c>
      <c r="I174" s="83">
        <f>H174*720</f>
        <v>977.65200000000004</v>
      </c>
      <c r="J174" s="91"/>
      <c r="K174" s="91"/>
      <c r="L174" s="86">
        <f t="shared" si="41"/>
        <v>0.59619150486928885</v>
      </c>
      <c r="M174" s="86">
        <f>I174/$J$168</f>
        <v>1.2124454577383044</v>
      </c>
      <c r="N174" s="87"/>
    </row>
    <row r="175" spans="1:14" x14ac:dyDescent="0.35">
      <c r="A175" s="82" t="s">
        <v>579</v>
      </c>
      <c r="B175" s="82" t="s">
        <v>580</v>
      </c>
      <c r="C175" s="82">
        <v>4.09</v>
      </c>
      <c r="D175" s="82">
        <v>76410.991999999998</v>
      </c>
      <c r="E175" s="82">
        <v>2224095</v>
      </c>
      <c r="F175" s="82">
        <v>12893.346</v>
      </c>
      <c r="G175" s="82">
        <v>45.573999999999998</v>
      </c>
      <c r="H175" s="82">
        <v>1.03582</v>
      </c>
      <c r="I175" s="83">
        <f t="shared" si="40"/>
        <v>745.79039999999998</v>
      </c>
      <c r="J175" s="91"/>
      <c r="K175" s="91"/>
      <c r="L175" s="86">
        <f t="shared" si="41"/>
        <v>0.45479772034739235</v>
      </c>
      <c r="M175" s="86">
        <f t="shared" ref="M175:M176" si="43">I175/$J$168</f>
        <v>0.92489984463268415</v>
      </c>
      <c r="N175" s="87"/>
    </row>
    <row r="176" spans="1:14" x14ac:dyDescent="0.35">
      <c r="A176" s="82" t="s">
        <v>581</v>
      </c>
      <c r="B176" s="82" t="s">
        <v>582</v>
      </c>
      <c r="C176" s="82">
        <v>4.09</v>
      </c>
      <c r="D176" s="82">
        <v>75465.202999999994</v>
      </c>
      <c r="E176" s="82">
        <v>2223771</v>
      </c>
      <c r="F176" s="82">
        <v>13604.592000000001</v>
      </c>
      <c r="G176" s="82">
        <v>42.656999999999996</v>
      </c>
      <c r="H176" s="82">
        <v>0.96611000000000002</v>
      </c>
      <c r="I176" s="83">
        <f t="shared" si="40"/>
        <v>695.5992</v>
      </c>
      <c r="J176" s="91"/>
      <c r="K176" s="91"/>
      <c r="L176" s="86">
        <f t="shared" si="41"/>
        <v>0.42419013497018715</v>
      </c>
      <c r="M176" s="86">
        <f t="shared" si="43"/>
        <v>0.86265469762901137</v>
      </c>
      <c r="N176" s="87"/>
    </row>
    <row r="177" spans="1:14" x14ac:dyDescent="0.35">
      <c r="A177" s="10" t="s">
        <v>590</v>
      </c>
      <c r="B177" s="10" t="s">
        <v>591</v>
      </c>
      <c r="C177" s="10">
        <v>4.09</v>
      </c>
      <c r="D177" s="10">
        <v>24573.508000000002</v>
      </c>
      <c r="E177" s="10">
        <v>719653</v>
      </c>
      <c r="F177" s="10">
        <v>11045.458000000001</v>
      </c>
      <c r="G177" s="10">
        <v>17.108000000000001</v>
      </c>
      <c r="H177" s="10">
        <v>0.35809999999999997</v>
      </c>
      <c r="I177" s="90">
        <f t="shared" si="40"/>
        <v>257.83199999999999</v>
      </c>
      <c r="J177" s="91"/>
      <c r="K177" s="91"/>
      <c r="L177" s="94">
        <f t="shared" si="41"/>
        <v>0.15723104753374254</v>
      </c>
      <c r="M177" s="92"/>
      <c r="N177" s="93">
        <f t="shared" ref="N177:N191" si="44">LN(L177)</f>
        <v>-1.8500389150929502</v>
      </c>
    </row>
    <row r="178" spans="1:14" x14ac:dyDescent="0.35">
      <c r="A178" s="10" t="s">
        <v>592</v>
      </c>
      <c r="B178" s="10" t="s">
        <v>593</v>
      </c>
      <c r="C178" s="10">
        <v>4.09</v>
      </c>
      <c r="D178" s="10">
        <v>25609.16</v>
      </c>
      <c r="E178" s="10">
        <v>762793</v>
      </c>
      <c r="F178" s="10">
        <v>11094.655000000001</v>
      </c>
      <c r="G178" s="10">
        <v>17.75</v>
      </c>
      <c r="H178" s="10">
        <v>0.37331999999999999</v>
      </c>
      <c r="I178" s="90">
        <f t="shared" si="40"/>
        <v>268.79039999999998</v>
      </c>
      <c r="J178" s="91"/>
      <c r="K178" s="91"/>
      <c r="L178" s="94">
        <f t="shared" si="41"/>
        <v>0.16391369635659525</v>
      </c>
      <c r="M178" s="92"/>
      <c r="N178" s="93">
        <f t="shared" si="44"/>
        <v>-1.8084152313997912</v>
      </c>
    </row>
    <row r="179" spans="1:14" x14ac:dyDescent="0.35">
      <c r="A179" s="10" t="s">
        <v>594</v>
      </c>
      <c r="B179" s="10" t="s">
        <v>595</v>
      </c>
      <c r="C179" s="10">
        <v>4.2699999999999996</v>
      </c>
      <c r="D179" s="10">
        <v>3.1640000000000001</v>
      </c>
      <c r="E179" s="10">
        <v>115</v>
      </c>
      <c r="F179" s="10">
        <v>11114.468000000001</v>
      </c>
      <c r="G179" s="10">
        <v>2E-3</v>
      </c>
      <c r="H179" s="10"/>
      <c r="I179" s="90">
        <f t="shared" si="40"/>
        <v>0</v>
      </c>
      <c r="J179" s="91"/>
      <c r="K179" s="91"/>
      <c r="L179" s="94"/>
      <c r="M179" s="92"/>
      <c r="N179" s="93"/>
    </row>
    <row r="180" spans="1:14" x14ac:dyDescent="0.35">
      <c r="A180" s="82" t="s">
        <v>603</v>
      </c>
      <c r="B180" s="82" t="s">
        <v>604</v>
      </c>
      <c r="C180" s="82">
        <v>4.09</v>
      </c>
      <c r="D180" s="82">
        <v>39369.616999999998</v>
      </c>
      <c r="E180" s="82">
        <v>1160837</v>
      </c>
      <c r="F180" s="82">
        <v>11069.373</v>
      </c>
      <c r="G180" s="82">
        <v>27.35</v>
      </c>
      <c r="H180" s="82">
        <v>0.60131999999999997</v>
      </c>
      <c r="I180" s="83">
        <f t="shared" si="40"/>
        <v>432.9504</v>
      </c>
      <c r="J180" s="91"/>
      <c r="K180" s="91"/>
      <c r="L180" s="86">
        <f t="shared" si="41"/>
        <v>0.26402170763191862</v>
      </c>
      <c r="M180" s="86"/>
      <c r="N180" s="87">
        <f t="shared" si="44"/>
        <v>-1.3317239533377034</v>
      </c>
    </row>
    <row r="181" spans="1:14" x14ac:dyDescent="0.35">
      <c r="A181" s="82" t="s">
        <v>605</v>
      </c>
      <c r="B181" s="82" t="s">
        <v>606</v>
      </c>
      <c r="C181" s="82">
        <v>4.09</v>
      </c>
      <c r="D181" s="82">
        <v>40364.531000000003</v>
      </c>
      <c r="E181" s="82">
        <v>1183101</v>
      </c>
      <c r="F181" s="82">
        <v>10986.004999999999</v>
      </c>
      <c r="G181" s="82">
        <v>28.254000000000001</v>
      </c>
      <c r="H181" s="82">
        <v>0.62282000000000004</v>
      </c>
      <c r="I181" s="83">
        <f t="shared" si="40"/>
        <v>448.43040000000002</v>
      </c>
      <c r="J181" s="91"/>
      <c r="K181" s="91"/>
      <c r="L181" s="86">
        <f t="shared" si="41"/>
        <v>0.27346171746709169</v>
      </c>
      <c r="M181" s="86"/>
      <c r="N181" s="87">
        <f t="shared" si="44"/>
        <v>-1.2965936396152129</v>
      </c>
    </row>
    <row r="182" spans="1:14" x14ac:dyDescent="0.35">
      <c r="A182" s="82" t="s">
        <v>607</v>
      </c>
      <c r="B182" s="82" t="s">
        <v>608</v>
      </c>
      <c r="C182" s="82">
        <v>4.09</v>
      </c>
      <c r="D182" s="82">
        <v>42766.616999999998</v>
      </c>
      <c r="E182" s="82">
        <v>1250000</v>
      </c>
      <c r="F182" s="82">
        <v>11305.594999999999</v>
      </c>
      <c r="G182" s="82">
        <v>29.09</v>
      </c>
      <c r="H182" s="82">
        <v>0.64268999999999998</v>
      </c>
      <c r="I182" s="83">
        <f t="shared" si="40"/>
        <v>462.73680000000002</v>
      </c>
      <c r="J182" s="91"/>
      <c r="K182" s="91"/>
      <c r="L182" s="86">
        <f t="shared" si="41"/>
        <v>0.28218604283569115</v>
      </c>
      <c r="M182" s="86"/>
      <c r="N182" s="87">
        <f t="shared" si="44"/>
        <v>-1.2651886992000989</v>
      </c>
    </row>
    <row r="183" spans="1:14" x14ac:dyDescent="0.35">
      <c r="A183" s="10" t="s">
        <v>616</v>
      </c>
      <c r="B183" s="10" t="s">
        <v>617</v>
      </c>
      <c r="C183" s="10">
        <v>4.09</v>
      </c>
      <c r="D183" s="10">
        <v>181385.09400000001</v>
      </c>
      <c r="E183" s="10">
        <v>5279031</v>
      </c>
      <c r="F183" s="10">
        <v>12217.579</v>
      </c>
      <c r="G183" s="10">
        <v>114.16800000000001</v>
      </c>
      <c r="H183" s="10">
        <v>2.6919499999999998</v>
      </c>
      <c r="I183" s="90">
        <f t="shared" si="40"/>
        <v>1938.204</v>
      </c>
      <c r="J183" s="91"/>
      <c r="K183" s="91"/>
      <c r="L183" s="94">
        <f t="shared" si="41"/>
        <v>1.181955091897398</v>
      </c>
      <c r="M183" s="92"/>
      <c r="N183" s="93">
        <f t="shared" si="44"/>
        <v>0.16716992494352784</v>
      </c>
    </row>
    <row r="184" spans="1:14" x14ac:dyDescent="0.35">
      <c r="A184" s="10" t="s">
        <v>618</v>
      </c>
      <c r="B184" s="10" t="s">
        <v>619</v>
      </c>
      <c r="C184" s="10">
        <v>4.09</v>
      </c>
      <c r="D184" s="10">
        <v>144024.31299999999</v>
      </c>
      <c r="E184" s="10">
        <v>4181887</v>
      </c>
      <c r="F184" s="10">
        <v>12959.385</v>
      </c>
      <c r="G184" s="10">
        <v>85.462999999999994</v>
      </c>
      <c r="H184" s="10">
        <v>1.9948699999999999</v>
      </c>
      <c r="I184" s="90">
        <f t="shared" si="40"/>
        <v>1436.3063999999999</v>
      </c>
      <c r="J184" s="91"/>
      <c r="K184" s="91"/>
      <c r="L184" s="94">
        <f t="shared" si="41"/>
        <v>0.87588801952984352</v>
      </c>
      <c r="M184" s="92"/>
      <c r="N184" s="93">
        <f t="shared" si="44"/>
        <v>-0.1325170278038359</v>
      </c>
    </row>
    <row r="185" spans="1:14" x14ac:dyDescent="0.35">
      <c r="A185" s="10" t="s">
        <v>620</v>
      </c>
      <c r="B185" s="10" t="s">
        <v>621</v>
      </c>
      <c r="C185" s="10">
        <v>4.09</v>
      </c>
      <c r="D185" s="10">
        <v>150546.06299999999</v>
      </c>
      <c r="E185" s="10">
        <v>4428402</v>
      </c>
      <c r="F185" s="10">
        <v>12746.313</v>
      </c>
      <c r="G185" s="10">
        <v>90.825999999999993</v>
      </c>
      <c r="H185" s="10">
        <v>2.12466</v>
      </c>
      <c r="I185" s="90">
        <f t="shared" si="40"/>
        <v>1529.7552000000001</v>
      </c>
      <c r="J185" s="91"/>
      <c r="K185" s="91"/>
      <c r="L185" s="94">
        <f t="shared" si="41"/>
        <v>0.93287494401854631</v>
      </c>
      <c r="M185" s="92"/>
      <c r="N185" s="93">
        <f t="shared" si="44"/>
        <v>-6.9484123540185294E-2</v>
      </c>
    </row>
    <row r="186" spans="1:14" x14ac:dyDescent="0.35">
      <c r="A186" s="82" t="s">
        <v>629</v>
      </c>
      <c r="B186" s="82" t="s">
        <v>630</v>
      </c>
      <c r="C186" s="82">
        <v>4.09</v>
      </c>
      <c r="D186" s="82">
        <v>154983.53099999999</v>
      </c>
      <c r="E186" s="82">
        <v>4518749</v>
      </c>
      <c r="F186" s="82">
        <v>12178.593000000001</v>
      </c>
      <c r="G186" s="82">
        <v>97.861999999999995</v>
      </c>
      <c r="H186" s="82">
        <v>2.2952499999999998</v>
      </c>
      <c r="I186" s="83">
        <f t="shared" si="40"/>
        <v>1652.58</v>
      </c>
      <c r="J186" s="91"/>
      <c r="K186" s="91"/>
      <c r="L186" s="86">
        <f t="shared" si="41"/>
        <v>1.0077759336828331</v>
      </c>
      <c r="M186" s="86"/>
      <c r="N186" s="87">
        <f t="shared" si="44"/>
        <v>7.7458569264722936E-3</v>
      </c>
    </row>
    <row r="187" spans="1:14" x14ac:dyDescent="0.35">
      <c r="A187" s="82" t="s">
        <v>631</v>
      </c>
      <c r="B187" s="82" t="s">
        <v>632</v>
      </c>
      <c r="C187" s="82">
        <v>4.09</v>
      </c>
      <c r="D187" s="82">
        <v>136512.71900000001</v>
      </c>
      <c r="E187" s="82">
        <v>3958572</v>
      </c>
      <c r="F187" s="82">
        <v>10434.901</v>
      </c>
      <c r="G187" s="82">
        <v>100.60299999999999</v>
      </c>
      <c r="H187" s="82">
        <v>2.3618000000000001</v>
      </c>
      <c r="I187" s="83">
        <f t="shared" si="40"/>
        <v>1700.4960000000001</v>
      </c>
      <c r="J187" s="91"/>
      <c r="K187" s="91"/>
      <c r="L187" s="86">
        <f t="shared" si="41"/>
        <v>1.0369960571493806</v>
      </c>
      <c r="M187" s="86"/>
      <c r="N187" s="87">
        <f t="shared" si="44"/>
        <v>3.6328127069844354E-2</v>
      </c>
    </row>
    <row r="188" spans="1:14" x14ac:dyDescent="0.35">
      <c r="A188" s="82" t="s">
        <v>633</v>
      </c>
      <c r="B188" s="82" t="s">
        <v>634</v>
      </c>
      <c r="C188" s="82">
        <v>4.09</v>
      </c>
      <c r="D188" s="82">
        <v>149256.53099999999</v>
      </c>
      <c r="E188" s="82">
        <v>4317179</v>
      </c>
      <c r="F188" s="82">
        <v>11009.681</v>
      </c>
      <c r="G188" s="82">
        <v>104.252</v>
      </c>
      <c r="H188" s="82">
        <v>2.4504899999999998</v>
      </c>
      <c r="I188" s="83">
        <f t="shared" si="40"/>
        <v>1764.3527999999999</v>
      </c>
      <c r="J188" s="91"/>
      <c r="K188" s="91"/>
      <c r="L188" s="86">
        <f t="shared" si="41"/>
        <v>1.0759371953950314</v>
      </c>
      <c r="M188" s="86"/>
      <c r="N188" s="87">
        <f t="shared" si="44"/>
        <v>7.3192091444101881E-2</v>
      </c>
    </row>
    <row r="189" spans="1:14" x14ac:dyDescent="0.35">
      <c r="A189" s="10" t="s">
        <v>655</v>
      </c>
      <c r="B189" s="10" t="s">
        <v>656</v>
      </c>
      <c r="C189" s="10">
        <v>4.09</v>
      </c>
      <c r="D189" s="10">
        <v>145538.59400000001</v>
      </c>
      <c r="E189" s="10">
        <v>4224620</v>
      </c>
      <c r="F189" s="10">
        <v>11615.896000000001</v>
      </c>
      <c r="G189" s="10">
        <v>96.35</v>
      </c>
      <c r="H189" s="10">
        <v>2.2585600000000001</v>
      </c>
      <c r="I189" s="90">
        <f t="shared" si="40"/>
        <v>1626.1632000000002</v>
      </c>
      <c r="J189" s="91"/>
      <c r="K189" s="91"/>
      <c r="L189" s="94">
        <f t="shared" si="41"/>
        <v>0.99166644713155438</v>
      </c>
      <c r="M189" s="92"/>
      <c r="N189" s="93">
        <f t="shared" si="44"/>
        <v>-8.368471050486272E-3</v>
      </c>
    </row>
    <row r="190" spans="1:14" x14ac:dyDescent="0.35">
      <c r="A190" s="10" t="s">
        <v>657</v>
      </c>
      <c r="B190" s="10" t="s">
        <v>658</v>
      </c>
      <c r="C190" s="10">
        <v>4.09</v>
      </c>
      <c r="D190" s="10">
        <v>141339.70300000001</v>
      </c>
      <c r="E190" s="10">
        <v>4116069</v>
      </c>
      <c r="F190" s="10">
        <v>10071.791999999999</v>
      </c>
      <c r="G190" s="10">
        <v>107.91500000000001</v>
      </c>
      <c r="H190" s="10">
        <v>2.5396200000000002</v>
      </c>
      <c r="I190" s="90">
        <f t="shared" si="40"/>
        <v>1828.5264000000002</v>
      </c>
      <c r="J190" s="91"/>
      <c r="K190" s="91"/>
      <c r="L190" s="94">
        <f t="shared" si="41"/>
        <v>1.115071524539635</v>
      </c>
      <c r="M190" s="92"/>
      <c r="N190" s="93">
        <f t="shared" si="44"/>
        <v>0.1089185504238941</v>
      </c>
    </row>
    <row r="191" spans="1:14" x14ac:dyDescent="0.35">
      <c r="A191" s="10" t="s">
        <v>659</v>
      </c>
      <c r="B191" s="10" t="s">
        <v>660</v>
      </c>
      <c r="C191" s="10">
        <v>4.09</v>
      </c>
      <c r="D191" s="10">
        <v>117195.55499999999</v>
      </c>
      <c r="E191" s="10">
        <v>3439351</v>
      </c>
      <c r="F191" s="10">
        <v>10054.609</v>
      </c>
      <c r="G191" s="10">
        <v>89.634</v>
      </c>
      <c r="H191" s="10">
        <v>2.09579</v>
      </c>
      <c r="I191" s="90">
        <f t="shared" si="40"/>
        <v>1508.9688000000001</v>
      </c>
      <c r="J191" s="91"/>
      <c r="K191" s="91"/>
      <c r="L191" s="94">
        <f t="shared" si="41"/>
        <v>0.92019898662592103</v>
      </c>
      <c r="M191" s="92"/>
      <c r="N191" s="93">
        <f t="shared" si="44"/>
        <v>-8.3165342515536228E-2</v>
      </c>
    </row>
    <row r="192" spans="1:14" x14ac:dyDescent="0.35">
      <c r="A192" s="82" t="s">
        <v>662</v>
      </c>
      <c r="B192" s="82" t="s">
        <v>663</v>
      </c>
      <c r="C192" s="82">
        <v>4.08</v>
      </c>
      <c r="D192" s="82">
        <v>140218.06299999999</v>
      </c>
      <c r="E192" s="82">
        <v>4057595</v>
      </c>
      <c r="F192" s="82">
        <v>9924.4500000000007</v>
      </c>
      <c r="G192" s="82">
        <v>108.649</v>
      </c>
      <c r="H192" s="82">
        <v>2.5574599999999998</v>
      </c>
      <c r="I192" s="83">
        <f t="shared" si="40"/>
        <v>1841.3711999999998</v>
      </c>
      <c r="J192" s="91"/>
      <c r="K192" s="91"/>
      <c r="L192" s="86">
        <f t="shared" si="41"/>
        <v>1.1229045373517039</v>
      </c>
      <c r="M192" s="86">
        <f>I192/$J$168</f>
        <v>2.2835959497348037</v>
      </c>
      <c r="N192" s="87"/>
    </row>
    <row r="193" spans="1:14" x14ac:dyDescent="0.35">
      <c r="A193" s="82" t="s">
        <v>664</v>
      </c>
      <c r="B193" s="82" t="s">
        <v>665</v>
      </c>
      <c r="C193" s="82">
        <v>4.09</v>
      </c>
      <c r="D193" s="82">
        <v>149131.875</v>
      </c>
      <c r="E193" s="82">
        <v>4418510</v>
      </c>
      <c r="F193" s="82">
        <v>11523.901</v>
      </c>
      <c r="G193" s="82">
        <v>99.516999999999996</v>
      </c>
      <c r="H193" s="82">
        <v>2.3354300000000001</v>
      </c>
      <c r="I193" s="83">
        <f t="shared" si="40"/>
        <v>1681.5096000000001</v>
      </c>
      <c r="J193" s="91"/>
      <c r="K193" s="91"/>
      <c r="L193" s="86">
        <f t="shared" si="41"/>
        <v>1.0254177753189846</v>
      </c>
      <c r="M193" s="86">
        <f t="shared" ref="M193:M194" si="45">I193/$J$168</f>
        <v>2.0853418973861384</v>
      </c>
      <c r="N193" s="87"/>
    </row>
    <row r="194" spans="1:14" x14ac:dyDescent="0.35">
      <c r="A194" s="82" t="s">
        <v>666</v>
      </c>
      <c r="B194" s="82" t="s">
        <v>667</v>
      </c>
      <c r="C194" s="82">
        <v>4.09</v>
      </c>
      <c r="D194" s="82">
        <v>133392.78099999999</v>
      </c>
      <c r="E194" s="82">
        <v>3852811</v>
      </c>
      <c r="F194" s="82">
        <v>12350.736000000001</v>
      </c>
      <c r="G194" s="82">
        <v>83.055000000000007</v>
      </c>
      <c r="H194" s="82">
        <v>1.93666</v>
      </c>
      <c r="I194" s="83">
        <f t="shared" si="40"/>
        <v>1394.3951999999999</v>
      </c>
      <c r="J194" s="91"/>
      <c r="K194" s="91"/>
      <c r="L194" s="86">
        <f t="shared" si="41"/>
        <v>0.85032974173889364</v>
      </c>
      <c r="M194" s="86">
        <f t="shared" si="45"/>
        <v>1.7292739405556314</v>
      </c>
      <c r="N194" s="87"/>
    </row>
    <row r="195" spans="1:14" x14ac:dyDescent="0.35">
      <c r="A195" s="10" t="s">
        <v>668</v>
      </c>
      <c r="B195" s="10" t="s">
        <v>669</v>
      </c>
      <c r="C195" s="10">
        <v>4.09</v>
      </c>
      <c r="D195" s="10">
        <v>138387.20300000001</v>
      </c>
      <c r="E195" s="10">
        <v>4037544</v>
      </c>
      <c r="F195" s="10">
        <v>10850.071</v>
      </c>
      <c r="G195" s="10">
        <v>98.081999999999994</v>
      </c>
      <c r="H195" s="10">
        <v>2.3005900000000001</v>
      </c>
      <c r="I195" s="90">
        <f>H195*720</f>
        <v>1656.4248</v>
      </c>
      <c r="J195" s="91"/>
      <c r="K195" s="91"/>
      <c r="L195" s="92"/>
      <c r="M195" s="94">
        <f>I195/$J$168</f>
        <v>2.0542327176184152</v>
      </c>
      <c r="N195" s="93"/>
    </row>
    <row r="196" spans="1:14" x14ac:dyDescent="0.35">
      <c r="A196" s="10" t="s">
        <v>670</v>
      </c>
      <c r="B196" s="10" t="s">
        <v>671</v>
      </c>
      <c r="C196" s="10">
        <v>4.09</v>
      </c>
      <c r="D196" s="10">
        <v>141241.984</v>
      </c>
      <c r="E196" s="10">
        <v>4105779</v>
      </c>
      <c r="F196" s="10">
        <v>11696.477999999999</v>
      </c>
      <c r="G196" s="10">
        <v>92.861000000000004</v>
      </c>
      <c r="H196" s="10">
        <v>2.1739700000000002</v>
      </c>
      <c r="I196" s="90">
        <f>H196*720</f>
        <v>1565.2584000000002</v>
      </c>
      <c r="J196" s="91"/>
      <c r="K196" s="91"/>
      <c r="L196" s="92"/>
      <c r="M196" s="94">
        <f t="shared" ref="M196:M197" si="46">I196/$J$168</f>
        <v>1.9411717433879601</v>
      </c>
      <c r="N196" s="93"/>
    </row>
    <row r="197" spans="1:14" x14ac:dyDescent="0.35">
      <c r="A197" s="10" t="s">
        <v>672</v>
      </c>
      <c r="B197" s="10" t="s">
        <v>673</v>
      </c>
      <c r="C197" s="10">
        <v>4.09</v>
      </c>
      <c r="D197" s="10">
        <v>149787.516</v>
      </c>
      <c r="E197" s="10">
        <v>4434193</v>
      </c>
      <c r="F197" s="10">
        <v>11274.203</v>
      </c>
      <c r="G197" s="10">
        <v>102.16800000000001</v>
      </c>
      <c r="H197" s="10">
        <v>2.3998300000000001</v>
      </c>
      <c r="I197" s="90">
        <f t="shared" si="40"/>
        <v>1727.8776</v>
      </c>
      <c r="J197" s="91"/>
      <c r="K197" s="91"/>
      <c r="L197" s="92"/>
      <c r="M197" s="94">
        <f t="shared" si="46"/>
        <v>2.1428456625136167</v>
      </c>
      <c r="N197" s="93"/>
    </row>
    <row r="199" spans="1:14" ht="15.5" x14ac:dyDescent="0.35">
      <c r="A199" s="79" t="s">
        <v>789</v>
      </c>
    </row>
    <row r="200" spans="1:14" x14ac:dyDescent="0.35">
      <c r="A200" s="10" t="s">
        <v>257</v>
      </c>
      <c r="B200" s="10" t="s">
        <v>258</v>
      </c>
      <c r="C200" s="10" t="s">
        <v>260</v>
      </c>
      <c r="D200" s="10" t="s">
        <v>261</v>
      </c>
      <c r="E200" s="10" t="s">
        <v>262</v>
      </c>
      <c r="F200" s="10" t="s">
        <v>263</v>
      </c>
      <c r="G200" s="10" t="s">
        <v>264</v>
      </c>
      <c r="H200" s="10" t="s">
        <v>729</v>
      </c>
      <c r="I200" s="48" t="s">
        <v>730</v>
      </c>
      <c r="J200" s="48" t="s">
        <v>731</v>
      </c>
      <c r="K200" s="48" t="s">
        <v>732</v>
      </c>
      <c r="L200" s="81" t="s">
        <v>733</v>
      </c>
      <c r="M200" s="48" t="s">
        <v>734</v>
      </c>
      <c r="N200" s="48" t="s">
        <v>735</v>
      </c>
    </row>
    <row r="201" spans="1:14" x14ac:dyDescent="0.35">
      <c r="A201" s="82" t="s">
        <v>564</v>
      </c>
      <c r="B201" s="82" t="s">
        <v>565</v>
      </c>
      <c r="C201" s="82">
        <v>4.21</v>
      </c>
      <c r="D201" s="82">
        <v>35562.167999999998</v>
      </c>
      <c r="E201" s="82">
        <v>1001592</v>
      </c>
      <c r="F201" s="82">
        <v>12353.722</v>
      </c>
      <c r="G201" s="82">
        <v>22.137</v>
      </c>
      <c r="H201" s="82">
        <v>3.1598799999999998</v>
      </c>
      <c r="I201" s="83">
        <f t="shared" ref="I201:I230" si="47">H201*720</f>
        <v>2275.1135999999997</v>
      </c>
      <c r="J201" s="126">
        <f>AVERAGE(I207:I209)</f>
        <v>786.2736000000001</v>
      </c>
      <c r="K201" s="126">
        <f>AVERAGE(I201:I203)</f>
        <v>2426.3903999999998</v>
      </c>
      <c r="L201" s="86">
        <f>I201/$K$201</f>
        <v>0.93765356143842304</v>
      </c>
      <c r="M201" s="86"/>
      <c r="N201" s="87">
        <f>LN(L201)</f>
        <v>-6.4374735683489712E-2</v>
      </c>
    </row>
    <row r="202" spans="1:14" x14ac:dyDescent="0.35">
      <c r="A202" s="82" t="s">
        <v>566</v>
      </c>
      <c r="B202" s="82" t="s">
        <v>567</v>
      </c>
      <c r="C202" s="82">
        <v>4.21</v>
      </c>
      <c r="D202" s="82">
        <v>45780.858999999997</v>
      </c>
      <c r="E202" s="82">
        <v>1290611</v>
      </c>
      <c r="F202" s="82">
        <v>13006.025</v>
      </c>
      <c r="G202" s="82">
        <v>27.068999999999999</v>
      </c>
      <c r="H202" s="82">
        <v>3.89452</v>
      </c>
      <c r="I202" s="83">
        <f>H202*720</f>
        <v>2804.0544</v>
      </c>
      <c r="J202" s="127"/>
      <c r="K202" s="127"/>
      <c r="L202" s="86">
        <f t="shared" ref="L202:L227" si="48">I202/$K$201</f>
        <v>1.1556484892126182</v>
      </c>
      <c r="M202" s="86"/>
      <c r="N202" s="87">
        <f t="shared" ref="N202:N206" si="49">LN(L202)</f>
        <v>0.14466164893439623</v>
      </c>
    </row>
    <row r="203" spans="1:14" x14ac:dyDescent="0.35">
      <c r="A203" s="82" t="s">
        <v>568</v>
      </c>
      <c r="B203" s="82" t="s">
        <v>569</v>
      </c>
      <c r="C203" s="82">
        <v>4.21</v>
      </c>
      <c r="D203" s="82">
        <v>38866.828000000001</v>
      </c>
      <c r="E203" s="82">
        <v>1104497</v>
      </c>
      <c r="F203" s="82">
        <v>13945.499</v>
      </c>
      <c r="G203" s="82">
        <v>21.431999999999999</v>
      </c>
      <c r="H203" s="82">
        <v>3.0555599999999998</v>
      </c>
      <c r="I203" s="83">
        <f>H203*720</f>
        <v>2200.0032000000001</v>
      </c>
      <c r="J203" s="128"/>
      <c r="K203" s="128"/>
      <c r="L203" s="86">
        <f t="shared" si="48"/>
        <v>0.90669794934895898</v>
      </c>
      <c r="M203" s="86"/>
      <c r="N203" s="87">
        <f t="shared" si="49"/>
        <v>-9.7945905997006491E-2</v>
      </c>
    </row>
    <row r="204" spans="1:14" x14ac:dyDescent="0.35">
      <c r="A204" s="10" t="s">
        <v>571</v>
      </c>
      <c r="B204" s="10" t="s">
        <v>572</v>
      </c>
      <c r="C204" s="10">
        <v>4.21</v>
      </c>
      <c r="D204" s="10">
        <v>35223.457000000002</v>
      </c>
      <c r="E204" s="10">
        <v>999566</v>
      </c>
      <c r="F204" s="10">
        <v>11959.397000000001</v>
      </c>
      <c r="G204" s="10">
        <v>22.649000000000001</v>
      </c>
      <c r="H204" s="10">
        <v>3.2357999999999998</v>
      </c>
      <c r="I204" s="90">
        <f>H204*720</f>
        <v>2329.7759999999998</v>
      </c>
      <c r="J204" s="120"/>
      <c r="K204" s="121"/>
      <c r="L204" s="94">
        <f t="shared" si="48"/>
        <v>0.96018184048205935</v>
      </c>
      <c r="M204" s="92"/>
      <c r="N204" s="93">
        <f t="shared" si="49"/>
        <v>-4.0632595288610199E-2</v>
      </c>
    </row>
    <row r="205" spans="1:14" x14ac:dyDescent="0.35">
      <c r="A205" s="10" t="s">
        <v>573</v>
      </c>
      <c r="B205" s="10" t="s">
        <v>574</v>
      </c>
      <c r="C205" s="10">
        <v>4.21</v>
      </c>
      <c r="D205" s="10">
        <v>28042.381000000001</v>
      </c>
      <c r="E205" s="10">
        <v>783308</v>
      </c>
      <c r="F205" s="10">
        <v>11474.800999999999</v>
      </c>
      <c r="G205" s="10">
        <v>18.792999999999999</v>
      </c>
      <c r="H205" s="10">
        <v>2.6661100000000002</v>
      </c>
      <c r="I205" s="90">
        <f t="shared" si="47"/>
        <v>1919.5992000000001</v>
      </c>
      <c r="J205" s="122"/>
      <c r="K205" s="123"/>
      <c r="L205" s="94">
        <f t="shared" si="48"/>
        <v>0.79113369390185528</v>
      </c>
      <c r="M205" s="92"/>
      <c r="N205" s="93">
        <f t="shared" si="49"/>
        <v>-0.23428830665729714</v>
      </c>
    </row>
    <row r="206" spans="1:14" x14ac:dyDescent="0.35">
      <c r="A206" s="10" t="s">
        <v>575</v>
      </c>
      <c r="B206" s="10" t="s">
        <v>576</v>
      </c>
      <c r="C206" s="10">
        <v>4.21</v>
      </c>
      <c r="D206" s="10">
        <v>17293.055</v>
      </c>
      <c r="E206" s="10">
        <v>477408</v>
      </c>
      <c r="F206" s="10">
        <v>10996.231</v>
      </c>
      <c r="G206" s="10">
        <v>12.093999999999999</v>
      </c>
      <c r="H206" s="10">
        <v>1.6871100000000001</v>
      </c>
      <c r="I206" s="90">
        <f>H206*720</f>
        <v>1214.7192</v>
      </c>
      <c r="J206" s="122"/>
      <c r="K206" s="123"/>
      <c r="L206" s="94">
        <f t="shared" si="48"/>
        <v>0.50062809348404946</v>
      </c>
      <c r="M206" s="92"/>
      <c r="N206" s="93">
        <f t="shared" si="49"/>
        <v>-0.69189178193456091</v>
      </c>
    </row>
    <row r="207" spans="1:14" x14ac:dyDescent="0.35">
      <c r="A207" s="82" t="s">
        <v>577</v>
      </c>
      <c r="B207" s="82" t="s">
        <v>578</v>
      </c>
      <c r="C207" s="82">
        <v>4.21</v>
      </c>
      <c r="D207" s="82">
        <v>12467.029</v>
      </c>
      <c r="E207" s="82">
        <v>350059</v>
      </c>
      <c r="F207" s="82">
        <v>10398.242</v>
      </c>
      <c r="G207" s="82">
        <v>9.2200000000000006</v>
      </c>
      <c r="H207" s="82">
        <v>1.2712600000000001</v>
      </c>
      <c r="I207" s="83">
        <f>H207*720</f>
        <v>915.30720000000008</v>
      </c>
      <c r="J207" s="122"/>
      <c r="K207" s="123"/>
      <c r="L207" s="86">
        <f t="shared" si="48"/>
        <v>0.37722997914927464</v>
      </c>
      <c r="M207" s="86">
        <f>I207/$J$201</f>
        <v>1.1641077609625963</v>
      </c>
      <c r="N207" s="87"/>
    </row>
    <row r="208" spans="1:14" x14ac:dyDescent="0.35">
      <c r="A208" s="82" t="s">
        <v>579</v>
      </c>
      <c r="B208" s="82" t="s">
        <v>580</v>
      </c>
      <c r="C208" s="82">
        <v>4.21</v>
      </c>
      <c r="D208" s="82">
        <v>13740.924000000001</v>
      </c>
      <c r="E208" s="82">
        <v>394823</v>
      </c>
      <c r="F208" s="82">
        <v>12893.346</v>
      </c>
      <c r="G208" s="82">
        <v>8.1959999999999997</v>
      </c>
      <c r="H208" s="82">
        <v>1.1235900000000001</v>
      </c>
      <c r="I208" s="83">
        <f t="shared" si="47"/>
        <v>808.98480000000006</v>
      </c>
      <c r="J208" s="122"/>
      <c r="K208" s="123"/>
      <c r="L208" s="86">
        <f t="shared" si="48"/>
        <v>0.33341081468175943</v>
      </c>
      <c r="M208" s="86">
        <f t="shared" ref="M208:M209" si="50">I208/$J$201</f>
        <v>1.0288846020011355</v>
      </c>
      <c r="N208" s="87"/>
    </row>
    <row r="209" spans="1:14" x14ac:dyDescent="0.35">
      <c r="A209" s="82" t="s">
        <v>581</v>
      </c>
      <c r="B209" s="82" t="s">
        <v>582</v>
      </c>
      <c r="C209" s="82">
        <v>4.21</v>
      </c>
      <c r="D209" s="82">
        <v>11517.011</v>
      </c>
      <c r="E209" s="82">
        <v>327187</v>
      </c>
      <c r="F209" s="82">
        <v>13604.592000000001</v>
      </c>
      <c r="G209" s="82">
        <v>6.51</v>
      </c>
      <c r="H209" s="82">
        <v>0.88129000000000002</v>
      </c>
      <c r="I209" s="83">
        <f t="shared" si="47"/>
        <v>634.52880000000005</v>
      </c>
      <c r="J209" s="122"/>
      <c r="K209" s="123"/>
      <c r="L209" s="86">
        <f t="shared" si="48"/>
        <v>0.26151142042105019</v>
      </c>
      <c r="M209" s="86">
        <f t="shared" si="50"/>
        <v>0.80700763703626821</v>
      </c>
      <c r="N209" s="87"/>
    </row>
    <row r="210" spans="1:14" x14ac:dyDescent="0.35">
      <c r="A210" s="10" t="s">
        <v>590</v>
      </c>
      <c r="B210" s="10" t="s">
        <v>591</v>
      </c>
      <c r="C210" s="10">
        <v>4.21</v>
      </c>
      <c r="D210" s="10">
        <v>3239.86</v>
      </c>
      <c r="E210" s="10">
        <v>92847</v>
      </c>
      <c r="F210" s="10">
        <v>11045.458000000001</v>
      </c>
      <c r="G210" s="10">
        <v>2.2559999999999998</v>
      </c>
      <c r="H210" s="10">
        <v>0.27328000000000002</v>
      </c>
      <c r="I210" s="90">
        <f t="shared" si="47"/>
        <v>196.76160000000002</v>
      </c>
      <c r="J210" s="122"/>
      <c r="K210" s="123"/>
      <c r="L210" s="94">
        <f t="shared" si="48"/>
        <v>8.1092308970559746E-2</v>
      </c>
      <c r="M210" s="92"/>
      <c r="N210" s="93">
        <f t="shared" ref="N210:N224" si="51">LN(L210)</f>
        <v>-2.5121671562596415</v>
      </c>
    </row>
    <row r="211" spans="1:14" x14ac:dyDescent="0.35">
      <c r="A211" s="10" t="s">
        <v>592</v>
      </c>
      <c r="B211" s="10" t="s">
        <v>593</v>
      </c>
      <c r="C211" s="10">
        <v>4.21</v>
      </c>
      <c r="D211" s="10">
        <v>2893.8649999999998</v>
      </c>
      <c r="E211" s="10">
        <v>82530</v>
      </c>
      <c r="F211" s="10">
        <v>11094.655000000001</v>
      </c>
      <c r="G211" s="10">
        <v>2.0059999999999998</v>
      </c>
      <c r="H211" s="10">
        <v>0.23773</v>
      </c>
      <c r="I211" s="90">
        <f t="shared" si="47"/>
        <v>171.16559999999998</v>
      </c>
      <c r="J211" s="122"/>
      <c r="K211" s="123"/>
      <c r="L211" s="94">
        <f t="shared" si="48"/>
        <v>7.0543305809320708E-2</v>
      </c>
      <c r="M211" s="92"/>
      <c r="N211" s="93">
        <f t="shared" si="51"/>
        <v>-2.6515284909496653</v>
      </c>
    </row>
    <row r="212" spans="1:14" x14ac:dyDescent="0.35">
      <c r="A212" s="10" t="s">
        <v>594</v>
      </c>
      <c r="B212" s="10" t="s">
        <v>595</v>
      </c>
      <c r="C212" s="10">
        <v>4.21</v>
      </c>
      <c r="D212" s="10">
        <v>129.81800000000001</v>
      </c>
      <c r="E212" s="10">
        <v>3427</v>
      </c>
      <c r="F212" s="10">
        <v>11114.468000000001</v>
      </c>
      <c r="G212" s="10">
        <v>0.09</v>
      </c>
      <c r="H212" s="10"/>
      <c r="I212" s="90">
        <f t="shared" si="47"/>
        <v>0</v>
      </c>
      <c r="J212" s="122"/>
      <c r="K212" s="123"/>
      <c r="L212" s="94"/>
      <c r="M212" s="92"/>
      <c r="N212" s="93"/>
    </row>
    <row r="213" spans="1:14" x14ac:dyDescent="0.35">
      <c r="A213" s="82" t="s">
        <v>603</v>
      </c>
      <c r="B213" s="82" t="s">
        <v>604</v>
      </c>
      <c r="C213" s="82">
        <v>4.21</v>
      </c>
      <c r="D213" s="82">
        <v>5001.8789999999999</v>
      </c>
      <c r="E213" s="82">
        <v>140492</v>
      </c>
      <c r="F213" s="82">
        <v>11069.373</v>
      </c>
      <c r="G213" s="82">
        <v>3.4750000000000001</v>
      </c>
      <c r="H213" s="82">
        <v>0.44700000000000001</v>
      </c>
      <c r="I213" s="83">
        <f t="shared" si="47"/>
        <v>321.84000000000003</v>
      </c>
      <c r="J213" s="122"/>
      <c r="K213" s="123"/>
      <c r="L213" s="86">
        <f t="shared" si="48"/>
        <v>0.13264147434806867</v>
      </c>
      <c r="M213" s="86"/>
      <c r="N213" s="87">
        <f t="shared" si="51"/>
        <v>-2.0201054722462777</v>
      </c>
    </row>
    <row r="214" spans="1:14" x14ac:dyDescent="0.35">
      <c r="A214" s="82" t="s">
        <v>605</v>
      </c>
      <c r="B214" s="82" t="s">
        <v>606</v>
      </c>
      <c r="C214" s="82">
        <v>4.21</v>
      </c>
      <c r="D214" s="82">
        <v>5131.4970000000003</v>
      </c>
      <c r="E214" s="82">
        <v>149280</v>
      </c>
      <c r="F214" s="82">
        <v>10986.004999999999</v>
      </c>
      <c r="G214" s="82">
        <v>3.5920000000000001</v>
      </c>
      <c r="H214" s="82">
        <v>0.46371000000000001</v>
      </c>
      <c r="I214" s="83">
        <f t="shared" si="47"/>
        <v>333.87119999999999</v>
      </c>
      <c r="J214" s="122"/>
      <c r="K214" s="123"/>
      <c r="L214" s="86">
        <f t="shared" si="48"/>
        <v>0.13759995093946961</v>
      </c>
      <c r="M214" s="86"/>
      <c r="N214" s="87">
        <f t="shared" si="51"/>
        <v>-1.9834047100275096</v>
      </c>
    </row>
    <row r="215" spans="1:14" x14ac:dyDescent="0.35">
      <c r="A215" s="82" t="s">
        <v>607</v>
      </c>
      <c r="B215" s="82" t="s">
        <v>608</v>
      </c>
      <c r="C215" s="82">
        <v>4.21</v>
      </c>
      <c r="D215" s="82">
        <v>4733.9080000000004</v>
      </c>
      <c r="E215" s="82">
        <v>132430</v>
      </c>
      <c r="F215" s="82">
        <v>11305.594999999999</v>
      </c>
      <c r="G215" s="82">
        <v>3.22</v>
      </c>
      <c r="H215" s="82">
        <v>0.41065000000000002</v>
      </c>
      <c r="I215" s="83">
        <f t="shared" si="47"/>
        <v>295.66800000000001</v>
      </c>
      <c r="J215" s="122"/>
      <c r="K215" s="123"/>
      <c r="L215" s="86">
        <f t="shared" si="48"/>
        <v>0.12185508152356687</v>
      </c>
      <c r="M215" s="86"/>
      <c r="N215" s="87">
        <f t="shared" si="51"/>
        <v>-2.104922796673645</v>
      </c>
    </row>
    <row r="216" spans="1:14" x14ac:dyDescent="0.35">
      <c r="A216" s="10" t="s">
        <v>616</v>
      </c>
      <c r="B216" s="10" t="s">
        <v>617</v>
      </c>
      <c r="C216" s="10">
        <v>4.21</v>
      </c>
      <c r="D216" s="10">
        <v>33696.398000000001</v>
      </c>
      <c r="E216" s="10">
        <v>950465</v>
      </c>
      <c r="F216" s="10">
        <v>12217.579</v>
      </c>
      <c r="G216" s="10">
        <v>21.209</v>
      </c>
      <c r="H216" s="10">
        <v>3.0225499999999998</v>
      </c>
      <c r="I216" s="90">
        <f t="shared" si="47"/>
        <v>2176.2359999999999</v>
      </c>
      <c r="J216" s="122"/>
      <c r="K216" s="123"/>
      <c r="L216" s="94">
        <f t="shared" si="48"/>
        <v>0.89690265836857919</v>
      </c>
      <c r="M216" s="92"/>
      <c r="N216" s="93">
        <f t="shared" si="51"/>
        <v>-0.10880794191053826</v>
      </c>
    </row>
    <row r="217" spans="1:14" x14ac:dyDescent="0.35">
      <c r="A217" s="10" t="s">
        <v>618</v>
      </c>
      <c r="B217" s="10" t="s">
        <v>619</v>
      </c>
      <c r="C217" s="10">
        <v>4.21</v>
      </c>
      <c r="D217" s="10">
        <v>34256.269999999997</v>
      </c>
      <c r="E217" s="10">
        <v>964509</v>
      </c>
      <c r="F217" s="10">
        <v>12959.385</v>
      </c>
      <c r="G217" s="10">
        <v>20.327000000000002</v>
      </c>
      <c r="H217" s="10">
        <v>2.8922500000000002</v>
      </c>
      <c r="I217" s="90">
        <f t="shared" si="47"/>
        <v>2082.42</v>
      </c>
      <c r="J217" s="122"/>
      <c r="K217" s="123"/>
      <c r="L217" s="94">
        <f t="shared" si="48"/>
        <v>0.85823781696465673</v>
      </c>
      <c r="M217" s="92"/>
      <c r="N217" s="93">
        <f t="shared" si="51"/>
        <v>-0.15287404195084822</v>
      </c>
    </row>
    <row r="218" spans="1:14" x14ac:dyDescent="0.35">
      <c r="A218" s="10" t="s">
        <v>620</v>
      </c>
      <c r="B218" s="10" t="s">
        <v>621</v>
      </c>
      <c r="C218" s="10">
        <v>4.21</v>
      </c>
      <c r="D218" s="10">
        <v>28051.585999999999</v>
      </c>
      <c r="E218" s="10">
        <v>796555</v>
      </c>
      <c r="F218" s="10">
        <v>12746.313</v>
      </c>
      <c r="G218" s="10">
        <v>16.923999999999999</v>
      </c>
      <c r="H218" s="10">
        <v>2.39161</v>
      </c>
      <c r="I218" s="90">
        <f t="shared" si="47"/>
        <v>1721.9592</v>
      </c>
      <c r="J218" s="122"/>
      <c r="K218" s="123"/>
      <c r="L218" s="94">
        <f t="shared" si="48"/>
        <v>0.70967936569481982</v>
      </c>
      <c r="M218" s="92"/>
      <c r="N218" s="93">
        <f t="shared" si="51"/>
        <v>-0.34294200856061785</v>
      </c>
    </row>
    <row r="219" spans="1:14" x14ac:dyDescent="0.35">
      <c r="A219" s="82" t="s">
        <v>629</v>
      </c>
      <c r="B219" s="82" t="s">
        <v>630</v>
      </c>
      <c r="C219" s="82">
        <v>4.21</v>
      </c>
      <c r="D219" s="82">
        <v>26582.780999999999</v>
      </c>
      <c r="E219" s="82">
        <v>754164</v>
      </c>
      <c r="F219" s="82">
        <v>12178.593000000001</v>
      </c>
      <c r="G219" s="82">
        <v>16.785</v>
      </c>
      <c r="H219" s="82">
        <v>2.3713000000000002</v>
      </c>
      <c r="I219" s="83">
        <f t="shared" si="47"/>
        <v>1707.3360000000002</v>
      </c>
      <c r="J219" s="122"/>
      <c r="K219" s="123"/>
      <c r="L219" s="86">
        <f t="shared" si="48"/>
        <v>0.70365263561873659</v>
      </c>
      <c r="M219" s="86"/>
      <c r="N219" s="87">
        <f t="shared" si="51"/>
        <v>-0.35147045990778236</v>
      </c>
    </row>
    <row r="220" spans="1:14" x14ac:dyDescent="0.35">
      <c r="A220" s="82" t="s">
        <v>631</v>
      </c>
      <c r="B220" s="82" t="s">
        <v>632</v>
      </c>
      <c r="C220" s="82">
        <v>4.21</v>
      </c>
      <c r="D220" s="82">
        <v>26723.199000000001</v>
      </c>
      <c r="E220" s="82">
        <v>761022</v>
      </c>
      <c r="F220" s="82">
        <v>10434.901</v>
      </c>
      <c r="G220" s="82">
        <v>19.693999999999999</v>
      </c>
      <c r="H220" s="82">
        <v>2.7987600000000001</v>
      </c>
      <c r="I220" s="83">
        <f t="shared" si="47"/>
        <v>2015.1072000000001</v>
      </c>
      <c r="J220" s="122"/>
      <c r="K220" s="123"/>
      <c r="L220" s="86">
        <f t="shared" si="48"/>
        <v>0.83049586744161219</v>
      </c>
      <c r="M220" s="86"/>
      <c r="N220" s="87">
        <f t="shared" si="51"/>
        <v>-0.18573232592959377</v>
      </c>
    </row>
    <row r="221" spans="1:14" x14ac:dyDescent="0.35">
      <c r="A221" s="82" t="s">
        <v>633</v>
      </c>
      <c r="B221" s="82" t="s">
        <v>634</v>
      </c>
      <c r="C221" s="82">
        <v>4.21</v>
      </c>
      <c r="D221" s="82">
        <v>36458.336000000003</v>
      </c>
      <c r="E221" s="82">
        <v>1036816</v>
      </c>
      <c r="F221" s="82">
        <v>11009.681</v>
      </c>
      <c r="G221" s="82">
        <v>25.465</v>
      </c>
      <c r="H221" s="82">
        <v>3.65483</v>
      </c>
      <c r="I221" s="83">
        <f t="shared" si="47"/>
        <v>2631.4776000000002</v>
      </c>
      <c r="J221" s="122"/>
      <c r="K221" s="123"/>
      <c r="L221" s="86">
        <f t="shared" si="48"/>
        <v>1.0845235787283038</v>
      </c>
      <c r="M221" s="86"/>
      <c r="N221" s="87">
        <f t="shared" si="51"/>
        <v>8.1140792614426249E-2</v>
      </c>
    </row>
    <row r="222" spans="1:14" x14ac:dyDescent="0.35">
      <c r="A222" s="10" t="s">
        <v>655</v>
      </c>
      <c r="B222" s="10" t="s">
        <v>656</v>
      </c>
      <c r="C222" s="10">
        <v>4.21</v>
      </c>
      <c r="D222" s="10">
        <v>32430.877</v>
      </c>
      <c r="E222" s="10">
        <v>900772</v>
      </c>
      <c r="F222" s="10">
        <v>11615.896000000001</v>
      </c>
      <c r="G222" s="10">
        <v>21.47</v>
      </c>
      <c r="H222" s="10">
        <v>3.0611299999999999</v>
      </c>
      <c r="I222" s="90">
        <f t="shared" si="47"/>
        <v>2204.0135999999998</v>
      </c>
      <c r="J222" s="122"/>
      <c r="K222" s="123"/>
      <c r="L222" s="94">
        <f t="shared" si="48"/>
        <v>0.90835077487942584</v>
      </c>
      <c r="M222" s="92"/>
      <c r="N222" s="93">
        <f t="shared" si="51"/>
        <v>-9.6124659035132426E-2</v>
      </c>
    </row>
    <row r="223" spans="1:14" x14ac:dyDescent="0.35">
      <c r="A223" s="10" t="s">
        <v>657</v>
      </c>
      <c r="B223" s="10" t="s">
        <v>658</v>
      </c>
      <c r="C223" s="10">
        <v>4.21</v>
      </c>
      <c r="D223" s="10">
        <v>26262.365000000002</v>
      </c>
      <c r="E223" s="10">
        <v>736637</v>
      </c>
      <c r="F223" s="10">
        <v>10071.791999999999</v>
      </c>
      <c r="G223" s="10">
        <v>20.052</v>
      </c>
      <c r="H223" s="10">
        <v>2.8515799999999998</v>
      </c>
      <c r="I223" s="90">
        <f t="shared" si="47"/>
        <v>2053.1376</v>
      </c>
      <c r="J223" s="122"/>
      <c r="K223" s="123"/>
      <c r="L223" s="94">
        <f t="shared" si="48"/>
        <v>0.84616951995853606</v>
      </c>
      <c r="M223" s="92"/>
      <c r="N223" s="93">
        <f t="shared" si="51"/>
        <v>-0.16703556124736491</v>
      </c>
    </row>
    <row r="224" spans="1:14" x14ac:dyDescent="0.35">
      <c r="A224" s="10" t="s">
        <v>659</v>
      </c>
      <c r="B224" s="10" t="s">
        <v>660</v>
      </c>
      <c r="C224" s="10">
        <v>4.21</v>
      </c>
      <c r="D224" s="10">
        <v>24703.008000000002</v>
      </c>
      <c r="E224" s="10">
        <v>701228</v>
      </c>
      <c r="F224" s="10">
        <v>10054.609</v>
      </c>
      <c r="G224" s="10">
        <v>18.893000000000001</v>
      </c>
      <c r="H224" s="10">
        <v>2.6808900000000002</v>
      </c>
      <c r="I224" s="90">
        <f t="shared" si="47"/>
        <v>1930.2408000000003</v>
      </c>
      <c r="J224" s="122"/>
      <c r="K224" s="123"/>
      <c r="L224" s="94">
        <f t="shared" si="48"/>
        <v>0.79551946793063488</v>
      </c>
      <c r="M224" s="92"/>
      <c r="N224" s="93">
        <f t="shared" si="51"/>
        <v>-0.22875995893223564</v>
      </c>
    </row>
    <row r="225" spans="1:14" x14ac:dyDescent="0.35">
      <c r="A225" s="82" t="s">
        <v>662</v>
      </c>
      <c r="B225" s="82" t="s">
        <v>663</v>
      </c>
      <c r="C225" s="82">
        <v>4.21</v>
      </c>
      <c r="D225" s="82">
        <v>27444.285</v>
      </c>
      <c r="E225" s="82">
        <v>778976</v>
      </c>
      <c r="F225" s="82">
        <v>9924.4500000000007</v>
      </c>
      <c r="G225" s="82">
        <v>21.265000000000001</v>
      </c>
      <c r="H225" s="82">
        <v>3.03084</v>
      </c>
      <c r="I225" s="83">
        <f t="shared" si="47"/>
        <v>2182.2048</v>
      </c>
      <c r="J225" s="122"/>
      <c r="K225" s="123"/>
      <c r="L225" s="86">
        <f t="shared" si="48"/>
        <v>0.89936260875413954</v>
      </c>
      <c r="M225" s="86">
        <f>I225/$J$201</f>
        <v>2.7753758996868263</v>
      </c>
      <c r="N225" s="87"/>
    </row>
    <row r="226" spans="1:14" x14ac:dyDescent="0.35">
      <c r="A226" s="82" t="s">
        <v>664</v>
      </c>
      <c r="B226" s="82" t="s">
        <v>665</v>
      </c>
      <c r="C226" s="82">
        <v>4.21</v>
      </c>
      <c r="D226" s="82">
        <v>29393.782999999999</v>
      </c>
      <c r="E226" s="82">
        <v>838612</v>
      </c>
      <c r="F226" s="82">
        <v>11523.901</v>
      </c>
      <c r="G226" s="82">
        <v>19.614999999999998</v>
      </c>
      <c r="H226" s="82">
        <v>2.7871299999999999</v>
      </c>
      <c r="I226" s="83">
        <f t="shared" si="47"/>
        <v>2006.7336</v>
      </c>
      <c r="J226" s="122"/>
      <c r="K226" s="123"/>
      <c r="L226" s="86">
        <f t="shared" si="48"/>
        <v>0.82704481521192974</v>
      </c>
      <c r="M226" s="86">
        <f t="shared" ref="M226:M227" si="52">I226/$J$201</f>
        <v>2.5522077811082551</v>
      </c>
      <c r="N226" s="87"/>
    </row>
    <row r="227" spans="1:14" x14ac:dyDescent="0.35">
      <c r="A227" s="82" t="s">
        <v>666</v>
      </c>
      <c r="B227" s="82" t="s">
        <v>667</v>
      </c>
      <c r="C227" s="82">
        <v>4.21</v>
      </c>
      <c r="D227" s="82">
        <v>25097.48</v>
      </c>
      <c r="E227" s="82">
        <v>722269</v>
      </c>
      <c r="F227" s="82">
        <v>12350.736000000001</v>
      </c>
      <c r="G227" s="82">
        <v>15.627000000000001</v>
      </c>
      <c r="H227" s="82">
        <v>2.2017099999999998</v>
      </c>
      <c r="I227" s="83">
        <f t="shared" si="47"/>
        <v>1585.2311999999999</v>
      </c>
      <c r="J227" s="122"/>
      <c r="K227" s="123"/>
      <c r="L227" s="86">
        <f t="shared" si="48"/>
        <v>0.65332899437782155</v>
      </c>
      <c r="M227" s="86">
        <f t="shared" si="52"/>
        <v>2.0161317892397759</v>
      </c>
      <c r="N227" s="87"/>
    </row>
    <row r="228" spans="1:14" x14ac:dyDescent="0.35">
      <c r="A228" s="10" t="s">
        <v>668</v>
      </c>
      <c r="B228" s="10" t="s">
        <v>669</v>
      </c>
      <c r="C228" s="10">
        <v>4.21</v>
      </c>
      <c r="D228" s="10">
        <v>26869.49</v>
      </c>
      <c r="E228" s="10">
        <v>757890</v>
      </c>
      <c r="F228" s="10">
        <v>10850.071</v>
      </c>
      <c r="G228" s="10">
        <v>19.044</v>
      </c>
      <c r="H228" s="10">
        <v>2.70302</v>
      </c>
      <c r="I228" s="90">
        <f>H228*720</f>
        <v>1946.1743999999999</v>
      </c>
      <c r="J228" s="122"/>
      <c r="K228" s="123"/>
      <c r="L228" s="92"/>
      <c r="M228" s="94">
        <f>I228/$J$201</f>
        <v>2.4751872630595759</v>
      </c>
      <c r="N228" s="93"/>
    </row>
    <row r="229" spans="1:14" x14ac:dyDescent="0.35">
      <c r="A229" s="10" t="s">
        <v>670</v>
      </c>
      <c r="B229" s="10" t="s">
        <v>671</v>
      </c>
      <c r="C229" s="10">
        <v>4.21</v>
      </c>
      <c r="D229" s="10">
        <v>24696.936000000002</v>
      </c>
      <c r="E229" s="10">
        <v>691755</v>
      </c>
      <c r="F229" s="10">
        <v>11696.477999999999</v>
      </c>
      <c r="G229" s="10">
        <v>16.236999999999998</v>
      </c>
      <c r="H229" s="10">
        <v>2.2910499999999998</v>
      </c>
      <c r="I229" s="90">
        <f>H229*720</f>
        <v>1649.5559999999998</v>
      </c>
      <c r="J229" s="122"/>
      <c r="K229" s="123"/>
      <c r="L229" s="92"/>
      <c r="M229" s="94">
        <f t="shared" ref="M229:M230" si="53">I229/$J$201</f>
        <v>2.0979414799123353</v>
      </c>
      <c r="N229" s="93"/>
    </row>
    <row r="230" spans="1:14" x14ac:dyDescent="0.35">
      <c r="A230" s="10" t="s">
        <v>672</v>
      </c>
      <c r="B230" s="10" t="s">
        <v>673</v>
      </c>
      <c r="C230" s="10">
        <v>4.21</v>
      </c>
      <c r="D230" s="10">
        <v>27013.143</v>
      </c>
      <c r="E230" s="10">
        <v>754831</v>
      </c>
      <c r="F230" s="10">
        <v>11274.203</v>
      </c>
      <c r="G230" s="10">
        <v>18.425000000000001</v>
      </c>
      <c r="H230" s="10">
        <v>2.6120299999999999</v>
      </c>
      <c r="I230" s="90">
        <f t="shared" si="47"/>
        <v>1880.6615999999999</v>
      </c>
      <c r="J230" s="124"/>
      <c r="K230" s="125"/>
      <c r="L230" s="92"/>
      <c r="M230" s="94">
        <f t="shared" si="53"/>
        <v>2.3918666479454478</v>
      </c>
      <c r="N230" s="93"/>
    </row>
  </sheetData>
  <mergeCells count="21">
    <mergeCell ref="J201:J203"/>
    <mergeCell ref="K201:K203"/>
    <mergeCell ref="J204:K230"/>
    <mergeCell ref="J135:J137"/>
    <mergeCell ref="K135:K137"/>
    <mergeCell ref="J138:K164"/>
    <mergeCell ref="J168:J170"/>
    <mergeCell ref="K168:K170"/>
    <mergeCell ref="J171:K197"/>
    <mergeCell ref="J69:J71"/>
    <mergeCell ref="K69:K71"/>
    <mergeCell ref="J72:K98"/>
    <mergeCell ref="J102:J104"/>
    <mergeCell ref="K102:K104"/>
    <mergeCell ref="J105:K131"/>
    <mergeCell ref="J3:J5"/>
    <mergeCell ref="K3:K5"/>
    <mergeCell ref="J6:K32"/>
    <mergeCell ref="J36:J38"/>
    <mergeCell ref="K36:K38"/>
    <mergeCell ref="J39:K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F2F18-EE17-4F44-9240-F5E8C603E4D6}">
  <dimension ref="A1:R470"/>
  <sheetViews>
    <sheetView topLeftCell="A409" workbookViewId="0">
      <selection activeCell="O435" sqref="O435"/>
    </sheetView>
  </sheetViews>
  <sheetFormatPr defaultRowHeight="14.5" x14ac:dyDescent="0.35"/>
  <cols>
    <col min="1" max="1" width="39.08984375" style="8" bestFit="1" customWidth="1"/>
    <col min="2" max="2" width="19.6328125" style="8" bestFit="1" customWidth="1"/>
    <col min="3" max="7" width="8.7265625" style="8"/>
    <col min="8" max="8" width="17.1796875" style="8" bestFit="1" customWidth="1"/>
    <col min="9" max="9" width="14.453125" style="8" bestFit="1" customWidth="1"/>
    <col min="10" max="10" width="8.7265625" style="8"/>
    <col min="15" max="15" width="10.08984375" bestFit="1" customWidth="1"/>
  </cols>
  <sheetData>
    <row r="1" spans="1:18" ht="15.5" x14ac:dyDescent="0.35">
      <c r="A1" s="97" t="s">
        <v>728</v>
      </c>
      <c r="B1" s="97"/>
      <c r="C1" s="97"/>
      <c r="D1" s="97"/>
      <c r="E1" s="97"/>
      <c r="F1" s="97"/>
      <c r="G1" s="97"/>
      <c r="H1" s="97"/>
      <c r="I1" s="97"/>
      <c r="J1" s="97"/>
      <c r="R1" t="s">
        <v>737</v>
      </c>
    </row>
    <row r="2" spans="1:18" x14ac:dyDescent="0.35">
      <c r="A2" s="10" t="s">
        <v>257</v>
      </c>
      <c r="B2" s="10" t="s">
        <v>258</v>
      </c>
      <c r="C2" s="10" t="s">
        <v>260</v>
      </c>
      <c r="D2" s="10" t="s">
        <v>261</v>
      </c>
      <c r="E2" s="10" t="s">
        <v>262</v>
      </c>
      <c r="F2" s="10" t="s">
        <v>263</v>
      </c>
      <c r="G2" s="10" t="s">
        <v>264</v>
      </c>
      <c r="H2" s="10" t="s">
        <v>738</v>
      </c>
      <c r="I2" s="10" t="s">
        <v>729</v>
      </c>
      <c r="J2" s="10" t="s">
        <v>268</v>
      </c>
      <c r="K2" s="10" t="s">
        <v>739</v>
      </c>
      <c r="M2" s="98" t="s">
        <v>740</v>
      </c>
      <c r="R2" t="s">
        <v>741</v>
      </c>
    </row>
    <row r="3" spans="1:18" x14ac:dyDescent="0.35">
      <c r="A3" s="10" t="s">
        <v>279</v>
      </c>
      <c r="B3" s="10" t="s">
        <v>280</v>
      </c>
      <c r="C3" s="10">
        <v>3.83</v>
      </c>
      <c r="D3" s="10">
        <v>11498.782999999999</v>
      </c>
      <c r="E3" s="10">
        <v>361868</v>
      </c>
      <c r="F3" s="10">
        <v>19066.898000000001</v>
      </c>
      <c r="G3" s="10">
        <v>9.0459999999999994</v>
      </c>
      <c r="H3" s="10">
        <v>4.165</v>
      </c>
      <c r="I3" s="10">
        <v>4.3501500000000002</v>
      </c>
      <c r="J3" s="10"/>
      <c r="K3" s="99">
        <f>AVERAGE(G3:G5)</f>
        <v>8.8550000000000004</v>
      </c>
      <c r="M3" s="108">
        <f>K6/K9</f>
        <v>1.0359781561194987</v>
      </c>
    </row>
    <row r="4" spans="1:18" x14ac:dyDescent="0.35">
      <c r="A4" s="10" t="s">
        <v>297</v>
      </c>
      <c r="B4" s="10" t="s">
        <v>280</v>
      </c>
      <c r="C4" s="10">
        <v>3.83</v>
      </c>
      <c r="D4" s="10">
        <v>12584.558999999999</v>
      </c>
      <c r="E4" s="10">
        <v>406632</v>
      </c>
      <c r="F4" s="10">
        <v>18815.580000000002</v>
      </c>
      <c r="G4" s="10">
        <v>10.032999999999999</v>
      </c>
      <c r="H4" s="10">
        <v>4.165</v>
      </c>
      <c r="I4" s="10">
        <v>4.8470199999999997</v>
      </c>
      <c r="J4" s="10"/>
      <c r="K4" s="99"/>
      <c r="M4" s="100"/>
    </row>
    <row r="5" spans="1:18" x14ac:dyDescent="0.35">
      <c r="A5" s="10" t="s">
        <v>460</v>
      </c>
      <c r="B5" s="10" t="s">
        <v>280</v>
      </c>
      <c r="C5" s="10">
        <v>3.83</v>
      </c>
      <c r="D5" s="10">
        <v>10746.939</v>
      </c>
      <c r="E5" s="10">
        <v>308261</v>
      </c>
      <c r="F5" s="10">
        <v>21534.98</v>
      </c>
      <c r="G5" s="10">
        <v>7.4859999999999998</v>
      </c>
      <c r="H5" s="10">
        <v>4.165</v>
      </c>
      <c r="I5" s="10">
        <v>3.5739999999999998</v>
      </c>
      <c r="J5" s="10"/>
      <c r="K5" s="99"/>
    </row>
    <row r="6" spans="1:18" x14ac:dyDescent="0.35">
      <c r="A6" s="10" t="s">
        <v>283</v>
      </c>
      <c r="B6" s="10" t="s">
        <v>284</v>
      </c>
      <c r="C6" s="10">
        <v>3.83</v>
      </c>
      <c r="D6" s="10">
        <v>11181.646000000001</v>
      </c>
      <c r="E6" s="10">
        <v>341932</v>
      </c>
      <c r="F6" s="10">
        <v>18031.807000000001</v>
      </c>
      <c r="G6" s="10">
        <v>9.3019999999999996</v>
      </c>
      <c r="H6" s="10">
        <v>4.165</v>
      </c>
      <c r="I6" s="10">
        <v>4.4783600000000003</v>
      </c>
      <c r="J6" s="10"/>
      <c r="K6" s="101">
        <f>AVERAGE(G6:G8)</f>
        <v>9.6749999999999989</v>
      </c>
      <c r="M6" t="s">
        <v>742</v>
      </c>
    </row>
    <row r="7" spans="1:18" x14ac:dyDescent="0.35">
      <c r="A7" s="10" t="s">
        <v>285</v>
      </c>
      <c r="B7" s="10" t="s">
        <v>286</v>
      </c>
      <c r="C7" s="10">
        <v>3.83</v>
      </c>
      <c r="D7" s="10">
        <v>12246.511</v>
      </c>
      <c r="E7" s="10">
        <v>366732</v>
      </c>
      <c r="F7" s="10">
        <v>18458</v>
      </c>
      <c r="G7" s="10">
        <v>9.952</v>
      </c>
      <c r="H7" s="10">
        <v>4.165</v>
      </c>
      <c r="I7" s="10">
        <v>4.8063599999999997</v>
      </c>
      <c r="J7" s="10"/>
      <c r="K7" s="101"/>
      <c r="M7" s="109">
        <f>(K9/K3)-1</f>
        <v>5.4658385093167672E-2</v>
      </c>
    </row>
    <row r="8" spans="1:18" x14ac:dyDescent="0.35">
      <c r="A8" s="10" t="s">
        <v>287</v>
      </c>
      <c r="B8" s="10" t="s">
        <v>288</v>
      </c>
      <c r="C8" s="10">
        <v>3.83</v>
      </c>
      <c r="D8" s="10">
        <v>11854.630999999999</v>
      </c>
      <c r="E8" s="10">
        <v>353208</v>
      </c>
      <c r="F8" s="10">
        <v>18199.506000000001</v>
      </c>
      <c r="G8" s="10">
        <v>9.7710000000000008</v>
      </c>
      <c r="H8" s="10">
        <v>4.165</v>
      </c>
      <c r="I8" s="10">
        <v>4.7145700000000001</v>
      </c>
      <c r="J8" s="10"/>
      <c r="K8" s="101"/>
    </row>
    <row r="9" spans="1:18" x14ac:dyDescent="0.35">
      <c r="A9" s="10" t="s">
        <v>290</v>
      </c>
      <c r="B9" s="10" t="s">
        <v>291</v>
      </c>
      <c r="C9" s="10">
        <v>3.83</v>
      </c>
      <c r="D9" s="10">
        <v>11497.64</v>
      </c>
      <c r="E9" s="10">
        <v>370057</v>
      </c>
      <c r="F9" s="10">
        <v>16791.877</v>
      </c>
      <c r="G9" s="10">
        <v>10.271000000000001</v>
      </c>
      <c r="H9" s="10">
        <v>4.165</v>
      </c>
      <c r="I9" s="10">
        <v>4.9677300000000004</v>
      </c>
      <c r="J9" s="10"/>
      <c r="K9" s="99">
        <f>AVERAGE(G9:G11)</f>
        <v>9.3390000000000004</v>
      </c>
    </row>
    <row r="10" spans="1:18" x14ac:dyDescent="0.35">
      <c r="A10" s="10" t="s">
        <v>292</v>
      </c>
      <c r="B10" s="10" t="s">
        <v>293</v>
      </c>
      <c r="C10" s="10">
        <v>3.83</v>
      </c>
      <c r="D10" s="10">
        <v>10257.353999999999</v>
      </c>
      <c r="E10" s="10">
        <v>319351</v>
      </c>
      <c r="F10" s="10">
        <v>17326.311000000002</v>
      </c>
      <c r="G10" s="10">
        <v>8.8800000000000008</v>
      </c>
      <c r="H10" s="10">
        <v>4.165</v>
      </c>
      <c r="I10" s="10">
        <v>4.2670199999999996</v>
      </c>
      <c r="J10" s="10"/>
      <c r="K10" s="99"/>
    </row>
    <row r="11" spans="1:18" x14ac:dyDescent="0.35">
      <c r="A11" s="10" t="s">
        <v>294</v>
      </c>
      <c r="B11" s="10" t="s">
        <v>295</v>
      </c>
      <c r="C11" s="10">
        <v>3.83</v>
      </c>
      <c r="D11" s="10">
        <v>9608.3680000000004</v>
      </c>
      <c r="E11" s="10">
        <v>317132</v>
      </c>
      <c r="F11" s="10">
        <v>16255.606</v>
      </c>
      <c r="G11" s="10">
        <v>8.8659999999999997</v>
      </c>
      <c r="H11" s="10">
        <v>4.165</v>
      </c>
      <c r="I11" s="10">
        <v>4.26004</v>
      </c>
      <c r="J11" s="10"/>
      <c r="K11" s="99"/>
    </row>
    <row r="12" spans="1:18" x14ac:dyDescent="0.35">
      <c r="A12" s="10" t="s">
        <v>299</v>
      </c>
      <c r="B12" s="10" t="s">
        <v>300</v>
      </c>
      <c r="C12" s="10">
        <v>3.83</v>
      </c>
      <c r="D12" s="10">
        <v>56.5</v>
      </c>
      <c r="E12" s="10">
        <v>2398</v>
      </c>
      <c r="F12" s="10">
        <v>18123.623</v>
      </c>
      <c r="G12" s="10">
        <v>4.7E-2</v>
      </c>
      <c r="H12" s="10">
        <v>0.02</v>
      </c>
      <c r="I12" s="10">
        <v>2.5190000000000001E-2</v>
      </c>
      <c r="J12" s="10">
        <v>25.94</v>
      </c>
    </row>
    <row r="13" spans="1:18" x14ac:dyDescent="0.35">
      <c r="A13" s="10" t="s">
        <v>420</v>
      </c>
      <c r="B13" s="10" t="s">
        <v>300</v>
      </c>
      <c r="C13" s="10">
        <v>3.86</v>
      </c>
      <c r="D13" s="10">
        <v>58.01</v>
      </c>
      <c r="E13" s="10">
        <v>-62</v>
      </c>
      <c r="F13" s="10">
        <v>19777.315999999999</v>
      </c>
      <c r="G13" s="10">
        <v>4.3999999999999997E-2</v>
      </c>
      <c r="H13" s="10">
        <v>0.02</v>
      </c>
      <c r="I13" s="10">
        <v>2.3910000000000001E-2</v>
      </c>
      <c r="J13" s="10">
        <v>19.559999999999999</v>
      </c>
    </row>
    <row r="14" spans="1:18" x14ac:dyDescent="0.35">
      <c r="A14" s="10" t="s">
        <v>302</v>
      </c>
      <c r="B14" s="10" t="s">
        <v>303</v>
      </c>
      <c r="C14" s="10">
        <v>3.87</v>
      </c>
      <c r="D14" s="10">
        <v>82.106999999999999</v>
      </c>
      <c r="E14" s="10">
        <v>120</v>
      </c>
      <c r="F14" s="10">
        <v>18268.603999999999</v>
      </c>
      <c r="G14" s="10">
        <v>6.7000000000000004E-2</v>
      </c>
      <c r="H14" s="10">
        <v>0.04</v>
      </c>
      <c r="I14" s="10">
        <v>3.4720000000000001E-2</v>
      </c>
      <c r="J14" s="10">
        <v>-13.2</v>
      </c>
    </row>
    <row r="15" spans="1:18" x14ac:dyDescent="0.35">
      <c r="A15" s="10" t="s">
        <v>421</v>
      </c>
      <c r="B15" s="10" t="s">
        <v>303</v>
      </c>
      <c r="C15" s="10">
        <v>3.83</v>
      </c>
      <c r="D15" s="10">
        <v>141.261</v>
      </c>
      <c r="E15" s="10">
        <v>4838</v>
      </c>
      <c r="F15" s="10">
        <v>19862.373</v>
      </c>
      <c r="G15" s="10">
        <v>0.107</v>
      </c>
      <c r="H15" s="10">
        <v>0.04</v>
      </c>
      <c r="I15" s="10">
        <v>5.2850000000000001E-2</v>
      </c>
      <c r="J15" s="10">
        <v>32.130000000000003</v>
      </c>
    </row>
    <row r="16" spans="1:18" x14ac:dyDescent="0.35">
      <c r="A16" s="10" t="s">
        <v>304</v>
      </c>
      <c r="B16" s="10" t="s">
        <v>305</v>
      </c>
      <c r="C16" s="10">
        <v>3.86</v>
      </c>
      <c r="D16" s="10">
        <v>162.11600000000001</v>
      </c>
      <c r="E16" s="10">
        <v>4164</v>
      </c>
      <c r="F16" s="10">
        <v>18202.794999999998</v>
      </c>
      <c r="G16" s="10">
        <v>0.13400000000000001</v>
      </c>
      <c r="H16" s="10">
        <v>0.06</v>
      </c>
      <c r="I16" s="10">
        <v>6.5280000000000005E-2</v>
      </c>
      <c r="J16" s="10">
        <v>8.8000000000000007</v>
      </c>
    </row>
    <row r="17" spans="1:16" x14ac:dyDescent="0.35">
      <c r="A17" s="10" t="s">
        <v>422</v>
      </c>
      <c r="B17" s="10" t="s">
        <v>305</v>
      </c>
      <c r="C17" s="10">
        <v>3.83</v>
      </c>
      <c r="D17" s="10">
        <v>217.29300000000001</v>
      </c>
      <c r="E17" s="10">
        <v>6766</v>
      </c>
      <c r="F17" s="10">
        <v>17967.993999999999</v>
      </c>
      <c r="G17" s="10">
        <v>0.18099999999999999</v>
      </c>
      <c r="H17" s="10">
        <v>0.06</v>
      </c>
      <c r="I17" s="10">
        <v>8.7370000000000003E-2</v>
      </c>
      <c r="J17" s="10">
        <v>45.61</v>
      </c>
    </row>
    <row r="18" spans="1:16" x14ac:dyDescent="0.35">
      <c r="A18" s="10" t="s">
        <v>306</v>
      </c>
      <c r="B18" s="10" t="s">
        <v>307</v>
      </c>
      <c r="C18" s="10">
        <v>3.89</v>
      </c>
      <c r="D18" s="10">
        <v>152.47800000000001</v>
      </c>
      <c r="E18" s="10">
        <v>4326</v>
      </c>
      <c r="F18" s="10">
        <v>17825.504000000001</v>
      </c>
      <c r="G18" s="10">
        <v>0.128</v>
      </c>
      <c r="H18" s="10">
        <v>0.09</v>
      </c>
      <c r="I18" s="10">
        <v>6.2839999999999993E-2</v>
      </c>
      <c r="J18" s="10">
        <v>-30.18</v>
      </c>
    </row>
    <row r="19" spans="1:16" x14ac:dyDescent="0.35">
      <c r="A19" s="10" t="s">
        <v>423</v>
      </c>
      <c r="B19" s="10" t="s">
        <v>307</v>
      </c>
      <c r="C19" s="10">
        <v>3.83</v>
      </c>
      <c r="D19" s="10">
        <v>221.98099999999999</v>
      </c>
      <c r="E19" s="10">
        <v>5523</v>
      </c>
      <c r="F19" s="10">
        <v>18763.002</v>
      </c>
      <c r="G19" s="10">
        <v>0.17699999999999999</v>
      </c>
      <c r="H19" s="10">
        <v>0.09</v>
      </c>
      <c r="I19" s="10">
        <v>8.5550000000000001E-2</v>
      </c>
      <c r="J19" s="10">
        <v>-4.95</v>
      </c>
    </row>
    <row r="20" spans="1:16" x14ac:dyDescent="0.35">
      <c r="A20" s="10" t="s">
        <v>308</v>
      </c>
      <c r="B20" s="10" t="s">
        <v>309</v>
      </c>
      <c r="C20" s="10">
        <v>3.83</v>
      </c>
      <c r="D20" s="10">
        <v>325.30599999999998</v>
      </c>
      <c r="E20" s="10">
        <v>7113</v>
      </c>
      <c r="F20" s="10">
        <v>18207.080000000002</v>
      </c>
      <c r="G20" s="10">
        <v>0.26800000000000002</v>
      </c>
      <c r="H20" s="10">
        <v>0.15</v>
      </c>
      <c r="I20" s="10">
        <v>0.12740000000000001</v>
      </c>
      <c r="J20" s="10">
        <v>-15.06</v>
      </c>
    </row>
    <row r="21" spans="1:16" x14ac:dyDescent="0.35">
      <c r="A21" s="10" t="s">
        <v>424</v>
      </c>
      <c r="B21" s="10" t="s">
        <v>309</v>
      </c>
      <c r="C21" s="10">
        <v>3.84</v>
      </c>
      <c r="D21" s="10">
        <v>532.29300000000001</v>
      </c>
      <c r="E21" s="10">
        <v>17126</v>
      </c>
      <c r="F21" s="10">
        <v>17573.857</v>
      </c>
      <c r="G21" s="10">
        <v>0.45400000000000001</v>
      </c>
      <c r="H21" s="10">
        <v>0.15</v>
      </c>
      <c r="I21" s="10">
        <v>0.21364</v>
      </c>
      <c r="J21" s="10">
        <v>42.43</v>
      </c>
    </row>
    <row r="22" spans="1:16" x14ac:dyDescent="0.35">
      <c r="A22" s="10" t="s">
        <v>310</v>
      </c>
      <c r="B22" s="10" t="s">
        <v>311</v>
      </c>
      <c r="C22" s="10">
        <v>3.83</v>
      </c>
      <c r="D22" s="10">
        <v>887.87900000000002</v>
      </c>
      <c r="E22" s="10">
        <v>25972</v>
      </c>
      <c r="F22" s="10">
        <v>17670.805</v>
      </c>
      <c r="G22" s="10">
        <v>0.754</v>
      </c>
      <c r="H22" s="10">
        <v>0.24</v>
      </c>
      <c r="I22" s="10">
        <v>0.35247000000000001</v>
      </c>
      <c r="J22" s="10">
        <v>46.86</v>
      </c>
    </row>
    <row r="23" spans="1:16" x14ac:dyDescent="0.35">
      <c r="A23" s="10" t="s">
        <v>425</v>
      </c>
      <c r="B23" s="10" t="s">
        <v>311</v>
      </c>
      <c r="C23" s="10">
        <v>3.83</v>
      </c>
      <c r="D23" s="10">
        <v>811.03300000000002</v>
      </c>
      <c r="E23" s="10">
        <v>26762</v>
      </c>
      <c r="F23" s="10">
        <v>18837.313999999998</v>
      </c>
      <c r="G23" s="10">
        <v>0.64600000000000002</v>
      </c>
      <c r="H23" s="10">
        <v>0.24</v>
      </c>
      <c r="I23" s="10">
        <v>0.3024</v>
      </c>
      <c r="J23" s="10">
        <v>26</v>
      </c>
      <c r="P23" s="103"/>
    </row>
    <row r="24" spans="1:16" x14ac:dyDescent="0.35">
      <c r="A24" s="10" t="s">
        <v>313</v>
      </c>
      <c r="B24" s="10" t="s">
        <v>314</v>
      </c>
      <c r="C24" s="10">
        <v>3.83</v>
      </c>
      <c r="D24" s="10">
        <v>1202.4110000000001</v>
      </c>
      <c r="E24" s="10">
        <v>39241</v>
      </c>
      <c r="F24" s="10">
        <v>17276.960999999999</v>
      </c>
      <c r="G24" s="10">
        <v>1.044</v>
      </c>
      <c r="H24" s="10">
        <v>0.39</v>
      </c>
      <c r="I24" s="10">
        <v>0.48742000000000002</v>
      </c>
      <c r="J24" s="10">
        <v>24.98</v>
      </c>
      <c r="K24" s="10" t="s">
        <v>739</v>
      </c>
      <c r="L24" s="10" t="s">
        <v>743</v>
      </c>
      <c r="M24" s="10" t="s">
        <v>744</v>
      </c>
      <c r="N24" s="10" t="s">
        <v>745</v>
      </c>
      <c r="O24" s="10" t="s">
        <v>746</v>
      </c>
    </row>
    <row r="25" spans="1:16" x14ac:dyDescent="0.35">
      <c r="A25" s="10" t="s">
        <v>347</v>
      </c>
      <c r="B25" s="10" t="s">
        <v>314</v>
      </c>
      <c r="C25" s="10">
        <v>3.83</v>
      </c>
      <c r="D25" s="10">
        <v>1142.309</v>
      </c>
      <c r="E25" s="10">
        <v>34424</v>
      </c>
      <c r="F25" s="10">
        <v>18279.766</v>
      </c>
      <c r="G25" s="10">
        <v>0.93700000000000006</v>
      </c>
      <c r="H25" s="10">
        <v>0.39</v>
      </c>
      <c r="I25" s="10">
        <v>0.43781999999999999</v>
      </c>
      <c r="J25" s="10">
        <v>12.26</v>
      </c>
      <c r="K25" s="104">
        <f>AVERAGE(I38:I44)</f>
        <v>0.83582857142857148</v>
      </c>
      <c r="L25" s="104">
        <f>STDEV(I38:I44)</f>
        <v>0.14626188469415202</v>
      </c>
      <c r="M25" s="105">
        <f>L25/K25</f>
        <v>0.17499029070538458</v>
      </c>
      <c r="N25" s="104">
        <f>L25*3.143</f>
        <v>0.4597011035937198</v>
      </c>
      <c r="O25" s="10" t="s">
        <v>24</v>
      </c>
    </row>
    <row r="26" spans="1:16" x14ac:dyDescent="0.35">
      <c r="A26" s="10" t="s">
        <v>351</v>
      </c>
      <c r="B26" s="10" t="s">
        <v>314</v>
      </c>
      <c r="C26" s="10">
        <v>3.83</v>
      </c>
      <c r="D26" s="10">
        <v>1387.077</v>
      </c>
      <c r="E26" s="10">
        <v>37718</v>
      </c>
      <c r="F26" s="10">
        <v>18091.330000000002</v>
      </c>
      <c r="G26" s="10">
        <v>1.1499999999999999</v>
      </c>
      <c r="H26" s="10">
        <v>0.39</v>
      </c>
      <c r="I26" s="10">
        <v>0.53683999999999998</v>
      </c>
      <c r="J26" s="10">
        <v>37.65</v>
      </c>
    </row>
    <row r="27" spans="1:16" x14ac:dyDescent="0.35">
      <c r="A27" s="10" t="s">
        <v>427</v>
      </c>
      <c r="B27" s="10" t="s">
        <v>314</v>
      </c>
      <c r="C27" s="10">
        <v>3.83</v>
      </c>
      <c r="D27" s="10">
        <v>1361.3340000000001</v>
      </c>
      <c r="E27" s="10">
        <v>39805</v>
      </c>
      <c r="F27" s="10">
        <v>19625.395</v>
      </c>
      <c r="G27" s="10">
        <v>1.04</v>
      </c>
      <c r="H27" s="10">
        <v>0.39</v>
      </c>
      <c r="I27" s="10">
        <v>0.48581000000000002</v>
      </c>
      <c r="J27" s="10">
        <v>24.57</v>
      </c>
    </row>
    <row r="28" spans="1:16" x14ac:dyDescent="0.35">
      <c r="A28" s="10" t="s">
        <v>445</v>
      </c>
      <c r="B28" s="10" t="s">
        <v>314</v>
      </c>
      <c r="C28" s="10">
        <v>3.83</v>
      </c>
      <c r="D28" s="10">
        <v>1266.798</v>
      </c>
      <c r="E28" s="10">
        <v>44640</v>
      </c>
      <c r="F28" s="10">
        <v>18056.296999999999</v>
      </c>
      <c r="G28" s="10">
        <v>1.052</v>
      </c>
      <c r="H28" s="10">
        <v>0.39</v>
      </c>
      <c r="I28" s="10">
        <v>0.49134</v>
      </c>
      <c r="J28" s="10">
        <v>25.99</v>
      </c>
    </row>
    <row r="29" spans="1:16" x14ac:dyDescent="0.35">
      <c r="A29" s="10" t="s">
        <v>449</v>
      </c>
      <c r="B29" s="10" t="s">
        <v>314</v>
      </c>
      <c r="C29" s="10">
        <v>3.83</v>
      </c>
      <c r="D29" s="10">
        <v>1324.9179999999999</v>
      </c>
      <c r="E29" s="10">
        <v>39336</v>
      </c>
      <c r="F29" s="10">
        <v>18361.245999999999</v>
      </c>
      <c r="G29" s="10">
        <v>1.0820000000000001</v>
      </c>
      <c r="H29" s="10">
        <v>0.39</v>
      </c>
      <c r="I29" s="10">
        <v>0.50531000000000004</v>
      </c>
      <c r="J29" s="10">
        <v>29.57</v>
      </c>
    </row>
    <row r="30" spans="1:16" x14ac:dyDescent="0.35">
      <c r="A30" s="10" t="s">
        <v>453</v>
      </c>
      <c r="B30" s="10" t="s">
        <v>314</v>
      </c>
      <c r="C30" s="10">
        <v>3.84</v>
      </c>
      <c r="D30" s="10">
        <v>1267.681</v>
      </c>
      <c r="E30" s="10">
        <v>41901</v>
      </c>
      <c r="F30" s="10">
        <v>18910.037</v>
      </c>
      <c r="G30" s="10">
        <v>1.006</v>
      </c>
      <c r="H30" s="10">
        <v>0.39</v>
      </c>
      <c r="I30" s="10">
        <v>0.46955000000000002</v>
      </c>
      <c r="J30" s="10">
        <v>20.399999999999999</v>
      </c>
    </row>
    <row r="31" spans="1:16" x14ac:dyDescent="0.35">
      <c r="A31" s="10" t="s">
        <v>315</v>
      </c>
      <c r="B31" s="10" t="s">
        <v>316</v>
      </c>
      <c r="C31" s="10">
        <v>3.83</v>
      </c>
      <c r="D31" s="10">
        <v>1294.8689999999999</v>
      </c>
      <c r="E31" s="10">
        <v>40598</v>
      </c>
      <c r="F31" s="10">
        <v>17545.34</v>
      </c>
      <c r="G31" s="10">
        <v>1.107</v>
      </c>
      <c r="H31" s="10">
        <v>0.62</v>
      </c>
      <c r="I31" s="10">
        <v>0.51678999999999997</v>
      </c>
      <c r="J31" s="10">
        <v>-16.649999999999999</v>
      </c>
    </row>
    <row r="32" spans="1:16" x14ac:dyDescent="0.35">
      <c r="A32" s="10" t="s">
        <v>348</v>
      </c>
      <c r="B32" s="10" t="s">
        <v>316</v>
      </c>
      <c r="C32" s="10">
        <v>3.83</v>
      </c>
      <c r="D32" s="10">
        <v>1335.376</v>
      </c>
      <c r="E32" s="10">
        <v>38618</v>
      </c>
      <c r="F32" s="10">
        <v>17396.182000000001</v>
      </c>
      <c r="G32" s="10">
        <v>1.151</v>
      </c>
      <c r="H32" s="10">
        <v>0.62</v>
      </c>
      <c r="I32" s="10">
        <v>0.53747999999999996</v>
      </c>
      <c r="J32" s="10">
        <v>-13.31</v>
      </c>
    </row>
    <row r="33" spans="1:10" x14ac:dyDescent="0.35">
      <c r="A33" s="10" t="s">
        <v>352</v>
      </c>
      <c r="B33" s="10" t="s">
        <v>316</v>
      </c>
      <c r="C33" s="10">
        <v>3.83</v>
      </c>
      <c r="D33" s="10">
        <v>1083.875</v>
      </c>
      <c r="E33" s="10">
        <v>32456</v>
      </c>
      <c r="F33" s="10">
        <v>16408.912</v>
      </c>
      <c r="G33" s="10">
        <v>0.99099999999999999</v>
      </c>
      <c r="H33" s="10">
        <v>0.62</v>
      </c>
      <c r="I33" s="10">
        <v>0.46268999999999999</v>
      </c>
      <c r="J33" s="10">
        <v>-25.37</v>
      </c>
    </row>
    <row r="34" spans="1:10" x14ac:dyDescent="0.35">
      <c r="A34" s="10" t="s">
        <v>428</v>
      </c>
      <c r="B34" s="10" t="s">
        <v>316</v>
      </c>
      <c r="C34" s="10">
        <v>3.83</v>
      </c>
      <c r="D34" s="10">
        <v>1227.239</v>
      </c>
      <c r="E34" s="10">
        <v>37447</v>
      </c>
      <c r="F34" s="10">
        <v>18530.157999999999</v>
      </c>
      <c r="G34" s="10">
        <v>0.99299999999999999</v>
      </c>
      <c r="H34" s="10">
        <v>0.62</v>
      </c>
      <c r="I34" s="10">
        <v>0.46390999999999999</v>
      </c>
      <c r="J34" s="10">
        <v>-25.18</v>
      </c>
    </row>
    <row r="35" spans="1:10" x14ac:dyDescent="0.35">
      <c r="A35" s="10" t="s">
        <v>446</v>
      </c>
      <c r="B35" s="10" t="s">
        <v>316</v>
      </c>
      <c r="C35" s="10">
        <v>3.83</v>
      </c>
      <c r="D35" s="10">
        <v>1411.556</v>
      </c>
      <c r="E35" s="10">
        <v>44857</v>
      </c>
      <c r="F35" s="10">
        <v>18081.488000000001</v>
      </c>
      <c r="G35" s="10">
        <v>1.171</v>
      </c>
      <c r="H35" s="10">
        <v>0.62</v>
      </c>
      <c r="I35" s="10">
        <v>0.54659000000000002</v>
      </c>
      <c r="J35" s="10">
        <v>-11.84</v>
      </c>
    </row>
    <row r="36" spans="1:10" x14ac:dyDescent="0.35">
      <c r="A36" s="10" t="s">
        <v>450</v>
      </c>
      <c r="B36" s="10" t="s">
        <v>316</v>
      </c>
      <c r="C36" s="10">
        <v>3.83</v>
      </c>
      <c r="D36" s="10">
        <v>1038.2270000000001</v>
      </c>
      <c r="E36" s="10">
        <v>30665</v>
      </c>
      <c r="F36" s="10">
        <v>17898.949000000001</v>
      </c>
      <c r="G36" s="10">
        <v>0.87</v>
      </c>
      <c r="H36" s="10">
        <v>0.62</v>
      </c>
      <c r="I36" s="10">
        <v>0.40654000000000001</v>
      </c>
      <c r="J36" s="10">
        <v>-34.43</v>
      </c>
    </row>
    <row r="37" spans="1:10" x14ac:dyDescent="0.35">
      <c r="A37" s="10" t="s">
        <v>454</v>
      </c>
      <c r="B37" s="10" t="s">
        <v>316</v>
      </c>
      <c r="C37" s="10">
        <v>3.84</v>
      </c>
      <c r="D37" s="10">
        <v>1383.163</v>
      </c>
      <c r="E37" s="10">
        <v>43206</v>
      </c>
      <c r="F37" s="10">
        <v>18863.379000000001</v>
      </c>
      <c r="G37" s="10">
        <v>1.1000000000000001</v>
      </c>
      <c r="H37" s="10">
        <v>0.62</v>
      </c>
      <c r="I37" s="10">
        <v>0.51346000000000003</v>
      </c>
      <c r="J37" s="10">
        <v>-17.18</v>
      </c>
    </row>
    <row r="38" spans="1:10" x14ac:dyDescent="0.35">
      <c r="A38" s="10" t="s">
        <v>317</v>
      </c>
      <c r="B38" s="10" t="s">
        <v>318</v>
      </c>
      <c r="C38" s="10">
        <v>3.83</v>
      </c>
      <c r="D38" s="10">
        <v>2596.2600000000002</v>
      </c>
      <c r="E38" s="10">
        <v>77290</v>
      </c>
      <c r="F38" s="10">
        <v>17952.383000000002</v>
      </c>
      <c r="G38" s="10">
        <v>2.169</v>
      </c>
      <c r="H38" s="10">
        <v>0.99</v>
      </c>
      <c r="I38" s="10">
        <v>1.0138400000000001</v>
      </c>
      <c r="J38" s="10">
        <v>2.41</v>
      </c>
    </row>
    <row r="39" spans="1:10" x14ac:dyDescent="0.35">
      <c r="A39" s="10" t="s">
        <v>349</v>
      </c>
      <c r="B39" s="10" t="s">
        <v>318</v>
      </c>
      <c r="C39" s="10">
        <v>3.83</v>
      </c>
      <c r="D39" s="10">
        <v>2334.538</v>
      </c>
      <c r="E39" s="10">
        <v>73903</v>
      </c>
      <c r="F39" s="10">
        <v>18155.949000000001</v>
      </c>
      <c r="G39" s="10">
        <v>1.929</v>
      </c>
      <c r="H39" s="10">
        <v>0.99</v>
      </c>
      <c r="I39" s="10">
        <v>0.90088000000000001</v>
      </c>
      <c r="J39" s="10">
        <v>-9</v>
      </c>
    </row>
    <row r="40" spans="1:10" x14ac:dyDescent="0.35">
      <c r="A40" s="10" t="s">
        <v>353</v>
      </c>
      <c r="B40" s="10" t="s">
        <v>318</v>
      </c>
      <c r="C40" s="10">
        <v>3.83</v>
      </c>
      <c r="D40" s="10">
        <v>1971.7840000000001</v>
      </c>
      <c r="E40" s="10">
        <v>55452</v>
      </c>
      <c r="F40" s="10">
        <v>18874.817999999999</v>
      </c>
      <c r="G40" s="10">
        <v>1.5669999999999999</v>
      </c>
      <c r="H40" s="10">
        <v>0.99</v>
      </c>
      <c r="I40" s="10">
        <v>0.73145000000000004</v>
      </c>
      <c r="J40" s="10">
        <v>-26.12</v>
      </c>
    </row>
    <row r="41" spans="1:10" x14ac:dyDescent="0.35">
      <c r="A41" s="10" t="s">
        <v>429</v>
      </c>
      <c r="B41" s="10" t="s">
        <v>318</v>
      </c>
      <c r="C41" s="10">
        <v>3.83</v>
      </c>
      <c r="D41" s="10">
        <v>1952.1369999999999</v>
      </c>
      <c r="E41" s="10">
        <v>56052</v>
      </c>
      <c r="F41" s="10">
        <v>18312.803</v>
      </c>
      <c r="G41" s="10">
        <v>1.599</v>
      </c>
      <c r="H41" s="10">
        <v>0.99</v>
      </c>
      <c r="I41" s="10">
        <v>0.74641999999999997</v>
      </c>
      <c r="J41" s="10">
        <v>-24.6</v>
      </c>
    </row>
    <row r="42" spans="1:10" x14ac:dyDescent="0.35">
      <c r="A42" s="10" t="s">
        <v>447</v>
      </c>
      <c r="B42" s="10" t="s">
        <v>318</v>
      </c>
      <c r="C42" s="10">
        <v>3.83</v>
      </c>
      <c r="D42" s="10">
        <v>1846.9880000000001</v>
      </c>
      <c r="E42" s="10">
        <v>57268</v>
      </c>
      <c r="F42" s="10">
        <v>18115.932000000001</v>
      </c>
      <c r="G42" s="10">
        <v>1.5289999999999999</v>
      </c>
      <c r="H42" s="10">
        <v>0.99</v>
      </c>
      <c r="I42" s="10">
        <v>0.71382999999999996</v>
      </c>
      <c r="J42" s="10">
        <v>-27.9</v>
      </c>
    </row>
    <row r="43" spans="1:10" x14ac:dyDescent="0.35">
      <c r="A43" s="10" t="s">
        <v>451</v>
      </c>
      <c r="B43" s="10" t="s">
        <v>318</v>
      </c>
      <c r="C43" s="10">
        <v>3.83</v>
      </c>
      <c r="D43" s="10">
        <v>1949.1369999999999</v>
      </c>
      <c r="E43" s="10">
        <v>62418</v>
      </c>
      <c r="F43" s="10">
        <v>19361.585999999999</v>
      </c>
      <c r="G43" s="10">
        <v>1.51</v>
      </c>
      <c r="H43" s="10">
        <v>0.99</v>
      </c>
      <c r="I43" s="10">
        <v>0.70482999999999996</v>
      </c>
      <c r="J43" s="10">
        <v>-28.8</v>
      </c>
    </row>
    <row r="44" spans="1:10" x14ac:dyDescent="0.35">
      <c r="A44" s="10" t="s">
        <v>455</v>
      </c>
      <c r="B44" s="10" t="s">
        <v>318</v>
      </c>
      <c r="C44" s="10">
        <v>3.84</v>
      </c>
      <c r="D44" s="10">
        <v>2806.989</v>
      </c>
      <c r="E44" s="10">
        <v>85143</v>
      </c>
      <c r="F44" s="10">
        <v>18932.123</v>
      </c>
      <c r="G44" s="10">
        <v>2.2240000000000002</v>
      </c>
      <c r="H44" s="10">
        <v>0.99</v>
      </c>
      <c r="I44" s="10">
        <v>1.03955</v>
      </c>
      <c r="J44" s="10">
        <v>5.01</v>
      </c>
    </row>
    <row r="45" spans="1:10" x14ac:dyDescent="0.35">
      <c r="A45" s="10" t="s">
        <v>319</v>
      </c>
      <c r="B45" s="10" t="s">
        <v>320</v>
      </c>
      <c r="C45" s="10">
        <v>3.84</v>
      </c>
      <c r="D45" s="10">
        <v>2743.652</v>
      </c>
      <c r="E45" s="10">
        <v>73823</v>
      </c>
      <c r="F45" s="10">
        <v>17342.574000000001</v>
      </c>
      <c r="G45" s="10">
        <v>2.3730000000000002</v>
      </c>
      <c r="H45" s="10">
        <v>1.59</v>
      </c>
      <c r="I45" s="10">
        <v>1.1096999999999999</v>
      </c>
      <c r="J45" s="10">
        <v>-30.21</v>
      </c>
    </row>
    <row r="46" spans="1:10" x14ac:dyDescent="0.35">
      <c r="A46" s="10" t="s">
        <v>430</v>
      </c>
      <c r="B46" s="10" t="s">
        <v>320</v>
      </c>
      <c r="C46" s="10">
        <v>3.83</v>
      </c>
      <c r="D46" s="10">
        <v>2333.2579999999998</v>
      </c>
      <c r="E46" s="10">
        <v>62825</v>
      </c>
      <c r="F46" s="10">
        <v>19528.118999999999</v>
      </c>
      <c r="G46" s="10">
        <v>1.792</v>
      </c>
      <c r="H46" s="10">
        <v>1.59</v>
      </c>
      <c r="I46" s="10">
        <v>0.83687999999999996</v>
      </c>
      <c r="J46" s="10">
        <v>-47.37</v>
      </c>
    </row>
    <row r="47" spans="1:10" x14ac:dyDescent="0.35">
      <c r="A47" s="10" t="s">
        <v>321</v>
      </c>
      <c r="B47" s="10" t="s">
        <v>322</v>
      </c>
      <c r="C47" s="10">
        <v>3.83</v>
      </c>
      <c r="D47" s="10">
        <v>4104.8310000000001</v>
      </c>
      <c r="E47" s="10">
        <v>112223</v>
      </c>
      <c r="F47" s="10">
        <v>18239.138999999999</v>
      </c>
      <c r="G47" s="10">
        <v>3.3759999999999999</v>
      </c>
      <c r="H47" s="10">
        <v>2.54</v>
      </c>
      <c r="I47" s="10">
        <v>1.5840399999999999</v>
      </c>
      <c r="J47" s="10">
        <v>-37.64</v>
      </c>
    </row>
    <row r="48" spans="1:10" x14ac:dyDescent="0.35">
      <c r="A48" s="10" t="s">
        <v>431</v>
      </c>
      <c r="B48" s="10" t="s">
        <v>322</v>
      </c>
      <c r="C48" s="10">
        <v>3.83</v>
      </c>
      <c r="D48" s="10">
        <v>4465.8379999999997</v>
      </c>
      <c r="E48" s="10">
        <v>130720</v>
      </c>
      <c r="F48" s="10">
        <v>19899.651999999998</v>
      </c>
      <c r="G48" s="10">
        <v>3.3660000000000001</v>
      </c>
      <c r="H48" s="10">
        <v>2.54</v>
      </c>
      <c r="I48" s="10">
        <v>1.5794900000000001</v>
      </c>
      <c r="J48" s="10">
        <v>-37.82</v>
      </c>
    </row>
    <row r="49" spans="1:10" x14ac:dyDescent="0.35">
      <c r="A49" s="10" t="s">
        <v>323</v>
      </c>
      <c r="B49" s="10" t="s">
        <v>324</v>
      </c>
      <c r="C49" s="10">
        <v>3.83</v>
      </c>
      <c r="D49" s="10">
        <v>11234.957</v>
      </c>
      <c r="E49" s="10">
        <v>351945</v>
      </c>
      <c r="F49" s="10">
        <v>17650.011999999999</v>
      </c>
      <c r="G49" s="10">
        <v>9.548</v>
      </c>
      <c r="H49" s="10">
        <v>4.07</v>
      </c>
      <c r="I49" s="10">
        <v>4.6023899999999998</v>
      </c>
      <c r="J49" s="10">
        <v>13.08</v>
      </c>
    </row>
    <row r="50" spans="1:10" x14ac:dyDescent="0.35">
      <c r="A50" s="10" t="s">
        <v>432</v>
      </c>
      <c r="B50" s="10" t="s">
        <v>324</v>
      </c>
      <c r="C50" s="10">
        <v>3.83</v>
      </c>
      <c r="D50" s="10">
        <v>14422.592000000001</v>
      </c>
      <c r="E50" s="10">
        <v>497135</v>
      </c>
      <c r="F50" s="10">
        <v>19266.990000000002</v>
      </c>
      <c r="G50" s="10">
        <v>11.228</v>
      </c>
      <c r="H50" s="10">
        <v>4.07</v>
      </c>
      <c r="I50" s="10">
        <v>5.4561400000000004</v>
      </c>
      <c r="J50" s="10">
        <v>34.06</v>
      </c>
    </row>
    <row r="51" spans="1:10" x14ac:dyDescent="0.35">
      <c r="A51" s="10" t="s">
        <v>326</v>
      </c>
      <c r="B51" s="10" t="s">
        <v>327</v>
      </c>
      <c r="C51" s="10">
        <v>3.83</v>
      </c>
      <c r="D51" s="10">
        <v>12179.371999999999</v>
      </c>
      <c r="E51" s="10">
        <v>392382</v>
      </c>
      <c r="F51" s="10">
        <v>18636.150000000001</v>
      </c>
      <c r="G51" s="10">
        <v>9.8030000000000008</v>
      </c>
      <c r="H51" s="10">
        <v>6.51</v>
      </c>
      <c r="I51" s="10">
        <v>4.7309599999999996</v>
      </c>
      <c r="J51" s="10">
        <v>-27.33</v>
      </c>
    </row>
    <row r="52" spans="1:10" x14ac:dyDescent="0.35">
      <c r="A52" s="10" t="s">
        <v>434</v>
      </c>
      <c r="B52" s="10" t="s">
        <v>327</v>
      </c>
      <c r="C52" s="10">
        <v>3.83</v>
      </c>
      <c r="D52" s="10">
        <v>13946.907999999999</v>
      </c>
      <c r="E52" s="10">
        <v>428757</v>
      </c>
      <c r="F52" s="10">
        <v>19323.131000000001</v>
      </c>
      <c r="G52" s="10">
        <v>10.827</v>
      </c>
      <c r="H52" s="10">
        <v>6.51</v>
      </c>
      <c r="I52" s="10">
        <v>5.25061</v>
      </c>
      <c r="J52" s="10">
        <v>-19.350000000000001</v>
      </c>
    </row>
    <row r="53" spans="1:10" x14ac:dyDescent="0.35">
      <c r="A53" s="10" t="s">
        <v>328</v>
      </c>
      <c r="B53" s="10" t="s">
        <v>329</v>
      </c>
      <c r="C53" s="10">
        <v>3.84</v>
      </c>
      <c r="D53" s="10">
        <v>25194.458999999999</v>
      </c>
      <c r="E53" s="10">
        <v>774614</v>
      </c>
      <c r="F53" s="10">
        <v>18765.508000000002</v>
      </c>
      <c r="G53" s="10">
        <v>20.138999999999999</v>
      </c>
      <c r="H53" s="10">
        <v>10.42</v>
      </c>
      <c r="I53" s="10">
        <v>10.25657</v>
      </c>
      <c r="J53" s="10">
        <v>-1.57</v>
      </c>
    </row>
    <row r="54" spans="1:10" x14ac:dyDescent="0.35">
      <c r="A54" s="10" t="s">
        <v>435</v>
      </c>
      <c r="B54" s="10" t="s">
        <v>329</v>
      </c>
      <c r="C54" s="10">
        <v>3.83</v>
      </c>
      <c r="D54" s="10">
        <v>30724.741999999998</v>
      </c>
      <c r="E54" s="10">
        <v>950201</v>
      </c>
      <c r="F54" s="10">
        <v>19750.921999999999</v>
      </c>
      <c r="G54" s="10">
        <v>23.334</v>
      </c>
      <c r="H54" s="10">
        <v>10.42</v>
      </c>
      <c r="I54" s="10">
        <v>12.109579999999999</v>
      </c>
      <c r="J54" s="10">
        <v>16.21</v>
      </c>
    </row>
    <row r="55" spans="1:10" x14ac:dyDescent="0.35">
      <c r="A55" s="10" t="s">
        <v>330</v>
      </c>
      <c r="B55" s="10" t="s">
        <v>331</v>
      </c>
      <c r="C55" s="10">
        <v>3.83</v>
      </c>
      <c r="D55" s="10">
        <v>44068.862999999998</v>
      </c>
      <c r="E55" s="10">
        <v>1380428</v>
      </c>
      <c r="F55" s="10">
        <v>18843.008000000002</v>
      </c>
      <c r="G55" s="10">
        <v>35.081000000000003</v>
      </c>
      <c r="H55" s="10">
        <v>16.670000000000002</v>
      </c>
      <c r="I55" s="10">
        <v>19.756630000000001</v>
      </c>
      <c r="J55" s="10">
        <v>18.52</v>
      </c>
    </row>
    <row r="56" spans="1:10" x14ac:dyDescent="0.35">
      <c r="A56" s="10" t="s">
        <v>436</v>
      </c>
      <c r="B56" s="10" t="s">
        <v>331</v>
      </c>
      <c r="C56" s="10">
        <v>3.83</v>
      </c>
      <c r="D56" s="10">
        <v>43321.737999999998</v>
      </c>
      <c r="E56" s="10">
        <v>1334956</v>
      </c>
      <c r="F56" s="10">
        <v>19083.335999999999</v>
      </c>
      <c r="G56" s="10">
        <v>34.052</v>
      </c>
      <c r="H56" s="10">
        <v>16.670000000000002</v>
      </c>
      <c r="I56" s="10">
        <v>19.021170000000001</v>
      </c>
      <c r="J56" s="10">
        <v>14.1</v>
      </c>
    </row>
    <row r="57" spans="1:10" x14ac:dyDescent="0.35">
      <c r="A57" s="10" t="s">
        <v>332</v>
      </c>
      <c r="B57" s="10" t="s">
        <v>333</v>
      </c>
      <c r="C57" s="10">
        <v>3.83</v>
      </c>
      <c r="D57" s="10">
        <v>58290.921999999999</v>
      </c>
      <c r="E57" s="10">
        <v>1830314</v>
      </c>
      <c r="F57" s="10">
        <v>18939.224999999999</v>
      </c>
      <c r="G57" s="10">
        <v>46.167000000000002</v>
      </c>
      <c r="H57" s="10">
        <v>26.67</v>
      </c>
      <c r="I57" s="10">
        <v>28.980270000000001</v>
      </c>
      <c r="J57" s="10">
        <v>8.66</v>
      </c>
    </row>
    <row r="58" spans="1:10" x14ac:dyDescent="0.35">
      <c r="A58" s="10" t="s">
        <v>437</v>
      </c>
      <c r="B58" s="10" t="s">
        <v>333</v>
      </c>
      <c r="C58" s="10">
        <v>3.83</v>
      </c>
      <c r="D58" s="10">
        <v>68011.070000000007</v>
      </c>
      <c r="E58" s="10">
        <v>2084542</v>
      </c>
      <c r="F58" s="10">
        <v>20478.543000000001</v>
      </c>
      <c r="G58" s="10">
        <v>49.816000000000003</v>
      </c>
      <c r="H58" s="10">
        <v>26.67</v>
      </c>
      <c r="I58" s="10">
        <v>32.85277</v>
      </c>
      <c r="J58" s="10">
        <v>23.18</v>
      </c>
    </row>
    <row r="59" spans="1:10" x14ac:dyDescent="0.35">
      <c r="A59" s="10" t="s">
        <v>334</v>
      </c>
      <c r="B59" s="10" t="s">
        <v>335</v>
      </c>
      <c r="C59" s="10">
        <v>3.83</v>
      </c>
      <c r="D59" s="10">
        <v>61374.362999999998</v>
      </c>
      <c r="E59" s="10">
        <v>1719838</v>
      </c>
      <c r="F59" s="10">
        <v>18171.697</v>
      </c>
      <c r="G59" s="10">
        <v>50.661999999999999</v>
      </c>
      <c r="H59" s="10">
        <v>42.67</v>
      </c>
      <c r="I59" s="10">
        <v>33.852559999999997</v>
      </c>
      <c r="J59" s="10">
        <v>-20.66</v>
      </c>
    </row>
    <row r="60" spans="1:10" x14ac:dyDescent="0.35">
      <c r="A60" s="10" t="s">
        <v>438</v>
      </c>
      <c r="B60" s="10" t="s">
        <v>335</v>
      </c>
      <c r="C60" s="10">
        <v>3.83</v>
      </c>
      <c r="D60" s="10">
        <v>67677.429999999993</v>
      </c>
      <c r="E60" s="10">
        <v>1821287</v>
      </c>
      <c r="F60" s="10">
        <v>18797.518</v>
      </c>
      <c r="G60" s="10">
        <v>54.005000000000003</v>
      </c>
      <c r="H60" s="10">
        <v>42.67</v>
      </c>
      <c r="I60" s="10">
        <v>38.394109999999998</v>
      </c>
      <c r="J60" s="10">
        <v>-10.02</v>
      </c>
    </row>
    <row r="61" spans="1:10" x14ac:dyDescent="0.35">
      <c r="A61" s="10" t="s">
        <v>337</v>
      </c>
      <c r="B61" s="10" t="s">
        <v>338</v>
      </c>
      <c r="C61" s="10">
        <v>3.83</v>
      </c>
      <c r="D61" s="10">
        <v>932.88499999999999</v>
      </c>
      <c r="E61" s="10">
        <v>28338</v>
      </c>
      <c r="F61" s="10">
        <v>17947.166000000001</v>
      </c>
      <c r="G61" s="10">
        <v>0.78</v>
      </c>
      <c r="H61" s="10">
        <v>0.33</v>
      </c>
      <c r="I61" s="10">
        <v>0.36453999999999998</v>
      </c>
      <c r="J61" s="10">
        <v>10.47</v>
      </c>
    </row>
    <row r="62" spans="1:10" x14ac:dyDescent="0.35">
      <c r="A62" s="10" t="s">
        <v>440</v>
      </c>
      <c r="B62" s="10" t="s">
        <v>338</v>
      </c>
      <c r="C62" s="10">
        <v>3.83</v>
      </c>
      <c r="D62" s="10">
        <v>984.65300000000002</v>
      </c>
      <c r="E62" s="10">
        <v>28025</v>
      </c>
      <c r="F62" s="10">
        <v>18864.063999999998</v>
      </c>
      <c r="G62" s="10">
        <v>0.78300000000000003</v>
      </c>
      <c r="H62" s="10">
        <v>0.33</v>
      </c>
      <c r="I62" s="10">
        <v>0.36606</v>
      </c>
      <c r="J62" s="10">
        <v>10.93</v>
      </c>
    </row>
    <row r="63" spans="1:10" x14ac:dyDescent="0.35">
      <c r="A63" s="10" t="s">
        <v>340</v>
      </c>
      <c r="B63" s="10" t="s">
        <v>341</v>
      </c>
      <c r="C63" s="10">
        <v>3.83</v>
      </c>
      <c r="D63" s="10">
        <v>2049.694</v>
      </c>
      <c r="E63" s="10">
        <v>66037</v>
      </c>
      <c r="F63" s="10">
        <v>17701.585999999999</v>
      </c>
      <c r="G63" s="10">
        <v>1.7370000000000001</v>
      </c>
      <c r="H63" s="10">
        <v>0.83</v>
      </c>
      <c r="I63" s="10">
        <v>0.81094999999999995</v>
      </c>
      <c r="J63" s="10">
        <v>-2.2999999999999998</v>
      </c>
    </row>
    <row r="64" spans="1:10" x14ac:dyDescent="0.35">
      <c r="A64" s="10" t="s">
        <v>441</v>
      </c>
      <c r="B64" s="10" t="s">
        <v>341</v>
      </c>
      <c r="C64" s="10">
        <v>3.83</v>
      </c>
      <c r="D64" s="10">
        <v>1756.444</v>
      </c>
      <c r="E64" s="10">
        <v>51205</v>
      </c>
      <c r="F64" s="10">
        <v>18264.914000000001</v>
      </c>
      <c r="G64" s="10">
        <v>1.4419999999999999</v>
      </c>
      <c r="H64" s="10">
        <v>0.83</v>
      </c>
      <c r="I64" s="10">
        <v>0.67325999999999997</v>
      </c>
      <c r="J64" s="10">
        <v>-18.88</v>
      </c>
    </row>
    <row r="65" spans="1:13" x14ac:dyDescent="0.35">
      <c r="A65" s="10" t="s">
        <v>342</v>
      </c>
      <c r="B65" s="10" t="s">
        <v>343</v>
      </c>
      <c r="C65" s="10">
        <v>3.83</v>
      </c>
      <c r="D65" s="10">
        <v>7152.6030000000001</v>
      </c>
      <c r="E65" s="10">
        <v>225737</v>
      </c>
      <c r="F65" s="10">
        <v>18042.491999999998</v>
      </c>
      <c r="G65" s="10">
        <v>5.9459999999999997</v>
      </c>
      <c r="H65" s="10">
        <v>3.33</v>
      </c>
      <c r="I65" s="10">
        <v>2.8197700000000001</v>
      </c>
      <c r="J65" s="10">
        <v>-15.32</v>
      </c>
    </row>
    <row r="66" spans="1:13" x14ac:dyDescent="0.35">
      <c r="A66" s="10" t="s">
        <v>442</v>
      </c>
      <c r="B66" s="10" t="s">
        <v>343</v>
      </c>
      <c r="C66" s="10">
        <v>3.83</v>
      </c>
      <c r="D66" s="10">
        <v>9139.3680000000004</v>
      </c>
      <c r="E66" s="10">
        <v>288872</v>
      </c>
      <c r="F66" s="10">
        <v>19590.241999999998</v>
      </c>
      <c r="G66" s="10">
        <v>6.9980000000000002</v>
      </c>
      <c r="H66" s="10">
        <v>3.33</v>
      </c>
      <c r="I66" s="10">
        <v>3.33378</v>
      </c>
      <c r="J66" s="10">
        <v>0.11</v>
      </c>
    </row>
    <row r="68" spans="1:13" ht="15.5" x14ac:dyDescent="0.35">
      <c r="A68" s="97" t="s">
        <v>736</v>
      </c>
      <c r="B68" s="97"/>
      <c r="C68" s="97"/>
      <c r="D68" s="97"/>
      <c r="E68" s="97"/>
      <c r="F68" s="97"/>
      <c r="G68" s="97"/>
      <c r="H68" s="97"/>
      <c r="I68" s="97"/>
      <c r="J68" s="97"/>
    </row>
    <row r="69" spans="1:13" x14ac:dyDescent="0.35">
      <c r="A69" s="10" t="s">
        <v>257</v>
      </c>
      <c r="B69" s="10" t="s">
        <v>258</v>
      </c>
      <c r="C69" s="10" t="s">
        <v>260</v>
      </c>
      <c r="D69" s="10" t="s">
        <v>261</v>
      </c>
      <c r="E69" s="10" t="s">
        <v>262</v>
      </c>
      <c r="F69" s="10" t="s">
        <v>263</v>
      </c>
      <c r="G69" s="10" t="s">
        <v>264</v>
      </c>
      <c r="H69" s="10" t="s">
        <v>738</v>
      </c>
      <c r="I69" s="10" t="s">
        <v>729</v>
      </c>
      <c r="J69" s="10" t="s">
        <v>268</v>
      </c>
      <c r="K69" s="10" t="s">
        <v>739</v>
      </c>
      <c r="M69" s="98" t="s">
        <v>740</v>
      </c>
    </row>
    <row r="70" spans="1:13" x14ac:dyDescent="0.35">
      <c r="A70" s="10" t="s">
        <v>279</v>
      </c>
      <c r="B70" s="10" t="s">
        <v>280</v>
      </c>
      <c r="C70" s="10">
        <v>4.1100000000000003</v>
      </c>
      <c r="D70" s="10">
        <v>13845.859</v>
      </c>
      <c r="E70" s="10">
        <v>210369</v>
      </c>
      <c r="F70" s="10">
        <v>19066.898000000001</v>
      </c>
      <c r="G70" s="10">
        <v>10.893000000000001</v>
      </c>
      <c r="H70" s="10">
        <v>4.165</v>
      </c>
      <c r="I70" s="10">
        <v>3.28775</v>
      </c>
      <c r="J70" s="10"/>
      <c r="K70" s="99">
        <f>AVERAGE(G70:G72)</f>
        <v>11.491</v>
      </c>
      <c r="M70" s="108">
        <f>K73/K76</f>
        <v>1.113599126160568</v>
      </c>
    </row>
    <row r="71" spans="1:13" x14ac:dyDescent="0.35">
      <c r="A71" s="10" t="s">
        <v>297</v>
      </c>
      <c r="B71" s="10" t="s">
        <v>280</v>
      </c>
      <c r="C71" s="10">
        <v>4.1100000000000003</v>
      </c>
      <c r="D71" s="10">
        <v>14366.138999999999</v>
      </c>
      <c r="E71" s="10">
        <v>198689</v>
      </c>
      <c r="F71" s="10">
        <v>18815.580000000002</v>
      </c>
      <c r="G71" s="10">
        <v>11.452999999999999</v>
      </c>
      <c r="H71" s="10">
        <v>4.165</v>
      </c>
      <c r="I71" s="10">
        <v>3.4899</v>
      </c>
      <c r="J71" s="10"/>
      <c r="K71" s="99"/>
      <c r="M71" s="100"/>
    </row>
    <row r="72" spans="1:13" x14ac:dyDescent="0.35">
      <c r="A72" s="10" t="s">
        <v>460</v>
      </c>
      <c r="B72" s="10" t="s">
        <v>280</v>
      </c>
      <c r="C72" s="10">
        <v>4.13</v>
      </c>
      <c r="D72" s="10">
        <v>17410.550999999999</v>
      </c>
      <c r="E72" s="10">
        <v>256084</v>
      </c>
      <c r="F72" s="10">
        <v>21534.98</v>
      </c>
      <c r="G72" s="10">
        <v>12.127000000000001</v>
      </c>
      <c r="H72" s="10">
        <v>4.165</v>
      </c>
      <c r="I72" s="10">
        <v>3.7334999999999998</v>
      </c>
      <c r="J72" s="10"/>
      <c r="K72" s="99"/>
    </row>
    <row r="73" spans="1:13" x14ac:dyDescent="0.35">
      <c r="A73" s="10" t="s">
        <v>283</v>
      </c>
      <c r="B73" s="10" t="s">
        <v>284</v>
      </c>
      <c r="C73" s="10">
        <v>4.1100000000000003</v>
      </c>
      <c r="D73" s="10">
        <v>17796.416000000001</v>
      </c>
      <c r="E73" s="10">
        <v>278460</v>
      </c>
      <c r="F73" s="10">
        <v>18031.807000000001</v>
      </c>
      <c r="G73" s="10">
        <v>14.804</v>
      </c>
      <c r="H73" s="10">
        <v>4.165</v>
      </c>
      <c r="I73" s="10">
        <v>4.7040800000000003</v>
      </c>
      <c r="J73" s="10">
        <v>-12.08</v>
      </c>
      <c r="K73" s="101">
        <f>AVERAGE(G73:G75)</f>
        <v>14.273000000000001</v>
      </c>
      <c r="M73" t="s">
        <v>742</v>
      </c>
    </row>
    <row r="74" spans="1:13" x14ac:dyDescent="0.35">
      <c r="A74" s="10" t="s">
        <v>285</v>
      </c>
      <c r="B74" s="10" t="s">
        <v>286</v>
      </c>
      <c r="C74" s="10">
        <v>4.1100000000000003</v>
      </c>
      <c r="D74" s="10">
        <v>17699.794999999998</v>
      </c>
      <c r="E74" s="10">
        <v>280019</v>
      </c>
      <c r="F74" s="10">
        <v>18458</v>
      </c>
      <c r="G74" s="10">
        <v>14.384</v>
      </c>
      <c r="H74" s="10">
        <v>4.165</v>
      </c>
      <c r="I74" s="10">
        <v>4.55131</v>
      </c>
      <c r="J74" s="10">
        <v>-0.89</v>
      </c>
      <c r="K74" s="101"/>
      <c r="M74" s="109">
        <f>(K76/K70)-1</f>
        <v>0.11539465668784277</v>
      </c>
    </row>
    <row r="75" spans="1:13" x14ac:dyDescent="0.35">
      <c r="A75" s="10" t="s">
        <v>287</v>
      </c>
      <c r="B75" s="10" t="s">
        <v>288</v>
      </c>
      <c r="C75" s="10">
        <v>4.1100000000000003</v>
      </c>
      <c r="D75" s="10">
        <v>16537.988000000001</v>
      </c>
      <c r="E75" s="10">
        <v>239576</v>
      </c>
      <c r="F75" s="10">
        <v>18199.506000000001</v>
      </c>
      <c r="G75" s="10">
        <v>13.631</v>
      </c>
      <c r="H75" s="10">
        <v>4.165</v>
      </c>
      <c r="I75" s="10">
        <v>4.2778999999999998</v>
      </c>
      <c r="J75" s="10">
        <v>-20.52</v>
      </c>
      <c r="K75" s="101"/>
    </row>
    <row r="76" spans="1:13" x14ac:dyDescent="0.35">
      <c r="A76" s="10" t="s">
        <v>290</v>
      </c>
      <c r="B76" s="10" t="s">
        <v>291</v>
      </c>
      <c r="C76" s="10">
        <v>4.1100000000000003</v>
      </c>
      <c r="D76" s="10">
        <v>14370.618</v>
      </c>
      <c r="E76" s="10">
        <v>229427</v>
      </c>
      <c r="F76" s="10">
        <v>16791.877</v>
      </c>
      <c r="G76" s="10">
        <v>12.837</v>
      </c>
      <c r="H76" s="10">
        <v>4.165</v>
      </c>
      <c r="I76" s="10">
        <v>3.9903599999999999</v>
      </c>
      <c r="J76" s="10">
        <v>-52.75</v>
      </c>
      <c r="K76" s="101">
        <f>AVERAGE(G76:G78)</f>
        <v>12.817</v>
      </c>
    </row>
    <row r="77" spans="1:13" x14ac:dyDescent="0.35">
      <c r="A77" s="10" t="s">
        <v>292</v>
      </c>
      <c r="B77" s="10" t="s">
        <v>293</v>
      </c>
      <c r="C77" s="10">
        <v>4.1100000000000003</v>
      </c>
      <c r="D77" s="10">
        <v>14824.798000000001</v>
      </c>
      <c r="E77" s="10">
        <v>226063</v>
      </c>
      <c r="F77" s="10">
        <v>17326.311000000002</v>
      </c>
      <c r="G77" s="10">
        <v>12.834</v>
      </c>
      <c r="H77" s="10">
        <v>4.165</v>
      </c>
      <c r="I77" s="10">
        <v>3.98936</v>
      </c>
      <c r="J77" s="10">
        <v>-65.650000000000006</v>
      </c>
      <c r="K77" s="101"/>
    </row>
    <row r="78" spans="1:13" x14ac:dyDescent="0.35">
      <c r="A78" s="10" t="s">
        <v>294</v>
      </c>
      <c r="B78" s="10" t="s">
        <v>295</v>
      </c>
      <c r="C78" s="10">
        <v>4.1100000000000003</v>
      </c>
      <c r="D78" s="10">
        <v>13849.611000000001</v>
      </c>
      <c r="E78" s="10">
        <v>183938</v>
      </c>
      <c r="F78" s="10">
        <v>16255.606</v>
      </c>
      <c r="G78" s="10">
        <v>12.78</v>
      </c>
      <c r="H78" s="10">
        <v>4.165</v>
      </c>
      <c r="I78" s="10">
        <v>3.96963</v>
      </c>
      <c r="J78" s="10">
        <v>-59.19</v>
      </c>
      <c r="K78" s="101"/>
    </row>
    <row r="79" spans="1:13" x14ac:dyDescent="0.35">
      <c r="A79" s="10" t="s">
        <v>299</v>
      </c>
      <c r="B79" s="10" t="s">
        <v>300</v>
      </c>
      <c r="C79" s="10">
        <v>4.1100000000000003</v>
      </c>
      <c r="D79" s="10">
        <v>2105.5</v>
      </c>
      <c r="E79" s="10">
        <v>33661</v>
      </c>
      <c r="F79" s="10">
        <v>18123.623</v>
      </c>
      <c r="G79" s="10">
        <v>1.7430000000000001</v>
      </c>
      <c r="H79" s="10">
        <v>0.02</v>
      </c>
      <c r="I79" s="10">
        <v>1.9539999999999998E-2</v>
      </c>
      <c r="J79" s="10">
        <v>-2.2799999999999998</v>
      </c>
    </row>
    <row r="80" spans="1:13" x14ac:dyDescent="0.35">
      <c r="A80" s="10" t="s">
        <v>420</v>
      </c>
      <c r="B80" s="10" t="s">
        <v>300</v>
      </c>
      <c r="C80" s="10">
        <v>4.12</v>
      </c>
      <c r="D80" s="10">
        <v>2132.4029999999998</v>
      </c>
      <c r="E80" s="10">
        <v>33004</v>
      </c>
      <c r="F80" s="10">
        <v>19777.315999999999</v>
      </c>
      <c r="G80" s="10">
        <v>1.617</v>
      </c>
      <c r="H80" s="10">
        <v>0.02</v>
      </c>
      <c r="I80" s="10"/>
      <c r="J80" s="10"/>
    </row>
    <row r="81" spans="1:15" x14ac:dyDescent="0.35">
      <c r="A81" s="10" t="s">
        <v>302</v>
      </c>
      <c r="B81" s="10" t="s">
        <v>303</v>
      </c>
      <c r="C81" s="10">
        <v>4.1100000000000003</v>
      </c>
      <c r="D81" s="10">
        <v>2231.2350000000001</v>
      </c>
      <c r="E81" s="10">
        <v>31199</v>
      </c>
      <c r="F81" s="10">
        <v>18268.603999999999</v>
      </c>
      <c r="G81" s="10">
        <v>1.8320000000000001</v>
      </c>
      <c r="H81" s="10">
        <v>0.04</v>
      </c>
      <c r="I81" s="10">
        <v>5.1180000000000003E-2</v>
      </c>
      <c r="J81" s="10">
        <v>27.96</v>
      </c>
    </row>
    <row r="82" spans="1:15" x14ac:dyDescent="0.35">
      <c r="A82" s="10" t="s">
        <v>421</v>
      </c>
      <c r="B82" s="10" t="s">
        <v>303</v>
      </c>
      <c r="C82" s="10">
        <v>4.12</v>
      </c>
      <c r="D82" s="10">
        <v>2403.1410000000001</v>
      </c>
      <c r="E82" s="10">
        <v>35590</v>
      </c>
      <c r="F82" s="10">
        <v>19862.373</v>
      </c>
      <c r="G82" s="10">
        <v>1.8149999999999999</v>
      </c>
      <c r="H82" s="10">
        <v>0.04</v>
      </c>
      <c r="I82" s="10">
        <v>4.5100000000000001E-2</v>
      </c>
      <c r="J82" s="10">
        <v>12.76</v>
      </c>
    </row>
    <row r="83" spans="1:15" x14ac:dyDescent="0.35">
      <c r="A83" s="10" t="s">
        <v>304</v>
      </c>
      <c r="B83" s="10" t="s">
        <v>305</v>
      </c>
      <c r="C83" s="10">
        <v>4.1100000000000003</v>
      </c>
      <c r="D83" s="10">
        <v>2277.163</v>
      </c>
      <c r="E83" s="10">
        <v>31755</v>
      </c>
      <c r="F83" s="10">
        <v>18202.794999999998</v>
      </c>
      <c r="G83" s="10">
        <v>1.8759999999999999</v>
      </c>
      <c r="H83" s="10">
        <v>0.06</v>
      </c>
      <c r="I83" s="10">
        <v>6.6919999999999993E-2</v>
      </c>
      <c r="J83" s="10">
        <v>11.54</v>
      </c>
    </row>
    <row r="84" spans="1:15" x14ac:dyDescent="0.35">
      <c r="A84" s="10" t="s">
        <v>422</v>
      </c>
      <c r="B84" s="10" t="s">
        <v>305</v>
      </c>
      <c r="C84" s="10">
        <v>4.1100000000000003</v>
      </c>
      <c r="D84" s="10">
        <v>2177.0259999999998</v>
      </c>
      <c r="E84" s="10">
        <v>34655</v>
      </c>
      <c r="F84" s="10">
        <v>17967.993999999999</v>
      </c>
      <c r="G84" s="10">
        <v>1.8169999999999999</v>
      </c>
      <c r="H84" s="10">
        <v>0.06</v>
      </c>
      <c r="I84" s="10">
        <v>4.6019999999999998E-2</v>
      </c>
      <c r="J84" s="10">
        <v>-23.31</v>
      </c>
    </row>
    <row r="85" spans="1:15" x14ac:dyDescent="0.35">
      <c r="A85" s="10" t="s">
        <v>306</v>
      </c>
      <c r="B85" s="10" t="s">
        <v>307</v>
      </c>
      <c r="C85" s="10">
        <v>4.1100000000000003</v>
      </c>
      <c r="D85" s="10">
        <v>2304.7669999999998</v>
      </c>
      <c r="E85" s="10">
        <v>32288</v>
      </c>
      <c r="F85" s="10">
        <v>17825.504000000001</v>
      </c>
      <c r="G85" s="10">
        <v>1.9390000000000001</v>
      </c>
      <c r="H85" s="10">
        <v>0.09</v>
      </c>
      <c r="I85" s="10">
        <v>8.9200000000000002E-2</v>
      </c>
      <c r="J85" s="10">
        <v>-0.89</v>
      </c>
    </row>
    <row r="86" spans="1:15" x14ac:dyDescent="0.35">
      <c r="A86" s="10" t="s">
        <v>423</v>
      </c>
      <c r="B86" s="10" t="s">
        <v>307</v>
      </c>
      <c r="C86" s="10">
        <v>4.12</v>
      </c>
      <c r="D86" s="10">
        <v>2512.4380000000001</v>
      </c>
      <c r="E86" s="10">
        <v>33826</v>
      </c>
      <c r="F86" s="10">
        <v>18763.002</v>
      </c>
      <c r="G86" s="10">
        <v>2.0089999999999999</v>
      </c>
      <c r="H86" s="10">
        <v>0.09</v>
      </c>
      <c r="I86" s="10">
        <v>0.11366999999999999</v>
      </c>
      <c r="J86" s="10">
        <v>26.3</v>
      </c>
    </row>
    <row r="87" spans="1:15" x14ac:dyDescent="0.35">
      <c r="A87" s="10" t="s">
        <v>308</v>
      </c>
      <c r="B87" s="10" t="s">
        <v>309</v>
      </c>
      <c r="C87" s="10">
        <v>4.1100000000000003</v>
      </c>
      <c r="D87" s="10">
        <v>2689.0709999999999</v>
      </c>
      <c r="E87" s="10">
        <v>36932</v>
      </c>
      <c r="F87" s="10">
        <v>18207.080000000002</v>
      </c>
      <c r="G87" s="10">
        <v>2.2149999999999999</v>
      </c>
      <c r="H87" s="10">
        <v>0.15</v>
      </c>
      <c r="I87" s="10">
        <v>0.18692</v>
      </c>
      <c r="J87" s="10">
        <v>24.61</v>
      </c>
    </row>
    <row r="88" spans="1:15" x14ac:dyDescent="0.35">
      <c r="A88" s="10" t="s">
        <v>424</v>
      </c>
      <c r="B88" s="10" t="s">
        <v>309</v>
      </c>
      <c r="C88" s="10">
        <v>4.12</v>
      </c>
      <c r="D88" s="10">
        <v>2682.7950000000001</v>
      </c>
      <c r="E88" s="10">
        <v>40140</v>
      </c>
      <c r="F88" s="10">
        <v>17573.857</v>
      </c>
      <c r="G88" s="10">
        <v>2.29</v>
      </c>
      <c r="H88" s="10">
        <v>0.15</v>
      </c>
      <c r="I88" s="10">
        <v>0.21329000000000001</v>
      </c>
      <c r="J88" s="10">
        <v>42.2</v>
      </c>
    </row>
    <row r="89" spans="1:15" x14ac:dyDescent="0.35">
      <c r="A89" s="10" t="s">
        <v>310</v>
      </c>
      <c r="B89" s="10" t="s">
        <v>311</v>
      </c>
      <c r="C89" s="10">
        <v>4.1100000000000003</v>
      </c>
      <c r="D89" s="10">
        <v>2867.0839999999998</v>
      </c>
      <c r="E89" s="10">
        <v>45455</v>
      </c>
      <c r="F89" s="10">
        <v>17670.805</v>
      </c>
      <c r="G89" s="10">
        <v>2.4340000000000002</v>
      </c>
      <c r="H89" s="10">
        <v>0.24</v>
      </c>
      <c r="I89" s="10">
        <v>0.26427</v>
      </c>
      <c r="J89" s="10">
        <v>10.11</v>
      </c>
    </row>
    <row r="90" spans="1:15" x14ac:dyDescent="0.35">
      <c r="A90" s="10" t="s">
        <v>425</v>
      </c>
      <c r="B90" s="10" t="s">
        <v>311</v>
      </c>
      <c r="C90" s="10">
        <v>4.1100000000000003</v>
      </c>
      <c r="D90" s="10">
        <v>3252.7840000000001</v>
      </c>
      <c r="E90" s="10">
        <v>50198</v>
      </c>
      <c r="F90" s="10">
        <v>18837.313999999998</v>
      </c>
      <c r="G90" s="10">
        <v>2.59</v>
      </c>
      <c r="H90" s="10">
        <v>0.24</v>
      </c>
      <c r="I90" s="10">
        <v>0.31969999999999998</v>
      </c>
      <c r="J90" s="10">
        <v>33.21</v>
      </c>
      <c r="K90" s="10" t="s">
        <v>739</v>
      </c>
      <c r="L90" s="10" t="s">
        <v>743</v>
      </c>
      <c r="M90" s="10" t="s">
        <v>744</v>
      </c>
      <c r="N90" s="10" t="s">
        <v>745</v>
      </c>
      <c r="O90" s="10" t="s">
        <v>746</v>
      </c>
    </row>
    <row r="91" spans="1:15" x14ac:dyDescent="0.35">
      <c r="A91" s="10" t="s">
        <v>313</v>
      </c>
      <c r="B91" s="10" t="s">
        <v>314</v>
      </c>
      <c r="C91" s="10">
        <v>4.1100000000000003</v>
      </c>
      <c r="D91" s="10">
        <v>4047.1619999999998</v>
      </c>
      <c r="E91" s="10">
        <v>67740</v>
      </c>
      <c r="F91" s="10">
        <v>17276.960999999999</v>
      </c>
      <c r="G91" s="10">
        <v>3.5139999999999998</v>
      </c>
      <c r="H91" s="10">
        <v>0.39</v>
      </c>
      <c r="I91" s="10">
        <v>0.64737999999999996</v>
      </c>
      <c r="J91" s="10">
        <v>66</v>
      </c>
      <c r="K91" s="104">
        <f>AVERAGE(I98:I104)</f>
        <v>0.52772428571428576</v>
      </c>
      <c r="L91" s="104">
        <f>STDEV(I98:I104)</f>
        <v>2.7821416125677293E-2</v>
      </c>
      <c r="M91" s="105">
        <f>L91/K91</f>
        <v>5.271960544324851E-2</v>
      </c>
      <c r="N91" s="104">
        <f>L91*3.143</f>
        <v>8.7442710883003733E-2</v>
      </c>
      <c r="O91" s="10" t="s">
        <v>25</v>
      </c>
    </row>
    <row r="92" spans="1:15" x14ac:dyDescent="0.35">
      <c r="A92" s="10" t="s">
        <v>347</v>
      </c>
      <c r="B92" s="10" t="s">
        <v>314</v>
      </c>
      <c r="C92" s="10">
        <v>4.1100000000000003</v>
      </c>
      <c r="D92" s="10">
        <v>3918.3589999999999</v>
      </c>
      <c r="E92" s="10">
        <v>63089</v>
      </c>
      <c r="F92" s="10">
        <v>18279.766</v>
      </c>
      <c r="G92" s="10">
        <v>3.2149999999999999</v>
      </c>
      <c r="H92" s="10">
        <v>0.39</v>
      </c>
      <c r="I92" s="10">
        <v>0.54142999999999997</v>
      </c>
      <c r="J92" s="10">
        <v>38.83</v>
      </c>
    </row>
    <row r="93" spans="1:15" x14ac:dyDescent="0.35">
      <c r="A93" s="10" t="s">
        <v>351</v>
      </c>
      <c r="B93" s="10" t="s">
        <v>314</v>
      </c>
      <c r="C93" s="10">
        <v>4.1100000000000003</v>
      </c>
      <c r="D93" s="10">
        <v>3923.252</v>
      </c>
      <c r="E93" s="10">
        <v>69098</v>
      </c>
      <c r="F93" s="10">
        <v>18091.330000000002</v>
      </c>
      <c r="G93" s="10">
        <v>3.2530000000000001</v>
      </c>
      <c r="H93" s="10">
        <v>0.39</v>
      </c>
      <c r="I93" s="10">
        <v>0.55474999999999997</v>
      </c>
      <c r="J93" s="10">
        <v>42.24</v>
      </c>
    </row>
    <row r="94" spans="1:15" x14ac:dyDescent="0.35">
      <c r="A94" s="10" t="s">
        <v>427</v>
      </c>
      <c r="B94" s="10" t="s">
        <v>314</v>
      </c>
      <c r="C94" s="10">
        <v>4.12</v>
      </c>
      <c r="D94" s="10">
        <v>4168.8270000000002</v>
      </c>
      <c r="E94" s="10">
        <v>63478</v>
      </c>
      <c r="F94" s="10">
        <v>19625.395</v>
      </c>
      <c r="G94" s="10">
        <v>3.1859999999999999</v>
      </c>
      <c r="H94" s="10">
        <v>0.39</v>
      </c>
      <c r="I94" s="10">
        <v>0.53112999999999999</v>
      </c>
      <c r="J94" s="10">
        <v>36.19</v>
      </c>
    </row>
    <row r="95" spans="1:15" x14ac:dyDescent="0.35">
      <c r="A95" s="10" t="s">
        <v>445</v>
      </c>
      <c r="B95" s="10" t="s">
        <v>314</v>
      </c>
      <c r="C95" s="10">
        <v>4.12</v>
      </c>
      <c r="D95" s="10">
        <v>4052.067</v>
      </c>
      <c r="E95" s="10">
        <v>64324</v>
      </c>
      <c r="F95" s="10">
        <v>18056.296999999999</v>
      </c>
      <c r="G95" s="10">
        <v>3.3660000000000001</v>
      </c>
      <c r="H95" s="10">
        <v>0.39</v>
      </c>
      <c r="I95" s="10">
        <v>0.59497999999999995</v>
      </c>
      <c r="J95" s="10">
        <v>52.56</v>
      </c>
    </row>
    <row r="96" spans="1:15" x14ac:dyDescent="0.35">
      <c r="A96" s="10" t="s">
        <v>449</v>
      </c>
      <c r="B96" s="10" t="s">
        <v>314</v>
      </c>
      <c r="C96" s="10">
        <v>4.12</v>
      </c>
      <c r="D96" s="10">
        <v>3713.7220000000002</v>
      </c>
      <c r="E96" s="10">
        <v>55305</v>
      </c>
      <c r="F96" s="10">
        <v>18361.245999999999</v>
      </c>
      <c r="G96" s="10">
        <v>3.0339999999999998</v>
      </c>
      <c r="H96" s="10">
        <v>0.39</v>
      </c>
      <c r="I96" s="10">
        <v>0.47704999999999997</v>
      </c>
      <c r="J96" s="10">
        <v>22.32</v>
      </c>
    </row>
    <row r="97" spans="1:10" x14ac:dyDescent="0.35">
      <c r="A97" s="10" t="s">
        <v>453</v>
      </c>
      <c r="B97" s="10" t="s">
        <v>314</v>
      </c>
      <c r="C97" s="10">
        <v>4.12</v>
      </c>
      <c r="D97" s="10">
        <v>4174.3689999999997</v>
      </c>
      <c r="E97" s="10">
        <v>64807</v>
      </c>
      <c r="F97" s="10">
        <v>18910.037</v>
      </c>
      <c r="G97" s="10">
        <v>3.3109999999999999</v>
      </c>
      <c r="H97" s="10">
        <v>0.39</v>
      </c>
      <c r="I97" s="10">
        <v>0.57547000000000004</v>
      </c>
      <c r="J97" s="10">
        <v>47.56</v>
      </c>
    </row>
    <row r="98" spans="1:10" x14ac:dyDescent="0.35">
      <c r="A98" s="10" t="s">
        <v>315</v>
      </c>
      <c r="B98" s="10" t="s">
        <v>316</v>
      </c>
      <c r="C98" s="10">
        <v>4.1100000000000003</v>
      </c>
      <c r="D98" s="10">
        <v>3653.7159999999999</v>
      </c>
      <c r="E98" s="10">
        <v>53268</v>
      </c>
      <c r="F98" s="10">
        <v>17545.34</v>
      </c>
      <c r="G98" s="10">
        <v>3.1240000000000001</v>
      </c>
      <c r="H98" s="10">
        <v>0.62</v>
      </c>
      <c r="I98" s="10">
        <v>0.50890000000000002</v>
      </c>
      <c r="J98" s="10">
        <v>-17.920000000000002</v>
      </c>
    </row>
    <row r="99" spans="1:10" x14ac:dyDescent="0.35">
      <c r="A99" s="10" t="s">
        <v>348</v>
      </c>
      <c r="B99" s="10" t="s">
        <v>316</v>
      </c>
      <c r="C99" s="10">
        <v>4.1100000000000003</v>
      </c>
      <c r="D99" s="10">
        <v>3771.0839999999998</v>
      </c>
      <c r="E99" s="10">
        <v>49696</v>
      </c>
      <c r="F99" s="10">
        <v>17396.182000000001</v>
      </c>
      <c r="G99" s="10">
        <v>3.2519999999999998</v>
      </c>
      <c r="H99" s="10">
        <v>0.62</v>
      </c>
      <c r="I99" s="10">
        <v>0.55432000000000003</v>
      </c>
      <c r="J99" s="10">
        <v>-10.59</v>
      </c>
    </row>
    <row r="100" spans="1:10" x14ac:dyDescent="0.35">
      <c r="A100" s="10" t="s">
        <v>352</v>
      </c>
      <c r="B100" s="10" t="s">
        <v>316</v>
      </c>
      <c r="C100" s="10">
        <v>4.12</v>
      </c>
      <c r="D100" s="10">
        <v>3582.0250000000001</v>
      </c>
      <c r="E100" s="10">
        <v>47963</v>
      </c>
      <c r="F100" s="10">
        <v>16408.912</v>
      </c>
      <c r="G100" s="10">
        <v>3.274</v>
      </c>
      <c r="H100" s="10">
        <v>0.62</v>
      </c>
      <c r="I100" s="10">
        <v>0.56242000000000003</v>
      </c>
      <c r="J100" s="10">
        <v>-9.2899999999999991</v>
      </c>
    </row>
    <row r="101" spans="1:10" x14ac:dyDescent="0.35">
      <c r="A101" s="10" t="s">
        <v>428</v>
      </c>
      <c r="B101" s="10" t="s">
        <v>316</v>
      </c>
      <c r="C101" s="10">
        <v>4.13</v>
      </c>
      <c r="D101" s="10">
        <v>3775.9470000000001</v>
      </c>
      <c r="E101" s="10">
        <v>55426</v>
      </c>
      <c r="F101" s="10">
        <v>18530.157999999999</v>
      </c>
      <c r="G101" s="10">
        <v>3.0569999999999999</v>
      </c>
      <c r="H101" s="10">
        <v>0.62</v>
      </c>
      <c r="I101" s="10">
        <v>0.48509999999999998</v>
      </c>
      <c r="J101" s="10">
        <v>-21.76</v>
      </c>
    </row>
    <row r="102" spans="1:10" x14ac:dyDescent="0.35">
      <c r="A102" s="10" t="s">
        <v>446</v>
      </c>
      <c r="B102" s="10" t="s">
        <v>316</v>
      </c>
      <c r="C102" s="10">
        <v>4.12</v>
      </c>
      <c r="D102" s="10">
        <v>3803.4580000000001</v>
      </c>
      <c r="E102" s="10">
        <v>53961</v>
      </c>
      <c r="F102" s="10">
        <v>18081.488000000001</v>
      </c>
      <c r="G102" s="10">
        <v>3.1549999999999998</v>
      </c>
      <c r="H102" s="10">
        <v>0.62</v>
      </c>
      <c r="I102" s="10">
        <v>0.52010999999999996</v>
      </c>
      <c r="J102" s="10">
        <v>-16.11</v>
      </c>
    </row>
    <row r="103" spans="1:10" x14ac:dyDescent="0.35">
      <c r="A103" s="10" t="s">
        <v>450</v>
      </c>
      <c r="B103" s="10" t="s">
        <v>316</v>
      </c>
      <c r="C103" s="10">
        <v>4.13</v>
      </c>
      <c r="D103" s="10">
        <v>3855.453</v>
      </c>
      <c r="E103" s="10">
        <v>46825</v>
      </c>
      <c r="F103" s="10">
        <v>17898.949000000001</v>
      </c>
      <c r="G103" s="10">
        <v>3.2309999999999999</v>
      </c>
      <c r="H103" s="10">
        <v>0.62</v>
      </c>
      <c r="I103" s="10">
        <v>0.54700000000000004</v>
      </c>
      <c r="J103" s="10">
        <v>-11.77</v>
      </c>
    </row>
    <row r="104" spans="1:10" x14ac:dyDescent="0.35">
      <c r="A104" s="10" t="s">
        <v>454</v>
      </c>
      <c r="B104" s="10" t="s">
        <v>316</v>
      </c>
      <c r="C104" s="10">
        <v>4.13</v>
      </c>
      <c r="D104" s="10">
        <v>3954.134</v>
      </c>
      <c r="E104" s="10">
        <v>57429</v>
      </c>
      <c r="F104" s="10">
        <v>18863.379000000001</v>
      </c>
      <c r="G104" s="10">
        <v>3.1440000000000001</v>
      </c>
      <c r="H104" s="10">
        <v>0.62</v>
      </c>
      <c r="I104" s="10">
        <v>0.51622000000000001</v>
      </c>
      <c r="J104" s="10">
        <v>-16.739999999999998</v>
      </c>
    </row>
    <row r="105" spans="1:10" x14ac:dyDescent="0.35">
      <c r="A105" s="10" t="s">
        <v>317</v>
      </c>
      <c r="B105" s="10" t="s">
        <v>318</v>
      </c>
      <c r="C105" s="10">
        <v>4.1100000000000003</v>
      </c>
      <c r="D105" s="10">
        <v>4201.1540000000005</v>
      </c>
      <c r="E105" s="10">
        <v>55767</v>
      </c>
      <c r="F105" s="10">
        <v>17952.383000000002</v>
      </c>
      <c r="G105" s="10">
        <v>3.51</v>
      </c>
      <c r="H105" s="10">
        <v>0.99</v>
      </c>
      <c r="I105" s="10">
        <v>0.64612999999999998</v>
      </c>
      <c r="J105" s="10">
        <v>-34.729999999999997</v>
      </c>
    </row>
    <row r="106" spans="1:10" x14ac:dyDescent="0.35">
      <c r="A106" s="10" t="s">
        <v>349</v>
      </c>
      <c r="B106" s="10" t="s">
        <v>318</v>
      </c>
      <c r="C106" s="10">
        <v>4.1100000000000003</v>
      </c>
      <c r="D106" s="10">
        <v>4794.4530000000004</v>
      </c>
      <c r="E106" s="10">
        <v>59747</v>
      </c>
      <c r="F106" s="10">
        <v>18155.949000000001</v>
      </c>
      <c r="G106" s="10">
        <v>3.9609999999999999</v>
      </c>
      <c r="H106" s="10">
        <v>0.99</v>
      </c>
      <c r="I106" s="10">
        <v>0.80628999999999995</v>
      </c>
      <c r="J106" s="10">
        <v>-18.559999999999999</v>
      </c>
    </row>
    <row r="107" spans="1:10" x14ac:dyDescent="0.35">
      <c r="A107" s="10" t="s">
        <v>353</v>
      </c>
      <c r="B107" s="10" t="s">
        <v>318</v>
      </c>
      <c r="C107" s="10">
        <v>4.1100000000000003</v>
      </c>
      <c r="D107" s="10">
        <v>4728.6509999999998</v>
      </c>
      <c r="E107" s="10">
        <v>60987</v>
      </c>
      <c r="F107" s="10">
        <v>18874.817999999999</v>
      </c>
      <c r="G107" s="10">
        <v>3.758</v>
      </c>
      <c r="H107" s="10">
        <v>0.99</v>
      </c>
      <c r="I107" s="10">
        <v>0.73409999999999997</v>
      </c>
      <c r="J107" s="10">
        <v>-25.85</v>
      </c>
    </row>
    <row r="108" spans="1:10" x14ac:dyDescent="0.35">
      <c r="A108" s="10" t="s">
        <v>429</v>
      </c>
      <c r="B108" s="10" t="s">
        <v>318</v>
      </c>
      <c r="C108" s="10">
        <v>4.1100000000000003</v>
      </c>
      <c r="D108" s="10">
        <v>5128.2619999999997</v>
      </c>
      <c r="E108" s="10">
        <v>75035</v>
      </c>
      <c r="F108" s="10">
        <v>18312.803</v>
      </c>
      <c r="G108" s="10">
        <v>4.2009999999999996</v>
      </c>
      <c r="H108" s="10">
        <v>0.99</v>
      </c>
      <c r="I108" s="10">
        <v>0.89144000000000001</v>
      </c>
      <c r="J108" s="10">
        <v>-9.9600000000000009</v>
      </c>
    </row>
    <row r="109" spans="1:10" x14ac:dyDescent="0.35">
      <c r="A109" s="10" t="s">
        <v>447</v>
      </c>
      <c r="B109" s="10" t="s">
        <v>318</v>
      </c>
      <c r="C109" s="10">
        <v>4.12</v>
      </c>
      <c r="D109" s="10">
        <v>5026.3599999999997</v>
      </c>
      <c r="E109" s="10">
        <v>64170</v>
      </c>
      <c r="F109" s="10">
        <v>18115.932000000001</v>
      </c>
      <c r="G109" s="10">
        <v>4.1619999999999999</v>
      </c>
      <c r="H109" s="10">
        <v>0.99</v>
      </c>
      <c r="I109" s="10">
        <v>0.87766999999999995</v>
      </c>
      <c r="J109" s="10">
        <v>-11.35</v>
      </c>
    </row>
    <row r="110" spans="1:10" x14ac:dyDescent="0.35">
      <c r="A110" s="10" t="s">
        <v>451</v>
      </c>
      <c r="B110" s="10" t="s">
        <v>318</v>
      </c>
      <c r="C110" s="10">
        <v>4.12</v>
      </c>
      <c r="D110" s="10">
        <v>5857.9650000000001</v>
      </c>
      <c r="E110" s="10">
        <v>81894</v>
      </c>
      <c r="F110" s="10">
        <v>19361.585999999999</v>
      </c>
      <c r="G110" s="10">
        <v>4.5380000000000003</v>
      </c>
      <c r="H110" s="10">
        <v>0.99</v>
      </c>
      <c r="I110" s="10">
        <v>1.0116000000000001</v>
      </c>
      <c r="J110" s="10">
        <v>2.1800000000000002</v>
      </c>
    </row>
    <row r="111" spans="1:10" x14ac:dyDescent="0.35">
      <c r="A111" s="10" t="s">
        <v>455</v>
      </c>
      <c r="B111" s="10" t="s">
        <v>318</v>
      </c>
      <c r="C111" s="10">
        <v>4.12</v>
      </c>
      <c r="D111" s="10">
        <v>5015.1559999999999</v>
      </c>
      <c r="E111" s="10">
        <v>70751</v>
      </c>
      <c r="F111" s="10">
        <v>18932.123</v>
      </c>
      <c r="G111" s="10">
        <v>3.9740000000000002</v>
      </c>
      <c r="H111" s="10">
        <v>0.99</v>
      </c>
      <c r="I111" s="10">
        <v>0.81072</v>
      </c>
      <c r="J111" s="10">
        <v>-18.11</v>
      </c>
    </row>
    <row r="112" spans="1:10" x14ac:dyDescent="0.35">
      <c r="A112" s="10" t="s">
        <v>319</v>
      </c>
      <c r="B112" s="10" t="s">
        <v>320</v>
      </c>
      <c r="C112" s="10">
        <v>4.1100000000000003</v>
      </c>
      <c r="D112" s="10">
        <v>5554.8729999999996</v>
      </c>
      <c r="E112" s="10">
        <v>79425</v>
      </c>
      <c r="F112" s="10">
        <v>17342.574000000001</v>
      </c>
      <c r="G112" s="10">
        <v>4.8049999999999997</v>
      </c>
      <c r="H112" s="10">
        <v>1.59</v>
      </c>
      <c r="I112" s="10">
        <v>1.10636</v>
      </c>
      <c r="J112" s="10">
        <v>-30.42</v>
      </c>
    </row>
    <row r="113" spans="1:10" x14ac:dyDescent="0.35">
      <c r="A113" s="10" t="s">
        <v>430</v>
      </c>
      <c r="B113" s="10" t="s">
        <v>320</v>
      </c>
      <c r="C113" s="10">
        <v>4.12</v>
      </c>
      <c r="D113" s="10">
        <v>6055.31</v>
      </c>
      <c r="E113" s="10">
        <v>83878</v>
      </c>
      <c r="F113" s="10">
        <v>19528.118999999999</v>
      </c>
      <c r="G113" s="10">
        <v>4.6509999999999998</v>
      </c>
      <c r="H113" s="10">
        <v>1.59</v>
      </c>
      <c r="I113" s="10">
        <v>1.0517799999999999</v>
      </c>
      <c r="J113" s="10">
        <v>-33.85</v>
      </c>
    </row>
    <row r="114" spans="1:10" x14ac:dyDescent="0.35">
      <c r="A114" s="10" t="s">
        <v>321</v>
      </c>
      <c r="B114" s="10" t="s">
        <v>322</v>
      </c>
      <c r="C114" s="10">
        <v>4.1100000000000003</v>
      </c>
      <c r="D114" s="10">
        <v>7410.9380000000001</v>
      </c>
      <c r="E114" s="10">
        <v>103653</v>
      </c>
      <c r="F114" s="10">
        <v>18239.138999999999</v>
      </c>
      <c r="G114" s="10">
        <v>6.0949999999999998</v>
      </c>
      <c r="H114" s="10">
        <v>2.54</v>
      </c>
      <c r="I114" s="10">
        <v>1.56637</v>
      </c>
      <c r="J114" s="10">
        <v>-38.33</v>
      </c>
    </row>
    <row r="115" spans="1:10" x14ac:dyDescent="0.35">
      <c r="A115" s="10" t="s">
        <v>431</v>
      </c>
      <c r="B115" s="10" t="s">
        <v>322</v>
      </c>
      <c r="C115" s="10">
        <v>4.1100000000000003</v>
      </c>
      <c r="D115" s="10">
        <v>8529.0229999999992</v>
      </c>
      <c r="E115" s="10">
        <v>113673</v>
      </c>
      <c r="F115" s="10">
        <v>19899.651999999998</v>
      </c>
      <c r="G115" s="10">
        <v>6.4290000000000003</v>
      </c>
      <c r="H115" s="10">
        <v>2.54</v>
      </c>
      <c r="I115" s="10">
        <v>1.68573</v>
      </c>
      <c r="J115" s="10">
        <v>-33.630000000000003</v>
      </c>
    </row>
    <row r="116" spans="1:10" x14ac:dyDescent="0.35">
      <c r="A116" s="10" t="s">
        <v>323</v>
      </c>
      <c r="B116" s="10" t="s">
        <v>324</v>
      </c>
      <c r="C116" s="10">
        <v>4.1100000000000003</v>
      </c>
      <c r="D116" s="10">
        <v>26443.91</v>
      </c>
      <c r="E116" s="10">
        <v>426814</v>
      </c>
      <c r="F116" s="10">
        <v>17650.011999999999</v>
      </c>
      <c r="G116" s="10">
        <v>22.474</v>
      </c>
      <c r="H116" s="10">
        <v>4.07</v>
      </c>
      <c r="I116" s="10">
        <v>7.5158699999999996</v>
      </c>
      <c r="J116" s="10">
        <v>84.67</v>
      </c>
    </row>
    <row r="117" spans="1:10" x14ac:dyDescent="0.35">
      <c r="A117" s="10" t="s">
        <v>432</v>
      </c>
      <c r="B117" s="10" t="s">
        <v>324</v>
      </c>
      <c r="C117" s="10">
        <v>4.1100000000000003</v>
      </c>
      <c r="D117" s="10">
        <v>25012.848000000002</v>
      </c>
      <c r="E117" s="10">
        <v>388058</v>
      </c>
      <c r="F117" s="10">
        <v>19266.990000000002</v>
      </c>
      <c r="G117" s="10">
        <v>19.472999999999999</v>
      </c>
      <c r="H117" s="10">
        <v>4.07</v>
      </c>
      <c r="I117" s="10">
        <v>6.4103199999999996</v>
      </c>
      <c r="J117" s="10">
        <v>57.5</v>
      </c>
    </row>
    <row r="118" spans="1:10" x14ac:dyDescent="0.35">
      <c r="A118" s="10" t="s">
        <v>326</v>
      </c>
      <c r="B118" s="10" t="s">
        <v>327</v>
      </c>
      <c r="C118" s="10">
        <v>4.1100000000000003</v>
      </c>
      <c r="D118" s="10">
        <v>20962.861000000001</v>
      </c>
      <c r="E118" s="10">
        <v>325686</v>
      </c>
      <c r="F118" s="10">
        <v>18636.150000000001</v>
      </c>
      <c r="G118" s="10">
        <v>16.873000000000001</v>
      </c>
      <c r="H118" s="10">
        <v>6.51</v>
      </c>
      <c r="I118" s="10">
        <v>5.4578600000000002</v>
      </c>
      <c r="J118" s="10">
        <v>-16.16</v>
      </c>
    </row>
    <row r="119" spans="1:10" x14ac:dyDescent="0.35">
      <c r="A119" s="10" t="s">
        <v>434</v>
      </c>
      <c r="B119" s="10" t="s">
        <v>327</v>
      </c>
      <c r="C119" s="10">
        <v>4.12</v>
      </c>
      <c r="D119" s="10">
        <v>22381.162</v>
      </c>
      <c r="E119" s="10">
        <v>291984</v>
      </c>
      <c r="F119" s="10">
        <v>19323.131000000001</v>
      </c>
      <c r="G119" s="10">
        <v>17.373999999999999</v>
      </c>
      <c r="H119" s="10">
        <v>6.51</v>
      </c>
      <c r="I119" s="10">
        <v>5.6409799999999999</v>
      </c>
      <c r="J119" s="10">
        <v>-13.35</v>
      </c>
    </row>
    <row r="120" spans="1:10" x14ac:dyDescent="0.35">
      <c r="A120" s="10" t="s">
        <v>328</v>
      </c>
      <c r="B120" s="10" t="s">
        <v>329</v>
      </c>
      <c r="C120" s="10">
        <v>4.1100000000000003</v>
      </c>
      <c r="D120" s="10">
        <v>39979.953000000001</v>
      </c>
      <c r="E120" s="10">
        <v>573165</v>
      </c>
      <c r="F120" s="10">
        <v>18765.508000000002</v>
      </c>
      <c r="G120" s="10">
        <v>31.957999999999998</v>
      </c>
      <c r="H120" s="10">
        <v>10.42</v>
      </c>
      <c r="I120" s="10">
        <v>11.059760000000001</v>
      </c>
      <c r="J120" s="10">
        <v>6.14</v>
      </c>
    </row>
    <row r="121" spans="1:10" x14ac:dyDescent="0.35">
      <c r="A121" s="10" t="s">
        <v>435</v>
      </c>
      <c r="B121" s="10" t="s">
        <v>329</v>
      </c>
      <c r="C121" s="10">
        <v>4.12</v>
      </c>
      <c r="D121" s="10">
        <v>43819.105000000003</v>
      </c>
      <c r="E121" s="10">
        <v>646412</v>
      </c>
      <c r="F121" s="10">
        <v>19750.921999999999</v>
      </c>
      <c r="G121" s="10">
        <v>33.279000000000003</v>
      </c>
      <c r="H121" s="10">
        <v>10.42</v>
      </c>
      <c r="I121" s="10">
        <v>11.55959</v>
      </c>
      <c r="J121" s="10">
        <v>10.94</v>
      </c>
    </row>
    <row r="122" spans="1:10" x14ac:dyDescent="0.35">
      <c r="A122" s="10" t="s">
        <v>330</v>
      </c>
      <c r="B122" s="10" t="s">
        <v>331</v>
      </c>
      <c r="C122" s="10">
        <v>4.1100000000000003</v>
      </c>
      <c r="D122" s="10">
        <v>52231.934000000001</v>
      </c>
      <c r="E122" s="10">
        <v>788009</v>
      </c>
      <c r="F122" s="10">
        <v>18843.008000000002</v>
      </c>
      <c r="G122" s="10">
        <v>41.579000000000001</v>
      </c>
      <c r="H122" s="10">
        <v>16.670000000000002</v>
      </c>
      <c r="I122" s="10">
        <v>14.735379999999999</v>
      </c>
      <c r="J122" s="10">
        <v>-11.61</v>
      </c>
    </row>
    <row r="123" spans="1:10" x14ac:dyDescent="0.35">
      <c r="A123" s="10" t="s">
        <v>436</v>
      </c>
      <c r="B123" s="10" t="s">
        <v>331</v>
      </c>
      <c r="C123" s="10">
        <v>4.1100000000000003</v>
      </c>
      <c r="D123" s="10">
        <v>59975.862999999998</v>
      </c>
      <c r="E123" s="10">
        <v>860898</v>
      </c>
      <c r="F123" s="10">
        <v>19083.335999999999</v>
      </c>
      <c r="G123" s="10">
        <v>47.143000000000001</v>
      </c>
      <c r="H123" s="10">
        <v>16.670000000000002</v>
      </c>
      <c r="I123" s="10">
        <v>16.89969</v>
      </c>
      <c r="J123" s="10">
        <v>1.38</v>
      </c>
    </row>
    <row r="124" spans="1:10" x14ac:dyDescent="0.35">
      <c r="A124" s="10" t="s">
        <v>332</v>
      </c>
      <c r="B124" s="10" t="s">
        <v>333</v>
      </c>
      <c r="C124" s="10">
        <v>4.1100000000000003</v>
      </c>
      <c r="D124" s="10">
        <v>85574.156000000003</v>
      </c>
      <c r="E124" s="10">
        <v>1201269</v>
      </c>
      <c r="F124" s="10">
        <v>18939.224999999999</v>
      </c>
      <c r="G124" s="10">
        <v>67.775000000000006</v>
      </c>
      <c r="H124" s="10">
        <v>26.67</v>
      </c>
      <c r="I124" s="10">
        <v>25.199940000000002</v>
      </c>
      <c r="J124" s="10">
        <v>-5.51</v>
      </c>
    </row>
    <row r="125" spans="1:10" x14ac:dyDescent="0.35">
      <c r="A125" s="10" t="s">
        <v>437</v>
      </c>
      <c r="B125" s="10" t="s">
        <v>333</v>
      </c>
      <c r="C125" s="10">
        <v>4.12</v>
      </c>
      <c r="D125" s="10">
        <v>94483.75</v>
      </c>
      <c r="E125" s="10">
        <v>1359426</v>
      </c>
      <c r="F125" s="10">
        <v>20478.543000000001</v>
      </c>
      <c r="G125" s="10">
        <v>69.206999999999994</v>
      </c>
      <c r="H125" s="10">
        <v>26.67</v>
      </c>
      <c r="I125" s="10">
        <v>25.792999999999999</v>
      </c>
      <c r="J125" s="10">
        <v>-3.29</v>
      </c>
    </row>
    <row r="126" spans="1:10" x14ac:dyDescent="0.35">
      <c r="A126" s="10" t="s">
        <v>334</v>
      </c>
      <c r="B126" s="10" t="s">
        <v>335</v>
      </c>
      <c r="C126" s="10">
        <v>4.1100000000000003</v>
      </c>
      <c r="D126" s="10">
        <v>130724.211</v>
      </c>
      <c r="E126" s="10">
        <v>1886364</v>
      </c>
      <c r="F126" s="10">
        <v>18171.697</v>
      </c>
      <c r="G126" s="10">
        <v>107.908</v>
      </c>
      <c r="H126" s="10">
        <v>42.67</v>
      </c>
      <c r="I126" s="10">
        <v>42.833089999999999</v>
      </c>
      <c r="J126" s="10">
        <v>0.38</v>
      </c>
    </row>
    <row r="127" spans="1:10" x14ac:dyDescent="0.35">
      <c r="A127" s="10" t="s">
        <v>438</v>
      </c>
      <c r="B127" s="10" t="s">
        <v>335</v>
      </c>
      <c r="C127" s="10">
        <v>4.1100000000000003</v>
      </c>
      <c r="D127" s="10">
        <v>139190.891</v>
      </c>
      <c r="E127" s="10">
        <v>2140156</v>
      </c>
      <c r="F127" s="10">
        <v>18797.518</v>
      </c>
      <c r="G127" s="10">
        <v>111.071</v>
      </c>
      <c r="H127" s="10">
        <v>42.67</v>
      </c>
      <c r="I127" s="10">
        <v>44.324550000000002</v>
      </c>
      <c r="J127" s="10">
        <v>3.88</v>
      </c>
    </row>
    <row r="128" spans="1:10" x14ac:dyDescent="0.35">
      <c r="A128" s="10" t="s">
        <v>337</v>
      </c>
      <c r="B128" s="10" t="s">
        <v>338</v>
      </c>
      <c r="C128" s="10">
        <v>4.1100000000000003</v>
      </c>
      <c r="D128" s="10">
        <v>2735.7860000000001</v>
      </c>
      <c r="E128" s="10">
        <v>31658</v>
      </c>
      <c r="F128" s="10">
        <v>17947.166000000001</v>
      </c>
      <c r="G128" s="10">
        <v>2.2869999999999999</v>
      </c>
      <c r="H128" s="10">
        <v>0.33</v>
      </c>
      <c r="I128" s="10">
        <v>0.21210999999999999</v>
      </c>
      <c r="J128" s="10">
        <v>-35.72</v>
      </c>
    </row>
    <row r="129" spans="1:13" x14ac:dyDescent="0.35">
      <c r="A129" s="10" t="s">
        <v>440</v>
      </c>
      <c r="B129" s="10" t="s">
        <v>338</v>
      </c>
      <c r="C129" s="10">
        <v>4.12</v>
      </c>
      <c r="D129" s="10">
        <v>3357.8980000000001</v>
      </c>
      <c r="E129" s="10">
        <v>41096</v>
      </c>
      <c r="F129" s="10">
        <v>18864.063999999998</v>
      </c>
      <c r="G129" s="10">
        <v>2.67</v>
      </c>
      <c r="H129" s="10">
        <v>0.33</v>
      </c>
      <c r="I129" s="10">
        <v>0.34803000000000001</v>
      </c>
      <c r="J129" s="10">
        <v>5.46</v>
      </c>
    </row>
    <row r="130" spans="1:13" x14ac:dyDescent="0.35">
      <c r="A130" s="10" t="s">
        <v>340</v>
      </c>
      <c r="B130" s="10" t="s">
        <v>341</v>
      </c>
      <c r="C130" s="10">
        <v>4.1100000000000003</v>
      </c>
      <c r="D130" s="10">
        <v>5440.9849999999997</v>
      </c>
      <c r="E130" s="10">
        <v>76858</v>
      </c>
      <c r="F130" s="10">
        <v>17701.585999999999</v>
      </c>
      <c r="G130" s="10">
        <v>4.6109999999999998</v>
      </c>
      <c r="H130" s="10">
        <v>0.83</v>
      </c>
      <c r="I130" s="10">
        <v>1.03731</v>
      </c>
      <c r="J130" s="10">
        <v>24.98</v>
      </c>
    </row>
    <row r="131" spans="1:13" x14ac:dyDescent="0.35">
      <c r="A131" s="10" t="s">
        <v>441</v>
      </c>
      <c r="B131" s="10" t="s">
        <v>341</v>
      </c>
      <c r="C131" s="10">
        <v>4.12</v>
      </c>
      <c r="D131" s="10">
        <v>5775.5280000000002</v>
      </c>
      <c r="E131" s="10">
        <v>84808</v>
      </c>
      <c r="F131" s="10">
        <v>18264.914000000001</v>
      </c>
      <c r="G131" s="10">
        <v>4.7430000000000003</v>
      </c>
      <c r="H131" s="10">
        <v>0.83</v>
      </c>
      <c r="I131" s="10">
        <v>1.08449</v>
      </c>
      <c r="J131" s="10">
        <v>30.66</v>
      </c>
    </row>
    <row r="132" spans="1:13" x14ac:dyDescent="0.35">
      <c r="A132" s="10" t="s">
        <v>342</v>
      </c>
      <c r="B132" s="10" t="s">
        <v>343</v>
      </c>
      <c r="C132" s="10">
        <v>4.1100000000000003</v>
      </c>
      <c r="D132" s="10">
        <v>15107.062</v>
      </c>
      <c r="E132" s="10">
        <v>203659</v>
      </c>
      <c r="F132" s="10">
        <v>18042.491999999998</v>
      </c>
      <c r="G132" s="10">
        <v>12.56</v>
      </c>
      <c r="H132" s="10">
        <v>3.33</v>
      </c>
      <c r="I132" s="10">
        <v>3.8898999999999999</v>
      </c>
      <c r="J132" s="10">
        <v>16.809999999999999</v>
      </c>
    </row>
    <row r="133" spans="1:13" x14ac:dyDescent="0.35">
      <c r="A133" s="10" t="s">
        <v>442</v>
      </c>
      <c r="B133" s="10" t="s">
        <v>343</v>
      </c>
      <c r="C133" s="10">
        <v>4.12</v>
      </c>
      <c r="D133" s="10">
        <v>16827.838</v>
      </c>
      <c r="E133" s="10">
        <v>251368</v>
      </c>
      <c r="F133" s="10">
        <v>19590.241999999998</v>
      </c>
      <c r="G133" s="10">
        <v>12.885</v>
      </c>
      <c r="H133" s="10">
        <v>3.33</v>
      </c>
      <c r="I133" s="10">
        <v>4.0076499999999999</v>
      </c>
      <c r="J133" s="10">
        <v>20.350000000000001</v>
      </c>
    </row>
    <row r="135" spans="1:13" ht="15.5" x14ac:dyDescent="0.35">
      <c r="A135" s="97" t="s">
        <v>785</v>
      </c>
      <c r="B135" s="97"/>
      <c r="C135" s="97"/>
      <c r="D135" s="97"/>
      <c r="E135" s="97"/>
      <c r="F135" s="97"/>
      <c r="G135" s="97"/>
      <c r="H135" s="97"/>
      <c r="I135" s="97"/>
      <c r="J135" s="97"/>
    </row>
    <row r="136" spans="1:13" x14ac:dyDescent="0.35">
      <c r="A136" s="10" t="s">
        <v>257</v>
      </c>
      <c r="B136" s="10" t="s">
        <v>258</v>
      </c>
      <c r="C136" s="10" t="s">
        <v>260</v>
      </c>
      <c r="D136" s="10" t="s">
        <v>261</v>
      </c>
      <c r="E136" s="10" t="s">
        <v>262</v>
      </c>
      <c r="F136" s="10" t="s">
        <v>263</v>
      </c>
      <c r="G136" s="10" t="s">
        <v>264</v>
      </c>
      <c r="H136" s="10" t="s">
        <v>738</v>
      </c>
      <c r="I136" s="10" t="s">
        <v>729</v>
      </c>
      <c r="J136" s="10" t="s">
        <v>268</v>
      </c>
      <c r="K136" s="10" t="s">
        <v>739</v>
      </c>
      <c r="M136" s="98" t="s">
        <v>740</v>
      </c>
    </row>
    <row r="137" spans="1:13" x14ac:dyDescent="0.35">
      <c r="A137" s="10" t="s">
        <v>473</v>
      </c>
      <c r="B137" s="10" t="s">
        <v>474</v>
      </c>
      <c r="C137" s="10">
        <v>3.67</v>
      </c>
      <c r="D137" s="10">
        <v>2944.6759999999999</v>
      </c>
      <c r="E137" s="10">
        <v>84854</v>
      </c>
      <c r="F137" s="10">
        <v>31336.210999999999</v>
      </c>
      <c r="G137" s="10">
        <v>1.397</v>
      </c>
      <c r="H137" s="10">
        <v>41.65</v>
      </c>
      <c r="I137" s="10">
        <v>23.2028</v>
      </c>
      <c r="J137" s="10"/>
      <c r="K137" s="99">
        <f>AVERAGE(G137:G139)</f>
        <v>1.3849999999999998</v>
      </c>
      <c r="M137" s="119">
        <f>K140/K143</f>
        <v>0.13043478260869568</v>
      </c>
    </row>
    <row r="138" spans="1:13" x14ac:dyDescent="0.35">
      <c r="A138" s="10" t="s">
        <v>490</v>
      </c>
      <c r="B138" s="10" t="s">
        <v>474</v>
      </c>
      <c r="C138" s="10">
        <v>3.67</v>
      </c>
      <c r="D138" s="10">
        <v>3109.2979999999998</v>
      </c>
      <c r="E138" s="10">
        <v>93152</v>
      </c>
      <c r="F138" s="10">
        <v>33547.733999999997</v>
      </c>
      <c r="G138" s="10">
        <v>1.3779999999999999</v>
      </c>
      <c r="H138" s="10">
        <v>41.65</v>
      </c>
      <c r="I138" s="10">
        <v>22.929259999999999</v>
      </c>
      <c r="J138" s="10"/>
      <c r="K138" s="99"/>
      <c r="M138" s="100"/>
    </row>
    <row r="139" spans="1:13" x14ac:dyDescent="0.35">
      <c r="A139" s="10" t="s">
        <v>715</v>
      </c>
      <c r="B139" s="10" t="s">
        <v>474</v>
      </c>
      <c r="C139" s="10">
        <v>3.67</v>
      </c>
      <c r="D139" s="10">
        <v>4027.9050000000002</v>
      </c>
      <c r="E139" s="10">
        <v>118404</v>
      </c>
      <c r="F139" s="10">
        <v>43416.870999999999</v>
      </c>
      <c r="G139" s="10">
        <v>1.38</v>
      </c>
      <c r="H139" s="10">
        <v>41.65</v>
      </c>
      <c r="I139" s="10">
        <v>22.948409999999999</v>
      </c>
      <c r="J139" s="10"/>
      <c r="K139" s="99"/>
    </row>
    <row r="140" spans="1:13" x14ac:dyDescent="0.35">
      <c r="A140" s="10" t="s">
        <v>476</v>
      </c>
      <c r="B140" s="10" t="s">
        <v>477</v>
      </c>
      <c r="C140" s="10">
        <v>3.67</v>
      </c>
      <c r="D140" s="10">
        <v>370.62400000000002</v>
      </c>
      <c r="E140" s="10">
        <v>10969</v>
      </c>
      <c r="F140" s="10">
        <v>27707.581999999999</v>
      </c>
      <c r="G140" s="10">
        <v>0.19900000000000001</v>
      </c>
      <c r="H140" s="10">
        <v>41.65</v>
      </c>
      <c r="I140" s="10">
        <v>3.76972</v>
      </c>
      <c r="J140" s="10">
        <v>54.45</v>
      </c>
      <c r="K140" s="101">
        <f>AVERAGE(G140:G142)</f>
        <v>0.19400000000000003</v>
      </c>
      <c r="M140" t="s">
        <v>742</v>
      </c>
    </row>
    <row r="141" spans="1:13" x14ac:dyDescent="0.35">
      <c r="A141" s="10" t="s">
        <v>478</v>
      </c>
      <c r="B141" s="10" t="s">
        <v>479</v>
      </c>
      <c r="C141" s="10">
        <v>3.67</v>
      </c>
      <c r="D141" s="10">
        <v>335.42599999999999</v>
      </c>
      <c r="E141" s="10">
        <v>10056</v>
      </c>
      <c r="F141" s="10">
        <v>26027.1</v>
      </c>
      <c r="G141" s="10">
        <v>0.192</v>
      </c>
      <c r="H141" s="10">
        <v>41.65</v>
      </c>
      <c r="I141" s="10">
        <v>3.6330399999999998</v>
      </c>
      <c r="J141" s="10">
        <v>55.83</v>
      </c>
      <c r="K141" s="101"/>
      <c r="M141" s="109">
        <f>(K143/K137)-1</f>
        <v>7.3886883273164949E-2</v>
      </c>
    </row>
    <row r="142" spans="1:13" x14ac:dyDescent="0.35">
      <c r="A142" s="10" t="s">
        <v>480</v>
      </c>
      <c r="B142" s="10" t="s">
        <v>481</v>
      </c>
      <c r="C142" s="10">
        <v>3.67</v>
      </c>
      <c r="D142" s="10">
        <v>335.19</v>
      </c>
      <c r="E142" s="10">
        <v>9390</v>
      </c>
      <c r="F142" s="10">
        <v>26068.048999999999</v>
      </c>
      <c r="G142" s="10">
        <v>0.191</v>
      </c>
      <c r="H142" s="10">
        <v>41.65</v>
      </c>
      <c r="I142" s="10">
        <v>3.6248399999999998</v>
      </c>
      <c r="J142" s="10">
        <v>55.53</v>
      </c>
      <c r="K142" s="101"/>
    </row>
    <row r="143" spans="1:13" x14ac:dyDescent="0.35">
      <c r="A143" s="10" t="s">
        <v>483</v>
      </c>
      <c r="B143" s="10" t="s">
        <v>484</v>
      </c>
      <c r="C143" s="10">
        <v>3.67</v>
      </c>
      <c r="D143" s="10">
        <v>2963.5549999999998</v>
      </c>
      <c r="E143" s="10">
        <v>85165</v>
      </c>
      <c r="F143" s="10">
        <v>28580.695</v>
      </c>
      <c r="G143" s="10">
        <v>1.542</v>
      </c>
      <c r="H143" s="10">
        <v>41.65</v>
      </c>
      <c r="I143" s="10">
        <v>25.23864</v>
      </c>
      <c r="J143" s="10">
        <v>-90.57</v>
      </c>
      <c r="K143" s="101">
        <f>AVERAGE(G143:G145)</f>
        <v>1.4873333333333332</v>
      </c>
    </row>
    <row r="144" spans="1:13" x14ac:dyDescent="0.35">
      <c r="A144" s="10" t="s">
        <v>485</v>
      </c>
      <c r="B144" s="10" t="s">
        <v>486</v>
      </c>
      <c r="C144" s="10">
        <v>3.67</v>
      </c>
      <c r="D144" s="10">
        <v>2840.0169999999998</v>
      </c>
      <c r="E144" s="10">
        <v>82476</v>
      </c>
      <c r="F144" s="10">
        <v>28339.342000000001</v>
      </c>
      <c r="G144" s="10">
        <v>1.49</v>
      </c>
      <c r="H144" s="10">
        <v>41.65</v>
      </c>
      <c r="I144" s="10">
        <v>24.516400000000001</v>
      </c>
      <c r="J144" s="10">
        <v>-91.61</v>
      </c>
      <c r="K144" s="101"/>
    </row>
    <row r="145" spans="1:16" x14ac:dyDescent="0.35">
      <c r="A145" s="10" t="s">
        <v>487</v>
      </c>
      <c r="B145" s="10" t="s">
        <v>488</v>
      </c>
      <c r="C145" s="10">
        <v>3.67</v>
      </c>
      <c r="D145" s="10">
        <v>2837.172</v>
      </c>
      <c r="E145" s="10">
        <v>84673</v>
      </c>
      <c r="F145" s="10">
        <v>29492.526999999998</v>
      </c>
      <c r="G145" s="10">
        <v>1.43</v>
      </c>
      <c r="H145" s="10">
        <v>41.65</v>
      </c>
      <c r="I145" s="10">
        <v>23.674219999999998</v>
      </c>
      <c r="J145" s="10">
        <v>-90.98</v>
      </c>
      <c r="K145" s="101"/>
    </row>
    <row r="146" spans="1:16" x14ac:dyDescent="0.35">
      <c r="A146" s="10" t="s">
        <v>492</v>
      </c>
      <c r="B146" s="10" t="s">
        <v>493</v>
      </c>
      <c r="C146" s="10">
        <v>3.66</v>
      </c>
      <c r="D146" s="10">
        <v>3.3450000000000002</v>
      </c>
      <c r="E146" s="10">
        <v>122</v>
      </c>
      <c r="F146" s="10">
        <v>26938.851999999999</v>
      </c>
      <c r="G146" s="10">
        <v>2E-3</v>
      </c>
      <c r="H146" s="10">
        <v>0.02</v>
      </c>
      <c r="I146" s="10"/>
      <c r="J146" s="10"/>
    </row>
    <row r="147" spans="1:16" x14ac:dyDescent="0.35">
      <c r="A147" s="10" t="s">
        <v>675</v>
      </c>
      <c r="B147" s="10" t="s">
        <v>493</v>
      </c>
      <c r="C147" s="10"/>
      <c r="D147" s="10"/>
      <c r="E147" s="10"/>
      <c r="F147" s="10">
        <v>29851.773000000001</v>
      </c>
      <c r="G147" s="10"/>
      <c r="H147" s="10">
        <v>0.02</v>
      </c>
      <c r="I147" s="10"/>
      <c r="J147" s="10"/>
    </row>
    <row r="148" spans="1:16" x14ac:dyDescent="0.35">
      <c r="A148" s="10" t="s">
        <v>494</v>
      </c>
      <c r="B148" s="10" t="s">
        <v>495</v>
      </c>
      <c r="C148" s="10">
        <v>3.67</v>
      </c>
      <c r="D148" s="10">
        <v>3.2839999999999998</v>
      </c>
      <c r="E148" s="10">
        <v>120</v>
      </c>
      <c r="F148" s="10">
        <v>26367.969000000001</v>
      </c>
      <c r="G148" s="10">
        <v>2E-3</v>
      </c>
      <c r="H148" s="10">
        <v>0.04</v>
      </c>
      <c r="I148" s="10"/>
      <c r="J148" s="10"/>
    </row>
    <row r="149" spans="1:16" x14ac:dyDescent="0.35">
      <c r="A149" s="10" t="s">
        <v>676</v>
      </c>
      <c r="B149" s="10" t="s">
        <v>495</v>
      </c>
      <c r="C149" s="10">
        <v>3.66</v>
      </c>
      <c r="D149" s="10">
        <v>15.977</v>
      </c>
      <c r="E149" s="10">
        <v>583</v>
      </c>
      <c r="F149" s="10">
        <v>29374.067999999999</v>
      </c>
      <c r="G149" s="10">
        <v>8.0000000000000002E-3</v>
      </c>
      <c r="H149" s="10">
        <v>0.04</v>
      </c>
      <c r="I149" s="10">
        <v>7.3069999999999996E-2</v>
      </c>
      <c r="J149" s="10">
        <v>82.68</v>
      </c>
    </row>
    <row r="150" spans="1:16" x14ac:dyDescent="0.35">
      <c r="A150" s="10" t="s">
        <v>496</v>
      </c>
      <c r="B150" s="10" t="s">
        <v>497</v>
      </c>
      <c r="C150" s="10">
        <v>3.67</v>
      </c>
      <c r="D150" s="10">
        <v>5.4630000000000001</v>
      </c>
      <c r="E150" s="10">
        <v>126</v>
      </c>
      <c r="F150" s="10">
        <v>26364.01</v>
      </c>
      <c r="G150" s="10">
        <v>3.0000000000000001E-3</v>
      </c>
      <c r="H150" s="10">
        <v>0.06</v>
      </c>
      <c r="I150" s="10"/>
      <c r="J150" s="10"/>
    </row>
    <row r="151" spans="1:16" x14ac:dyDescent="0.35">
      <c r="A151" s="10" t="s">
        <v>677</v>
      </c>
      <c r="B151" s="10" t="s">
        <v>497</v>
      </c>
      <c r="C151" s="10">
        <v>3.66</v>
      </c>
      <c r="D151" s="10">
        <v>28.151</v>
      </c>
      <c r="E151" s="10">
        <v>844</v>
      </c>
      <c r="F151" s="10">
        <v>29736.055</v>
      </c>
      <c r="G151" s="10">
        <v>1.4E-2</v>
      </c>
      <c r="H151" s="10">
        <v>0.06</v>
      </c>
      <c r="I151" s="10">
        <v>0.19270000000000001</v>
      </c>
      <c r="J151" s="10">
        <v>221.17</v>
      </c>
    </row>
    <row r="152" spans="1:16" x14ac:dyDescent="0.35">
      <c r="A152" s="10" t="s">
        <v>498</v>
      </c>
      <c r="B152" s="10" t="s">
        <v>499</v>
      </c>
      <c r="C152" s="10">
        <v>3.67</v>
      </c>
      <c r="D152" s="10">
        <v>16.012</v>
      </c>
      <c r="E152" s="10">
        <v>526</v>
      </c>
      <c r="F152" s="10">
        <v>27160.988000000001</v>
      </c>
      <c r="G152" s="10">
        <v>8.9999999999999993E-3</v>
      </c>
      <c r="H152" s="10">
        <v>0.09</v>
      </c>
      <c r="I152" s="10">
        <v>8.6629999999999999E-2</v>
      </c>
      <c r="J152" s="10">
        <v>-3.74</v>
      </c>
    </row>
    <row r="153" spans="1:16" x14ac:dyDescent="0.35">
      <c r="A153" s="10" t="s">
        <v>678</v>
      </c>
      <c r="B153" s="10" t="s">
        <v>499</v>
      </c>
      <c r="C153" s="10">
        <v>3.66</v>
      </c>
      <c r="D153" s="10">
        <v>21.218</v>
      </c>
      <c r="E153" s="10">
        <v>642</v>
      </c>
      <c r="F153" s="10">
        <v>30083.357</v>
      </c>
      <c r="G153" s="10">
        <v>0.01</v>
      </c>
      <c r="H153" s="10">
        <v>0.09</v>
      </c>
      <c r="I153" s="10">
        <v>0.12103999999999999</v>
      </c>
      <c r="J153" s="10">
        <v>34.49</v>
      </c>
    </row>
    <row r="154" spans="1:16" x14ac:dyDescent="0.35">
      <c r="A154" s="10" t="s">
        <v>500</v>
      </c>
      <c r="B154" s="10" t="s">
        <v>501</v>
      </c>
      <c r="C154" s="10">
        <v>3.67</v>
      </c>
      <c r="D154" s="10">
        <v>16.244</v>
      </c>
      <c r="E154" s="10">
        <v>432</v>
      </c>
      <c r="F154" s="10">
        <v>26759.146000000001</v>
      </c>
      <c r="G154" s="10">
        <v>8.9999999999999993E-3</v>
      </c>
      <c r="H154" s="10">
        <v>0.15</v>
      </c>
      <c r="I154" s="10">
        <v>9.1840000000000005E-2</v>
      </c>
      <c r="J154" s="10">
        <v>-38.770000000000003</v>
      </c>
    </row>
    <row r="155" spans="1:16" x14ac:dyDescent="0.35">
      <c r="A155" s="10" t="s">
        <v>679</v>
      </c>
      <c r="B155" s="10" t="s">
        <v>501</v>
      </c>
      <c r="C155" s="10">
        <v>3.67</v>
      </c>
      <c r="D155" s="10">
        <v>18.079000000000001</v>
      </c>
      <c r="E155" s="10">
        <v>571</v>
      </c>
      <c r="F155" s="10">
        <v>30029.013999999999</v>
      </c>
      <c r="G155" s="10">
        <v>8.9999999999999993E-3</v>
      </c>
      <c r="H155" s="10">
        <v>0.15</v>
      </c>
      <c r="I155" s="10">
        <v>9.035E-2</v>
      </c>
      <c r="J155" s="10">
        <v>-39.76</v>
      </c>
    </row>
    <row r="156" spans="1:16" x14ac:dyDescent="0.35">
      <c r="A156" s="10" t="s">
        <v>502</v>
      </c>
      <c r="B156" s="10" t="s">
        <v>503</v>
      </c>
      <c r="C156" s="10">
        <v>3.67</v>
      </c>
      <c r="D156" s="10">
        <v>25.242000000000001</v>
      </c>
      <c r="E156" s="10">
        <v>769</v>
      </c>
      <c r="F156" s="10">
        <v>27207.511999999999</v>
      </c>
      <c r="G156" s="10">
        <v>1.4E-2</v>
      </c>
      <c r="H156" s="10">
        <v>0.24</v>
      </c>
      <c r="I156" s="10">
        <v>0.18709000000000001</v>
      </c>
      <c r="J156" s="10">
        <v>-22.05</v>
      </c>
    </row>
    <row r="157" spans="1:16" x14ac:dyDescent="0.35">
      <c r="A157" s="10" t="s">
        <v>680</v>
      </c>
      <c r="B157" s="10" t="s">
        <v>503</v>
      </c>
      <c r="C157" s="10">
        <v>3.66</v>
      </c>
      <c r="D157" s="10">
        <v>28.13</v>
      </c>
      <c r="E157" s="10">
        <v>996</v>
      </c>
      <c r="F157" s="10">
        <v>30465.903999999999</v>
      </c>
      <c r="G157" s="10">
        <v>1.4E-2</v>
      </c>
      <c r="H157" s="10">
        <v>0.24</v>
      </c>
      <c r="I157" s="10">
        <v>0.18576999999999999</v>
      </c>
      <c r="J157" s="10">
        <v>-22.6</v>
      </c>
      <c r="K157" s="10" t="s">
        <v>739</v>
      </c>
      <c r="L157" s="10" t="s">
        <v>743</v>
      </c>
      <c r="M157" s="10" t="s">
        <v>744</v>
      </c>
      <c r="N157" s="10" t="s">
        <v>745</v>
      </c>
      <c r="O157" s="10" t="s">
        <v>746</v>
      </c>
    </row>
    <row r="158" spans="1:16" x14ac:dyDescent="0.35">
      <c r="A158" s="10" t="s">
        <v>505</v>
      </c>
      <c r="B158" s="10" t="s">
        <v>506</v>
      </c>
      <c r="C158" s="10">
        <v>3.66</v>
      </c>
      <c r="D158" s="10">
        <v>52.902000000000001</v>
      </c>
      <c r="E158" s="10">
        <v>1652</v>
      </c>
      <c r="F158" s="10">
        <v>27568.42</v>
      </c>
      <c r="G158" s="10">
        <v>2.9000000000000001E-2</v>
      </c>
      <c r="H158" s="10">
        <v>0.39</v>
      </c>
      <c r="I158" s="10">
        <v>0.48046</v>
      </c>
      <c r="J158" s="10">
        <v>23.19</v>
      </c>
      <c r="K158" s="104">
        <f>AVERAGE(I158:I164)</f>
        <v>0.45765571428571433</v>
      </c>
      <c r="L158" s="104">
        <f>STDEV(I158:I164)</f>
        <v>7.0533066679664816E-2</v>
      </c>
      <c r="M158" s="105">
        <f>L158/K158</f>
        <v>0.15411818202630601</v>
      </c>
      <c r="N158" s="104">
        <f>L158*3.143</f>
        <v>0.22168542857418649</v>
      </c>
      <c r="O158" s="10" t="s">
        <v>26</v>
      </c>
      <c r="P158" s="118"/>
    </row>
    <row r="159" spans="1:16" x14ac:dyDescent="0.35">
      <c r="A159" s="10" t="s">
        <v>537</v>
      </c>
      <c r="B159" s="10" t="s">
        <v>506</v>
      </c>
      <c r="C159" s="10">
        <v>3.67</v>
      </c>
      <c r="D159" s="10">
        <v>53.942</v>
      </c>
      <c r="E159" s="10">
        <v>1672</v>
      </c>
      <c r="F159" s="10">
        <v>28251.324000000001</v>
      </c>
      <c r="G159" s="10">
        <v>2.8000000000000001E-2</v>
      </c>
      <c r="H159" s="10">
        <v>0.39</v>
      </c>
      <c r="I159" s="10">
        <v>0.47763</v>
      </c>
      <c r="J159" s="10">
        <v>22.47</v>
      </c>
    </row>
    <row r="160" spans="1:16" x14ac:dyDescent="0.35">
      <c r="A160" s="10" t="s">
        <v>541</v>
      </c>
      <c r="B160" s="10" t="s">
        <v>506</v>
      </c>
      <c r="C160" s="10">
        <v>3.67</v>
      </c>
      <c r="D160" s="10">
        <v>46.61</v>
      </c>
      <c r="E160" s="10">
        <v>1087</v>
      </c>
      <c r="F160" s="10">
        <v>28290.381000000001</v>
      </c>
      <c r="G160" s="10">
        <v>2.4E-2</v>
      </c>
      <c r="H160" s="10">
        <v>0.39</v>
      </c>
      <c r="I160" s="10">
        <v>0.40028000000000002</v>
      </c>
      <c r="J160" s="10">
        <v>2.64</v>
      </c>
    </row>
    <row r="161" spans="1:10" x14ac:dyDescent="0.35">
      <c r="A161" s="10" t="s">
        <v>682</v>
      </c>
      <c r="B161" s="10" t="s">
        <v>506</v>
      </c>
      <c r="C161" s="10">
        <v>3.67</v>
      </c>
      <c r="D161" s="10">
        <v>54.750999999999998</v>
      </c>
      <c r="E161" s="10">
        <v>1895</v>
      </c>
      <c r="F161" s="10">
        <v>29853.912</v>
      </c>
      <c r="G161" s="10">
        <v>2.7E-2</v>
      </c>
      <c r="H161" s="10">
        <v>0.39</v>
      </c>
      <c r="I161" s="10">
        <v>0.45537</v>
      </c>
      <c r="J161" s="10">
        <v>16.760000000000002</v>
      </c>
    </row>
    <row r="162" spans="1:10" x14ac:dyDescent="0.35">
      <c r="A162" s="10" t="s">
        <v>700</v>
      </c>
      <c r="B162" s="10" t="s">
        <v>506</v>
      </c>
      <c r="C162" s="10">
        <v>3.66</v>
      </c>
      <c r="D162" s="10">
        <v>63.433999999999997</v>
      </c>
      <c r="E162" s="10">
        <v>1637</v>
      </c>
      <c r="F162" s="10">
        <v>32492.055</v>
      </c>
      <c r="G162" s="10">
        <v>2.9000000000000001E-2</v>
      </c>
      <c r="H162" s="10">
        <v>0.39</v>
      </c>
      <c r="I162" s="10">
        <v>0.49031000000000002</v>
      </c>
      <c r="J162" s="10">
        <v>25.72</v>
      </c>
    </row>
    <row r="163" spans="1:10" x14ac:dyDescent="0.35">
      <c r="A163" s="10" t="s">
        <v>704</v>
      </c>
      <c r="B163" s="10" t="s">
        <v>506</v>
      </c>
      <c r="C163" s="10">
        <v>3.67</v>
      </c>
      <c r="D163" s="10">
        <v>68.677000000000007</v>
      </c>
      <c r="E163" s="10">
        <v>2259</v>
      </c>
      <c r="F163" s="10">
        <v>31364.884999999998</v>
      </c>
      <c r="G163" s="10">
        <v>3.3000000000000002E-2</v>
      </c>
      <c r="H163" s="10">
        <v>0.39</v>
      </c>
      <c r="I163" s="10">
        <v>0.56032000000000004</v>
      </c>
      <c r="J163" s="10">
        <v>43.67</v>
      </c>
    </row>
    <row r="164" spans="1:10" x14ac:dyDescent="0.35">
      <c r="A164" s="10" t="s">
        <v>708</v>
      </c>
      <c r="B164" s="10" t="s">
        <v>506</v>
      </c>
      <c r="C164" s="10">
        <v>3.67</v>
      </c>
      <c r="D164" s="10">
        <v>46.594999999999999</v>
      </c>
      <c r="E164" s="10">
        <v>1046</v>
      </c>
      <c r="F164" s="10">
        <v>32332.484</v>
      </c>
      <c r="G164" s="10">
        <v>2.1000000000000001E-2</v>
      </c>
      <c r="H164" s="10">
        <v>0.39</v>
      </c>
      <c r="I164" s="10">
        <v>0.33922000000000002</v>
      </c>
      <c r="J164" s="10">
        <v>-13.02</v>
      </c>
    </row>
    <row r="165" spans="1:10" x14ac:dyDescent="0.35">
      <c r="A165" s="10" t="s">
        <v>507</v>
      </c>
      <c r="B165" s="10" t="s">
        <v>508</v>
      </c>
      <c r="C165" s="10">
        <v>3.67</v>
      </c>
      <c r="D165" s="10">
        <v>88.466999999999999</v>
      </c>
      <c r="E165" s="10">
        <v>2786</v>
      </c>
      <c r="F165" s="10">
        <v>27269.873</v>
      </c>
      <c r="G165" s="10">
        <v>4.8000000000000001E-2</v>
      </c>
      <c r="H165" s="10">
        <v>0.62</v>
      </c>
      <c r="I165" s="10">
        <v>0.87039</v>
      </c>
      <c r="J165" s="10">
        <v>40.39</v>
      </c>
    </row>
    <row r="166" spans="1:10" x14ac:dyDescent="0.35">
      <c r="A166" s="10" t="s">
        <v>538</v>
      </c>
      <c r="B166" s="10" t="s">
        <v>508</v>
      </c>
      <c r="C166" s="10">
        <v>3.67</v>
      </c>
      <c r="D166" s="10">
        <v>66.527000000000001</v>
      </c>
      <c r="E166" s="10">
        <v>1769</v>
      </c>
      <c r="F166" s="10">
        <v>28206.035</v>
      </c>
      <c r="G166" s="10">
        <v>3.5000000000000003E-2</v>
      </c>
      <c r="H166" s="10">
        <v>0.62</v>
      </c>
      <c r="I166" s="10">
        <v>0.61012</v>
      </c>
      <c r="J166" s="10">
        <v>-1.59</v>
      </c>
    </row>
    <row r="167" spans="1:10" x14ac:dyDescent="0.35">
      <c r="A167" s="10" t="s">
        <v>542</v>
      </c>
      <c r="B167" s="10" t="s">
        <v>508</v>
      </c>
      <c r="C167" s="10">
        <v>3.67</v>
      </c>
      <c r="D167" s="10">
        <v>73.100999999999999</v>
      </c>
      <c r="E167" s="10">
        <v>2209</v>
      </c>
      <c r="F167" s="10">
        <v>28339.412</v>
      </c>
      <c r="G167" s="10">
        <v>3.7999999999999999E-2</v>
      </c>
      <c r="H167" s="10">
        <v>0.62</v>
      </c>
      <c r="I167" s="10">
        <v>0.67515000000000003</v>
      </c>
      <c r="J167" s="10">
        <v>8.89</v>
      </c>
    </row>
    <row r="168" spans="1:10" x14ac:dyDescent="0.35">
      <c r="A168" s="10" t="s">
        <v>683</v>
      </c>
      <c r="B168" s="10" t="s">
        <v>508</v>
      </c>
      <c r="C168" s="10">
        <v>3.67</v>
      </c>
      <c r="D168" s="10">
        <v>73.763999999999996</v>
      </c>
      <c r="E168" s="10">
        <v>2337</v>
      </c>
      <c r="F168" s="10">
        <v>30554.782999999999</v>
      </c>
      <c r="G168" s="10">
        <v>3.5999999999999997E-2</v>
      </c>
      <c r="H168" s="10">
        <v>0.62</v>
      </c>
      <c r="I168" s="10">
        <v>0.62648000000000004</v>
      </c>
      <c r="J168" s="10">
        <v>1.05</v>
      </c>
    </row>
    <row r="169" spans="1:10" x14ac:dyDescent="0.35">
      <c r="A169" s="10" t="s">
        <v>701</v>
      </c>
      <c r="B169" s="10" t="s">
        <v>508</v>
      </c>
      <c r="C169" s="10">
        <v>3.67</v>
      </c>
      <c r="D169" s="10">
        <v>75.715000000000003</v>
      </c>
      <c r="E169" s="10">
        <v>2235</v>
      </c>
      <c r="F169" s="10">
        <v>30531.201000000001</v>
      </c>
      <c r="G169" s="10">
        <v>3.6999999999999998E-2</v>
      </c>
      <c r="H169" s="10">
        <v>0.62</v>
      </c>
      <c r="I169" s="10">
        <v>0.64585000000000004</v>
      </c>
      <c r="J169" s="10">
        <v>4.17</v>
      </c>
    </row>
    <row r="170" spans="1:10" x14ac:dyDescent="0.35">
      <c r="A170" s="10" t="s">
        <v>705</v>
      </c>
      <c r="B170" s="10" t="s">
        <v>508</v>
      </c>
      <c r="C170" s="10">
        <v>3.67</v>
      </c>
      <c r="D170" s="10">
        <v>61.265999999999998</v>
      </c>
      <c r="E170" s="10">
        <v>1679</v>
      </c>
      <c r="F170" s="10">
        <v>30903.326000000001</v>
      </c>
      <c r="G170" s="10">
        <v>2.9000000000000001E-2</v>
      </c>
      <c r="H170" s="10">
        <v>0.62</v>
      </c>
      <c r="I170" s="10">
        <v>0.49922</v>
      </c>
      <c r="J170" s="10">
        <v>-19.48</v>
      </c>
    </row>
    <row r="171" spans="1:10" x14ac:dyDescent="0.35">
      <c r="A171" s="10" t="s">
        <v>709</v>
      </c>
      <c r="B171" s="10" t="s">
        <v>508</v>
      </c>
      <c r="C171" s="10">
        <v>3.67</v>
      </c>
      <c r="D171" s="10">
        <v>91.489000000000004</v>
      </c>
      <c r="E171" s="10">
        <v>3005</v>
      </c>
      <c r="F171" s="10">
        <v>30869.562999999998</v>
      </c>
      <c r="G171" s="10">
        <v>4.3999999999999997E-2</v>
      </c>
      <c r="H171" s="10">
        <v>0.62</v>
      </c>
      <c r="I171" s="10">
        <v>0.78810000000000002</v>
      </c>
      <c r="J171" s="10">
        <v>27.11</v>
      </c>
    </row>
    <row r="172" spans="1:10" x14ac:dyDescent="0.35">
      <c r="A172" s="10" t="s">
        <v>509</v>
      </c>
      <c r="B172" s="10" t="s">
        <v>510</v>
      </c>
      <c r="C172" s="10">
        <v>3.67</v>
      </c>
      <c r="D172" s="10">
        <v>84.730999999999995</v>
      </c>
      <c r="E172" s="10">
        <v>2404</v>
      </c>
      <c r="F172" s="10">
        <v>26703.513999999999</v>
      </c>
      <c r="G172" s="10">
        <v>4.7E-2</v>
      </c>
      <c r="H172" s="10">
        <v>0.99</v>
      </c>
      <c r="I172" s="10">
        <v>0.84953999999999996</v>
      </c>
      <c r="J172" s="10">
        <v>-14.19</v>
      </c>
    </row>
    <row r="173" spans="1:10" x14ac:dyDescent="0.35">
      <c r="A173" s="10" t="s">
        <v>539</v>
      </c>
      <c r="B173" s="10" t="s">
        <v>510</v>
      </c>
      <c r="C173" s="10">
        <v>3.67</v>
      </c>
      <c r="D173" s="10">
        <v>131.214</v>
      </c>
      <c r="E173" s="10">
        <v>3715</v>
      </c>
      <c r="F173" s="10">
        <v>28154.745999999999</v>
      </c>
      <c r="G173" s="10">
        <v>6.9000000000000006E-2</v>
      </c>
      <c r="H173" s="10">
        <v>0.99</v>
      </c>
      <c r="I173" s="10">
        <v>1.2842800000000001</v>
      </c>
      <c r="J173" s="10">
        <v>29.73</v>
      </c>
    </row>
    <row r="174" spans="1:10" x14ac:dyDescent="0.35">
      <c r="A174" s="10" t="s">
        <v>543</v>
      </c>
      <c r="B174" s="10" t="s">
        <v>510</v>
      </c>
      <c r="C174" s="10">
        <v>3.67</v>
      </c>
      <c r="D174" s="10">
        <v>122.749</v>
      </c>
      <c r="E174" s="10">
        <v>3913</v>
      </c>
      <c r="F174" s="10">
        <v>28073.384999999998</v>
      </c>
      <c r="G174" s="10">
        <v>6.5000000000000002E-2</v>
      </c>
      <c r="H174" s="10">
        <v>0.99</v>
      </c>
      <c r="I174" s="10">
        <v>1.20035</v>
      </c>
      <c r="J174" s="10">
        <v>21.25</v>
      </c>
    </row>
    <row r="175" spans="1:10" x14ac:dyDescent="0.35">
      <c r="A175" s="10" t="s">
        <v>684</v>
      </c>
      <c r="B175" s="10" t="s">
        <v>510</v>
      </c>
      <c r="C175" s="10">
        <v>3.67</v>
      </c>
      <c r="D175" s="10">
        <v>145.63300000000001</v>
      </c>
      <c r="E175" s="10">
        <v>4626</v>
      </c>
      <c r="F175" s="10">
        <v>30133.633000000002</v>
      </c>
      <c r="G175" s="10">
        <v>7.1999999999999995E-2</v>
      </c>
      <c r="H175" s="10">
        <v>0.99</v>
      </c>
      <c r="I175" s="10">
        <v>1.33447</v>
      </c>
      <c r="J175" s="10">
        <v>34.799999999999997</v>
      </c>
    </row>
    <row r="176" spans="1:10" x14ac:dyDescent="0.35">
      <c r="A176" s="10" t="s">
        <v>702</v>
      </c>
      <c r="B176" s="10" t="s">
        <v>510</v>
      </c>
      <c r="C176" s="10">
        <v>3.67</v>
      </c>
      <c r="D176" s="10">
        <v>153.572</v>
      </c>
      <c r="E176" s="10">
        <v>4756</v>
      </c>
      <c r="F176" s="10">
        <v>30494.043000000001</v>
      </c>
      <c r="G176" s="10">
        <v>7.4999999999999997E-2</v>
      </c>
      <c r="H176" s="10">
        <v>0.99</v>
      </c>
      <c r="I176" s="10">
        <v>1.39357</v>
      </c>
      <c r="J176" s="10">
        <v>40.76</v>
      </c>
    </row>
    <row r="177" spans="1:10" x14ac:dyDescent="0.35">
      <c r="A177" s="10" t="s">
        <v>706</v>
      </c>
      <c r="B177" s="10" t="s">
        <v>510</v>
      </c>
      <c r="C177" s="10">
        <v>3.67</v>
      </c>
      <c r="D177" s="10">
        <v>127.82299999999999</v>
      </c>
      <c r="E177" s="10">
        <v>3698</v>
      </c>
      <c r="F177" s="10">
        <v>30321.561000000002</v>
      </c>
      <c r="G177" s="10">
        <v>6.3E-2</v>
      </c>
      <c r="H177" s="10">
        <v>0.99</v>
      </c>
      <c r="I177" s="10">
        <v>1.15459</v>
      </c>
      <c r="J177" s="10">
        <v>16.63</v>
      </c>
    </row>
    <row r="178" spans="1:10" x14ac:dyDescent="0.35">
      <c r="A178" s="10" t="s">
        <v>710</v>
      </c>
      <c r="B178" s="10" t="s">
        <v>510</v>
      </c>
      <c r="C178" s="10">
        <v>3.66</v>
      </c>
      <c r="D178" s="10">
        <v>174.28399999999999</v>
      </c>
      <c r="E178" s="10">
        <v>4837</v>
      </c>
      <c r="F178" s="10">
        <v>31664.870999999999</v>
      </c>
      <c r="G178" s="10">
        <v>8.2000000000000003E-2</v>
      </c>
      <c r="H178" s="10">
        <v>0.99</v>
      </c>
      <c r="I178" s="10">
        <v>1.5294099999999999</v>
      </c>
      <c r="J178" s="10">
        <v>54.49</v>
      </c>
    </row>
    <row r="179" spans="1:10" x14ac:dyDescent="0.35">
      <c r="A179" s="10" t="s">
        <v>511</v>
      </c>
      <c r="B179" s="10" t="s">
        <v>512</v>
      </c>
      <c r="C179" s="10">
        <v>3.67</v>
      </c>
      <c r="D179" s="10">
        <v>169.179</v>
      </c>
      <c r="E179" s="10">
        <v>4745</v>
      </c>
      <c r="F179" s="10">
        <v>26993.813999999998</v>
      </c>
      <c r="G179" s="10">
        <v>9.2999999999999999E-2</v>
      </c>
      <c r="H179" s="10">
        <v>1.59</v>
      </c>
      <c r="I179" s="10">
        <v>1.75034</v>
      </c>
      <c r="J179" s="10">
        <v>10.08</v>
      </c>
    </row>
    <row r="180" spans="1:10" x14ac:dyDescent="0.35">
      <c r="A180" s="10" t="s">
        <v>685</v>
      </c>
      <c r="B180" s="10" t="s">
        <v>512</v>
      </c>
      <c r="C180" s="10">
        <v>3.67</v>
      </c>
      <c r="D180" s="10">
        <v>239.88800000000001</v>
      </c>
      <c r="E180" s="10">
        <v>7290</v>
      </c>
      <c r="F180" s="10">
        <v>30294.134999999998</v>
      </c>
      <c r="G180" s="10">
        <v>0.11799999999999999</v>
      </c>
      <c r="H180" s="10">
        <v>1.59</v>
      </c>
      <c r="I180" s="10">
        <v>2.2255099999999999</v>
      </c>
      <c r="J180" s="10">
        <v>39.97</v>
      </c>
    </row>
    <row r="181" spans="1:10" x14ac:dyDescent="0.35">
      <c r="A181" s="10" t="s">
        <v>513</v>
      </c>
      <c r="B181" s="10" t="s">
        <v>514</v>
      </c>
      <c r="C181" s="10">
        <v>3.66</v>
      </c>
      <c r="D181" s="10">
        <v>384.83499999999998</v>
      </c>
      <c r="E181" s="10">
        <v>10017</v>
      </c>
      <c r="F181" s="10">
        <v>25744.945</v>
      </c>
      <c r="G181" s="10">
        <v>0.222</v>
      </c>
      <c r="H181" s="10">
        <v>2.54</v>
      </c>
      <c r="I181" s="10">
        <v>4.2072700000000003</v>
      </c>
      <c r="J181" s="10">
        <v>65.64</v>
      </c>
    </row>
    <row r="182" spans="1:10" x14ac:dyDescent="0.35">
      <c r="A182" s="10" t="s">
        <v>686</v>
      </c>
      <c r="B182" s="10" t="s">
        <v>514</v>
      </c>
      <c r="C182" s="10">
        <v>3.67</v>
      </c>
      <c r="D182" s="10">
        <v>346.90899999999999</v>
      </c>
      <c r="E182" s="10">
        <v>10896</v>
      </c>
      <c r="F182" s="10">
        <v>28954.18</v>
      </c>
      <c r="G182" s="10">
        <v>0.17799999999999999</v>
      </c>
      <c r="H182" s="10">
        <v>2.54</v>
      </c>
      <c r="I182" s="10">
        <v>3.3787600000000002</v>
      </c>
      <c r="J182" s="10">
        <v>33.020000000000003</v>
      </c>
    </row>
    <row r="183" spans="1:10" x14ac:dyDescent="0.35">
      <c r="A183" s="10" t="s">
        <v>515</v>
      </c>
      <c r="B183" s="10" t="s">
        <v>516</v>
      </c>
      <c r="C183" s="10">
        <v>3.67</v>
      </c>
      <c r="D183" s="10">
        <v>460.12700000000001</v>
      </c>
      <c r="E183" s="10">
        <v>13285</v>
      </c>
      <c r="F183" s="10">
        <v>27731.048999999999</v>
      </c>
      <c r="G183" s="10">
        <v>0.247</v>
      </c>
      <c r="H183" s="10">
        <v>4.07</v>
      </c>
      <c r="I183" s="10">
        <v>4.6617699999999997</v>
      </c>
      <c r="J183" s="10">
        <v>14.54</v>
      </c>
    </row>
    <row r="184" spans="1:10" x14ac:dyDescent="0.35">
      <c r="A184" s="10" t="s">
        <v>687</v>
      </c>
      <c r="B184" s="10" t="s">
        <v>516</v>
      </c>
      <c r="C184" s="10">
        <v>3.67</v>
      </c>
      <c r="D184" s="10">
        <v>556.44399999999996</v>
      </c>
      <c r="E184" s="10">
        <v>16181</v>
      </c>
      <c r="F184" s="10">
        <v>29375.776999999998</v>
      </c>
      <c r="G184" s="10">
        <v>0.28199999999999997</v>
      </c>
      <c r="H184" s="10">
        <v>4.07</v>
      </c>
      <c r="I184" s="10">
        <v>5.3054899999999998</v>
      </c>
      <c r="J184" s="10">
        <v>30.36</v>
      </c>
    </row>
    <row r="185" spans="1:10" x14ac:dyDescent="0.35">
      <c r="A185" s="10" t="s">
        <v>518</v>
      </c>
      <c r="B185" s="10" t="s">
        <v>519</v>
      </c>
      <c r="C185" s="10">
        <v>3.67</v>
      </c>
      <c r="D185" s="10">
        <v>628.78</v>
      </c>
      <c r="E185" s="10">
        <v>18047</v>
      </c>
      <c r="F185" s="10">
        <v>27356.445</v>
      </c>
      <c r="G185" s="10">
        <v>0.34200000000000003</v>
      </c>
      <c r="H185" s="10">
        <v>6.51</v>
      </c>
      <c r="I185" s="10">
        <v>6.3977300000000001</v>
      </c>
      <c r="J185" s="10">
        <v>-1.72</v>
      </c>
    </row>
    <row r="186" spans="1:10" x14ac:dyDescent="0.35">
      <c r="A186" s="10" t="s">
        <v>689</v>
      </c>
      <c r="B186" s="10" t="s">
        <v>519</v>
      </c>
      <c r="C186" s="10">
        <v>3.67</v>
      </c>
      <c r="D186" s="10">
        <v>758.01400000000001</v>
      </c>
      <c r="E186" s="10">
        <v>21939</v>
      </c>
      <c r="F186" s="10">
        <v>30287.68</v>
      </c>
      <c r="G186" s="10">
        <v>0.372</v>
      </c>
      <c r="H186" s="10">
        <v>6.51</v>
      </c>
      <c r="I186" s="10">
        <v>6.9425400000000002</v>
      </c>
      <c r="J186" s="10">
        <v>6.64</v>
      </c>
    </row>
    <row r="187" spans="1:10" x14ac:dyDescent="0.35">
      <c r="A187" s="10" t="s">
        <v>520</v>
      </c>
      <c r="B187" s="10" t="s">
        <v>521</v>
      </c>
      <c r="C187" s="10">
        <v>3.67</v>
      </c>
      <c r="D187" s="10">
        <v>1142.3610000000001</v>
      </c>
      <c r="E187" s="10">
        <v>32778</v>
      </c>
      <c r="F187" s="10">
        <v>26702.888999999999</v>
      </c>
      <c r="G187" s="10">
        <v>0.63600000000000001</v>
      </c>
      <c r="H187" s="10">
        <v>10.42</v>
      </c>
      <c r="I187" s="10">
        <v>11.497109999999999</v>
      </c>
      <c r="J187" s="10">
        <v>10.34</v>
      </c>
    </row>
    <row r="188" spans="1:10" x14ac:dyDescent="0.35">
      <c r="A188" s="10" t="s">
        <v>690</v>
      </c>
      <c r="B188" s="10" t="s">
        <v>521</v>
      </c>
      <c r="C188" s="10">
        <v>3.67</v>
      </c>
      <c r="D188" s="10">
        <v>1269.788</v>
      </c>
      <c r="E188" s="10">
        <v>38006</v>
      </c>
      <c r="F188" s="10">
        <v>30316.813999999998</v>
      </c>
      <c r="G188" s="10">
        <v>0.623</v>
      </c>
      <c r="H188" s="10">
        <v>10.42</v>
      </c>
      <c r="I188" s="10">
        <v>11.27436</v>
      </c>
      <c r="J188" s="10">
        <v>8.1999999999999993</v>
      </c>
    </row>
    <row r="189" spans="1:10" x14ac:dyDescent="0.35">
      <c r="A189" s="10" t="s">
        <v>522</v>
      </c>
      <c r="B189" s="10" t="s">
        <v>523</v>
      </c>
      <c r="C189" s="10">
        <v>3.67</v>
      </c>
      <c r="D189" s="10">
        <v>1021.173</v>
      </c>
      <c r="E189" s="10">
        <v>30213</v>
      </c>
      <c r="F189" s="10">
        <v>26966.01</v>
      </c>
      <c r="G189" s="10">
        <v>0.56299999999999994</v>
      </c>
      <c r="H189" s="10">
        <v>16.670000000000002</v>
      </c>
      <c r="I189" s="10">
        <v>10.267709999999999</v>
      </c>
      <c r="J189" s="10">
        <v>-38.409999999999997</v>
      </c>
    </row>
    <row r="190" spans="1:10" x14ac:dyDescent="0.35">
      <c r="A190" s="10" t="s">
        <v>691</v>
      </c>
      <c r="B190" s="10" t="s">
        <v>523</v>
      </c>
      <c r="C190" s="10">
        <v>3.67</v>
      </c>
      <c r="D190" s="10">
        <v>1210.7280000000001</v>
      </c>
      <c r="E190" s="10">
        <v>35941</v>
      </c>
      <c r="F190" s="10">
        <v>29871.098000000002</v>
      </c>
      <c r="G190" s="10">
        <v>0.60299999999999998</v>
      </c>
      <c r="H190" s="10">
        <v>16.670000000000002</v>
      </c>
      <c r="I190" s="10">
        <v>10.93699</v>
      </c>
      <c r="J190" s="10">
        <v>-34.39</v>
      </c>
    </row>
    <row r="191" spans="1:10" x14ac:dyDescent="0.35">
      <c r="A191" s="10" t="s">
        <v>524</v>
      </c>
      <c r="B191" s="10" t="s">
        <v>525</v>
      </c>
      <c r="C191" s="10">
        <v>3.67</v>
      </c>
      <c r="D191" s="10">
        <v>3015.1280000000002</v>
      </c>
      <c r="E191" s="10">
        <v>89388</v>
      </c>
      <c r="F191" s="10">
        <v>27083.969000000001</v>
      </c>
      <c r="G191" s="10">
        <v>1.655</v>
      </c>
      <c r="H191" s="10">
        <v>26.67</v>
      </c>
      <c r="I191" s="10">
        <v>26.803100000000001</v>
      </c>
      <c r="J191" s="10">
        <v>0.5</v>
      </c>
    </row>
    <row r="192" spans="1:10" x14ac:dyDescent="0.35">
      <c r="A192" s="10" t="s">
        <v>692</v>
      </c>
      <c r="B192" s="10" t="s">
        <v>525</v>
      </c>
      <c r="C192" s="10">
        <v>3.67</v>
      </c>
      <c r="D192" s="10">
        <v>3298.616</v>
      </c>
      <c r="E192" s="10">
        <v>98543</v>
      </c>
      <c r="F192" s="10">
        <v>30825.313999999998</v>
      </c>
      <c r="G192" s="10">
        <v>1.591</v>
      </c>
      <c r="H192" s="10">
        <v>26.67</v>
      </c>
      <c r="I192" s="10">
        <v>25.922419999999999</v>
      </c>
      <c r="J192" s="10">
        <v>-2.8</v>
      </c>
    </row>
    <row r="193" spans="1:13" x14ac:dyDescent="0.35">
      <c r="A193" s="10" t="s">
        <v>526</v>
      </c>
      <c r="B193" s="10" t="s">
        <v>527</v>
      </c>
      <c r="C193" s="10">
        <v>3.67</v>
      </c>
      <c r="D193" s="10">
        <v>5522.5360000000001</v>
      </c>
      <c r="E193" s="10">
        <v>163934</v>
      </c>
      <c r="F193" s="10">
        <v>27437.754000000001</v>
      </c>
      <c r="G193" s="10">
        <v>2.9929999999999999</v>
      </c>
      <c r="H193" s="10">
        <v>42.67</v>
      </c>
      <c r="I193" s="10">
        <v>43.42557</v>
      </c>
      <c r="J193" s="10">
        <v>1.77</v>
      </c>
    </row>
    <row r="194" spans="1:13" x14ac:dyDescent="0.35">
      <c r="A194" s="10" t="s">
        <v>693</v>
      </c>
      <c r="B194" s="10" t="s">
        <v>527</v>
      </c>
      <c r="C194" s="10">
        <v>3.67</v>
      </c>
      <c r="D194" s="10">
        <v>6428.6859999999997</v>
      </c>
      <c r="E194" s="10">
        <v>186009</v>
      </c>
      <c r="F194" s="10">
        <v>30544.6</v>
      </c>
      <c r="G194" s="10">
        <v>3.13</v>
      </c>
      <c r="H194" s="10">
        <v>42.67</v>
      </c>
      <c r="I194" s="10">
        <v>44.972740000000002</v>
      </c>
      <c r="J194" s="10">
        <v>5.4</v>
      </c>
    </row>
    <row r="195" spans="1:13" x14ac:dyDescent="0.35">
      <c r="A195" s="10" t="s">
        <v>529</v>
      </c>
      <c r="B195" s="10" t="s">
        <v>530</v>
      </c>
      <c r="C195" s="10">
        <v>3.67</v>
      </c>
      <c r="D195" s="10">
        <v>17.826000000000001</v>
      </c>
      <c r="E195" s="10">
        <v>589</v>
      </c>
      <c r="F195" s="10">
        <v>30078.581999999999</v>
      </c>
      <c r="G195" s="10">
        <v>8.9999999999999993E-3</v>
      </c>
      <c r="H195" s="10">
        <v>0.33</v>
      </c>
      <c r="I195" s="10">
        <v>8.7559999999999999E-2</v>
      </c>
      <c r="J195" s="10">
        <v>-73.47</v>
      </c>
    </row>
    <row r="196" spans="1:13" x14ac:dyDescent="0.35">
      <c r="A196" s="10" t="s">
        <v>695</v>
      </c>
      <c r="B196" s="10" t="s">
        <v>530</v>
      </c>
      <c r="C196" s="10">
        <v>3.67</v>
      </c>
      <c r="D196" s="10">
        <v>31.007999999999999</v>
      </c>
      <c r="E196" s="10">
        <v>550</v>
      </c>
      <c r="F196" s="10">
        <v>32159.171999999999</v>
      </c>
      <c r="G196" s="10">
        <v>1.4E-2</v>
      </c>
      <c r="H196" s="10">
        <v>0.33</v>
      </c>
      <c r="I196" s="10">
        <v>0.19789999999999999</v>
      </c>
      <c r="J196" s="10">
        <v>-40.03</v>
      </c>
    </row>
    <row r="197" spans="1:13" x14ac:dyDescent="0.35">
      <c r="A197" s="10" t="s">
        <v>531</v>
      </c>
      <c r="B197" s="10" t="s">
        <v>532</v>
      </c>
      <c r="C197" s="10">
        <v>3.67</v>
      </c>
      <c r="D197" s="10">
        <v>59.110999999999997</v>
      </c>
      <c r="E197" s="10">
        <v>1696</v>
      </c>
      <c r="F197" s="10">
        <v>28119.982</v>
      </c>
      <c r="G197" s="10">
        <v>3.1E-2</v>
      </c>
      <c r="H197" s="10">
        <v>0.83</v>
      </c>
      <c r="I197" s="10">
        <v>0.53451000000000004</v>
      </c>
      <c r="J197" s="10">
        <v>-35.6</v>
      </c>
    </row>
    <row r="198" spans="1:13" x14ac:dyDescent="0.35">
      <c r="A198" s="10" t="s">
        <v>696</v>
      </c>
      <c r="B198" s="10" t="s">
        <v>532</v>
      </c>
      <c r="C198" s="10">
        <v>3.67</v>
      </c>
      <c r="D198" s="10">
        <v>92.064999999999998</v>
      </c>
      <c r="E198" s="10">
        <v>2502</v>
      </c>
      <c r="F198" s="10">
        <v>31083.636999999999</v>
      </c>
      <c r="G198" s="10">
        <v>4.3999999999999997E-2</v>
      </c>
      <c r="H198" s="10">
        <v>0.83</v>
      </c>
      <c r="I198" s="10">
        <v>0.78754999999999997</v>
      </c>
      <c r="J198" s="10">
        <v>-5.1100000000000003</v>
      </c>
    </row>
    <row r="199" spans="1:13" x14ac:dyDescent="0.35">
      <c r="A199" s="10" t="s">
        <v>533</v>
      </c>
      <c r="B199" s="10" t="s">
        <v>534</v>
      </c>
      <c r="C199" s="10">
        <v>3.67</v>
      </c>
      <c r="D199" s="10">
        <v>206.166</v>
      </c>
      <c r="E199" s="10">
        <v>5999</v>
      </c>
      <c r="F199" s="10">
        <v>27978.732</v>
      </c>
      <c r="G199" s="10">
        <v>0.11</v>
      </c>
      <c r="H199" s="10">
        <v>3.33</v>
      </c>
      <c r="I199" s="10">
        <v>2.0676800000000002</v>
      </c>
      <c r="J199" s="10">
        <v>-37.909999999999997</v>
      </c>
    </row>
    <row r="200" spans="1:13" x14ac:dyDescent="0.35">
      <c r="A200" s="10" t="s">
        <v>697</v>
      </c>
      <c r="B200" s="10" t="s">
        <v>534</v>
      </c>
      <c r="C200" s="10">
        <v>3.67</v>
      </c>
      <c r="D200" s="10">
        <v>245.27099999999999</v>
      </c>
      <c r="E200" s="10">
        <v>7129</v>
      </c>
      <c r="F200" s="10">
        <v>30852.857</v>
      </c>
      <c r="G200" s="10">
        <v>0.11799999999999999</v>
      </c>
      <c r="H200" s="10">
        <v>3.33</v>
      </c>
      <c r="I200" s="10">
        <v>2.23441</v>
      </c>
      <c r="J200" s="10">
        <v>-32.9</v>
      </c>
    </row>
    <row r="202" spans="1:13" ht="15.5" x14ac:dyDescent="0.35">
      <c r="A202" s="97" t="s">
        <v>786</v>
      </c>
      <c r="B202" s="97"/>
      <c r="C202" s="97"/>
      <c r="D202" s="97"/>
      <c r="E202" s="97"/>
      <c r="F202" s="97"/>
      <c r="G202" s="97"/>
      <c r="H202" s="97"/>
      <c r="I202" s="97"/>
      <c r="J202" s="97"/>
    </row>
    <row r="203" spans="1:13" x14ac:dyDescent="0.35">
      <c r="A203" s="10" t="s">
        <v>257</v>
      </c>
      <c r="B203" s="10" t="s">
        <v>258</v>
      </c>
      <c r="C203" s="10" t="s">
        <v>260</v>
      </c>
      <c r="D203" s="10" t="s">
        <v>261</v>
      </c>
      <c r="E203" s="10" t="s">
        <v>262</v>
      </c>
      <c r="F203" s="10" t="s">
        <v>263</v>
      </c>
      <c r="G203" s="10" t="s">
        <v>264</v>
      </c>
      <c r="H203" s="10" t="s">
        <v>738</v>
      </c>
      <c r="I203" s="10" t="s">
        <v>729</v>
      </c>
      <c r="J203" s="10" t="s">
        <v>268</v>
      </c>
      <c r="K203" s="10" t="s">
        <v>739</v>
      </c>
      <c r="M203" s="98" t="s">
        <v>740</v>
      </c>
    </row>
    <row r="204" spans="1:13" x14ac:dyDescent="0.35">
      <c r="A204" s="10" t="s">
        <v>473</v>
      </c>
      <c r="B204" s="10" t="s">
        <v>474</v>
      </c>
      <c r="C204" s="10">
        <v>3.93</v>
      </c>
      <c r="D204" s="10">
        <v>137915.07800000001</v>
      </c>
      <c r="E204" s="10">
        <v>4068270</v>
      </c>
      <c r="F204" s="10">
        <v>36449.285000000003</v>
      </c>
      <c r="G204" s="10">
        <v>35.869999999999997</v>
      </c>
      <c r="H204" s="10">
        <v>41.65</v>
      </c>
      <c r="I204" s="10">
        <v>2.2787199999999999</v>
      </c>
      <c r="J204" s="10"/>
      <c r="K204" s="99">
        <f>AVERAGE(G204:G206)</f>
        <v>37.095999999999997</v>
      </c>
      <c r="M204" s="108">
        <f>K207/K210</f>
        <v>0.80341989265045421</v>
      </c>
    </row>
    <row r="205" spans="1:13" x14ac:dyDescent="0.35">
      <c r="A205" s="10" t="s">
        <v>490</v>
      </c>
      <c r="B205" s="10" t="s">
        <v>474</v>
      </c>
      <c r="C205" s="10">
        <v>3.93</v>
      </c>
      <c r="D205" s="10">
        <v>152381.53099999999</v>
      </c>
      <c r="E205" s="10">
        <v>4517102</v>
      </c>
      <c r="F205" s="10">
        <v>38499.266000000003</v>
      </c>
      <c r="G205" s="10">
        <v>37.521999999999998</v>
      </c>
      <c r="H205" s="10">
        <v>41.65</v>
      </c>
      <c r="I205" s="10">
        <v>2.38883</v>
      </c>
      <c r="J205" s="10"/>
      <c r="K205" s="99"/>
      <c r="M205" s="100"/>
    </row>
    <row r="206" spans="1:13" x14ac:dyDescent="0.35">
      <c r="A206" s="10" t="s">
        <v>715</v>
      </c>
      <c r="B206" s="10" t="s">
        <v>474</v>
      </c>
      <c r="C206" s="10">
        <v>3.93</v>
      </c>
      <c r="D206" s="10">
        <v>189237.641</v>
      </c>
      <c r="E206" s="10">
        <v>5614762</v>
      </c>
      <c r="F206" s="10">
        <v>47339.027000000002</v>
      </c>
      <c r="G206" s="10">
        <v>37.896000000000001</v>
      </c>
      <c r="H206" s="10">
        <v>41.65</v>
      </c>
      <c r="I206" s="10">
        <v>2.41377</v>
      </c>
      <c r="J206" s="10"/>
      <c r="K206" s="99"/>
    </row>
    <row r="207" spans="1:13" x14ac:dyDescent="0.35">
      <c r="A207" s="10" t="s">
        <v>476</v>
      </c>
      <c r="B207" s="10" t="s">
        <v>477</v>
      </c>
      <c r="C207" s="10">
        <v>3.93</v>
      </c>
      <c r="D207" s="10">
        <v>104190</v>
      </c>
      <c r="E207" s="10">
        <v>3059232</v>
      </c>
      <c r="F207" s="10">
        <v>29101.796999999999</v>
      </c>
      <c r="G207" s="10">
        <v>33.94</v>
      </c>
      <c r="H207" s="10">
        <v>41.65</v>
      </c>
      <c r="I207" s="10">
        <v>2.15022</v>
      </c>
      <c r="J207" s="10">
        <v>32.94</v>
      </c>
      <c r="K207" s="101">
        <f>AVERAGE(G207:G209)</f>
        <v>35.724333333333334</v>
      </c>
      <c r="M207" t="s">
        <v>742</v>
      </c>
    </row>
    <row r="208" spans="1:13" x14ac:dyDescent="0.35">
      <c r="A208" s="10" t="s">
        <v>478</v>
      </c>
      <c r="B208" s="10" t="s">
        <v>479</v>
      </c>
      <c r="C208" s="10">
        <v>3.93</v>
      </c>
      <c r="D208" s="10">
        <v>112253.617</v>
      </c>
      <c r="E208" s="10">
        <v>3341893</v>
      </c>
      <c r="F208" s="10">
        <v>25624.831999999999</v>
      </c>
      <c r="G208" s="10">
        <v>41.529000000000003</v>
      </c>
      <c r="H208" s="10">
        <v>41.65</v>
      </c>
      <c r="I208" s="10">
        <v>2.6561699999999999</v>
      </c>
      <c r="J208" s="10">
        <v>31.67</v>
      </c>
      <c r="K208" s="101"/>
      <c r="M208" s="109">
        <f>(K210/K204)-1</f>
        <v>0.19865574006182185</v>
      </c>
    </row>
    <row r="209" spans="1:15" x14ac:dyDescent="0.35">
      <c r="A209" s="10" t="s">
        <v>480</v>
      </c>
      <c r="B209" s="10" t="s">
        <v>481</v>
      </c>
      <c r="C209" s="10">
        <v>3.93</v>
      </c>
      <c r="D209" s="10">
        <v>99758.843999999997</v>
      </c>
      <c r="E209" s="10">
        <v>2973578</v>
      </c>
      <c r="F209" s="10">
        <v>29829.401999999998</v>
      </c>
      <c r="G209" s="10">
        <v>31.704000000000001</v>
      </c>
      <c r="H209" s="10">
        <v>41.65</v>
      </c>
      <c r="I209" s="10">
        <v>2.0014400000000001</v>
      </c>
      <c r="J209" s="10">
        <v>3.69</v>
      </c>
      <c r="K209" s="101"/>
    </row>
    <row r="210" spans="1:15" x14ac:dyDescent="0.35">
      <c r="A210" s="10" t="s">
        <v>483</v>
      </c>
      <c r="B210" s="10" t="s">
        <v>484</v>
      </c>
      <c r="C210" s="10">
        <v>3.93</v>
      </c>
      <c r="D210" s="10">
        <v>145647.766</v>
      </c>
      <c r="E210" s="10">
        <v>4339056</v>
      </c>
      <c r="F210" s="10">
        <v>29267.719000000001</v>
      </c>
      <c r="G210" s="10">
        <v>47.176000000000002</v>
      </c>
      <c r="H210" s="10">
        <v>41.65</v>
      </c>
      <c r="I210" s="10">
        <v>3.0338099999999999</v>
      </c>
      <c r="J210" s="10">
        <v>-90.74</v>
      </c>
      <c r="K210" s="99">
        <f>AVERAGE(G210:G212)</f>
        <v>44.465333333333341</v>
      </c>
    </row>
    <row r="211" spans="1:15" x14ac:dyDescent="0.35">
      <c r="A211" s="10" t="s">
        <v>485</v>
      </c>
      <c r="B211" s="10" t="s">
        <v>486</v>
      </c>
      <c r="C211" s="10">
        <v>3.93</v>
      </c>
      <c r="D211" s="10">
        <v>140267.141</v>
      </c>
      <c r="E211" s="10">
        <v>4158205</v>
      </c>
      <c r="F211" s="10">
        <v>28898.309000000001</v>
      </c>
      <c r="G211" s="10">
        <v>46.014000000000003</v>
      </c>
      <c r="H211" s="10">
        <v>41.65</v>
      </c>
      <c r="I211" s="10">
        <v>2.9560300000000002</v>
      </c>
      <c r="J211" s="10">
        <v>-91.74</v>
      </c>
      <c r="K211" s="99"/>
    </row>
    <row r="212" spans="1:15" x14ac:dyDescent="0.35">
      <c r="A212" s="10" t="s">
        <v>487</v>
      </c>
      <c r="B212" s="10" t="s">
        <v>488</v>
      </c>
      <c r="C212" s="10">
        <v>3.93</v>
      </c>
      <c r="D212" s="10">
        <v>131509.03099999999</v>
      </c>
      <c r="E212" s="10">
        <v>3864539</v>
      </c>
      <c r="F212" s="10">
        <v>31008.065999999999</v>
      </c>
      <c r="G212" s="10">
        <v>40.206000000000003</v>
      </c>
      <c r="H212" s="10">
        <v>41.65</v>
      </c>
      <c r="I212" s="10">
        <v>2.56785</v>
      </c>
      <c r="J212" s="10">
        <v>-92.85</v>
      </c>
      <c r="K212" s="99"/>
    </row>
    <row r="213" spans="1:15" x14ac:dyDescent="0.35">
      <c r="A213" s="10" t="s">
        <v>492</v>
      </c>
      <c r="B213" s="10" t="s">
        <v>493</v>
      </c>
      <c r="C213" s="10">
        <v>3.93</v>
      </c>
      <c r="D213" s="10">
        <v>5716.5</v>
      </c>
      <c r="E213" s="10">
        <v>174081</v>
      </c>
      <c r="F213" s="10">
        <v>29136.754000000001</v>
      </c>
      <c r="G213" s="10">
        <v>1.86</v>
      </c>
      <c r="H213" s="10">
        <v>0.02</v>
      </c>
      <c r="I213" s="10">
        <v>2.9579999999999999E-2</v>
      </c>
      <c r="J213" s="10">
        <v>47.91</v>
      </c>
    </row>
    <row r="214" spans="1:15" x14ac:dyDescent="0.35">
      <c r="A214" s="10" t="s">
        <v>675</v>
      </c>
      <c r="B214" s="10" t="s">
        <v>493</v>
      </c>
      <c r="C214" s="10">
        <v>3.93</v>
      </c>
      <c r="D214" s="10">
        <v>6200.3739999999998</v>
      </c>
      <c r="E214" s="10">
        <v>192208</v>
      </c>
      <c r="F214" s="10">
        <v>33258.394999999997</v>
      </c>
      <c r="G214" s="10">
        <v>1.7669999999999999</v>
      </c>
      <c r="H214" s="10">
        <v>0.02</v>
      </c>
      <c r="I214" s="10">
        <v>2.35E-2</v>
      </c>
      <c r="J214" s="10">
        <v>17.52</v>
      </c>
    </row>
    <row r="215" spans="1:15" x14ac:dyDescent="0.35">
      <c r="A215" s="10" t="s">
        <v>494</v>
      </c>
      <c r="B215" s="10" t="s">
        <v>495</v>
      </c>
      <c r="C215" s="10">
        <v>3.93</v>
      </c>
      <c r="D215" s="10">
        <v>5664.4769999999999</v>
      </c>
      <c r="E215" s="10">
        <v>164582</v>
      </c>
      <c r="F215" s="10">
        <v>29071.298999999999</v>
      </c>
      <c r="G215" s="10">
        <v>1.847</v>
      </c>
      <c r="H215" s="10">
        <v>0.04</v>
      </c>
      <c r="I215" s="10">
        <v>2.8740000000000002E-2</v>
      </c>
      <c r="J215" s="10">
        <v>-28.14</v>
      </c>
    </row>
    <row r="216" spans="1:15" x14ac:dyDescent="0.35">
      <c r="A216" s="10" t="s">
        <v>676</v>
      </c>
      <c r="B216" s="10" t="s">
        <v>495</v>
      </c>
      <c r="C216" s="10">
        <v>3.93</v>
      </c>
      <c r="D216" s="10">
        <v>6990.482</v>
      </c>
      <c r="E216" s="10">
        <v>182855</v>
      </c>
      <c r="F216" s="10">
        <v>32776.563000000002</v>
      </c>
      <c r="G216" s="10">
        <v>2.0219999999999998</v>
      </c>
      <c r="H216" s="10">
        <v>0.04</v>
      </c>
      <c r="I216" s="10">
        <v>4.0210000000000003E-2</v>
      </c>
      <c r="J216" s="10">
        <v>0.53</v>
      </c>
    </row>
    <row r="217" spans="1:15" x14ac:dyDescent="0.35">
      <c r="A217" s="10" t="s">
        <v>496</v>
      </c>
      <c r="B217" s="10" t="s">
        <v>497</v>
      </c>
      <c r="C217" s="10">
        <v>3.93</v>
      </c>
      <c r="D217" s="10">
        <v>6001.1239999999998</v>
      </c>
      <c r="E217" s="10">
        <v>170597</v>
      </c>
      <c r="F217" s="10">
        <v>29242.812999999998</v>
      </c>
      <c r="G217" s="10">
        <v>1.9450000000000001</v>
      </c>
      <c r="H217" s="10">
        <v>0.06</v>
      </c>
      <c r="I217" s="10">
        <v>3.5200000000000002E-2</v>
      </c>
      <c r="J217" s="10">
        <v>-41.34</v>
      </c>
    </row>
    <row r="218" spans="1:15" x14ac:dyDescent="0.35">
      <c r="A218" s="10" t="s">
        <v>677</v>
      </c>
      <c r="B218" s="10" t="s">
        <v>497</v>
      </c>
      <c r="C218" s="10">
        <v>3.93</v>
      </c>
      <c r="D218" s="10">
        <v>7776.1850000000004</v>
      </c>
      <c r="E218" s="10">
        <v>199533</v>
      </c>
      <c r="F218" s="10">
        <v>32510.826000000001</v>
      </c>
      <c r="G218" s="10">
        <v>2.2669999999999999</v>
      </c>
      <c r="H218" s="10">
        <v>0.06</v>
      </c>
      <c r="I218" s="10">
        <v>5.6340000000000001E-2</v>
      </c>
      <c r="J218" s="10">
        <v>-6.1</v>
      </c>
    </row>
    <row r="219" spans="1:15" x14ac:dyDescent="0.35">
      <c r="A219" s="10" t="s">
        <v>498</v>
      </c>
      <c r="B219" s="10" t="s">
        <v>499</v>
      </c>
      <c r="C219" s="10">
        <v>3.93</v>
      </c>
      <c r="D219" s="10">
        <v>7734.3410000000003</v>
      </c>
      <c r="E219" s="10">
        <v>215346</v>
      </c>
      <c r="F219" s="10">
        <v>29511.366999999998</v>
      </c>
      <c r="G219" s="10">
        <v>2.4849999999999999</v>
      </c>
      <c r="H219" s="10">
        <v>0.09</v>
      </c>
      <c r="I219" s="10">
        <v>7.059E-2</v>
      </c>
      <c r="J219" s="10">
        <v>-21.56</v>
      </c>
    </row>
    <row r="220" spans="1:15" x14ac:dyDescent="0.35">
      <c r="A220" s="10" t="s">
        <v>678</v>
      </c>
      <c r="B220" s="10" t="s">
        <v>499</v>
      </c>
      <c r="C220" s="10">
        <v>3.93</v>
      </c>
      <c r="D220" s="10">
        <v>9405.5689999999995</v>
      </c>
      <c r="E220" s="10">
        <v>244984</v>
      </c>
      <c r="F220" s="10">
        <v>33264.964999999997</v>
      </c>
      <c r="G220" s="10">
        <v>2.68</v>
      </c>
      <c r="H220" s="10">
        <v>0.09</v>
      </c>
      <c r="I220" s="10">
        <v>8.3460000000000006E-2</v>
      </c>
      <c r="J220" s="10">
        <v>-7.27</v>
      </c>
    </row>
    <row r="221" spans="1:15" x14ac:dyDescent="0.35">
      <c r="A221" s="10" t="s">
        <v>500</v>
      </c>
      <c r="B221" s="10" t="s">
        <v>501</v>
      </c>
      <c r="C221" s="10">
        <v>3.93</v>
      </c>
      <c r="D221" s="10">
        <v>9447.5740000000005</v>
      </c>
      <c r="E221" s="10">
        <v>281299</v>
      </c>
      <c r="F221" s="10">
        <v>28679.611000000001</v>
      </c>
      <c r="G221" s="10">
        <v>3.1230000000000002</v>
      </c>
      <c r="H221" s="10">
        <v>0.15</v>
      </c>
      <c r="I221" s="10">
        <v>0.11252</v>
      </c>
      <c r="J221" s="10">
        <v>-24.99</v>
      </c>
    </row>
    <row r="222" spans="1:15" x14ac:dyDescent="0.35">
      <c r="A222" s="10" t="s">
        <v>679</v>
      </c>
      <c r="B222" s="10" t="s">
        <v>501</v>
      </c>
      <c r="C222" s="10">
        <v>3.93</v>
      </c>
      <c r="D222" s="10">
        <v>11435.447</v>
      </c>
      <c r="E222" s="10">
        <v>323178</v>
      </c>
      <c r="F222" s="10">
        <v>32890.358999999997</v>
      </c>
      <c r="G222" s="10">
        <v>3.2959999999999998</v>
      </c>
      <c r="H222" s="10">
        <v>0.15</v>
      </c>
      <c r="I222" s="10">
        <v>0.12389</v>
      </c>
      <c r="J222" s="10">
        <v>-17.399999999999999</v>
      </c>
    </row>
    <row r="223" spans="1:15" x14ac:dyDescent="0.35">
      <c r="A223" s="10" t="s">
        <v>502</v>
      </c>
      <c r="B223" s="10" t="s">
        <v>503</v>
      </c>
      <c r="C223" s="10">
        <v>3.93</v>
      </c>
      <c r="D223" s="10">
        <v>15220.133</v>
      </c>
      <c r="E223" s="10">
        <v>442541</v>
      </c>
      <c r="F223" s="10">
        <v>29196.414000000001</v>
      </c>
      <c r="G223" s="10">
        <v>4.9420000000000002</v>
      </c>
      <c r="H223" s="10">
        <v>0.24</v>
      </c>
      <c r="I223" s="10">
        <v>0.23205000000000001</v>
      </c>
      <c r="J223" s="10">
        <v>-3.31</v>
      </c>
    </row>
    <row r="224" spans="1:15" x14ac:dyDescent="0.35">
      <c r="A224" s="10" t="s">
        <v>680</v>
      </c>
      <c r="B224" s="10" t="s">
        <v>503</v>
      </c>
      <c r="C224" s="10">
        <v>3.93</v>
      </c>
      <c r="D224" s="10">
        <v>17339.546999999999</v>
      </c>
      <c r="E224" s="10">
        <v>481581</v>
      </c>
      <c r="F224" s="10">
        <v>32962.902000000002</v>
      </c>
      <c r="G224" s="10">
        <v>4.9870000000000001</v>
      </c>
      <c r="H224" s="10">
        <v>0.24</v>
      </c>
      <c r="I224" s="10">
        <v>0.23499999999999999</v>
      </c>
      <c r="J224" s="10">
        <v>-2.08</v>
      </c>
      <c r="K224" s="10" t="s">
        <v>739</v>
      </c>
      <c r="L224" s="10" t="s">
        <v>743</v>
      </c>
      <c r="M224" s="10" t="s">
        <v>744</v>
      </c>
      <c r="N224" s="10" t="s">
        <v>745</v>
      </c>
      <c r="O224" s="10" t="s">
        <v>746</v>
      </c>
    </row>
    <row r="225" spans="1:16" x14ac:dyDescent="0.35">
      <c r="A225" s="10" t="s">
        <v>505</v>
      </c>
      <c r="B225" s="10" t="s">
        <v>506</v>
      </c>
      <c r="C225" s="10">
        <v>3.93</v>
      </c>
      <c r="D225" s="10">
        <v>20700.043000000001</v>
      </c>
      <c r="E225" s="10">
        <v>629815</v>
      </c>
      <c r="F225" s="10">
        <v>30567.969000000001</v>
      </c>
      <c r="G225" s="10">
        <v>6.42</v>
      </c>
      <c r="H225" s="10">
        <v>0.39</v>
      </c>
      <c r="I225" s="10">
        <v>0.32922000000000001</v>
      </c>
      <c r="J225" s="10">
        <v>-15.58</v>
      </c>
      <c r="K225" s="104">
        <f>AVERAGE(I225:I231)</f>
        <v>0.37043285714285717</v>
      </c>
      <c r="L225" s="104">
        <f>STDEV(I225:I231)</f>
        <v>2.0454766122907805E-2</v>
      </c>
      <c r="M225" s="105">
        <f>L225/K225</f>
        <v>5.5218552373229243E-2</v>
      </c>
      <c r="N225" s="104">
        <f>L225*3.143</f>
        <v>6.4289329924299227E-2</v>
      </c>
      <c r="O225" s="10" t="s">
        <v>26</v>
      </c>
      <c r="P225" s="118"/>
    </row>
    <row r="226" spans="1:16" x14ac:dyDescent="0.35">
      <c r="A226" s="10" t="s">
        <v>537</v>
      </c>
      <c r="B226" s="10" t="s">
        <v>506</v>
      </c>
      <c r="C226" s="10">
        <v>3.93</v>
      </c>
      <c r="D226" s="10">
        <v>23115.66</v>
      </c>
      <c r="E226" s="10">
        <v>652132</v>
      </c>
      <c r="F226" s="10">
        <v>31048.732</v>
      </c>
      <c r="G226" s="10">
        <v>7.0579999999999998</v>
      </c>
      <c r="H226" s="10">
        <v>0.39</v>
      </c>
      <c r="I226" s="10">
        <v>0.37120999999999998</v>
      </c>
      <c r="J226" s="10">
        <v>-4.82</v>
      </c>
    </row>
    <row r="227" spans="1:16" x14ac:dyDescent="0.35">
      <c r="A227" s="10" t="s">
        <v>541</v>
      </c>
      <c r="B227" s="10" t="s">
        <v>506</v>
      </c>
      <c r="C227" s="10">
        <v>3.93</v>
      </c>
      <c r="D227" s="10">
        <v>23386.84</v>
      </c>
      <c r="E227" s="10">
        <v>664735</v>
      </c>
      <c r="F227" s="10">
        <v>30743.357</v>
      </c>
      <c r="G227" s="10">
        <v>7.2119999999999997</v>
      </c>
      <c r="H227" s="10">
        <v>0.39</v>
      </c>
      <c r="I227" s="10">
        <v>0.38131999999999999</v>
      </c>
      <c r="J227" s="10">
        <v>-2.23</v>
      </c>
    </row>
    <row r="228" spans="1:16" x14ac:dyDescent="0.35">
      <c r="A228" s="10" t="s">
        <v>682</v>
      </c>
      <c r="B228" s="10" t="s">
        <v>506</v>
      </c>
      <c r="C228" s="10">
        <v>3.93</v>
      </c>
      <c r="D228" s="10">
        <v>24726.324000000001</v>
      </c>
      <c r="E228" s="10">
        <v>692796</v>
      </c>
      <c r="F228" s="10">
        <v>32712.138999999999</v>
      </c>
      <c r="G228" s="10">
        <v>7.1660000000000004</v>
      </c>
      <c r="H228" s="10">
        <v>0.39</v>
      </c>
      <c r="I228" s="10">
        <v>0.37830000000000003</v>
      </c>
      <c r="J228" s="10">
        <v>-3</v>
      </c>
    </row>
    <row r="229" spans="1:16" x14ac:dyDescent="0.35">
      <c r="A229" s="10" t="s">
        <v>700</v>
      </c>
      <c r="B229" s="10" t="s">
        <v>506</v>
      </c>
      <c r="C229" s="10">
        <v>3.93</v>
      </c>
      <c r="D229" s="10">
        <v>26079.451000000001</v>
      </c>
      <c r="E229" s="10">
        <v>738502</v>
      </c>
      <c r="F229" s="10">
        <v>33754.254000000001</v>
      </c>
      <c r="G229" s="10">
        <v>7.3250000000000002</v>
      </c>
      <c r="H229" s="10">
        <v>0.39</v>
      </c>
      <c r="I229" s="10">
        <v>0.38874999999999998</v>
      </c>
      <c r="J229" s="10">
        <v>-0.32</v>
      </c>
    </row>
    <row r="230" spans="1:16" x14ac:dyDescent="0.35">
      <c r="A230" s="10" t="s">
        <v>704</v>
      </c>
      <c r="B230" s="10" t="s">
        <v>506</v>
      </c>
      <c r="C230" s="10">
        <v>3.93</v>
      </c>
      <c r="D230" s="10">
        <v>24827.947</v>
      </c>
      <c r="E230" s="10">
        <v>706282</v>
      </c>
      <c r="F230" s="10">
        <v>34166.945</v>
      </c>
      <c r="G230" s="10">
        <v>6.8890000000000002</v>
      </c>
      <c r="H230" s="10">
        <v>0.39</v>
      </c>
      <c r="I230" s="10">
        <v>0.36008000000000001</v>
      </c>
      <c r="J230" s="10">
        <v>-7.67</v>
      </c>
    </row>
    <row r="231" spans="1:16" x14ac:dyDescent="0.35">
      <c r="A231" s="10" t="s">
        <v>708</v>
      </c>
      <c r="B231" s="10" t="s">
        <v>506</v>
      </c>
      <c r="C231" s="10">
        <v>3.93</v>
      </c>
      <c r="D231" s="10">
        <v>26500.261999999999</v>
      </c>
      <c r="E231" s="10">
        <v>765768</v>
      </c>
      <c r="F231" s="10">
        <v>34629.559000000001</v>
      </c>
      <c r="G231" s="10">
        <v>7.2549999999999999</v>
      </c>
      <c r="H231" s="10">
        <v>0.39</v>
      </c>
      <c r="I231" s="10">
        <v>0.38414999999999999</v>
      </c>
      <c r="J231" s="10">
        <v>-1.5</v>
      </c>
    </row>
    <row r="232" spans="1:16" x14ac:dyDescent="0.35">
      <c r="A232" s="10" t="s">
        <v>507</v>
      </c>
      <c r="B232" s="10" t="s">
        <v>508</v>
      </c>
      <c r="C232" s="10">
        <v>3.93</v>
      </c>
      <c r="D232" s="10">
        <v>32345.916000000001</v>
      </c>
      <c r="E232" s="10">
        <v>972673</v>
      </c>
      <c r="F232" s="10">
        <v>29829.421999999999</v>
      </c>
      <c r="G232" s="10">
        <v>10.28</v>
      </c>
      <c r="H232" s="10">
        <v>0.62</v>
      </c>
      <c r="I232" s="10">
        <v>0.58333999999999997</v>
      </c>
      <c r="J232" s="10">
        <v>-5.91</v>
      </c>
    </row>
    <row r="233" spans="1:16" x14ac:dyDescent="0.35">
      <c r="A233" s="10" t="s">
        <v>538</v>
      </c>
      <c r="B233" s="10" t="s">
        <v>508</v>
      </c>
      <c r="C233" s="10">
        <v>3.93</v>
      </c>
      <c r="D233" s="10">
        <v>33973.112999999998</v>
      </c>
      <c r="E233" s="10">
        <v>952299</v>
      </c>
      <c r="F233" s="10">
        <v>31299.224999999999</v>
      </c>
      <c r="G233" s="10">
        <v>10.29</v>
      </c>
      <c r="H233" s="10">
        <v>0.62</v>
      </c>
      <c r="I233" s="10">
        <v>0.58401000000000003</v>
      </c>
      <c r="J233" s="10">
        <v>-5.8</v>
      </c>
    </row>
    <row r="234" spans="1:16" x14ac:dyDescent="0.35">
      <c r="A234" s="10" t="s">
        <v>542</v>
      </c>
      <c r="B234" s="10" t="s">
        <v>508</v>
      </c>
      <c r="C234" s="10">
        <v>3.93</v>
      </c>
      <c r="D234" s="10">
        <v>35082.012000000002</v>
      </c>
      <c r="E234" s="10">
        <v>1011903</v>
      </c>
      <c r="F234" s="10">
        <v>31292.6</v>
      </c>
      <c r="G234" s="10">
        <v>10.628</v>
      </c>
      <c r="H234" s="10">
        <v>0.62</v>
      </c>
      <c r="I234" s="10">
        <v>0.60629</v>
      </c>
      <c r="J234" s="10">
        <v>-2.21</v>
      </c>
    </row>
    <row r="235" spans="1:16" x14ac:dyDescent="0.35">
      <c r="A235" s="10" t="s">
        <v>683</v>
      </c>
      <c r="B235" s="10" t="s">
        <v>508</v>
      </c>
      <c r="C235" s="10">
        <v>3.93</v>
      </c>
      <c r="D235" s="10">
        <v>37009.644999999997</v>
      </c>
      <c r="E235" s="10">
        <v>1091251</v>
      </c>
      <c r="F235" s="10">
        <v>32723.971000000001</v>
      </c>
      <c r="G235" s="10">
        <v>10.722</v>
      </c>
      <c r="H235" s="10">
        <v>0.62</v>
      </c>
      <c r="I235" s="10">
        <v>0.61245000000000005</v>
      </c>
      <c r="J235" s="10">
        <v>-1.22</v>
      </c>
    </row>
    <row r="236" spans="1:16" x14ac:dyDescent="0.35">
      <c r="A236" s="10" t="s">
        <v>701</v>
      </c>
      <c r="B236" s="10" t="s">
        <v>508</v>
      </c>
      <c r="C236" s="10">
        <v>3.93</v>
      </c>
      <c r="D236" s="10">
        <v>38729.332000000002</v>
      </c>
      <c r="E236" s="10">
        <v>1107707</v>
      </c>
      <c r="F236" s="10">
        <v>32818.991999999998</v>
      </c>
      <c r="G236" s="10">
        <v>11.186999999999999</v>
      </c>
      <c r="H236" s="10">
        <v>0.62</v>
      </c>
      <c r="I236" s="10">
        <v>0.64315</v>
      </c>
      <c r="J236" s="10">
        <v>3.73</v>
      </c>
    </row>
    <row r="237" spans="1:16" x14ac:dyDescent="0.35">
      <c r="A237" s="10" t="s">
        <v>705</v>
      </c>
      <c r="B237" s="10" t="s">
        <v>508</v>
      </c>
      <c r="C237" s="10">
        <v>3.93</v>
      </c>
      <c r="D237" s="10">
        <v>37032.917999999998</v>
      </c>
      <c r="E237" s="10">
        <v>1120461</v>
      </c>
      <c r="F237" s="10">
        <v>33173.038999999997</v>
      </c>
      <c r="G237" s="10">
        <v>10.583</v>
      </c>
      <c r="H237" s="10">
        <v>0.62</v>
      </c>
      <c r="I237" s="10">
        <v>0.60333000000000003</v>
      </c>
      <c r="J237" s="10">
        <v>-2.69</v>
      </c>
    </row>
    <row r="238" spans="1:16" x14ac:dyDescent="0.35">
      <c r="A238" s="10" t="s">
        <v>709</v>
      </c>
      <c r="B238" s="10" t="s">
        <v>508</v>
      </c>
      <c r="C238" s="10">
        <v>3.93</v>
      </c>
      <c r="D238" s="10">
        <v>36988.620999999999</v>
      </c>
      <c r="E238" s="10">
        <v>1095798</v>
      </c>
      <c r="F238" s="10">
        <v>34033.608999999997</v>
      </c>
      <c r="G238" s="10">
        <v>10.303000000000001</v>
      </c>
      <c r="H238" s="10">
        <v>0.62</v>
      </c>
      <c r="I238" s="10">
        <v>0.58487999999999996</v>
      </c>
      <c r="J238" s="10">
        <v>-5.66</v>
      </c>
    </row>
    <row r="239" spans="1:16" x14ac:dyDescent="0.35">
      <c r="A239" s="10" t="s">
        <v>509</v>
      </c>
      <c r="B239" s="10" t="s">
        <v>510</v>
      </c>
      <c r="C239" s="10">
        <v>3.93</v>
      </c>
      <c r="D239" s="10">
        <v>63188.038999999997</v>
      </c>
      <c r="E239" s="10">
        <v>1884952</v>
      </c>
      <c r="F239" s="10">
        <v>30338.094000000001</v>
      </c>
      <c r="G239" s="10">
        <v>19.745000000000001</v>
      </c>
      <c r="H239" s="10">
        <v>0.99</v>
      </c>
      <c r="I239" s="10">
        <v>1.20824</v>
      </c>
      <c r="J239" s="10">
        <v>22.04</v>
      </c>
    </row>
    <row r="240" spans="1:16" x14ac:dyDescent="0.35">
      <c r="A240" s="10" t="s">
        <v>539</v>
      </c>
      <c r="B240" s="10" t="s">
        <v>510</v>
      </c>
      <c r="C240" s="10">
        <v>3.93</v>
      </c>
      <c r="D240" s="10">
        <v>64391.663999999997</v>
      </c>
      <c r="E240" s="10">
        <v>1861760</v>
      </c>
      <c r="F240" s="10">
        <v>30948.162</v>
      </c>
      <c r="G240" s="10">
        <v>19.724</v>
      </c>
      <c r="H240" s="10">
        <v>0.99</v>
      </c>
      <c r="I240" s="10">
        <v>1.20688</v>
      </c>
      <c r="J240" s="10">
        <v>21.91</v>
      </c>
    </row>
    <row r="241" spans="1:10" x14ac:dyDescent="0.35">
      <c r="A241" s="10" t="s">
        <v>543</v>
      </c>
      <c r="B241" s="10" t="s">
        <v>510</v>
      </c>
      <c r="C241" s="10">
        <v>3.93</v>
      </c>
      <c r="D241" s="10">
        <v>65809.672000000006</v>
      </c>
      <c r="E241" s="10">
        <v>1905909</v>
      </c>
      <c r="F241" s="10">
        <v>30778.032999999999</v>
      </c>
      <c r="G241" s="10">
        <v>20.27</v>
      </c>
      <c r="H241" s="10">
        <v>0.99</v>
      </c>
      <c r="I241" s="10">
        <v>1.24299</v>
      </c>
      <c r="J241" s="10">
        <v>25.55</v>
      </c>
    </row>
    <row r="242" spans="1:10" x14ac:dyDescent="0.35">
      <c r="A242" s="10" t="s">
        <v>684</v>
      </c>
      <c r="B242" s="10" t="s">
        <v>510</v>
      </c>
      <c r="C242" s="10">
        <v>3.93</v>
      </c>
      <c r="D242" s="10">
        <v>69364.702999999994</v>
      </c>
      <c r="E242" s="10">
        <v>2045902</v>
      </c>
      <c r="F242" s="10">
        <v>32851.25</v>
      </c>
      <c r="G242" s="10">
        <v>20.016999999999999</v>
      </c>
      <c r="H242" s="10">
        <v>0.99</v>
      </c>
      <c r="I242" s="10">
        <v>1.2262299999999999</v>
      </c>
      <c r="J242" s="10">
        <v>23.86</v>
      </c>
    </row>
    <row r="243" spans="1:10" x14ac:dyDescent="0.35">
      <c r="A243" s="10" t="s">
        <v>702</v>
      </c>
      <c r="B243" s="10" t="s">
        <v>510</v>
      </c>
      <c r="C243" s="10">
        <v>3.93</v>
      </c>
      <c r="D243" s="10">
        <v>72579.710999999996</v>
      </c>
      <c r="E243" s="10">
        <v>2153121</v>
      </c>
      <c r="F243" s="10">
        <v>33344.847999999998</v>
      </c>
      <c r="G243" s="10">
        <v>20.635000000000002</v>
      </c>
      <c r="H243" s="10">
        <v>0.99</v>
      </c>
      <c r="I243" s="10">
        <v>1.2670999999999999</v>
      </c>
      <c r="J243" s="10">
        <v>27.99</v>
      </c>
    </row>
    <row r="244" spans="1:10" x14ac:dyDescent="0.35">
      <c r="A244" s="10" t="s">
        <v>706</v>
      </c>
      <c r="B244" s="10" t="s">
        <v>510</v>
      </c>
      <c r="C244" s="10">
        <v>3.93</v>
      </c>
      <c r="D244" s="10">
        <v>74408.820000000007</v>
      </c>
      <c r="E244" s="10">
        <v>2203934</v>
      </c>
      <c r="F244" s="10">
        <v>33920.785000000003</v>
      </c>
      <c r="G244" s="10">
        <v>20.795000000000002</v>
      </c>
      <c r="H244" s="10">
        <v>0.99</v>
      </c>
      <c r="I244" s="10">
        <v>1.2777499999999999</v>
      </c>
      <c r="J244" s="10">
        <v>29.07</v>
      </c>
    </row>
    <row r="245" spans="1:10" x14ac:dyDescent="0.35">
      <c r="A245" s="10" t="s">
        <v>710</v>
      </c>
      <c r="B245" s="10" t="s">
        <v>510</v>
      </c>
      <c r="C245" s="10">
        <v>3.93</v>
      </c>
      <c r="D245" s="10">
        <v>72346.875</v>
      </c>
      <c r="E245" s="10">
        <v>2104405</v>
      </c>
      <c r="F245" s="10">
        <v>33623.508000000002</v>
      </c>
      <c r="G245" s="10">
        <v>20.398</v>
      </c>
      <c r="H245" s="10">
        <v>0.99</v>
      </c>
      <c r="I245" s="10">
        <v>1.2514400000000001</v>
      </c>
      <c r="J245" s="10">
        <v>26.41</v>
      </c>
    </row>
    <row r="246" spans="1:10" x14ac:dyDescent="0.35">
      <c r="A246" s="10" t="s">
        <v>511</v>
      </c>
      <c r="B246" s="10" t="s">
        <v>512</v>
      </c>
      <c r="C246" s="10">
        <v>3.93</v>
      </c>
      <c r="D246" s="10">
        <v>80933.741999999998</v>
      </c>
      <c r="E246" s="10">
        <v>2389338</v>
      </c>
      <c r="F246" s="10">
        <v>28657.741999999998</v>
      </c>
      <c r="G246" s="10">
        <v>26.773</v>
      </c>
      <c r="H246" s="10">
        <v>1.59</v>
      </c>
      <c r="I246" s="10">
        <v>1.67388</v>
      </c>
      <c r="J246" s="10">
        <v>5.28</v>
      </c>
    </row>
    <row r="247" spans="1:10" x14ac:dyDescent="0.35">
      <c r="A247" s="10" t="s">
        <v>685</v>
      </c>
      <c r="B247" s="10" t="s">
        <v>512</v>
      </c>
      <c r="C247" s="10">
        <v>3.93</v>
      </c>
      <c r="D247" s="10">
        <v>92519.726999999999</v>
      </c>
      <c r="E247" s="10">
        <v>2666553</v>
      </c>
      <c r="F247" s="10">
        <v>31825.495999999999</v>
      </c>
      <c r="G247" s="10">
        <v>27.559000000000001</v>
      </c>
      <c r="H247" s="10">
        <v>1.59</v>
      </c>
      <c r="I247" s="10">
        <v>1.72607</v>
      </c>
      <c r="J247" s="10">
        <v>8.56</v>
      </c>
    </row>
    <row r="248" spans="1:10" x14ac:dyDescent="0.35">
      <c r="A248" s="10" t="s">
        <v>513</v>
      </c>
      <c r="B248" s="10" t="s">
        <v>514</v>
      </c>
      <c r="C248" s="10">
        <v>3.93</v>
      </c>
      <c r="D248" s="10">
        <v>112571.117</v>
      </c>
      <c r="E248" s="10">
        <v>3273473</v>
      </c>
      <c r="F248" s="10">
        <v>28327.486000000001</v>
      </c>
      <c r="G248" s="10">
        <v>37.673000000000002</v>
      </c>
      <c r="H248" s="10">
        <v>2.54</v>
      </c>
      <c r="I248" s="10">
        <v>2.3988700000000001</v>
      </c>
      <c r="J248" s="10">
        <v>-5.56</v>
      </c>
    </row>
    <row r="249" spans="1:10" x14ac:dyDescent="0.35">
      <c r="A249" s="10" t="s">
        <v>686</v>
      </c>
      <c r="B249" s="10" t="s">
        <v>514</v>
      </c>
      <c r="C249" s="10">
        <v>3.93</v>
      </c>
      <c r="D249" s="10">
        <v>121742.633</v>
      </c>
      <c r="E249" s="10">
        <v>3613646</v>
      </c>
      <c r="F249" s="10">
        <v>30622.771000000001</v>
      </c>
      <c r="G249" s="10">
        <v>37.688000000000002</v>
      </c>
      <c r="H249" s="10">
        <v>2.54</v>
      </c>
      <c r="I249" s="10">
        <v>2.3999100000000002</v>
      </c>
      <c r="J249" s="10">
        <v>-5.52</v>
      </c>
    </row>
    <row r="250" spans="1:10" x14ac:dyDescent="0.35">
      <c r="A250" s="10" t="s">
        <v>515</v>
      </c>
      <c r="B250" s="10" t="s">
        <v>516</v>
      </c>
      <c r="C250" s="10">
        <v>3.93</v>
      </c>
      <c r="D250" s="10">
        <v>174016.484</v>
      </c>
      <c r="E250" s="10">
        <v>5101825</v>
      </c>
      <c r="F250" s="10">
        <v>28561.127</v>
      </c>
      <c r="G250" s="10">
        <v>57.759</v>
      </c>
      <c r="H250" s="10">
        <v>4.07</v>
      </c>
      <c r="I250" s="10">
        <v>3.74403</v>
      </c>
      <c r="J250" s="10">
        <v>-8.01</v>
      </c>
    </row>
    <row r="251" spans="1:10" x14ac:dyDescent="0.35">
      <c r="A251" s="10" t="s">
        <v>687</v>
      </c>
      <c r="B251" s="10" t="s">
        <v>516</v>
      </c>
      <c r="C251" s="10">
        <v>3.93</v>
      </c>
      <c r="D251" s="10">
        <v>185759.609</v>
      </c>
      <c r="E251" s="10">
        <v>5479096</v>
      </c>
      <c r="F251" s="10">
        <v>31777.032999999999</v>
      </c>
      <c r="G251" s="10">
        <v>55.417000000000002</v>
      </c>
      <c r="H251" s="10">
        <v>4.07</v>
      </c>
      <c r="I251" s="10">
        <v>3.58657</v>
      </c>
      <c r="J251" s="10">
        <v>-11.88</v>
      </c>
    </row>
    <row r="252" spans="1:10" x14ac:dyDescent="0.35">
      <c r="A252" s="10" t="s">
        <v>518</v>
      </c>
      <c r="B252" s="10" t="s">
        <v>519</v>
      </c>
      <c r="C252" s="10">
        <v>3.93</v>
      </c>
      <c r="D252" s="10">
        <v>243786.766</v>
      </c>
      <c r="E252" s="10">
        <v>7252151</v>
      </c>
      <c r="F252" s="10">
        <v>29343.949000000001</v>
      </c>
      <c r="G252" s="10">
        <v>78.759</v>
      </c>
      <c r="H252" s="10">
        <v>6.51</v>
      </c>
      <c r="I252" s="10">
        <v>5.1632499999999997</v>
      </c>
      <c r="J252" s="10">
        <v>-20.69</v>
      </c>
    </row>
    <row r="253" spans="1:10" x14ac:dyDescent="0.35">
      <c r="A253" s="10" t="s">
        <v>689</v>
      </c>
      <c r="B253" s="10" t="s">
        <v>519</v>
      </c>
      <c r="C253" s="10">
        <v>3.93</v>
      </c>
      <c r="D253" s="10">
        <v>270634.65600000002</v>
      </c>
      <c r="E253" s="10">
        <v>7863741</v>
      </c>
      <c r="F253" s="10">
        <v>31576.525000000001</v>
      </c>
      <c r="G253" s="10">
        <v>81.251000000000005</v>
      </c>
      <c r="H253" s="10">
        <v>6.51</v>
      </c>
      <c r="I253" s="10">
        <v>5.3325500000000003</v>
      </c>
      <c r="J253" s="10">
        <v>-18.09</v>
      </c>
    </row>
    <row r="254" spans="1:10" x14ac:dyDescent="0.35">
      <c r="A254" s="10" t="s">
        <v>520</v>
      </c>
      <c r="B254" s="10" t="s">
        <v>521</v>
      </c>
      <c r="C254" s="10">
        <v>3.93</v>
      </c>
      <c r="D254" s="10">
        <v>405504.31300000002</v>
      </c>
      <c r="E254" s="10">
        <v>11525716</v>
      </c>
      <c r="F254" s="10">
        <v>23308.634999999998</v>
      </c>
      <c r="G254" s="10">
        <v>164.92500000000001</v>
      </c>
      <c r="H254" s="10">
        <v>10.42</v>
      </c>
      <c r="I254" s="10">
        <v>11.133470000000001</v>
      </c>
      <c r="J254" s="10">
        <v>6.85</v>
      </c>
    </row>
    <row r="255" spans="1:10" x14ac:dyDescent="0.35">
      <c r="A255" s="10" t="s">
        <v>690</v>
      </c>
      <c r="B255" s="10" t="s">
        <v>521</v>
      </c>
      <c r="C255" s="10">
        <v>3.93</v>
      </c>
      <c r="D255" s="10">
        <v>439199</v>
      </c>
      <c r="E255" s="10">
        <v>12756595</v>
      </c>
      <c r="F255" s="10">
        <v>25424.668000000001</v>
      </c>
      <c r="G255" s="10">
        <v>163.762</v>
      </c>
      <c r="H255" s="10">
        <v>10.42</v>
      </c>
      <c r="I255" s="10">
        <v>11.05125</v>
      </c>
      <c r="J255" s="10">
        <v>6.06</v>
      </c>
    </row>
    <row r="256" spans="1:10" x14ac:dyDescent="0.35">
      <c r="A256" s="10" t="s">
        <v>522</v>
      </c>
      <c r="B256" s="10" t="s">
        <v>523</v>
      </c>
      <c r="C256" s="10">
        <v>3.93</v>
      </c>
      <c r="D256" s="10">
        <v>576621.125</v>
      </c>
      <c r="E256" s="10">
        <v>16556002</v>
      </c>
      <c r="F256" s="10">
        <v>21548.743999999999</v>
      </c>
      <c r="G256" s="10">
        <v>253.67500000000001</v>
      </c>
      <c r="H256" s="10">
        <v>16.670000000000002</v>
      </c>
      <c r="I256" s="10">
        <v>17.554030000000001</v>
      </c>
      <c r="J256" s="10">
        <v>5.3</v>
      </c>
    </row>
    <row r="257" spans="1:13" x14ac:dyDescent="0.35">
      <c r="A257" s="10" t="s">
        <v>691</v>
      </c>
      <c r="B257" s="10" t="s">
        <v>523</v>
      </c>
      <c r="C257" s="10">
        <v>3.93</v>
      </c>
      <c r="D257" s="10">
        <v>651214.31299999997</v>
      </c>
      <c r="E257" s="10">
        <v>18449660</v>
      </c>
      <c r="F257" s="10">
        <v>22958.697</v>
      </c>
      <c r="G257" s="10">
        <v>268.89600000000002</v>
      </c>
      <c r="H257" s="10">
        <v>16.670000000000002</v>
      </c>
      <c r="I257" s="10">
        <v>18.685700000000001</v>
      </c>
      <c r="J257" s="10">
        <v>12.09</v>
      </c>
    </row>
    <row r="258" spans="1:13" x14ac:dyDescent="0.35">
      <c r="A258" s="10" t="s">
        <v>524</v>
      </c>
      <c r="B258" s="10" t="s">
        <v>525</v>
      </c>
      <c r="C258" s="10">
        <v>3.93</v>
      </c>
      <c r="D258" s="10">
        <v>780611.93799999997</v>
      </c>
      <c r="E258" s="10">
        <v>22045114</v>
      </c>
      <c r="F258" s="10">
        <v>20888.849999999999</v>
      </c>
      <c r="G258" s="10">
        <v>354.26600000000002</v>
      </c>
      <c r="H258" s="10">
        <v>26.67</v>
      </c>
      <c r="I258" s="10">
        <v>25.21555</v>
      </c>
      <c r="J258" s="10">
        <v>-5.45</v>
      </c>
    </row>
    <row r="259" spans="1:13" x14ac:dyDescent="0.35">
      <c r="A259" s="10" t="s">
        <v>692</v>
      </c>
      <c r="B259" s="10" t="s">
        <v>525</v>
      </c>
      <c r="C259" s="10">
        <v>3.93</v>
      </c>
      <c r="D259" s="10">
        <v>863716.625</v>
      </c>
      <c r="E259" s="10">
        <v>24276742</v>
      </c>
      <c r="F259" s="10">
        <v>23369.516</v>
      </c>
      <c r="G259" s="10">
        <v>350.37200000000001</v>
      </c>
      <c r="H259" s="10">
        <v>26.67</v>
      </c>
      <c r="I259" s="10">
        <v>24.910609999999998</v>
      </c>
      <c r="J259" s="10">
        <v>-6.6</v>
      </c>
    </row>
    <row r="260" spans="1:13" x14ac:dyDescent="0.35">
      <c r="A260" s="10" t="s">
        <v>526</v>
      </c>
      <c r="B260" s="10" t="s">
        <v>527</v>
      </c>
      <c r="C260" s="10">
        <v>3.93</v>
      </c>
      <c r="D260" s="10">
        <v>1225397</v>
      </c>
      <c r="E260" s="10">
        <v>33779164</v>
      </c>
      <c r="F260" s="10">
        <v>20783.263999999999</v>
      </c>
      <c r="G260" s="10">
        <v>558.94799999999998</v>
      </c>
      <c r="H260" s="10">
        <v>42.67</v>
      </c>
      <c r="I260" s="10">
        <v>42.407339999999998</v>
      </c>
      <c r="J260" s="10">
        <v>-0.62</v>
      </c>
    </row>
    <row r="261" spans="1:13" x14ac:dyDescent="0.35">
      <c r="A261" s="10" t="s">
        <v>693</v>
      </c>
      <c r="B261" s="10" t="s">
        <v>527</v>
      </c>
      <c r="C261" s="10">
        <v>3.93</v>
      </c>
      <c r="D261" s="10">
        <v>1373614</v>
      </c>
      <c r="E261" s="10">
        <v>37837620</v>
      </c>
      <c r="F261" s="10">
        <v>22582.525000000001</v>
      </c>
      <c r="G261" s="10">
        <v>576.63400000000001</v>
      </c>
      <c r="H261" s="10">
        <v>42.67</v>
      </c>
      <c r="I261" s="10">
        <v>44.018099999999997</v>
      </c>
      <c r="J261" s="10">
        <v>3.16</v>
      </c>
    </row>
    <row r="262" spans="1:13" x14ac:dyDescent="0.35">
      <c r="A262" s="10" t="s">
        <v>529</v>
      </c>
      <c r="B262" s="10" t="s">
        <v>530</v>
      </c>
      <c r="C262" s="10">
        <v>3.93</v>
      </c>
      <c r="D262" s="10">
        <v>14917.959000000001</v>
      </c>
      <c r="E262" s="10">
        <v>444890</v>
      </c>
      <c r="F262" s="10">
        <v>32627.248</v>
      </c>
      <c r="G262" s="10">
        <v>4.3339999999999996</v>
      </c>
      <c r="H262" s="10">
        <v>0.33</v>
      </c>
      <c r="I262" s="10">
        <v>0.19212000000000001</v>
      </c>
      <c r="J262" s="10">
        <v>-41.78</v>
      </c>
    </row>
    <row r="263" spans="1:13" x14ac:dyDescent="0.35">
      <c r="A263" s="10" t="s">
        <v>695</v>
      </c>
      <c r="B263" s="10" t="s">
        <v>530</v>
      </c>
      <c r="C263" s="10">
        <v>3.93</v>
      </c>
      <c r="D263" s="10">
        <v>17911.322</v>
      </c>
      <c r="E263" s="10">
        <v>501734</v>
      </c>
      <c r="F263" s="10">
        <v>34785.160000000003</v>
      </c>
      <c r="G263" s="10">
        <v>4.8810000000000002</v>
      </c>
      <c r="H263" s="10">
        <v>0.33</v>
      </c>
      <c r="I263" s="10">
        <v>0.22806999999999999</v>
      </c>
      <c r="J263" s="10">
        <v>-30.89</v>
      </c>
    </row>
    <row r="264" spans="1:13" x14ac:dyDescent="0.35">
      <c r="A264" s="10" t="s">
        <v>531</v>
      </c>
      <c r="B264" s="10" t="s">
        <v>532</v>
      </c>
      <c r="C264" s="10">
        <v>3.93</v>
      </c>
      <c r="D264" s="10">
        <v>37137.093999999997</v>
      </c>
      <c r="E264" s="10">
        <v>1065427</v>
      </c>
      <c r="F264" s="10">
        <v>27238.401999999998</v>
      </c>
      <c r="G264" s="10">
        <v>12.925000000000001</v>
      </c>
      <c r="H264" s="10">
        <v>0.83</v>
      </c>
      <c r="I264" s="10">
        <v>0.75773999999999997</v>
      </c>
      <c r="J264" s="10">
        <v>-8.7100000000000009</v>
      </c>
    </row>
    <row r="265" spans="1:13" x14ac:dyDescent="0.35">
      <c r="A265" s="10" t="s">
        <v>696</v>
      </c>
      <c r="B265" s="10" t="s">
        <v>532</v>
      </c>
      <c r="C265" s="10">
        <v>3.93</v>
      </c>
      <c r="D265" s="10">
        <v>40288.983999999997</v>
      </c>
      <c r="E265" s="10">
        <v>1183486</v>
      </c>
      <c r="F265" s="10">
        <v>29973.724999999999</v>
      </c>
      <c r="G265" s="10">
        <v>12.742000000000001</v>
      </c>
      <c r="H265" s="10">
        <v>0.83</v>
      </c>
      <c r="I265" s="10">
        <v>0.74568999999999996</v>
      </c>
      <c r="J265" s="10">
        <v>-10.16</v>
      </c>
    </row>
    <row r="266" spans="1:13" x14ac:dyDescent="0.35">
      <c r="A266" s="10" t="s">
        <v>533</v>
      </c>
      <c r="B266" s="10" t="s">
        <v>534</v>
      </c>
      <c r="C266" s="10">
        <v>3.93</v>
      </c>
      <c r="D266" s="10">
        <v>106800.625</v>
      </c>
      <c r="E266" s="10">
        <v>3140491</v>
      </c>
      <c r="F266" s="10">
        <v>28237.778999999999</v>
      </c>
      <c r="G266" s="10">
        <v>35.854999999999997</v>
      </c>
      <c r="H266" s="10">
        <v>3.33</v>
      </c>
      <c r="I266" s="10">
        <v>2.27773</v>
      </c>
      <c r="J266" s="10">
        <v>-31.6</v>
      </c>
    </row>
    <row r="267" spans="1:13" x14ac:dyDescent="0.35">
      <c r="A267" s="10" t="s">
        <v>697</v>
      </c>
      <c r="B267" s="10" t="s">
        <v>534</v>
      </c>
      <c r="C267" s="10">
        <v>3.93</v>
      </c>
      <c r="D267" s="10">
        <v>112681.82</v>
      </c>
      <c r="E267" s="10">
        <v>3334938</v>
      </c>
      <c r="F267" s="10">
        <v>29013.85</v>
      </c>
      <c r="G267" s="10">
        <v>36.817999999999998</v>
      </c>
      <c r="H267" s="10">
        <v>3.33</v>
      </c>
      <c r="I267" s="10">
        <v>2.3418700000000001</v>
      </c>
      <c r="J267" s="10">
        <v>-29.67</v>
      </c>
    </row>
    <row r="269" spans="1:13" ht="15.5" x14ac:dyDescent="0.35">
      <c r="A269" s="97" t="s">
        <v>787</v>
      </c>
      <c r="B269" s="97"/>
      <c r="C269" s="97"/>
      <c r="D269" s="97"/>
      <c r="E269" s="97"/>
      <c r="F269" s="97"/>
      <c r="G269" s="97"/>
      <c r="H269" s="97"/>
      <c r="I269" s="97"/>
      <c r="J269" s="97"/>
    </row>
    <row r="270" spans="1:13" x14ac:dyDescent="0.35">
      <c r="A270" s="10" t="s">
        <v>257</v>
      </c>
      <c r="B270" s="10" t="s">
        <v>258</v>
      </c>
      <c r="C270" s="10" t="s">
        <v>260</v>
      </c>
      <c r="D270" s="10" t="s">
        <v>261</v>
      </c>
      <c r="E270" s="10" t="s">
        <v>262</v>
      </c>
      <c r="F270" s="10" t="s">
        <v>263</v>
      </c>
      <c r="G270" s="10" t="s">
        <v>264</v>
      </c>
      <c r="H270" s="10" t="s">
        <v>738</v>
      </c>
      <c r="I270" s="10" t="s">
        <v>729</v>
      </c>
      <c r="J270" s="10" t="s">
        <v>268</v>
      </c>
      <c r="K270" s="10" t="s">
        <v>739</v>
      </c>
      <c r="M270" s="98" t="s">
        <v>740</v>
      </c>
    </row>
    <row r="271" spans="1:13" x14ac:dyDescent="0.35">
      <c r="A271" s="10" t="s">
        <v>473</v>
      </c>
      <c r="B271" s="10" t="s">
        <v>474</v>
      </c>
      <c r="C271" s="10">
        <v>4.08</v>
      </c>
      <c r="D271" s="10">
        <v>6.1289999999999996</v>
      </c>
      <c r="E271" s="10">
        <v>226</v>
      </c>
      <c r="F271" s="10">
        <v>38982.550999999999</v>
      </c>
      <c r="G271" s="10">
        <v>2E-3</v>
      </c>
      <c r="H271" s="10">
        <v>41.65</v>
      </c>
      <c r="I271" s="10">
        <v>9.1469999999999996E-2</v>
      </c>
      <c r="J271" s="10"/>
      <c r="K271" s="101">
        <f>AVERAGE(G271:G273)</f>
        <v>5.6666666666666671E-3</v>
      </c>
      <c r="M271" s="100">
        <f>K274/K277</f>
        <v>3.0833333333333335</v>
      </c>
    </row>
    <row r="272" spans="1:13" x14ac:dyDescent="0.35">
      <c r="A272" s="10" t="s">
        <v>490</v>
      </c>
      <c r="B272" s="10" t="s">
        <v>474</v>
      </c>
      <c r="C272" s="10">
        <v>4.17</v>
      </c>
      <c r="D272" s="10">
        <v>0.89600000000000002</v>
      </c>
      <c r="E272" s="10">
        <v>33</v>
      </c>
      <c r="F272" s="10">
        <v>40874.898000000001</v>
      </c>
      <c r="G272" s="10">
        <v>0</v>
      </c>
      <c r="H272" s="10">
        <v>41.65</v>
      </c>
      <c r="I272" s="10">
        <v>4.2459999999999998E-2</v>
      </c>
      <c r="J272" s="10"/>
      <c r="K272" s="101"/>
      <c r="M272" s="100"/>
    </row>
    <row r="273" spans="1:13" x14ac:dyDescent="0.35">
      <c r="A273" s="10" t="s">
        <v>715</v>
      </c>
      <c r="B273" s="10" t="s">
        <v>474</v>
      </c>
      <c r="C273" s="10">
        <v>3.85</v>
      </c>
      <c r="D273" s="10">
        <v>72.947999999999993</v>
      </c>
      <c r="E273" s="10">
        <v>555</v>
      </c>
      <c r="F273" s="10">
        <v>53522.546999999999</v>
      </c>
      <c r="G273" s="10">
        <v>1.4999999999999999E-2</v>
      </c>
      <c r="H273" s="10">
        <v>41.65</v>
      </c>
      <c r="I273" s="10">
        <v>0.52286999999999995</v>
      </c>
      <c r="J273" s="10"/>
      <c r="K273" s="101"/>
    </row>
    <row r="274" spans="1:13" x14ac:dyDescent="0.35">
      <c r="A274" s="10" t="s">
        <v>476</v>
      </c>
      <c r="B274" s="10" t="s">
        <v>477</v>
      </c>
      <c r="C274" s="10">
        <v>4.03</v>
      </c>
      <c r="D274" s="10">
        <v>10.318</v>
      </c>
      <c r="E274" s="10">
        <v>407</v>
      </c>
      <c r="F274" s="10">
        <v>33804.199000000001</v>
      </c>
      <c r="G274" s="10">
        <v>3.0000000000000001E-3</v>
      </c>
      <c r="H274" s="10">
        <v>41.65</v>
      </c>
      <c r="I274" s="10">
        <v>0.14495</v>
      </c>
      <c r="J274" s="10"/>
      <c r="K274" s="101">
        <f>AVERAGE(G274:G276)</f>
        <v>2.466666666666667E-2</v>
      </c>
      <c r="M274" t="s">
        <v>742</v>
      </c>
    </row>
    <row r="275" spans="1:13" x14ac:dyDescent="0.35">
      <c r="A275" s="10" t="s">
        <v>478</v>
      </c>
      <c r="B275" s="10" t="s">
        <v>479</v>
      </c>
      <c r="C275" s="10">
        <v>4.2300000000000004</v>
      </c>
      <c r="D275" s="10">
        <v>185.79499999999999</v>
      </c>
      <c r="E275" s="10">
        <v>833</v>
      </c>
      <c r="F275" s="10">
        <v>30227.300999999999</v>
      </c>
      <c r="G275" s="10">
        <v>6.7000000000000004E-2</v>
      </c>
      <c r="H275" s="10">
        <v>41.65</v>
      </c>
      <c r="I275" s="10">
        <v>2.1484000000000001</v>
      </c>
      <c r="J275" s="10"/>
      <c r="K275" s="101"/>
      <c r="M275" s="102">
        <f>(K277/K271)-1</f>
        <v>0.41176470588235281</v>
      </c>
    </row>
    <row r="276" spans="1:13" x14ac:dyDescent="0.35">
      <c r="A276" s="10" t="s">
        <v>480</v>
      </c>
      <c r="B276" s="10" t="s">
        <v>481</v>
      </c>
      <c r="C276" s="10">
        <v>4.28</v>
      </c>
      <c r="D276" s="10">
        <v>11.648999999999999</v>
      </c>
      <c r="E276" s="10">
        <v>445</v>
      </c>
      <c r="F276" s="10">
        <v>33070.644999999997</v>
      </c>
      <c r="G276" s="10">
        <v>4.0000000000000001E-3</v>
      </c>
      <c r="H276" s="10">
        <v>41.65</v>
      </c>
      <c r="I276" s="10">
        <v>0.16191</v>
      </c>
      <c r="J276" s="10"/>
      <c r="K276" s="101"/>
    </row>
    <row r="277" spans="1:13" x14ac:dyDescent="0.35">
      <c r="A277" s="10" t="s">
        <v>483</v>
      </c>
      <c r="B277" s="10" t="s">
        <v>484</v>
      </c>
      <c r="C277" s="10">
        <v>3.94</v>
      </c>
      <c r="D277" s="10">
        <v>19.305</v>
      </c>
      <c r="E277" s="10">
        <v>364</v>
      </c>
      <c r="F277" s="10">
        <v>34617.199000000001</v>
      </c>
      <c r="G277" s="10">
        <v>6.0000000000000001E-3</v>
      </c>
      <c r="H277" s="10">
        <v>41.65</v>
      </c>
      <c r="I277" s="10">
        <v>0.23582</v>
      </c>
      <c r="J277" s="10"/>
      <c r="K277" s="99">
        <f>AVERAGE(G277:G279)</f>
        <v>8.0000000000000002E-3</v>
      </c>
    </row>
    <row r="278" spans="1:13" x14ac:dyDescent="0.35">
      <c r="A278" s="10" t="s">
        <v>485</v>
      </c>
      <c r="B278" s="10" t="s">
        <v>486</v>
      </c>
      <c r="C278" s="10">
        <v>4.12</v>
      </c>
      <c r="D278" s="10">
        <v>16.457000000000001</v>
      </c>
      <c r="E278" s="10">
        <v>182</v>
      </c>
      <c r="F278" s="10">
        <v>33651.906000000003</v>
      </c>
      <c r="G278" s="10">
        <v>5.0000000000000001E-3</v>
      </c>
      <c r="H278" s="10">
        <v>41.65</v>
      </c>
      <c r="I278" s="10">
        <v>0.21115</v>
      </c>
      <c r="J278" s="10"/>
      <c r="K278" s="99"/>
    </row>
    <row r="279" spans="1:13" x14ac:dyDescent="0.35">
      <c r="A279" s="10" t="s">
        <v>487</v>
      </c>
      <c r="B279" s="10" t="s">
        <v>488</v>
      </c>
      <c r="C279" s="10">
        <v>4.04</v>
      </c>
      <c r="D279" s="10">
        <v>41.255000000000003</v>
      </c>
      <c r="E279" s="10">
        <v>345</v>
      </c>
      <c r="F279" s="10">
        <v>34655.980000000003</v>
      </c>
      <c r="G279" s="10">
        <v>1.2999999999999999E-2</v>
      </c>
      <c r="H279" s="10">
        <v>41.65</v>
      </c>
      <c r="I279" s="10">
        <v>0.46172999999999997</v>
      </c>
      <c r="J279" s="10"/>
      <c r="K279" s="99"/>
    </row>
    <row r="280" spans="1:13" x14ac:dyDescent="0.35">
      <c r="A280" s="10" t="s">
        <v>492</v>
      </c>
      <c r="B280" s="10" t="s">
        <v>493</v>
      </c>
      <c r="C280" s="10">
        <v>4.0599999999999996</v>
      </c>
      <c r="D280" s="10">
        <v>0.22800000000000001</v>
      </c>
      <c r="E280" s="10">
        <v>8</v>
      </c>
      <c r="F280" s="10">
        <v>30584.02</v>
      </c>
      <c r="G280" s="10">
        <v>0</v>
      </c>
      <c r="H280" s="10">
        <v>0.02</v>
      </c>
      <c r="I280" s="10">
        <v>3.721E-2</v>
      </c>
      <c r="J280" s="10">
        <v>86.04</v>
      </c>
    </row>
    <row r="281" spans="1:13" x14ac:dyDescent="0.35">
      <c r="A281" s="10" t="s">
        <v>675</v>
      </c>
      <c r="B281" s="10" t="s">
        <v>493</v>
      </c>
      <c r="C281" s="10">
        <v>3.87</v>
      </c>
      <c r="D281" s="10">
        <v>1.7809999999999999</v>
      </c>
      <c r="E281" s="10">
        <v>65</v>
      </c>
      <c r="F281" s="10">
        <v>33551.855000000003</v>
      </c>
      <c r="G281" s="10">
        <v>1E-3</v>
      </c>
      <c r="H281" s="10">
        <v>0.02</v>
      </c>
      <c r="I281" s="10">
        <v>5.3760000000000002E-2</v>
      </c>
      <c r="J281" s="10">
        <v>168.78</v>
      </c>
    </row>
    <row r="282" spans="1:13" x14ac:dyDescent="0.35">
      <c r="A282" s="10" t="s">
        <v>494</v>
      </c>
      <c r="B282" s="10" t="s">
        <v>495</v>
      </c>
      <c r="C282" s="10">
        <v>4.1100000000000003</v>
      </c>
      <c r="D282" s="10">
        <v>0.4</v>
      </c>
      <c r="E282" s="10">
        <v>15</v>
      </c>
      <c r="F282" s="10">
        <v>30390.129000000001</v>
      </c>
      <c r="G282" s="10">
        <v>0</v>
      </c>
      <c r="H282" s="10">
        <v>0.04</v>
      </c>
      <c r="I282" s="10">
        <v>3.9280000000000002E-2</v>
      </c>
      <c r="J282" s="10">
        <v>-1.8</v>
      </c>
    </row>
    <row r="283" spans="1:13" x14ac:dyDescent="0.35">
      <c r="A283" s="10" t="s">
        <v>676</v>
      </c>
      <c r="B283" s="10" t="s">
        <v>495</v>
      </c>
      <c r="C283" s="10">
        <v>4.2</v>
      </c>
      <c r="D283" s="10">
        <v>4.7009999999999996</v>
      </c>
      <c r="E283" s="10">
        <v>98</v>
      </c>
      <c r="F283" s="10">
        <v>33639.555</v>
      </c>
      <c r="G283" s="10">
        <v>2E-3</v>
      </c>
      <c r="H283" s="10">
        <v>0.04</v>
      </c>
      <c r="I283" s="10">
        <v>8.5150000000000003E-2</v>
      </c>
      <c r="J283" s="10">
        <v>112.87</v>
      </c>
    </row>
    <row r="284" spans="1:13" x14ac:dyDescent="0.35">
      <c r="A284" s="10" t="s">
        <v>496</v>
      </c>
      <c r="B284" s="10" t="s">
        <v>497</v>
      </c>
      <c r="C284" s="10">
        <v>4.26</v>
      </c>
      <c r="D284" s="10">
        <v>1.177</v>
      </c>
      <c r="E284" s="10">
        <v>43</v>
      </c>
      <c r="F284" s="10">
        <v>31048.055</v>
      </c>
      <c r="G284" s="10">
        <v>0</v>
      </c>
      <c r="H284" s="10">
        <v>0.06</v>
      </c>
      <c r="I284" s="10">
        <v>4.8259999999999997E-2</v>
      </c>
      <c r="J284" s="10">
        <v>-19.57</v>
      </c>
    </row>
    <row r="285" spans="1:13" x14ac:dyDescent="0.35">
      <c r="A285" s="10" t="s">
        <v>677</v>
      </c>
      <c r="B285" s="10" t="s">
        <v>497</v>
      </c>
      <c r="C285" s="10">
        <v>3.96</v>
      </c>
      <c r="D285" s="10">
        <v>3.6909999999999998</v>
      </c>
      <c r="E285" s="10">
        <v>134</v>
      </c>
      <c r="F285" s="10">
        <v>35055.105000000003</v>
      </c>
      <c r="G285" s="10">
        <v>1E-3</v>
      </c>
      <c r="H285" s="10">
        <v>0.06</v>
      </c>
      <c r="I285" s="10">
        <v>7.2669999999999998E-2</v>
      </c>
      <c r="J285" s="10">
        <v>21.12</v>
      </c>
    </row>
    <row r="286" spans="1:13" x14ac:dyDescent="0.35">
      <c r="A286" s="10" t="s">
        <v>498</v>
      </c>
      <c r="B286" s="10" t="s">
        <v>499</v>
      </c>
      <c r="C286" s="10">
        <v>4.22</v>
      </c>
      <c r="D286" s="10">
        <v>1.8460000000000001</v>
      </c>
      <c r="E286" s="10">
        <v>67</v>
      </c>
      <c r="F286" s="10">
        <v>31792.891</v>
      </c>
      <c r="G286" s="10">
        <v>1E-3</v>
      </c>
      <c r="H286" s="10">
        <v>0.09</v>
      </c>
      <c r="I286" s="10">
        <v>5.5559999999999998E-2</v>
      </c>
      <c r="J286" s="10">
        <v>-38.26</v>
      </c>
    </row>
    <row r="287" spans="1:13" x14ac:dyDescent="0.35">
      <c r="A287" s="10" t="s">
        <v>678</v>
      </c>
      <c r="B287" s="10" t="s">
        <v>499</v>
      </c>
      <c r="C287" s="10">
        <v>4.1900000000000004</v>
      </c>
      <c r="D287" s="10">
        <v>9.359</v>
      </c>
      <c r="E287" s="10">
        <v>170</v>
      </c>
      <c r="F287" s="10">
        <v>35997.711000000003</v>
      </c>
      <c r="G287" s="10">
        <v>3.0000000000000001E-3</v>
      </c>
      <c r="H287" s="10">
        <v>0.09</v>
      </c>
      <c r="I287" s="10">
        <v>0.12862000000000001</v>
      </c>
      <c r="J287" s="10">
        <v>42.91</v>
      </c>
    </row>
    <row r="288" spans="1:13" x14ac:dyDescent="0.35">
      <c r="A288" s="10" t="s">
        <v>500</v>
      </c>
      <c r="B288" s="10" t="s">
        <v>501</v>
      </c>
      <c r="C288" s="10">
        <v>4.1399999999999997</v>
      </c>
      <c r="D288" s="10">
        <v>0.26500000000000001</v>
      </c>
      <c r="E288" s="10">
        <v>11</v>
      </c>
      <c r="F288" s="10">
        <v>30551.074000000001</v>
      </c>
      <c r="G288" s="10">
        <v>0</v>
      </c>
      <c r="H288" s="10">
        <v>0.15</v>
      </c>
      <c r="I288" s="10">
        <v>3.7650000000000003E-2</v>
      </c>
      <c r="J288" s="10">
        <v>-74.900000000000006</v>
      </c>
    </row>
    <row r="289" spans="1:16" x14ac:dyDescent="0.35">
      <c r="A289" s="10" t="s">
        <v>679</v>
      </c>
      <c r="B289" s="10" t="s">
        <v>501</v>
      </c>
      <c r="C289" s="10">
        <v>4.13</v>
      </c>
      <c r="D289" s="10">
        <v>4.3419999999999996</v>
      </c>
      <c r="E289" s="10">
        <v>98</v>
      </c>
      <c r="F289" s="10">
        <v>34778.336000000003</v>
      </c>
      <c r="G289" s="10">
        <v>1E-3</v>
      </c>
      <c r="H289" s="10">
        <v>0.15</v>
      </c>
      <c r="I289" s="10">
        <v>7.9759999999999998E-2</v>
      </c>
      <c r="J289" s="10">
        <v>-46.83</v>
      </c>
    </row>
    <row r="290" spans="1:16" x14ac:dyDescent="0.35">
      <c r="A290" s="10" t="s">
        <v>502</v>
      </c>
      <c r="B290" s="10" t="s">
        <v>503</v>
      </c>
      <c r="C290" s="10">
        <v>4.1500000000000004</v>
      </c>
      <c r="D290" s="10">
        <v>2.2650000000000001</v>
      </c>
      <c r="E290" s="10">
        <v>83</v>
      </c>
      <c r="F290" s="10">
        <v>31278.208999999999</v>
      </c>
      <c r="G290" s="10">
        <v>1E-3</v>
      </c>
      <c r="H290" s="10">
        <v>0.24</v>
      </c>
      <c r="I290" s="10">
        <v>6.0760000000000002E-2</v>
      </c>
      <c r="J290" s="10">
        <v>-74.680000000000007</v>
      </c>
    </row>
    <row r="291" spans="1:16" x14ac:dyDescent="0.35">
      <c r="A291" s="10" t="s">
        <v>680</v>
      </c>
      <c r="B291" s="10" t="s">
        <v>503</v>
      </c>
      <c r="C291" s="10">
        <v>4.1500000000000004</v>
      </c>
      <c r="D291" s="10">
        <v>3.7149999999999999</v>
      </c>
      <c r="E291" s="10">
        <v>135</v>
      </c>
      <c r="F291" s="10">
        <v>34847.983999999997</v>
      </c>
      <c r="G291" s="10">
        <v>1E-3</v>
      </c>
      <c r="H291" s="10">
        <v>0.24</v>
      </c>
      <c r="I291" s="10">
        <v>7.3150000000000007E-2</v>
      </c>
      <c r="J291" s="10">
        <v>-69.52</v>
      </c>
      <c r="K291" s="10" t="s">
        <v>739</v>
      </c>
      <c r="L291" s="10" t="s">
        <v>743</v>
      </c>
      <c r="M291" s="10" t="s">
        <v>744</v>
      </c>
      <c r="N291" s="10" t="s">
        <v>745</v>
      </c>
      <c r="O291" s="10" t="s">
        <v>746</v>
      </c>
    </row>
    <row r="292" spans="1:16" x14ac:dyDescent="0.35">
      <c r="A292" s="10" t="s">
        <v>505</v>
      </c>
      <c r="B292" s="10" t="s">
        <v>506</v>
      </c>
      <c r="C292" s="10">
        <v>4.21</v>
      </c>
      <c r="D292" s="10">
        <v>23.25</v>
      </c>
      <c r="E292" s="10">
        <v>240</v>
      </c>
      <c r="F292" s="10">
        <v>32878.004000000001</v>
      </c>
      <c r="G292" s="10">
        <v>8.0000000000000002E-3</v>
      </c>
      <c r="H292" s="10">
        <v>0.39</v>
      </c>
      <c r="I292" s="10">
        <v>0.28943000000000002</v>
      </c>
      <c r="J292" s="10">
        <v>-25.79</v>
      </c>
      <c r="K292" s="104">
        <f>AVERAGE(I306:I312)</f>
        <v>0.96774285714285724</v>
      </c>
      <c r="L292" s="104">
        <f>STDEV(I306:I312)</f>
        <v>0.71777771189308748</v>
      </c>
      <c r="M292" s="105">
        <f>L292/K292</f>
        <v>0.74170292923911485</v>
      </c>
      <c r="N292" s="104">
        <f>L292*3.143</f>
        <v>2.2559753484799736</v>
      </c>
      <c r="O292" s="106"/>
      <c r="P292" s="107"/>
    </row>
    <row r="293" spans="1:16" x14ac:dyDescent="0.35">
      <c r="A293" s="10" t="s">
        <v>537</v>
      </c>
      <c r="B293" s="10" t="s">
        <v>506</v>
      </c>
      <c r="C293" s="10">
        <v>4.25</v>
      </c>
      <c r="D293" s="10">
        <v>16.509</v>
      </c>
      <c r="E293" s="10">
        <v>363</v>
      </c>
      <c r="F293" s="10">
        <v>32448.041000000001</v>
      </c>
      <c r="G293" s="10">
        <v>6.0000000000000001E-3</v>
      </c>
      <c r="H293" s="10">
        <v>0.39</v>
      </c>
      <c r="I293" s="10">
        <v>0.21825</v>
      </c>
      <c r="J293" s="10">
        <v>-44.04</v>
      </c>
    </row>
    <row r="294" spans="1:16" x14ac:dyDescent="0.35">
      <c r="A294" s="10" t="s">
        <v>541</v>
      </c>
      <c r="B294" s="10" t="s">
        <v>506</v>
      </c>
      <c r="C294" s="10">
        <v>4.09</v>
      </c>
      <c r="D294" s="10">
        <v>42.603000000000002</v>
      </c>
      <c r="E294" s="10">
        <v>265</v>
      </c>
      <c r="F294" s="10">
        <v>33729.120999999999</v>
      </c>
      <c r="G294" s="10">
        <v>1.4E-2</v>
      </c>
      <c r="H294" s="10">
        <v>0.39</v>
      </c>
      <c r="I294" s="10">
        <v>0.48751</v>
      </c>
      <c r="J294" s="10">
        <v>25</v>
      </c>
    </row>
    <row r="295" spans="1:16" x14ac:dyDescent="0.35">
      <c r="A295" s="10" t="s">
        <v>682</v>
      </c>
      <c r="B295" s="10" t="s">
        <v>506</v>
      </c>
      <c r="C295" s="10">
        <v>4.3099999999999996</v>
      </c>
      <c r="D295" s="10">
        <v>46.87</v>
      </c>
      <c r="E295" s="10">
        <v>301</v>
      </c>
      <c r="F295" s="10">
        <v>35544.093999999997</v>
      </c>
      <c r="G295" s="10">
        <v>1.4E-2</v>
      </c>
      <c r="H295" s="10">
        <v>0.39</v>
      </c>
      <c r="I295" s="10">
        <v>0.50719000000000003</v>
      </c>
      <c r="J295" s="10">
        <v>30.05</v>
      </c>
    </row>
    <row r="296" spans="1:16" x14ac:dyDescent="0.35">
      <c r="A296" s="10" t="s">
        <v>700</v>
      </c>
      <c r="B296" s="10" t="s">
        <v>506</v>
      </c>
      <c r="C296" s="10">
        <v>3.89</v>
      </c>
      <c r="D296" s="10">
        <v>124.05200000000001</v>
      </c>
      <c r="E296" s="10">
        <v>430</v>
      </c>
      <c r="F296" s="10">
        <v>38640.160000000003</v>
      </c>
      <c r="G296" s="10">
        <v>3.5000000000000003E-2</v>
      </c>
      <c r="H296" s="10">
        <v>0.39</v>
      </c>
      <c r="I296" s="10">
        <v>1.16611</v>
      </c>
      <c r="J296" s="10">
        <v>199</v>
      </c>
    </row>
    <row r="297" spans="1:16" x14ac:dyDescent="0.35">
      <c r="A297" s="10" t="s">
        <v>704</v>
      </c>
      <c r="B297" s="10" t="s">
        <v>506</v>
      </c>
      <c r="C297" s="10">
        <v>4.33</v>
      </c>
      <c r="D297" s="10">
        <v>6.8970000000000002</v>
      </c>
      <c r="E297" s="10">
        <v>252</v>
      </c>
      <c r="F297" s="10">
        <v>37995.953000000001</v>
      </c>
      <c r="G297" s="10">
        <v>2E-3</v>
      </c>
      <c r="H297" s="10">
        <v>0.39</v>
      </c>
      <c r="I297" s="10">
        <v>0.10026</v>
      </c>
      <c r="J297" s="10">
        <v>-74.290000000000006</v>
      </c>
    </row>
    <row r="298" spans="1:16" x14ac:dyDescent="0.35">
      <c r="A298" s="10" t="s">
        <v>708</v>
      </c>
      <c r="B298" s="10" t="s">
        <v>506</v>
      </c>
      <c r="C298" s="10">
        <v>4.28</v>
      </c>
      <c r="D298" s="10">
        <v>18.03</v>
      </c>
      <c r="E298" s="10">
        <v>267</v>
      </c>
      <c r="F298" s="10">
        <v>36623.574000000001</v>
      </c>
      <c r="G298" s="10">
        <v>5.0000000000000001E-3</v>
      </c>
      <c r="H298" s="10">
        <v>0.39</v>
      </c>
      <c r="I298" s="10">
        <v>0.21232999999999999</v>
      </c>
      <c r="J298" s="10">
        <v>-45.56</v>
      </c>
    </row>
    <row r="299" spans="1:16" x14ac:dyDescent="0.35">
      <c r="A299" s="10" t="s">
        <v>507</v>
      </c>
      <c r="B299" s="10" t="s">
        <v>508</v>
      </c>
      <c r="C299" s="10">
        <v>4.3600000000000003</v>
      </c>
      <c r="D299" s="10">
        <v>5.4219999999999997</v>
      </c>
      <c r="E299" s="10">
        <v>179</v>
      </c>
      <c r="F299" s="10">
        <v>32642.773000000001</v>
      </c>
      <c r="G299" s="10">
        <v>2E-3</v>
      </c>
      <c r="H299" s="10">
        <v>0.62</v>
      </c>
      <c r="I299" s="10">
        <v>9.4689999999999996E-2</v>
      </c>
      <c r="J299" s="10">
        <v>-84.73</v>
      </c>
    </row>
    <row r="300" spans="1:16" x14ac:dyDescent="0.35">
      <c r="A300" s="10" t="s">
        <v>538</v>
      </c>
      <c r="B300" s="10" t="s">
        <v>508</v>
      </c>
      <c r="C300" s="10">
        <v>4.07</v>
      </c>
      <c r="D300" s="10">
        <v>46.656999999999996</v>
      </c>
      <c r="E300" s="10">
        <v>312</v>
      </c>
      <c r="F300" s="10">
        <v>33647.644999999997</v>
      </c>
      <c r="G300" s="10">
        <v>1.4999999999999999E-2</v>
      </c>
      <c r="H300" s="10">
        <v>0.62</v>
      </c>
      <c r="I300" s="10">
        <v>0.53125999999999995</v>
      </c>
      <c r="J300" s="10">
        <v>-14.31</v>
      </c>
    </row>
    <row r="301" spans="1:16" x14ac:dyDescent="0.35">
      <c r="A301" s="10" t="s">
        <v>542</v>
      </c>
      <c r="B301" s="10" t="s">
        <v>508</v>
      </c>
      <c r="C301" s="10">
        <v>4.05</v>
      </c>
      <c r="D301" s="10">
        <v>20.068000000000001</v>
      </c>
      <c r="E301" s="10">
        <v>256</v>
      </c>
      <c r="F301" s="10">
        <v>33889.012000000002</v>
      </c>
      <c r="G301" s="10">
        <v>6.0000000000000001E-3</v>
      </c>
      <c r="H301" s="10">
        <v>0.62</v>
      </c>
      <c r="I301" s="10">
        <v>0.2482</v>
      </c>
      <c r="J301" s="10">
        <v>-59.97</v>
      </c>
    </row>
    <row r="302" spans="1:16" x14ac:dyDescent="0.35">
      <c r="A302" s="10" t="s">
        <v>683</v>
      </c>
      <c r="B302" s="10" t="s">
        <v>508</v>
      </c>
      <c r="C302" s="10">
        <v>4.17</v>
      </c>
      <c r="D302" s="10">
        <v>56.042999999999999</v>
      </c>
      <c r="E302" s="10">
        <v>627</v>
      </c>
      <c r="F302" s="10">
        <v>36203.391000000003</v>
      </c>
      <c r="G302" s="10">
        <v>1.7000000000000001E-2</v>
      </c>
      <c r="H302" s="10">
        <v>0.62</v>
      </c>
      <c r="I302" s="10">
        <v>0.58825000000000005</v>
      </c>
      <c r="J302" s="10">
        <v>-5.12</v>
      </c>
    </row>
    <row r="303" spans="1:16" x14ac:dyDescent="0.35">
      <c r="A303" s="10" t="s">
        <v>701</v>
      </c>
      <c r="B303" s="10" t="s">
        <v>508</v>
      </c>
      <c r="C303" s="10">
        <v>4.29</v>
      </c>
      <c r="D303" s="10">
        <v>70.694000000000003</v>
      </c>
      <c r="E303" s="10">
        <v>529</v>
      </c>
      <c r="F303" s="10">
        <v>35908.082000000002</v>
      </c>
      <c r="G303" s="10">
        <v>2.1000000000000001E-2</v>
      </c>
      <c r="H303" s="10">
        <v>0.62</v>
      </c>
      <c r="I303" s="10">
        <v>0.73609000000000002</v>
      </c>
      <c r="J303" s="10">
        <v>18.72</v>
      </c>
    </row>
    <row r="304" spans="1:16" x14ac:dyDescent="0.35">
      <c r="A304" s="10" t="s">
        <v>705</v>
      </c>
      <c r="B304" s="10" t="s">
        <v>508</v>
      </c>
      <c r="C304" s="10">
        <v>4.1100000000000003</v>
      </c>
      <c r="D304" s="10">
        <v>20.384</v>
      </c>
      <c r="E304" s="10">
        <v>365</v>
      </c>
      <c r="F304" s="10">
        <v>37227.578000000001</v>
      </c>
      <c r="G304" s="10">
        <v>6.0000000000000001E-3</v>
      </c>
      <c r="H304" s="10">
        <v>0.62</v>
      </c>
      <c r="I304" s="10">
        <v>0.23218</v>
      </c>
      <c r="J304" s="10">
        <v>-62.55</v>
      </c>
    </row>
    <row r="305" spans="1:10" x14ac:dyDescent="0.35">
      <c r="A305" s="10" t="s">
        <v>709</v>
      </c>
      <c r="B305" s="10" t="s">
        <v>508</v>
      </c>
      <c r="C305" s="10">
        <v>4.17</v>
      </c>
      <c r="D305" s="10">
        <v>14.627000000000001</v>
      </c>
      <c r="E305" s="10">
        <v>575</v>
      </c>
      <c r="F305" s="10">
        <v>37417.055</v>
      </c>
      <c r="G305" s="10">
        <v>4.0000000000000001E-3</v>
      </c>
      <c r="H305" s="10">
        <v>0.62</v>
      </c>
      <c r="I305" s="10">
        <v>0.17584</v>
      </c>
      <c r="J305" s="10">
        <v>-71.64</v>
      </c>
    </row>
    <row r="306" spans="1:10" x14ac:dyDescent="0.35">
      <c r="A306" s="10" t="s">
        <v>509</v>
      </c>
      <c r="B306" s="10" t="s">
        <v>510</v>
      </c>
      <c r="C306" s="10">
        <v>4.0999999999999996</v>
      </c>
      <c r="D306" s="10">
        <v>107.29</v>
      </c>
      <c r="E306" s="10">
        <v>782</v>
      </c>
      <c r="F306" s="10">
        <v>32897.563000000002</v>
      </c>
      <c r="G306" s="10">
        <v>3.5000000000000003E-2</v>
      </c>
      <c r="H306" s="10">
        <v>0.99</v>
      </c>
      <c r="I306" s="10">
        <v>1.18354</v>
      </c>
      <c r="J306" s="10">
        <v>19.55</v>
      </c>
    </row>
    <row r="307" spans="1:10" x14ac:dyDescent="0.35">
      <c r="A307" s="10" t="s">
        <v>539</v>
      </c>
      <c r="B307" s="10" t="s">
        <v>510</v>
      </c>
      <c r="C307" s="10">
        <v>4.25</v>
      </c>
      <c r="D307" s="10">
        <v>59.853999999999999</v>
      </c>
      <c r="E307" s="10">
        <v>621</v>
      </c>
      <c r="F307" s="10">
        <v>34575.366999999998</v>
      </c>
      <c r="G307" s="10">
        <v>1.9E-2</v>
      </c>
      <c r="H307" s="10">
        <v>0.99</v>
      </c>
      <c r="I307" s="10">
        <v>0.65273000000000003</v>
      </c>
      <c r="J307" s="10">
        <v>-34.07</v>
      </c>
    </row>
    <row r="308" spans="1:10" x14ac:dyDescent="0.35">
      <c r="A308" s="10" t="s">
        <v>543</v>
      </c>
      <c r="B308" s="10" t="s">
        <v>510</v>
      </c>
      <c r="C308" s="10">
        <v>4</v>
      </c>
      <c r="D308" s="10">
        <v>89.623999999999995</v>
      </c>
      <c r="E308" s="10">
        <v>785</v>
      </c>
      <c r="F308" s="10">
        <v>32845.285000000003</v>
      </c>
      <c r="G308" s="10">
        <v>0.03</v>
      </c>
      <c r="H308" s="10">
        <v>0.99</v>
      </c>
      <c r="I308" s="10">
        <v>1.0003599999999999</v>
      </c>
      <c r="J308" s="10">
        <v>1.05</v>
      </c>
    </row>
    <row r="309" spans="1:10" x14ac:dyDescent="0.35">
      <c r="A309" s="10" t="s">
        <v>684</v>
      </c>
      <c r="B309" s="10" t="s">
        <v>510</v>
      </c>
      <c r="C309" s="10">
        <v>4.1500000000000004</v>
      </c>
      <c r="D309" s="10">
        <v>48.192</v>
      </c>
      <c r="E309" s="10">
        <v>380</v>
      </c>
      <c r="F309" s="10">
        <v>36973.464999999997</v>
      </c>
      <c r="G309" s="10">
        <v>1.4E-2</v>
      </c>
      <c r="H309" s="10">
        <v>0.99</v>
      </c>
      <c r="I309" s="10">
        <v>0.50180000000000002</v>
      </c>
      <c r="J309" s="10">
        <v>-49.31</v>
      </c>
    </row>
    <row r="310" spans="1:10" x14ac:dyDescent="0.35">
      <c r="A310" s="10" t="s">
        <v>702</v>
      </c>
      <c r="B310" s="10" t="s">
        <v>510</v>
      </c>
      <c r="C310" s="10">
        <v>4.2</v>
      </c>
      <c r="D310" s="10">
        <v>49.112000000000002</v>
      </c>
      <c r="E310" s="10">
        <v>743</v>
      </c>
      <c r="F310" s="10">
        <v>36593.258000000002</v>
      </c>
      <c r="G310" s="10">
        <v>1.4999999999999999E-2</v>
      </c>
      <c r="H310" s="10">
        <v>0.99</v>
      </c>
      <c r="I310" s="10">
        <v>0.51549999999999996</v>
      </c>
      <c r="J310" s="10">
        <v>-47.93</v>
      </c>
    </row>
    <row r="311" spans="1:10" x14ac:dyDescent="0.35">
      <c r="A311" s="10" t="s">
        <v>706</v>
      </c>
      <c r="B311" s="10" t="s">
        <v>510</v>
      </c>
      <c r="C311" s="10">
        <v>3.89</v>
      </c>
      <c r="D311" s="10">
        <v>275.57600000000002</v>
      </c>
      <c r="E311" s="10">
        <v>1019</v>
      </c>
      <c r="F311" s="10">
        <v>38614.152000000002</v>
      </c>
      <c r="G311" s="10">
        <v>7.8E-2</v>
      </c>
      <c r="H311" s="10">
        <v>0.99</v>
      </c>
      <c r="I311" s="10">
        <v>2.4695499999999999</v>
      </c>
      <c r="J311" s="10">
        <v>149.44999999999999</v>
      </c>
    </row>
    <row r="312" spans="1:10" x14ac:dyDescent="0.35">
      <c r="A312" s="10" t="s">
        <v>710</v>
      </c>
      <c r="B312" s="10" t="s">
        <v>510</v>
      </c>
      <c r="C312" s="10">
        <v>4.1500000000000004</v>
      </c>
      <c r="D312" s="10">
        <v>45.783000000000001</v>
      </c>
      <c r="E312" s="10">
        <v>622</v>
      </c>
      <c r="F312" s="10">
        <v>39488.082000000002</v>
      </c>
      <c r="G312" s="10">
        <v>1.2999999999999999E-2</v>
      </c>
      <c r="H312" s="10">
        <v>0.99</v>
      </c>
      <c r="I312" s="10">
        <v>0.45072000000000001</v>
      </c>
      <c r="J312" s="10">
        <v>-54.47</v>
      </c>
    </row>
    <row r="313" spans="1:10" x14ac:dyDescent="0.35">
      <c r="A313" s="10" t="s">
        <v>511</v>
      </c>
      <c r="B313" s="10" t="s">
        <v>512</v>
      </c>
      <c r="C313" s="10">
        <v>3.9</v>
      </c>
      <c r="D313" s="10">
        <v>121.465</v>
      </c>
      <c r="E313" s="10">
        <v>1262</v>
      </c>
      <c r="F313" s="10">
        <v>32932.328000000001</v>
      </c>
      <c r="G313" s="10">
        <v>0.04</v>
      </c>
      <c r="H313" s="10">
        <v>1.59</v>
      </c>
      <c r="I313" s="10">
        <v>1.3291999999999999</v>
      </c>
      <c r="J313" s="10">
        <v>-16.399999999999999</v>
      </c>
    </row>
    <row r="314" spans="1:10" x14ac:dyDescent="0.35">
      <c r="A314" s="10" t="s">
        <v>685</v>
      </c>
      <c r="B314" s="10" t="s">
        <v>512</v>
      </c>
      <c r="C314" s="10">
        <v>4.1100000000000003</v>
      </c>
      <c r="D314" s="10">
        <v>277.024</v>
      </c>
      <c r="E314" s="10">
        <v>1255</v>
      </c>
      <c r="F314" s="10">
        <v>35636.362999999998</v>
      </c>
      <c r="G314" s="10">
        <v>8.4000000000000005E-2</v>
      </c>
      <c r="H314" s="10">
        <v>1.59</v>
      </c>
      <c r="I314" s="10">
        <v>2.67367</v>
      </c>
      <c r="J314" s="10">
        <v>68.16</v>
      </c>
    </row>
    <row r="315" spans="1:10" x14ac:dyDescent="0.35">
      <c r="A315" s="10" t="s">
        <v>513</v>
      </c>
      <c r="B315" s="10" t="s">
        <v>514</v>
      </c>
      <c r="C315" s="10">
        <v>4.08</v>
      </c>
      <c r="D315" s="10">
        <v>306.72899999999998</v>
      </c>
      <c r="E315" s="10">
        <v>1085</v>
      </c>
      <c r="F315" s="10">
        <v>31572.532999999999</v>
      </c>
      <c r="G315" s="10">
        <v>0.106</v>
      </c>
      <c r="H315" s="10">
        <v>2.54</v>
      </c>
      <c r="I315" s="10">
        <v>3.2843300000000002</v>
      </c>
      <c r="J315" s="10">
        <v>29.3</v>
      </c>
    </row>
    <row r="316" spans="1:10" x14ac:dyDescent="0.35">
      <c r="A316" s="10" t="s">
        <v>686</v>
      </c>
      <c r="B316" s="10" t="s">
        <v>514</v>
      </c>
      <c r="C316" s="10">
        <v>4.01</v>
      </c>
      <c r="D316" s="10">
        <v>441.767</v>
      </c>
      <c r="E316" s="10">
        <v>1581</v>
      </c>
      <c r="F316" s="10">
        <v>34844.093999999997</v>
      </c>
      <c r="G316" s="10">
        <v>0.13800000000000001</v>
      </c>
      <c r="H316" s="10">
        <v>2.54</v>
      </c>
      <c r="I316" s="10">
        <v>4.1856</v>
      </c>
      <c r="J316" s="10">
        <v>64.790000000000006</v>
      </c>
    </row>
    <row r="317" spans="1:10" x14ac:dyDescent="0.35">
      <c r="A317" s="10" t="s">
        <v>515</v>
      </c>
      <c r="B317" s="10" t="s">
        <v>516</v>
      </c>
      <c r="C317" s="10">
        <v>4.09</v>
      </c>
      <c r="D317" s="10">
        <v>6.5789999999999997</v>
      </c>
      <c r="E317" s="10">
        <v>341</v>
      </c>
      <c r="F317" s="10">
        <v>33332.593999999997</v>
      </c>
      <c r="G317" s="10">
        <v>2E-3</v>
      </c>
      <c r="H317" s="10">
        <v>4.07</v>
      </c>
      <c r="I317" s="10">
        <v>0.106</v>
      </c>
      <c r="J317" s="10">
        <v>-97.4</v>
      </c>
    </row>
    <row r="318" spans="1:10" x14ac:dyDescent="0.35">
      <c r="A318" s="10" t="s">
        <v>687</v>
      </c>
      <c r="B318" s="10" t="s">
        <v>516</v>
      </c>
      <c r="C318" s="10">
        <v>3.94</v>
      </c>
      <c r="D318" s="10">
        <v>491.983</v>
      </c>
      <c r="E318" s="10">
        <v>1935</v>
      </c>
      <c r="F318" s="10">
        <v>37416.612999999998</v>
      </c>
      <c r="G318" s="10">
        <v>0.14299999999999999</v>
      </c>
      <c r="H318" s="10">
        <v>4.07</v>
      </c>
      <c r="I318" s="10">
        <v>4.3254799999999998</v>
      </c>
      <c r="J318" s="10">
        <v>6.28</v>
      </c>
    </row>
    <row r="319" spans="1:10" x14ac:dyDescent="0.35">
      <c r="A319" s="10" t="s">
        <v>518</v>
      </c>
      <c r="B319" s="10" t="s">
        <v>519</v>
      </c>
      <c r="C319" s="10">
        <v>4.28</v>
      </c>
      <c r="D319" s="10">
        <v>463.22800000000001</v>
      </c>
      <c r="E319" s="10">
        <v>1621</v>
      </c>
      <c r="F319" s="10">
        <v>33324.046999999999</v>
      </c>
      <c r="G319" s="10">
        <v>0.151</v>
      </c>
      <c r="H319" s="10">
        <v>6.51</v>
      </c>
      <c r="I319" s="10">
        <v>4.5473600000000003</v>
      </c>
      <c r="J319" s="10">
        <v>-30.15</v>
      </c>
    </row>
    <row r="320" spans="1:10" x14ac:dyDescent="0.35">
      <c r="A320" s="10" t="s">
        <v>689</v>
      </c>
      <c r="B320" s="10" t="s">
        <v>519</v>
      </c>
      <c r="C320" s="10">
        <v>3.94</v>
      </c>
      <c r="D320" s="10">
        <v>820.38699999999994</v>
      </c>
      <c r="E320" s="10">
        <v>2211</v>
      </c>
      <c r="F320" s="10">
        <v>36189.796999999999</v>
      </c>
      <c r="G320" s="10">
        <v>0.246</v>
      </c>
      <c r="H320" s="10">
        <v>6.51</v>
      </c>
      <c r="I320" s="10">
        <v>6.9959600000000002</v>
      </c>
      <c r="J320" s="10">
        <v>7.46</v>
      </c>
    </row>
    <row r="321" spans="1:10" x14ac:dyDescent="0.35">
      <c r="A321" s="10" t="s">
        <v>520</v>
      </c>
      <c r="B321" s="10" t="s">
        <v>521</v>
      </c>
      <c r="C321" s="10">
        <v>3.95</v>
      </c>
      <c r="D321" s="10">
        <v>1525.9880000000001</v>
      </c>
      <c r="E321" s="10">
        <v>3267</v>
      </c>
      <c r="F321" s="10">
        <v>31283.603999999999</v>
      </c>
      <c r="G321" s="10">
        <v>0.53</v>
      </c>
      <c r="H321" s="10">
        <v>10.42</v>
      </c>
      <c r="I321" s="10">
        <v>13.207079999999999</v>
      </c>
      <c r="J321" s="10">
        <v>26.75</v>
      </c>
    </row>
    <row r="322" spans="1:10" x14ac:dyDescent="0.35">
      <c r="A322" s="10" t="s">
        <v>690</v>
      </c>
      <c r="B322" s="10" t="s">
        <v>521</v>
      </c>
      <c r="C322" s="10">
        <v>3.94</v>
      </c>
      <c r="D322" s="10">
        <v>2175.1770000000001</v>
      </c>
      <c r="E322" s="10">
        <v>4702</v>
      </c>
      <c r="F322" s="10">
        <v>34519.328000000001</v>
      </c>
      <c r="G322" s="10">
        <v>0.68500000000000005</v>
      </c>
      <c r="H322" s="10">
        <v>10.42</v>
      </c>
      <c r="I322" s="10">
        <v>16.135249999999999</v>
      </c>
      <c r="J322" s="10">
        <v>54.85</v>
      </c>
    </row>
    <row r="323" spans="1:10" x14ac:dyDescent="0.35">
      <c r="A323" s="10" t="s">
        <v>522</v>
      </c>
      <c r="B323" s="10" t="s">
        <v>523</v>
      </c>
      <c r="C323" s="10">
        <v>4.04</v>
      </c>
      <c r="D323" s="10">
        <v>3201.6030000000001</v>
      </c>
      <c r="E323" s="10">
        <v>7290</v>
      </c>
      <c r="F323" s="10">
        <v>29789.285</v>
      </c>
      <c r="G323" s="10">
        <v>1.1679999999999999</v>
      </c>
      <c r="H323" s="10">
        <v>16.670000000000002</v>
      </c>
      <c r="I323" s="10">
        <v>24.02017</v>
      </c>
      <c r="J323" s="10">
        <v>44.09</v>
      </c>
    </row>
    <row r="324" spans="1:10" x14ac:dyDescent="0.35">
      <c r="A324" s="10" t="s">
        <v>691</v>
      </c>
      <c r="B324" s="10" t="s">
        <v>523</v>
      </c>
      <c r="C324" s="10">
        <v>4.3600000000000003</v>
      </c>
      <c r="D324" s="10">
        <v>253.74299999999999</v>
      </c>
      <c r="E324" s="10">
        <v>2789</v>
      </c>
      <c r="F324" s="10">
        <v>32986.016000000003</v>
      </c>
      <c r="G324" s="10">
        <v>8.4000000000000005E-2</v>
      </c>
      <c r="H324" s="10">
        <v>16.670000000000002</v>
      </c>
      <c r="I324" s="10">
        <v>2.6477599999999999</v>
      </c>
      <c r="J324" s="10">
        <v>-84.12</v>
      </c>
    </row>
    <row r="325" spans="1:10" x14ac:dyDescent="0.35">
      <c r="A325" s="10" t="s">
        <v>524</v>
      </c>
      <c r="B325" s="10" t="s">
        <v>525</v>
      </c>
      <c r="C325" s="10">
        <v>4.03</v>
      </c>
      <c r="D325" s="10">
        <v>1785.2950000000001</v>
      </c>
      <c r="E325" s="10">
        <v>6075</v>
      </c>
      <c r="F325" s="10">
        <v>31090.275000000001</v>
      </c>
      <c r="G325" s="10">
        <v>0.624</v>
      </c>
      <c r="H325" s="10">
        <v>26.67</v>
      </c>
      <c r="I325" s="10">
        <v>15.01519</v>
      </c>
      <c r="J325" s="10">
        <v>-43.7</v>
      </c>
    </row>
    <row r="326" spans="1:10" x14ac:dyDescent="0.35">
      <c r="A326" s="10" t="s">
        <v>692</v>
      </c>
      <c r="B326" s="10" t="s">
        <v>525</v>
      </c>
      <c r="C326" s="10">
        <v>3.9</v>
      </c>
      <c r="D326" s="10">
        <v>5887.0370000000003</v>
      </c>
      <c r="E326" s="10">
        <v>12128</v>
      </c>
      <c r="F326" s="10">
        <v>35305.531000000003</v>
      </c>
      <c r="G326" s="10">
        <v>1.8129999999999999</v>
      </c>
      <c r="H326" s="10">
        <v>26.67</v>
      </c>
      <c r="I326" s="10">
        <v>32.698039999999999</v>
      </c>
      <c r="J326" s="10">
        <v>22.6</v>
      </c>
    </row>
    <row r="327" spans="1:10" x14ac:dyDescent="0.35">
      <c r="A327" s="10" t="s">
        <v>526</v>
      </c>
      <c r="B327" s="10" t="s">
        <v>527</v>
      </c>
      <c r="C327" s="10">
        <v>3.99</v>
      </c>
      <c r="D327" s="10">
        <v>9358.5409999999993</v>
      </c>
      <c r="E327" s="10">
        <v>19264</v>
      </c>
      <c r="F327" s="10">
        <v>33179.684000000001</v>
      </c>
      <c r="G327" s="10">
        <v>3.0659999999999998</v>
      </c>
      <c r="H327" s="10">
        <v>42.67</v>
      </c>
      <c r="I327" s="10">
        <v>46.365009999999998</v>
      </c>
      <c r="J327" s="10">
        <v>8.66</v>
      </c>
    </row>
    <row r="328" spans="1:10" x14ac:dyDescent="0.35">
      <c r="A328" s="10" t="s">
        <v>693</v>
      </c>
      <c r="B328" s="10" t="s">
        <v>527</v>
      </c>
      <c r="C328" s="10">
        <v>3.98</v>
      </c>
      <c r="D328" s="10">
        <v>8722.3970000000008</v>
      </c>
      <c r="E328" s="10">
        <v>23639</v>
      </c>
      <c r="F328" s="10">
        <v>38246.531000000003</v>
      </c>
      <c r="G328" s="10">
        <v>2.4790000000000001</v>
      </c>
      <c r="H328" s="10">
        <v>42.67</v>
      </c>
      <c r="I328" s="10">
        <v>40.357140000000001</v>
      </c>
      <c r="J328" s="10">
        <v>-5.42</v>
      </c>
    </row>
    <row r="329" spans="1:10" x14ac:dyDescent="0.35">
      <c r="A329" s="10" t="s">
        <v>529</v>
      </c>
      <c r="B329" s="10" t="s">
        <v>530</v>
      </c>
      <c r="C329" s="10">
        <v>4.16</v>
      </c>
      <c r="D329" s="10">
        <v>51.832999999999998</v>
      </c>
      <c r="E329" s="10">
        <v>709</v>
      </c>
      <c r="F329" s="10">
        <v>36849.82</v>
      </c>
      <c r="G329" s="10">
        <v>1.4999999999999999E-2</v>
      </c>
      <c r="H329" s="10">
        <v>0.33</v>
      </c>
      <c r="I329" s="10">
        <v>0.53832000000000002</v>
      </c>
      <c r="J329" s="10">
        <v>63.13</v>
      </c>
    </row>
    <row r="330" spans="1:10" x14ac:dyDescent="0.35">
      <c r="A330" s="10" t="s">
        <v>695</v>
      </c>
      <c r="B330" s="10" t="s">
        <v>530</v>
      </c>
      <c r="C330" s="10">
        <v>4.2300000000000004</v>
      </c>
      <c r="D330" s="10">
        <v>235.20599999999999</v>
      </c>
      <c r="E330" s="10">
        <v>842</v>
      </c>
      <c r="F330" s="10">
        <v>40612.199000000001</v>
      </c>
      <c r="G330" s="10">
        <v>6.3E-2</v>
      </c>
      <c r="H330" s="10">
        <v>0.33</v>
      </c>
      <c r="I330" s="10">
        <v>2.0320299999999998</v>
      </c>
      <c r="J330" s="10">
        <v>515.77</v>
      </c>
    </row>
    <row r="331" spans="1:10" x14ac:dyDescent="0.35">
      <c r="A331" s="10" t="s">
        <v>531</v>
      </c>
      <c r="B331" s="10" t="s">
        <v>532</v>
      </c>
      <c r="C331" s="10">
        <v>4.26</v>
      </c>
      <c r="D331" s="10">
        <v>197.77500000000001</v>
      </c>
      <c r="E331" s="10">
        <v>855</v>
      </c>
      <c r="F331" s="10">
        <v>33358.483999999997</v>
      </c>
      <c r="G331" s="10">
        <v>6.4000000000000001E-2</v>
      </c>
      <c r="H331" s="10">
        <v>0.83</v>
      </c>
      <c r="I331" s="10">
        <v>2.0770900000000001</v>
      </c>
      <c r="J331" s="10">
        <v>150.25</v>
      </c>
    </row>
    <row r="332" spans="1:10" x14ac:dyDescent="0.35">
      <c r="A332" s="10" t="s">
        <v>696</v>
      </c>
      <c r="B332" s="10" t="s">
        <v>532</v>
      </c>
      <c r="C332" s="10">
        <v>4.04</v>
      </c>
      <c r="D332" s="10">
        <v>6.742</v>
      </c>
      <c r="E332" s="10">
        <v>292</v>
      </c>
      <c r="F332" s="10">
        <v>35146.737999999998</v>
      </c>
      <c r="G332" s="10">
        <v>2E-3</v>
      </c>
      <c r="H332" s="10">
        <v>0.83</v>
      </c>
      <c r="I332" s="10">
        <v>0.10399</v>
      </c>
      <c r="J332" s="10">
        <v>-87.47</v>
      </c>
    </row>
    <row r="333" spans="1:10" x14ac:dyDescent="0.35">
      <c r="A333" s="10" t="s">
        <v>533</v>
      </c>
      <c r="B333" s="10" t="s">
        <v>534</v>
      </c>
      <c r="C333" s="10">
        <v>4.0599999999999996</v>
      </c>
      <c r="D333" s="10">
        <v>283.548</v>
      </c>
      <c r="E333" s="10">
        <v>969</v>
      </c>
      <c r="F333" s="10">
        <v>34768.425999999999</v>
      </c>
      <c r="G333" s="10">
        <v>8.8999999999999996E-2</v>
      </c>
      <c r="H333" s="10">
        <v>3.33</v>
      </c>
      <c r="I333" s="10">
        <v>2.79508</v>
      </c>
      <c r="J333" s="10">
        <v>-16.059999999999999</v>
      </c>
    </row>
    <row r="334" spans="1:10" x14ac:dyDescent="0.35">
      <c r="A334" s="10" t="s">
        <v>697</v>
      </c>
      <c r="B334" s="10" t="s">
        <v>534</v>
      </c>
      <c r="C334" s="10">
        <v>3.96</v>
      </c>
      <c r="D334" s="10">
        <v>89.605000000000004</v>
      </c>
      <c r="E334" s="10">
        <v>958</v>
      </c>
      <c r="F334" s="10">
        <v>37824.733999999997</v>
      </c>
      <c r="G334" s="10">
        <v>2.5999999999999999E-2</v>
      </c>
      <c r="H334" s="10">
        <v>3.33</v>
      </c>
      <c r="I334" s="10">
        <v>0.87570000000000003</v>
      </c>
      <c r="J334" s="10">
        <v>-73.7</v>
      </c>
    </row>
    <row r="336" spans="1:10" ht="15.5" x14ac:dyDescent="0.35">
      <c r="A336" s="97" t="s">
        <v>788</v>
      </c>
      <c r="B336" s="97"/>
      <c r="C336" s="97"/>
      <c r="D336" s="97"/>
      <c r="E336" s="97"/>
      <c r="F336" s="97"/>
      <c r="G336" s="97"/>
      <c r="H336" s="97"/>
      <c r="I336" s="97"/>
      <c r="J336" s="97"/>
    </row>
    <row r="337" spans="1:13" x14ac:dyDescent="0.35">
      <c r="A337" s="10" t="s">
        <v>257</v>
      </c>
      <c r="B337" s="10" t="s">
        <v>258</v>
      </c>
      <c r="C337" s="10" t="s">
        <v>260</v>
      </c>
      <c r="D337" s="10" t="s">
        <v>261</v>
      </c>
      <c r="E337" s="10" t="s">
        <v>262</v>
      </c>
      <c r="F337" s="10" t="s">
        <v>263</v>
      </c>
      <c r="G337" s="10" t="s">
        <v>264</v>
      </c>
      <c r="H337" s="10" t="s">
        <v>738</v>
      </c>
      <c r="I337" s="10" t="s">
        <v>729</v>
      </c>
      <c r="J337" s="10" t="s">
        <v>268</v>
      </c>
      <c r="K337" s="10" t="s">
        <v>739</v>
      </c>
      <c r="M337" s="98" t="s">
        <v>740</v>
      </c>
    </row>
    <row r="338" spans="1:13" x14ac:dyDescent="0.35">
      <c r="A338" s="10" t="s">
        <v>473</v>
      </c>
      <c r="B338" s="10" t="s">
        <v>474</v>
      </c>
      <c r="C338" s="10">
        <v>4.0999999999999996</v>
      </c>
      <c r="D338" s="10">
        <v>160055.65599999999</v>
      </c>
      <c r="E338" s="10">
        <v>4593050</v>
      </c>
      <c r="F338" s="10">
        <v>9574.6820000000007</v>
      </c>
      <c r="G338" s="10">
        <v>128.55000000000001</v>
      </c>
      <c r="H338" s="10">
        <v>41.65</v>
      </c>
      <c r="I338" s="10">
        <v>3.0434700000000001</v>
      </c>
      <c r="J338" s="10"/>
      <c r="K338" s="99">
        <f>AVERAGE(G338:G340)</f>
        <v>141.24866666666665</v>
      </c>
      <c r="M338" s="119">
        <f>K341/K344</f>
        <v>0.54171716483965404</v>
      </c>
    </row>
    <row r="339" spans="1:13" x14ac:dyDescent="0.35">
      <c r="A339" s="10" t="s">
        <v>490</v>
      </c>
      <c r="B339" s="10" t="s">
        <v>474</v>
      </c>
      <c r="C339" s="10">
        <v>4.09</v>
      </c>
      <c r="D339" s="10">
        <v>167063.42199999999</v>
      </c>
      <c r="E339" s="10">
        <v>4769182</v>
      </c>
      <c r="F339" s="10">
        <v>10439.847</v>
      </c>
      <c r="G339" s="10">
        <v>123.059</v>
      </c>
      <c r="H339" s="10">
        <v>41.65</v>
      </c>
      <c r="I339" s="10">
        <v>2.90909</v>
      </c>
      <c r="J339" s="10"/>
      <c r="K339" s="99"/>
      <c r="M339" s="100"/>
    </row>
    <row r="340" spans="1:13" x14ac:dyDescent="0.35">
      <c r="A340" s="10" t="s">
        <v>715</v>
      </c>
      <c r="B340" s="10" t="s">
        <v>474</v>
      </c>
      <c r="C340" s="10">
        <v>4.09</v>
      </c>
      <c r="D340" s="10">
        <v>201996.56299999999</v>
      </c>
      <c r="E340" s="10">
        <v>5818455</v>
      </c>
      <c r="F340" s="10">
        <v>9023.9349999999995</v>
      </c>
      <c r="G340" s="10">
        <v>172.137</v>
      </c>
      <c r="H340" s="10">
        <v>41.65</v>
      </c>
      <c r="I340" s="10">
        <v>4.1181299999999998</v>
      </c>
      <c r="J340" s="10"/>
      <c r="K340" s="99"/>
    </row>
    <row r="341" spans="1:13" x14ac:dyDescent="0.35">
      <c r="A341" s="10" t="s">
        <v>476</v>
      </c>
      <c r="B341" s="10" t="s">
        <v>477</v>
      </c>
      <c r="C341" s="10">
        <v>4.0999999999999996</v>
      </c>
      <c r="D341" s="10">
        <v>85034.483999999997</v>
      </c>
      <c r="E341" s="10">
        <v>2463638</v>
      </c>
      <c r="F341" s="10">
        <v>7811.8140000000003</v>
      </c>
      <c r="G341" s="10">
        <v>83.707999999999998</v>
      </c>
      <c r="H341" s="10">
        <v>41.65</v>
      </c>
      <c r="I341" s="10">
        <v>1.95245</v>
      </c>
      <c r="J341" s="10"/>
      <c r="K341" s="101">
        <f>AVERAGE(G341:G343)</f>
        <v>79.561999999999998</v>
      </c>
      <c r="M341" t="s">
        <v>742</v>
      </c>
    </row>
    <row r="342" spans="1:13" x14ac:dyDescent="0.35">
      <c r="A342" s="10" t="s">
        <v>478</v>
      </c>
      <c r="B342" s="10" t="s">
        <v>479</v>
      </c>
      <c r="C342" s="10">
        <v>4.0999999999999996</v>
      </c>
      <c r="D342" s="10">
        <v>89231.601999999999</v>
      </c>
      <c r="E342" s="10">
        <v>2562933</v>
      </c>
      <c r="F342" s="10">
        <v>7664.9480000000003</v>
      </c>
      <c r="G342" s="10">
        <v>89.522999999999996</v>
      </c>
      <c r="H342" s="10">
        <v>41.65</v>
      </c>
      <c r="I342" s="10">
        <v>2.0931099999999998</v>
      </c>
      <c r="J342" s="10"/>
      <c r="K342" s="101"/>
      <c r="M342" s="109">
        <f>(K344/K338)-1</f>
        <v>3.9797425816409104E-2</v>
      </c>
    </row>
    <row r="343" spans="1:13" x14ac:dyDescent="0.35">
      <c r="A343" s="10" t="s">
        <v>480</v>
      </c>
      <c r="B343" s="10" t="s">
        <v>481</v>
      </c>
      <c r="C343" s="10">
        <v>4.0999999999999996</v>
      </c>
      <c r="D343" s="10">
        <v>67551.585999999996</v>
      </c>
      <c r="E343" s="10">
        <v>1941514</v>
      </c>
      <c r="F343" s="10">
        <v>7936.3370000000004</v>
      </c>
      <c r="G343" s="10">
        <v>65.454999999999998</v>
      </c>
      <c r="H343" s="10">
        <v>41.65</v>
      </c>
      <c r="I343" s="10">
        <v>1.5124299999999999</v>
      </c>
      <c r="J343" s="10"/>
      <c r="K343" s="101"/>
    </row>
    <row r="344" spans="1:13" x14ac:dyDescent="0.35">
      <c r="A344" s="10" t="s">
        <v>483</v>
      </c>
      <c r="B344" s="10" t="s">
        <v>484</v>
      </c>
      <c r="C344" s="10">
        <v>4.0999999999999996</v>
      </c>
      <c r="D344" s="10">
        <v>167490.32800000001</v>
      </c>
      <c r="E344" s="10">
        <v>4765250</v>
      </c>
      <c r="F344" s="10">
        <v>9059.4779999999992</v>
      </c>
      <c r="G344" s="10">
        <v>142.172</v>
      </c>
      <c r="H344" s="10">
        <v>41.65</v>
      </c>
      <c r="I344" s="10">
        <v>3.3777900000000001</v>
      </c>
      <c r="J344" s="10"/>
      <c r="K344" s="101">
        <f>AVERAGE(G344:G346)</f>
        <v>146.87</v>
      </c>
    </row>
    <row r="345" spans="1:13" x14ac:dyDescent="0.35">
      <c r="A345" s="10" t="s">
        <v>485</v>
      </c>
      <c r="B345" s="10" t="s">
        <v>486</v>
      </c>
      <c r="C345" s="10">
        <v>4.09</v>
      </c>
      <c r="D345" s="10">
        <v>164799.57800000001</v>
      </c>
      <c r="E345" s="10">
        <v>4714609</v>
      </c>
      <c r="F345" s="10">
        <v>8094.9949999999999</v>
      </c>
      <c r="G345" s="10">
        <v>156.55500000000001</v>
      </c>
      <c r="H345" s="10">
        <v>41.65</v>
      </c>
      <c r="I345" s="10">
        <v>3.7322899999999999</v>
      </c>
      <c r="J345" s="10"/>
      <c r="K345" s="101"/>
    </row>
    <row r="346" spans="1:13" x14ac:dyDescent="0.35">
      <c r="A346" s="10" t="s">
        <v>487</v>
      </c>
      <c r="B346" s="10" t="s">
        <v>488</v>
      </c>
      <c r="C346" s="10">
        <v>4.0999999999999996</v>
      </c>
      <c r="D346" s="10">
        <v>151981.65599999999</v>
      </c>
      <c r="E346" s="10">
        <v>4342156</v>
      </c>
      <c r="F346" s="10">
        <v>8237.3670000000002</v>
      </c>
      <c r="G346" s="10">
        <v>141.88300000000001</v>
      </c>
      <c r="H346" s="10">
        <v>41.65</v>
      </c>
      <c r="I346" s="10">
        <v>3.3706800000000001</v>
      </c>
      <c r="J346" s="10"/>
      <c r="K346" s="101"/>
    </row>
    <row r="347" spans="1:13" x14ac:dyDescent="0.35">
      <c r="A347" s="10" t="s">
        <v>492</v>
      </c>
      <c r="B347" s="10" t="s">
        <v>493</v>
      </c>
      <c r="C347" s="10">
        <v>4.0999999999999996</v>
      </c>
      <c r="D347" s="10">
        <v>6428.67</v>
      </c>
      <c r="E347" s="10">
        <v>186199</v>
      </c>
      <c r="F347" s="10">
        <v>10585.276</v>
      </c>
      <c r="G347" s="10">
        <v>4.67</v>
      </c>
      <c r="H347" s="10">
        <v>0.02</v>
      </c>
      <c r="I347" s="10">
        <v>6.3670000000000004E-2</v>
      </c>
      <c r="J347" s="10">
        <v>218.36</v>
      </c>
    </row>
    <row r="348" spans="1:13" x14ac:dyDescent="0.35">
      <c r="A348" s="10" t="s">
        <v>675</v>
      </c>
      <c r="B348" s="10" t="s">
        <v>493</v>
      </c>
      <c r="C348" s="10">
        <v>4.08</v>
      </c>
      <c r="D348" s="10">
        <v>7416.3220000000001</v>
      </c>
      <c r="E348" s="10">
        <v>215684</v>
      </c>
      <c r="F348" s="10">
        <v>12431.069</v>
      </c>
      <c r="G348" s="10">
        <v>4.5880000000000001</v>
      </c>
      <c r="H348" s="10">
        <v>0.02</v>
      </c>
      <c r="I348" s="10">
        <v>6.1719999999999997E-2</v>
      </c>
      <c r="J348" s="10">
        <v>208.62</v>
      </c>
    </row>
    <row r="349" spans="1:13" x14ac:dyDescent="0.35">
      <c r="A349" s="10" t="s">
        <v>494</v>
      </c>
      <c r="B349" s="10" t="s">
        <v>495</v>
      </c>
      <c r="C349" s="10">
        <v>4.0999999999999996</v>
      </c>
      <c r="D349" s="10">
        <v>5626.2479999999996</v>
      </c>
      <c r="E349" s="10">
        <v>163840</v>
      </c>
      <c r="F349" s="10">
        <v>11846.050999999999</v>
      </c>
      <c r="G349" s="10">
        <v>3.6520000000000001</v>
      </c>
      <c r="H349" s="10">
        <v>0.04</v>
      </c>
      <c r="I349" s="10">
        <v>3.9620000000000002E-2</v>
      </c>
      <c r="J349" s="10">
        <v>-0.95</v>
      </c>
    </row>
    <row r="350" spans="1:13" x14ac:dyDescent="0.35">
      <c r="A350" s="10" t="s">
        <v>676</v>
      </c>
      <c r="B350" s="10" t="s">
        <v>495</v>
      </c>
      <c r="C350" s="10">
        <v>4.09</v>
      </c>
      <c r="D350" s="10">
        <v>6162.8249999999998</v>
      </c>
      <c r="E350" s="10">
        <v>184068</v>
      </c>
      <c r="F350" s="10">
        <v>12816.986999999999</v>
      </c>
      <c r="G350" s="10">
        <v>3.698</v>
      </c>
      <c r="H350" s="10">
        <v>0.04</v>
      </c>
      <c r="I350" s="10">
        <v>4.0689999999999997E-2</v>
      </c>
      <c r="J350" s="10">
        <v>1.73</v>
      </c>
    </row>
    <row r="351" spans="1:13" x14ac:dyDescent="0.35">
      <c r="A351" s="10" t="s">
        <v>496</v>
      </c>
      <c r="B351" s="10" t="s">
        <v>497</v>
      </c>
      <c r="C351" s="10">
        <v>4.09</v>
      </c>
      <c r="D351" s="10">
        <v>6654.3559999999998</v>
      </c>
      <c r="E351" s="10">
        <v>197200</v>
      </c>
      <c r="F351" s="10">
        <v>11625.837</v>
      </c>
      <c r="G351" s="10">
        <v>4.4020000000000001</v>
      </c>
      <c r="H351" s="10">
        <v>0.06</v>
      </c>
      <c r="I351" s="10">
        <v>5.7320000000000003E-2</v>
      </c>
      <c r="J351" s="10">
        <v>-4.46</v>
      </c>
    </row>
    <row r="352" spans="1:13" x14ac:dyDescent="0.35">
      <c r="A352" s="10" t="s">
        <v>677</v>
      </c>
      <c r="B352" s="10" t="s">
        <v>497</v>
      </c>
      <c r="C352" s="10">
        <v>4.09</v>
      </c>
      <c r="D352" s="10">
        <v>7189.5860000000002</v>
      </c>
      <c r="E352" s="10">
        <v>211596</v>
      </c>
      <c r="F352" s="10">
        <v>13677.593999999999</v>
      </c>
      <c r="G352" s="10">
        <v>4.0419999999999998</v>
      </c>
      <c r="H352" s="10">
        <v>0.06</v>
      </c>
      <c r="I352" s="10">
        <v>4.8829999999999998E-2</v>
      </c>
      <c r="J352" s="10">
        <v>-18.61</v>
      </c>
    </row>
    <row r="353" spans="1:16" x14ac:dyDescent="0.35">
      <c r="A353" s="10" t="s">
        <v>498</v>
      </c>
      <c r="B353" s="10" t="s">
        <v>499</v>
      </c>
      <c r="C353" s="10">
        <v>4.09</v>
      </c>
      <c r="D353" s="10">
        <v>6277.6310000000003</v>
      </c>
      <c r="E353" s="10">
        <v>185123</v>
      </c>
      <c r="F353" s="10">
        <v>11349.782999999999</v>
      </c>
      <c r="G353" s="10">
        <v>4.2530000000000001</v>
      </c>
      <c r="H353" s="10">
        <v>0.09</v>
      </c>
      <c r="I353" s="10">
        <v>5.382E-2</v>
      </c>
      <c r="J353" s="10">
        <v>-40.200000000000003</v>
      </c>
    </row>
    <row r="354" spans="1:16" x14ac:dyDescent="0.35">
      <c r="A354" s="10" t="s">
        <v>678</v>
      </c>
      <c r="B354" s="10" t="s">
        <v>499</v>
      </c>
      <c r="C354" s="10">
        <v>4.09</v>
      </c>
      <c r="D354" s="10">
        <v>7232.5280000000002</v>
      </c>
      <c r="E354" s="10">
        <v>214703</v>
      </c>
      <c r="F354" s="10">
        <v>13412.804</v>
      </c>
      <c r="G354" s="10">
        <v>4.1470000000000002</v>
      </c>
      <c r="H354" s="10">
        <v>0.09</v>
      </c>
      <c r="I354" s="10">
        <v>5.1299999999999998E-2</v>
      </c>
      <c r="J354" s="10">
        <v>-43</v>
      </c>
    </row>
    <row r="355" spans="1:16" x14ac:dyDescent="0.35">
      <c r="A355" s="10" t="s">
        <v>500</v>
      </c>
      <c r="B355" s="10" t="s">
        <v>501</v>
      </c>
      <c r="C355" s="10">
        <v>4.0999999999999996</v>
      </c>
      <c r="D355" s="10">
        <v>9215.3320000000003</v>
      </c>
      <c r="E355" s="10">
        <v>269145</v>
      </c>
      <c r="F355" s="10">
        <v>11476.116</v>
      </c>
      <c r="G355" s="10">
        <v>6.1749999999999998</v>
      </c>
      <c r="H355" s="10">
        <v>0.15</v>
      </c>
      <c r="I355" s="10">
        <v>9.9239999999999995E-2</v>
      </c>
      <c r="J355" s="10">
        <v>-33.840000000000003</v>
      </c>
    </row>
    <row r="356" spans="1:16" x14ac:dyDescent="0.35">
      <c r="A356" s="10" t="s">
        <v>679</v>
      </c>
      <c r="B356" s="10" t="s">
        <v>501</v>
      </c>
      <c r="C356" s="10">
        <v>4.08</v>
      </c>
      <c r="D356" s="10">
        <v>10322.370000000001</v>
      </c>
      <c r="E356" s="10">
        <v>299633</v>
      </c>
      <c r="F356" s="10">
        <v>12605.123</v>
      </c>
      <c r="G356" s="10">
        <v>6.2969999999999997</v>
      </c>
      <c r="H356" s="10">
        <v>0.15</v>
      </c>
      <c r="I356" s="10">
        <v>0.10213</v>
      </c>
      <c r="J356" s="10">
        <v>-31.91</v>
      </c>
    </row>
    <row r="357" spans="1:16" x14ac:dyDescent="0.35">
      <c r="A357" s="10" t="s">
        <v>502</v>
      </c>
      <c r="B357" s="10" t="s">
        <v>503</v>
      </c>
      <c r="C357" s="10">
        <v>4.09</v>
      </c>
      <c r="D357" s="10">
        <v>15657.11</v>
      </c>
      <c r="E357" s="10">
        <v>458382</v>
      </c>
      <c r="F357" s="10">
        <v>12063.805</v>
      </c>
      <c r="G357" s="10">
        <v>9.9809999999999999</v>
      </c>
      <c r="H357" s="10">
        <v>0.24</v>
      </c>
      <c r="I357" s="10">
        <v>0.18925</v>
      </c>
      <c r="J357" s="10">
        <v>-21.15</v>
      </c>
    </row>
    <row r="358" spans="1:16" x14ac:dyDescent="0.35">
      <c r="A358" s="10" t="s">
        <v>680</v>
      </c>
      <c r="B358" s="10" t="s">
        <v>503</v>
      </c>
      <c r="C358" s="10">
        <v>4.08</v>
      </c>
      <c r="D358" s="10">
        <v>17576.162</v>
      </c>
      <c r="E358" s="10">
        <v>504526</v>
      </c>
      <c r="F358" s="10">
        <v>13226.313</v>
      </c>
      <c r="G358" s="10">
        <v>10.218999999999999</v>
      </c>
      <c r="H358" s="10">
        <v>0.24</v>
      </c>
      <c r="I358" s="10">
        <v>0.19489000000000001</v>
      </c>
      <c r="J358" s="10">
        <v>-18.79</v>
      </c>
      <c r="K358" s="10" t="s">
        <v>739</v>
      </c>
      <c r="L358" s="10" t="s">
        <v>743</v>
      </c>
      <c r="M358" s="10" t="s">
        <v>744</v>
      </c>
      <c r="N358" s="10" t="s">
        <v>745</v>
      </c>
      <c r="O358" s="10" t="s">
        <v>746</v>
      </c>
    </row>
    <row r="359" spans="1:16" x14ac:dyDescent="0.35">
      <c r="A359" s="10" t="s">
        <v>505</v>
      </c>
      <c r="B359" s="10" t="s">
        <v>506</v>
      </c>
      <c r="C359" s="10">
        <v>4.0999999999999996</v>
      </c>
      <c r="D359" s="10">
        <v>25493.842000000001</v>
      </c>
      <c r="E359" s="10">
        <v>739508</v>
      </c>
      <c r="F359" s="10">
        <v>12518.947</v>
      </c>
      <c r="G359" s="10">
        <v>15.66</v>
      </c>
      <c r="H359" s="10">
        <v>0.39</v>
      </c>
      <c r="I359" s="10">
        <v>0.32375999999999999</v>
      </c>
      <c r="J359" s="10">
        <v>-16.98</v>
      </c>
      <c r="K359" s="104">
        <f>AVERAGE(I359:I365)</f>
        <v>0.31796285714285716</v>
      </c>
      <c r="L359" s="104">
        <f>STDEV(I359:I365)</f>
        <v>1.4348931103379229E-2</v>
      </c>
      <c r="M359" s="105">
        <f>L359/K359</f>
        <v>4.5127695833140712E-2</v>
      </c>
      <c r="N359" s="104">
        <f>L359*3.143</f>
        <v>4.5098690457920913E-2</v>
      </c>
      <c r="O359" s="10" t="s">
        <v>26</v>
      </c>
      <c r="P359" s="118"/>
    </row>
    <row r="360" spans="1:16" x14ac:dyDescent="0.35">
      <c r="A360" s="10" t="s">
        <v>537</v>
      </c>
      <c r="B360" s="10" t="s">
        <v>506</v>
      </c>
      <c r="C360" s="10">
        <v>4.09</v>
      </c>
      <c r="D360" s="10">
        <v>26236.486000000001</v>
      </c>
      <c r="E360" s="10">
        <v>755331</v>
      </c>
      <c r="F360" s="10">
        <v>12425.804</v>
      </c>
      <c r="G360" s="10">
        <v>16.236999999999998</v>
      </c>
      <c r="H360" s="10">
        <v>0.39</v>
      </c>
      <c r="I360" s="10">
        <v>0.33744000000000002</v>
      </c>
      <c r="J360" s="10">
        <v>-13.48</v>
      </c>
    </row>
    <row r="361" spans="1:16" x14ac:dyDescent="0.35">
      <c r="A361" s="10" t="s">
        <v>541</v>
      </c>
      <c r="B361" s="10" t="s">
        <v>506</v>
      </c>
      <c r="C361" s="10">
        <v>4.09</v>
      </c>
      <c r="D361" s="10">
        <v>25426.391</v>
      </c>
      <c r="E361" s="10">
        <v>732449</v>
      </c>
      <c r="F361" s="10">
        <v>13181.754999999999</v>
      </c>
      <c r="G361" s="10">
        <v>14.833</v>
      </c>
      <c r="H361" s="10">
        <v>0.39</v>
      </c>
      <c r="I361" s="10">
        <v>0.30417</v>
      </c>
      <c r="J361" s="10">
        <v>-22.01</v>
      </c>
    </row>
    <row r="362" spans="1:16" x14ac:dyDescent="0.35">
      <c r="A362" s="10" t="s">
        <v>682</v>
      </c>
      <c r="B362" s="10" t="s">
        <v>506</v>
      </c>
      <c r="C362" s="10">
        <v>4.09</v>
      </c>
      <c r="D362" s="10">
        <v>27532.713</v>
      </c>
      <c r="E362" s="10">
        <v>807896</v>
      </c>
      <c r="F362" s="10">
        <v>13153.871999999999</v>
      </c>
      <c r="G362" s="10">
        <v>16.096</v>
      </c>
      <c r="H362" s="10">
        <v>0.39</v>
      </c>
      <c r="I362" s="10">
        <v>0.33410000000000001</v>
      </c>
      <c r="J362" s="10">
        <v>-14.33</v>
      </c>
    </row>
    <row r="363" spans="1:16" x14ac:dyDescent="0.35">
      <c r="A363" s="10" t="s">
        <v>700</v>
      </c>
      <c r="B363" s="10" t="s">
        <v>506</v>
      </c>
      <c r="C363" s="10">
        <v>4.09</v>
      </c>
      <c r="D363" s="10">
        <v>28145.728999999999</v>
      </c>
      <c r="E363" s="10">
        <v>821110</v>
      </c>
      <c r="F363" s="10">
        <v>14512.656999999999</v>
      </c>
      <c r="G363" s="10">
        <v>14.914</v>
      </c>
      <c r="H363" s="10">
        <v>0.39</v>
      </c>
      <c r="I363" s="10">
        <v>0.30608000000000002</v>
      </c>
      <c r="J363" s="10">
        <v>-21.52</v>
      </c>
    </row>
    <row r="364" spans="1:16" x14ac:dyDescent="0.35">
      <c r="A364" s="10" t="s">
        <v>704</v>
      </c>
      <c r="B364" s="10" t="s">
        <v>506</v>
      </c>
      <c r="C364" s="10">
        <v>4.09</v>
      </c>
      <c r="D364" s="10">
        <v>28606.83</v>
      </c>
      <c r="E364" s="10">
        <v>833906</v>
      </c>
      <c r="F364" s="10">
        <v>14889.045</v>
      </c>
      <c r="G364" s="10">
        <v>14.775</v>
      </c>
      <c r="H364" s="10">
        <v>0.39</v>
      </c>
      <c r="I364" s="10">
        <v>0.30279</v>
      </c>
      <c r="J364" s="10">
        <v>-22.36</v>
      </c>
    </row>
    <row r="365" spans="1:16" x14ac:dyDescent="0.35">
      <c r="A365" s="10" t="s">
        <v>708</v>
      </c>
      <c r="B365" s="10" t="s">
        <v>506</v>
      </c>
      <c r="C365" s="10">
        <v>4.09</v>
      </c>
      <c r="D365" s="10">
        <v>29651.359</v>
      </c>
      <c r="E365" s="10">
        <v>875834</v>
      </c>
      <c r="F365" s="10">
        <v>14814.282999999999</v>
      </c>
      <c r="G365" s="10">
        <v>15.391999999999999</v>
      </c>
      <c r="H365" s="10">
        <v>0.39</v>
      </c>
      <c r="I365" s="10">
        <v>0.31740000000000002</v>
      </c>
      <c r="J365" s="10">
        <v>-18.61</v>
      </c>
    </row>
    <row r="366" spans="1:16" x14ac:dyDescent="0.35">
      <c r="A366" s="10" t="s">
        <v>507</v>
      </c>
      <c r="B366" s="10" t="s">
        <v>508</v>
      </c>
      <c r="C366" s="10">
        <v>4.09</v>
      </c>
      <c r="D366" s="10">
        <v>38118.188000000002</v>
      </c>
      <c r="E366" s="10">
        <v>1090333</v>
      </c>
      <c r="F366" s="10">
        <v>11647.603999999999</v>
      </c>
      <c r="G366" s="10">
        <v>25.166</v>
      </c>
      <c r="H366" s="10">
        <v>0.62</v>
      </c>
      <c r="I366" s="10">
        <v>0.5494</v>
      </c>
      <c r="J366" s="10">
        <v>-11.39</v>
      </c>
    </row>
    <row r="367" spans="1:16" x14ac:dyDescent="0.35">
      <c r="A367" s="10" t="s">
        <v>538</v>
      </c>
      <c r="B367" s="10" t="s">
        <v>508</v>
      </c>
      <c r="C367" s="10">
        <v>4.09</v>
      </c>
      <c r="D367" s="10">
        <v>37517.313000000002</v>
      </c>
      <c r="E367" s="10">
        <v>1116375</v>
      </c>
      <c r="F367" s="10">
        <v>12326.692999999999</v>
      </c>
      <c r="G367" s="10">
        <v>23.405000000000001</v>
      </c>
      <c r="H367" s="10">
        <v>0.62</v>
      </c>
      <c r="I367" s="10">
        <v>0.50754999999999995</v>
      </c>
      <c r="J367" s="10">
        <v>-18.14</v>
      </c>
    </row>
    <row r="368" spans="1:16" x14ac:dyDescent="0.35">
      <c r="A368" s="10" t="s">
        <v>542</v>
      </c>
      <c r="B368" s="10" t="s">
        <v>508</v>
      </c>
      <c r="C368" s="10">
        <v>4.09</v>
      </c>
      <c r="D368" s="10">
        <v>37724.266000000003</v>
      </c>
      <c r="E368" s="10">
        <v>1090532</v>
      </c>
      <c r="F368" s="10">
        <v>12904.067999999999</v>
      </c>
      <c r="G368" s="10">
        <v>22.481000000000002</v>
      </c>
      <c r="H368" s="10">
        <v>0.62</v>
      </c>
      <c r="I368" s="10">
        <v>0.48559999999999998</v>
      </c>
      <c r="J368" s="10">
        <v>-21.68</v>
      </c>
    </row>
    <row r="369" spans="1:10" x14ac:dyDescent="0.35">
      <c r="A369" s="10" t="s">
        <v>683</v>
      </c>
      <c r="B369" s="10" t="s">
        <v>508</v>
      </c>
      <c r="C369" s="10">
        <v>4.08</v>
      </c>
      <c r="D369" s="10">
        <v>41182.781000000003</v>
      </c>
      <c r="E369" s="10">
        <v>1192067</v>
      </c>
      <c r="F369" s="10">
        <v>13762.056</v>
      </c>
      <c r="G369" s="10">
        <v>23.012</v>
      </c>
      <c r="H369" s="10">
        <v>0.62</v>
      </c>
      <c r="I369" s="10">
        <v>0.49820999999999999</v>
      </c>
      <c r="J369" s="10">
        <v>-19.64</v>
      </c>
    </row>
    <row r="370" spans="1:10" x14ac:dyDescent="0.35">
      <c r="A370" s="10" t="s">
        <v>701</v>
      </c>
      <c r="B370" s="10" t="s">
        <v>508</v>
      </c>
      <c r="C370" s="10">
        <v>4.08</v>
      </c>
      <c r="D370" s="10">
        <v>41387.152000000002</v>
      </c>
      <c r="E370" s="10">
        <v>1200735</v>
      </c>
      <c r="F370" s="10">
        <v>14038.548000000001</v>
      </c>
      <c r="G370" s="10">
        <v>22.670999999999999</v>
      </c>
      <c r="H370" s="10">
        <v>0.62</v>
      </c>
      <c r="I370" s="10">
        <v>0.49010999999999999</v>
      </c>
      <c r="J370" s="10">
        <v>-20.95</v>
      </c>
    </row>
    <row r="371" spans="1:10" x14ac:dyDescent="0.35">
      <c r="A371" s="10" t="s">
        <v>705</v>
      </c>
      <c r="B371" s="10" t="s">
        <v>508</v>
      </c>
      <c r="C371" s="10">
        <v>4.08</v>
      </c>
      <c r="D371" s="10">
        <v>42685.055</v>
      </c>
      <c r="E371" s="10">
        <v>1246610</v>
      </c>
      <c r="F371" s="10">
        <v>13968.114</v>
      </c>
      <c r="G371" s="10">
        <v>23.5</v>
      </c>
      <c r="H371" s="10">
        <v>0.62</v>
      </c>
      <c r="I371" s="10">
        <v>0.50978999999999997</v>
      </c>
      <c r="J371" s="10">
        <v>-17.78</v>
      </c>
    </row>
    <row r="372" spans="1:10" x14ac:dyDescent="0.35">
      <c r="A372" s="10" t="s">
        <v>709</v>
      </c>
      <c r="B372" s="10" t="s">
        <v>508</v>
      </c>
      <c r="C372" s="10">
        <v>4.09</v>
      </c>
      <c r="D372" s="10">
        <v>43774.391000000003</v>
      </c>
      <c r="E372" s="10">
        <v>1275056</v>
      </c>
      <c r="F372" s="10">
        <v>13927.27</v>
      </c>
      <c r="G372" s="10">
        <v>24.17</v>
      </c>
      <c r="H372" s="10">
        <v>0.62</v>
      </c>
      <c r="I372" s="10">
        <v>0.52571999999999997</v>
      </c>
      <c r="J372" s="10">
        <v>-15.21</v>
      </c>
    </row>
    <row r="373" spans="1:10" x14ac:dyDescent="0.35">
      <c r="A373" s="10" t="s">
        <v>509</v>
      </c>
      <c r="B373" s="10" t="s">
        <v>510</v>
      </c>
      <c r="C373" s="10">
        <v>4.09</v>
      </c>
      <c r="D373" s="10">
        <v>80409.983999999997</v>
      </c>
      <c r="E373" s="10">
        <v>2324648</v>
      </c>
      <c r="F373" s="10">
        <v>13286.528</v>
      </c>
      <c r="G373" s="10">
        <v>46.54</v>
      </c>
      <c r="H373" s="10">
        <v>0.99</v>
      </c>
      <c r="I373" s="10">
        <v>1.05891</v>
      </c>
      <c r="J373" s="10">
        <v>6.96</v>
      </c>
    </row>
    <row r="374" spans="1:10" x14ac:dyDescent="0.35">
      <c r="A374" s="10" t="s">
        <v>539</v>
      </c>
      <c r="B374" s="10" t="s">
        <v>510</v>
      </c>
      <c r="C374" s="10">
        <v>4.09</v>
      </c>
      <c r="D374" s="10">
        <v>82444.633000000002</v>
      </c>
      <c r="E374" s="10">
        <v>2375442</v>
      </c>
      <c r="F374" s="10">
        <v>13790.495999999999</v>
      </c>
      <c r="G374" s="10">
        <v>45.973999999999997</v>
      </c>
      <c r="H374" s="10">
        <v>0.99</v>
      </c>
      <c r="I374" s="10">
        <v>1.04538</v>
      </c>
      <c r="J374" s="10">
        <v>5.59</v>
      </c>
    </row>
    <row r="375" spans="1:10" x14ac:dyDescent="0.35">
      <c r="A375" s="10" t="s">
        <v>543</v>
      </c>
      <c r="B375" s="10" t="s">
        <v>510</v>
      </c>
      <c r="C375" s="10">
        <v>4.09</v>
      </c>
      <c r="D375" s="10">
        <v>84055.391000000003</v>
      </c>
      <c r="E375" s="10">
        <v>2466894</v>
      </c>
      <c r="F375" s="10">
        <v>13958.573</v>
      </c>
      <c r="G375" s="10">
        <v>46.307000000000002</v>
      </c>
      <c r="H375" s="10">
        <v>0.99</v>
      </c>
      <c r="I375" s="10">
        <v>1.0533600000000001</v>
      </c>
      <c r="J375" s="10">
        <v>6.4</v>
      </c>
    </row>
    <row r="376" spans="1:10" x14ac:dyDescent="0.35">
      <c r="A376" s="10" t="s">
        <v>684</v>
      </c>
      <c r="B376" s="10" t="s">
        <v>510</v>
      </c>
      <c r="C376" s="10">
        <v>4.08</v>
      </c>
      <c r="D376" s="10">
        <v>88012.062999999995</v>
      </c>
      <c r="E376" s="10">
        <v>2518844</v>
      </c>
      <c r="F376" s="10">
        <v>14879.385</v>
      </c>
      <c r="G376" s="10">
        <v>45.487000000000002</v>
      </c>
      <c r="H376" s="10">
        <v>0.99</v>
      </c>
      <c r="I376" s="10">
        <v>1.03373</v>
      </c>
      <c r="J376" s="10">
        <v>4.42</v>
      </c>
    </row>
    <row r="377" spans="1:10" x14ac:dyDescent="0.35">
      <c r="A377" s="10" t="s">
        <v>702</v>
      </c>
      <c r="B377" s="10" t="s">
        <v>510</v>
      </c>
      <c r="C377" s="10">
        <v>4.09</v>
      </c>
      <c r="D377" s="10">
        <v>92253.758000000002</v>
      </c>
      <c r="E377" s="10">
        <v>2704507</v>
      </c>
      <c r="F377" s="10">
        <v>15090.258</v>
      </c>
      <c r="G377" s="10">
        <v>47.012999999999998</v>
      </c>
      <c r="H377" s="10">
        <v>0.99</v>
      </c>
      <c r="I377" s="10">
        <v>1.0702199999999999</v>
      </c>
      <c r="J377" s="10">
        <v>8.1</v>
      </c>
    </row>
    <row r="378" spans="1:10" x14ac:dyDescent="0.35">
      <c r="A378" s="10" t="s">
        <v>706</v>
      </c>
      <c r="B378" s="10" t="s">
        <v>510</v>
      </c>
      <c r="C378" s="10">
        <v>4.09</v>
      </c>
      <c r="D378" s="10">
        <v>93579.031000000003</v>
      </c>
      <c r="E378" s="10">
        <v>2705746</v>
      </c>
      <c r="F378" s="10">
        <v>14802.477999999999</v>
      </c>
      <c r="G378" s="10">
        <v>48.615000000000002</v>
      </c>
      <c r="H378" s="10">
        <v>0.99</v>
      </c>
      <c r="I378" s="10">
        <v>1.1085499999999999</v>
      </c>
      <c r="J378" s="10">
        <v>11.97</v>
      </c>
    </row>
    <row r="379" spans="1:10" x14ac:dyDescent="0.35">
      <c r="A379" s="10" t="s">
        <v>710</v>
      </c>
      <c r="B379" s="10" t="s">
        <v>510</v>
      </c>
      <c r="C379" s="10">
        <v>4.08</v>
      </c>
      <c r="D379" s="10">
        <v>90351.57</v>
      </c>
      <c r="E379" s="10">
        <v>2637992</v>
      </c>
      <c r="F379" s="10">
        <v>15255.95</v>
      </c>
      <c r="G379" s="10">
        <v>45.542999999999999</v>
      </c>
      <c r="H379" s="10">
        <v>0.99</v>
      </c>
      <c r="I379" s="10">
        <v>1.03508</v>
      </c>
      <c r="J379" s="10">
        <v>4.55</v>
      </c>
    </row>
    <row r="380" spans="1:10" x14ac:dyDescent="0.35">
      <c r="A380" s="10" t="s">
        <v>511</v>
      </c>
      <c r="B380" s="10" t="s">
        <v>512</v>
      </c>
      <c r="C380" s="10">
        <v>4.09</v>
      </c>
      <c r="D380" s="10">
        <v>98770.718999999997</v>
      </c>
      <c r="E380" s="10">
        <v>2831702</v>
      </c>
      <c r="F380" s="10">
        <v>11121.094999999999</v>
      </c>
      <c r="G380" s="10">
        <v>68.298000000000002</v>
      </c>
      <c r="H380" s="10">
        <v>1.59</v>
      </c>
      <c r="I380" s="10">
        <v>1.58081</v>
      </c>
      <c r="J380" s="10">
        <v>-0.57999999999999996</v>
      </c>
    </row>
    <row r="381" spans="1:10" x14ac:dyDescent="0.35">
      <c r="A381" s="10" t="s">
        <v>685</v>
      </c>
      <c r="B381" s="10" t="s">
        <v>512</v>
      </c>
      <c r="C381" s="10">
        <v>4.09</v>
      </c>
      <c r="D381" s="10">
        <v>112016.906</v>
      </c>
      <c r="E381" s="10">
        <v>3277155</v>
      </c>
      <c r="F381" s="10">
        <v>12490.285</v>
      </c>
      <c r="G381" s="10">
        <v>68.965999999999994</v>
      </c>
      <c r="H381" s="10">
        <v>1.59</v>
      </c>
      <c r="I381" s="10">
        <v>1.5969</v>
      </c>
      <c r="J381" s="10">
        <v>0.43</v>
      </c>
    </row>
    <row r="382" spans="1:10" x14ac:dyDescent="0.35">
      <c r="A382" s="10" t="s">
        <v>513</v>
      </c>
      <c r="B382" s="10" t="s">
        <v>514</v>
      </c>
      <c r="C382" s="10">
        <v>4.09</v>
      </c>
      <c r="D382" s="10">
        <v>137995.28099999999</v>
      </c>
      <c r="E382" s="10">
        <v>3979444</v>
      </c>
      <c r="F382" s="10">
        <v>11049.933999999999</v>
      </c>
      <c r="G382" s="10">
        <v>96.034999999999997</v>
      </c>
      <c r="H382" s="10">
        <v>2.54</v>
      </c>
      <c r="I382" s="10">
        <v>2.2509299999999999</v>
      </c>
      <c r="J382" s="10">
        <v>-11.38</v>
      </c>
    </row>
    <row r="383" spans="1:10" x14ac:dyDescent="0.35">
      <c r="A383" s="10" t="s">
        <v>686</v>
      </c>
      <c r="B383" s="10" t="s">
        <v>514</v>
      </c>
      <c r="C383" s="10">
        <v>4.08</v>
      </c>
      <c r="D383" s="10">
        <v>148978.17199999999</v>
      </c>
      <c r="E383" s="10">
        <v>4322939</v>
      </c>
      <c r="F383" s="10">
        <v>12543.123</v>
      </c>
      <c r="G383" s="10">
        <v>91.335999999999999</v>
      </c>
      <c r="H383" s="10">
        <v>2.54</v>
      </c>
      <c r="I383" s="10">
        <v>2.1370200000000001</v>
      </c>
      <c r="J383" s="10">
        <v>-15.87</v>
      </c>
    </row>
    <row r="384" spans="1:10" x14ac:dyDescent="0.35">
      <c r="A384" s="10" t="s">
        <v>515</v>
      </c>
      <c r="B384" s="10" t="s">
        <v>516</v>
      </c>
      <c r="C384" s="10">
        <v>4.09</v>
      </c>
      <c r="D384" s="10">
        <v>224360.78099999999</v>
      </c>
      <c r="E384" s="10">
        <v>6469027</v>
      </c>
      <c r="F384" s="10">
        <v>11502.912</v>
      </c>
      <c r="G384" s="10">
        <v>149.99100000000001</v>
      </c>
      <c r="H384" s="10">
        <v>4.07</v>
      </c>
      <c r="I384" s="10">
        <v>3.5703299999999998</v>
      </c>
      <c r="J384" s="10">
        <v>-12.28</v>
      </c>
    </row>
    <row r="385" spans="1:10" x14ac:dyDescent="0.35">
      <c r="A385" s="10" t="s">
        <v>687</v>
      </c>
      <c r="B385" s="10" t="s">
        <v>516</v>
      </c>
      <c r="C385" s="10">
        <v>4.08</v>
      </c>
      <c r="D385" s="10">
        <v>238203.92199999999</v>
      </c>
      <c r="E385" s="10">
        <v>6779458</v>
      </c>
      <c r="F385" s="10">
        <v>13219.089</v>
      </c>
      <c r="G385" s="10">
        <v>138.571</v>
      </c>
      <c r="H385" s="10">
        <v>4.07</v>
      </c>
      <c r="I385" s="10">
        <v>3.2892899999999998</v>
      </c>
      <c r="J385" s="10">
        <v>-19.18</v>
      </c>
    </row>
    <row r="386" spans="1:10" x14ac:dyDescent="0.35">
      <c r="A386" s="10" t="s">
        <v>518</v>
      </c>
      <c r="B386" s="10" t="s">
        <v>519</v>
      </c>
      <c r="C386" s="10">
        <v>4.0999999999999996</v>
      </c>
      <c r="D386" s="10">
        <v>321792.68800000002</v>
      </c>
      <c r="E386" s="10">
        <v>9343253</v>
      </c>
      <c r="F386" s="10">
        <v>8935.4539999999997</v>
      </c>
      <c r="G386" s="10">
        <v>276.94</v>
      </c>
      <c r="H386" s="10">
        <v>6.51</v>
      </c>
      <c r="I386" s="10">
        <v>6.7627699999999997</v>
      </c>
      <c r="J386" s="10">
        <v>3.88</v>
      </c>
    </row>
    <row r="387" spans="1:10" x14ac:dyDescent="0.35">
      <c r="A387" s="10" t="s">
        <v>689</v>
      </c>
      <c r="B387" s="10" t="s">
        <v>519</v>
      </c>
      <c r="C387" s="10">
        <v>4.09</v>
      </c>
      <c r="D387" s="10">
        <v>355762.21899999998</v>
      </c>
      <c r="E387" s="10">
        <v>10392751</v>
      </c>
      <c r="F387" s="10">
        <v>9105.19</v>
      </c>
      <c r="G387" s="10">
        <v>300.46699999999998</v>
      </c>
      <c r="H387" s="10">
        <v>6.51</v>
      </c>
      <c r="I387" s="10">
        <v>7.3689099999999996</v>
      </c>
      <c r="J387" s="10">
        <v>13.19</v>
      </c>
    </row>
    <row r="388" spans="1:10" x14ac:dyDescent="0.35">
      <c r="A388" s="10" t="s">
        <v>520</v>
      </c>
      <c r="B388" s="10" t="s">
        <v>521</v>
      </c>
      <c r="C388" s="10">
        <v>4.09</v>
      </c>
      <c r="D388" s="10">
        <v>536396.625</v>
      </c>
      <c r="E388" s="10">
        <v>15246366</v>
      </c>
      <c r="F388" s="10">
        <v>7975.5820000000003</v>
      </c>
      <c r="G388" s="10">
        <v>517.19000000000005</v>
      </c>
      <c r="H388" s="10">
        <v>10.42</v>
      </c>
      <c r="I388" s="10">
        <v>13.193809999999999</v>
      </c>
      <c r="J388" s="10">
        <v>26.62</v>
      </c>
    </row>
    <row r="389" spans="1:10" x14ac:dyDescent="0.35">
      <c r="A389" s="10" t="s">
        <v>690</v>
      </c>
      <c r="B389" s="10" t="s">
        <v>521</v>
      </c>
      <c r="C389" s="10">
        <v>4.09</v>
      </c>
      <c r="D389" s="10">
        <v>565996.18799999997</v>
      </c>
      <c r="E389" s="10">
        <v>15931284</v>
      </c>
      <c r="F389" s="10">
        <v>8944.2780000000002</v>
      </c>
      <c r="G389" s="10">
        <v>486.625</v>
      </c>
      <c r="H389" s="10">
        <v>10.42</v>
      </c>
      <c r="I389" s="10">
        <v>12.34389</v>
      </c>
      <c r="J389" s="10">
        <v>18.46</v>
      </c>
    </row>
    <row r="390" spans="1:10" x14ac:dyDescent="0.35">
      <c r="A390" s="10" t="s">
        <v>522</v>
      </c>
      <c r="B390" s="10" t="s">
        <v>523</v>
      </c>
      <c r="C390" s="10">
        <v>4.0999999999999996</v>
      </c>
      <c r="D390" s="10">
        <v>803952.56299999997</v>
      </c>
      <c r="E390" s="10">
        <v>22361102</v>
      </c>
      <c r="F390" s="10">
        <v>9410.51</v>
      </c>
      <c r="G390" s="10">
        <v>656.96699999999998</v>
      </c>
      <c r="H390" s="10">
        <v>16.670000000000002</v>
      </c>
      <c r="I390" s="10">
        <v>17.21706</v>
      </c>
      <c r="J390" s="10">
        <v>3.28</v>
      </c>
    </row>
    <row r="391" spans="1:10" x14ac:dyDescent="0.35">
      <c r="A391" s="10" t="s">
        <v>691</v>
      </c>
      <c r="B391" s="10" t="s">
        <v>523</v>
      </c>
      <c r="C391" s="10">
        <v>4.09</v>
      </c>
      <c r="D391" s="10">
        <v>864730.25</v>
      </c>
      <c r="E391" s="10">
        <v>24668350</v>
      </c>
      <c r="F391" s="10">
        <v>10160.619000000001</v>
      </c>
      <c r="G391" s="10">
        <v>654.46600000000001</v>
      </c>
      <c r="H391" s="10">
        <v>16.670000000000002</v>
      </c>
      <c r="I391" s="10">
        <v>17.142959999999999</v>
      </c>
      <c r="J391" s="10">
        <v>2.84</v>
      </c>
    </row>
    <row r="392" spans="1:10" x14ac:dyDescent="0.35">
      <c r="A392" s="10" t="s">
        <v>524</v>
      </c>
      <c r="B392" s="10" t="s">
        <v>525</v>
      </c>
      <c r="C392" s="10">
        <v>4.09</v>
      </c>
      <c r="D392" s="10">
        <v>1078900.25</v>
      </c>
      <c r="E392" s="10">
        <v>30119934</v>
      </c>
      <c r="F392" s="10">
        <v>9464.6149999999998</v>
      </c>
      <c r="G392" s="10">
        <v>876.60599999999999</v>
      </c>
      <c r="H392" s="10">
        <v>26.67</v>
      </c>
      <c r="I392" s="10">
        <v>24.07657</v>
      </c>
      <c r="J392" s="10">
        <v>-9.7200000000000006</v>
      </c>
    </row>
    <row r="393" spans="1:10" x14ac:dyDescent="0.35">
      <c r="A393" s="10" t="s">
        <v>692</v>
      </c>
      <c r="B393" s="10" t="s">
        <v>525</v>
      </c>
      <c r="C393" s="10">
        <v>4.09</v>
      </c>
      <c r="D393" s="10">
        <v>1152456.375</v>
      </c>
      <c r="E393" s="10">
        <v>32176566</v>
      </c>
      <c r="F393" s="10">
        <v>10557.563</v>
      </c>
      <c r="G393" s="10">
        <v>839.43499999999995</v>
      </c>
      <c r="H393" s="10">
        <v>26.67</v>
      </c>
      <c r="I393" s="10">
        <v>22.862120000000001</v>
      </c>
      <c r="J393" s="10">
        <v>-14.28</v>
      </c>
    </row>
    <row r="394" spans="1:10" x14ac:dyDescent="0.35">
      <c r="A394" s="10" t="s">
        <v>526</v>
      </c>
      <c r="B394" s="10" t="s">
        <v>527</v>
      </c>
      <c r="C394" s="10">
        <v>4.09</v>
      </c>
      <c r="D394" s="10">
        <v>1689719.625</v>
      </c>
      <c r="E394" s="10">
        <v>45496900</v>
      </c>
      <c r="F394" s="10">
        <v>8986.7080000000005</v>
      </c>
      <c r="G394" s="10">
        <v>1445.9069999999999</v>
      </c>
      <c r="H394" s="10">
        <v>42.67</v>
      </c>
      <c r="I394" s="10">
        <v>47.325580000000002</v>
      </c>
      <c r="J394" s="10">
        <v>10.91</v>
      </c>
    </row>
    <row r="395" spans="1:10" x14ac:dyDescent="0.35">
      <c r="A395" s="10" t="s">
        <v>693</v>
      </c>
      <c r="B395" s="10" t="s">
        <v>527</v>
      </c>
      <c r="C395" s="10">
        <v>4.08</v>
      </c>
      <c r="D395" s="10">
        <v>1826110.75</v>
      </c>
      <c r="E395" s="10">
        <v>49512868</v>
      </c>
      <c r="F395" s="10">
        <v>10594.545</v>
      </c>
      <c r="G395" s="10">
        <v>1325.4739999999999</v>
      </c>
      <c r="H395" s="10">
        <v>42.67</v>
      </c>
      <c r="I395" s="10">
        <v>41.353140000000003</v>
      </c>
      <c r="J395" s="10">
        <v>-3.09</v>
      </c>
    </row>
    <row r="396" spans="1:10" x14ac:dyDescent="0.35">
      <c r="A396" s="10" t="s">
        <v>529</v>
      </c>
      <c r="B396" s="10" t="s">
        <v>530</v>
      </c>
      <c r="C396" s="10">
        <v>4.09</v>
      </c>
      <c r="D396" s="10">
        <v>14028.205</v>
      </c>
      <c r="E396" s="10">
        <v>412819</v>
      </c>
      <c r="F396" s="10">
        <v>8571.9959999999992</v>
      </c>
      <c r="G396" s="10">
        <v>12.585000000000001</v>
      </c>
      <c r="H396" s="10">
        <v>0.33</v>
      </c>
      <c r="I396" s="10">
        <v>0.25090000000000001</v>
      </c>
      <c r="J396" s="10">
        <v>-23.97</v>
      </c>
    </row>
    <row r="397" spans="1:10" x14ac:dyDescent="0.35">
      <c r="A397" s="10" t="s">
        <v>695</v>
      </c>
      <c r="B397" s="10" t="s">
        <v>530</v>
      </c>
      <c r="C397" s="10">
        <v>4.09</v>
      </c>
      <c r="D397" s="10">
        <v>15374.123</v>
      </c>
      <c r="E397" s="10">
        <v>451874</v>
      </c>
      <c r="F397" s="10">
        <v>8704.81</v>
      </c>
      <c r="G397" s="10">
        <v>13.582000000000001</v>
      </c>
      <c r="H397" s="10">
        <v>0.33</v>
      </c>
      <c r="I397" s="10">
        <v>0.27451999999999999</v>
      </c>
      <c r="J397" s="10">
        <v>-16.809999999999999</v>
      </c>
    </row>
    <row r="398" spans="1:10" x14ac:dyDescent="0.35">
      <c r="A398" s="10" t="s">
        <v>531</v>
      </c>
      <c r="B398" s="10" t="s">
        <v>532</v>
      </c>
      <c r="C398" s="10">
        <v>4.09</v>
      </c>
      <c r="D398" s="10">
        <v>42768.116999999998</v>
      </c>
      <c r="E398" s="10">
        <v>1261692</v>
      </c>
      <c r="F398" s="10">
        <v>7920.1819999999998</v>
      </c>
      <c r="G398" s="10">
        <v>41.524999999999999</v>
      </c>
      <c r="H398" s="10">
        <v>0.83</v>
      </c>
      <c r="I398" s="10">
        <v>0.93908999999999998</v>
      </c>
      <c r="J398" s="10">
        <v>13.14</v>
      </c>
    </row>
    <row r="399" spans="1:10" x14ac:dyDescent="0.35">
      <c r="A399" s="10" t="s">
        <v>696</v>
      </c>
      <c r="B399" s="10" t="s">
        <v>532</v>
      </c>
      <c r="C399" s="10">
        <v>4.09</v>
      </c>
      <c r="D399" s="10">
        <v>46529.983999999997</v>
      </c>
      <c r="E399" s="10">
        <v>1347946</v>
      </c>
      <c r="F399" s="10">
        <v>8780.9230000000007</v>
      </c>
      <c r="G399" s="10">
        <v>40.749000000000002</v>
      </c>
      <c r="H399" s="10">
        <v>0.83</v>
      </c>
      <c r="I399" s="10">
        <v>0.92056000000000004</v>
      </c>
      <c r="J399" s="10">
        <v>10.91</v>
      </c>
    </row>
    <row r="400" spans="1:10" x14ac:dyDescent="0.35">
      <c r="A400" s="10" t="s">
        <v>533</v>
      </c>
      <c r="B400" s="10" t="s">
        <v>534</v>
      </c>
      <c r="C400" s="10">
        <v>4.09</v>
      </c>
      <c r="D400" s="10">
        <v>129679.219</v>
      </c>
      <c r="E400" s="10">
        <v>3756972</v>
      </c>
      <c r="F400" s="10">
        <v>7296.7979999999998</v>
      </c>
      <c r="G400" s="10">
        <v>136.667</v>
      </c>
      <c r="H400" s="10">
        <v>3.33</v>
      </c>
      <c r="I400" s="10">
        <v>3.2425299999999999</v>
      </c>
      <c r="J400" s="10">
        <v>-2.63</v>
      </c>
    </row>
    <row r="401" spans="1:13" x14ac:dyDescent="0.35">
      <c r="A401" s="10" t="s">
        <v>697</v>
      </c>
      <c r="B401" s="10" t="s">
        <v>534</v>
      </c>
      <c r="C401" s="10">
        <v>4.08</v>
      </c>
      <c r="D401" s="10">
        <v>140315.984</v>
      </c>
      <c r="E401" s="10">
        <v>4047931</v>
      </c>
      <c r="F401" s="10">
        <v>8074.9809999999998</v>
      </c>
      <c r="G401" s="10">
        <v>133.626</v>
      </c>
      <c r="H401" s="10">
        <v>3.33</v>
      </c>
      <c r="I401" s="10">
        <v>3.1678999999999999</v>
      </c>
      <c r="J401" s="10">
        <v>-4.87</v>
      </c>
    </row>
    <row r="403" spans="1:13" ht="15.5" x14ac:dyDescent="0.35">
      <c r="A403" s="97" t="s">
        <v>789</v>
      </c>
      <c r="B403" s="97"/>
      <c r="C403" s="97"/>
      <c r="D403" s="97"/>
      <c r="E403" s="97"/>
      <c r="F403" s="97"/>
      <c r="G403" s="97"/>
      <c r="H403" s="97"/>
      <c r="I403" s="97"/>
      <c r="J403" s="97"/>
    </row>
    <row r="404" spans="1:13" x14ac:dyDescent="0.35">
      <c r="A404" s="10" t="s">
        <v>257</v>
      </c>
      <c r="B404" s="10" t="s">
        <v>258</v>
      </c>
      <c r="C404" s="10" t="s">
        <v>260</v>
      </c>
      <c r="D404" s="10" t="s">
        <v>261</v>
      </c>
      <c r="E404" s="10" t="s">
        <v>262</v>
      </c>
      <c r="F404" s="10" t="s">
        <v>263</v>
      </c>
      <c r="G404" s="10" t="s">
        <v>264</v>
      </c>
      <c r="H404" s="10" t="s">
        <v>738</v>
      </c>
      <c r="I404" s="10" t="s">
        <v>729</v>
      </c>
      <c r="J404" s="10" t="s">
        <v>268</v>
      </c>
      <c r="K404" s="10" t="s">
        <v>739</v>
      </c>
      <c r="M404" s="98" t="s">
        <v>740</v>
      </c>
    </row>
    <row r="405" spans="1:13" x14ac:dyDescent="0.35">
      <c r="A405" s="10" t="s">
        <v>473</v>
      </c>
      <c r="B405" s="10" t="s">
        <v>474</v>
      </c>
      <c r="C405" s="10">
        <v>4.21</v>
      </c>
      <c r="D405" s="10">
        <v>28116.09</v>
      </c>
      <c r="E405" s="10">
        <v>794708</v>
      </c>
      <c r="F405" s="10">
        <v>9574.6820000000007</v>
      </c>
      <c r="G405" s="10">
        <v>22.582000000000001</v>
      </c>
      <c r="H405" s="10">
        <v>41.65</v>
      </c>
      <c r="I405" s="10">
        <v>3.2258200000000001</v>
      </c>
      <c r="J405" s="10"/>
      <c r="K405" s="101">
        <f>AVERAGE(G405:G407)</f>
        <v>22.991</v>
      </c>
      <c r="M405" s="119">
        <f>K408/K411</f>
        <v>0.45250687539665746</v>
      </c>
    </row>
    <row r="406" spans="1:13" x14ac:dyDescent="0.35">
      <c r="A406" s="10" t="s">
        <v>490</v>
      </c>
      <c r="B406" s="10" t="s">
        <v>474</v>
      </c>
      <c r="C406" s="10">
        <v>4.21</v>
      </c>
      <c r="D406" s="10">
        <v>29903.598000000002</v>
      </c>
      <c r="E406" s="10">
        <v>839599</v>
      </c>
      <c r="F406" s="10">
        <v>10439.847</v>
      </c>
      <c r="G406" s="10">
        <v>22.027000000000001</v>
      </c>
      <c r="H406" s="10">
        <v>41.65</v>
      </c>
      <c r="I406" s="10">
        <v>3.1436000000000002</v>
      </c>
      <c r="J406" s="10"/>
      <c r="K406" s="101"/>
      <c r="M406" s="100"/>
    </row>
    <row r="407" spans="1:13" x14ac:dyDescent="0.35">
      <c r="A407" s="10" t="s">
        <v>715</v>
      </c>
      <c r="B407" s="10" t="s">
        <v>474</v>
      </c>
      <c r="C407" s="10">
        <v>4.21</v>
      </c>
      <c r="D407" s="10">
        <v>28589.687999999998</v>
      </c>
      <c r="E407" s="10">
        <v>808747</v>
      </c>
      <c r="F407" s="10">
        <v>9023.9349999999995</v>
      </c>
      <c r="G407" s="10">
        <v>24.364000000000001</v>
      </c>
      <c r="H407" s="10">
        <v>41.65</v>
      </c>
      <c r="I407" s="10">
        <v>3.4906000000000001</v>
      </c>
      <c r="J407" s="10"/>
      <c r="K407" s="101"/>
    </row>
    <row r="408" spans="1:13" x14ac:dyDescent="0.35">
      <c r="A408" s="10" t="s">
        <v>476</v>
      </c>
      <c r="B408" s="10" t="s">
        <v>477</v>
      </c>
      <c r="C408" s="10">
        <v>4.22</v>
      </c>
      <c r="D408" s="10">
        <v>11711.130999999999</v>
      </c>
      <c r="E408" s="10">
        <v>324173</v>
      </c>
      <c r="F408" s="10">
        <v>7811.8140000000003</v>
      </c>
      <c r="G408" s="10">
        <v>11.529</v>
      </c>
      <c r="H408" s="10">
        <v>41.65</v>
      </c>
      <c r="I408" s="10">
        <v>1.6051500000000001</v>
      </c>
      <c r="J408" s="10"/>
      <c r="K408" s="101">
        <f>AVERAGE(G408:G410)</f>
        <v>11.407999999999999</v>
      </c>
      <c r="M408" t="s">
        <v>742</v>
      </c>
    </row>
    <row r="409" spans="1:13" x14ac:dyDescent="0.35">
      <c r="A409" s="10" t="s">
        <v>478</v>
      </c>
      <c r="B409" s="10" t="s">
        <v>479</v>
      </c>
      <c r="C409" s="10">
        <v>4.21</v>
      </c>
      <c r="D409" s="10">
        <v>12756.384</v>
      </c>
      <c r="E409" s="10">
        <v>360898</v>
      </c>
      <c r="F409" s="10">
        <v>7664.9480000000003</v>
      </c>
      <c r="G409" s="10">
        <v>12.798</v>
      </c>
      <c r="H409" s="10">
        <v>41.65</v>
      </c>
      <c r="I409" s="10">
        <v>1.7894300000000001</v>
      </c>
      <c r="J409" s="10"/>
      <c r="K409" s="101"/>
      <c r="M409" s="109">
        <f>(K411/K405)-1</f>
        <v>9.654502486480232E-2</v>
      </c>
    </row>
    <row r="410" spans="1:13" x14ac:dyDescent="0.35">
      <c r="A410" s="10" t="s">
        <v>480</v>
      </c>
      <c r="B410" s="10" t="s">
        <v>481</v>
      </c>
      <c r="C410" s="10">
        <v>4.21</v>
      </c>
      <c r="D410" s="10">
        <v>10214.348</v>
      </c>
      <c r="E410" s="10">
        <v>286992</v>
      </c>
      <c r="F410" s="10">
        <v>7936.3370000000004</v>
      </c>
      <c r="G410" s="10">
        <v>9.8970000000000002</v>
      </c>
      <c r="H410" s="10">
        <v>41.65</v>
      </c>
      <c r="I410" s="10">
        <v>1.36907</v>
      </c>
      <c r="J410" s="10"/>
      <c r="K410" s="101"/>
    </row>
    <row r="411" spans="1:13" x14ac:dyDescent="0.35">
      <c r="A411" s="10" t="s">
        <v>483</v>
      </c>
      <c r="B411" s="10" t="s">
        <v>484</v>
      </c>
      <c r="C411" s="10">
        <v>4.21</v>
      </c>
      <c r="D411" s="10">
        <v>28806.028999999999</v>
      </c>
      <c r="E411" s="10">
        <v>809479</v>
      </c>
      <c r="F411" s="10">
        <v>9059.4779999999992</v>
      </c>
      <c r="G411" s="10">
        <v>24.452000000000002</v>
      </c>
      <c r="H411" s="10">
        <v>41.65</v>
      </c>
      <c r="I411" s="10">
        <v>3.5037099999999999</v>
      </c>
      <c r="J411" s="10"/>
      <c r="K411" s="101">
        <f>AVERAGE(G411:G413)</f>
        <v>25.210666666666668</v>
      </c>
    </row>
    <row r="412" spans="1:13" x14ac:dyDescent="0.35">
      <c r="A412" s="10" t="s">
        <v>485</v>
      </c>
      <c r="B412" s="10" t="s">
        <v>486</v>
      </c>
      <c r="C412" s="10">
        <v>4.21</v>
      </c>
      <c r="D412" s="10">
        <v>27873.616999999998</v>
      </c>
      <c r="E412" s="10">
        <v>785727</v>
      </c>
      <c r="F412" s="10">
        <v>8094.9949999999999</v>
      </c>
      <c r="G412" s="10">
        <v>26.478999999999999</v>
      </c>
      <c r="H412" s="10">
        <v>41.65</v>
      </c>
      <c r="I412" s="10">
        <v>3.8062999999999998</v>
      </c>
      <c r="J412" s="10"/>
      <c r="K412" s="101"/>
    </row>
    <row r="413" spans="1:13" x14ac:dyDescent="0.35">
      <c r="A413" s="10" t="s">
        <v>487</v>
      </c>
      <c r="B413" s="10" t="s">
        <v>488</v>
      </c>
      <c r="C413" s="10">
        <v>4.21</v>
      </c>
      <c r="D413" s="10">
        <v>26459.173999999999</v>
      </c>
      <c r="E413" s="10">
        <v>746392</v>
      </c>
      <c r="F413" s="10">
        <v>8237.3670000000002</v>
      </c>
      <c r="G413" s="10">
        <v>24.701000000000001</v>
      </c>
      <c r="H413" s="10">
        <v>41.65</v>
      </c>
      <c r="I413" s="10">
        <v>3.54087</v>
      </c>
      <c r="J413" s="10"/>
      <c r="K413" s="101"/>
    </row>
    <row r="414" spans="1:13" x14ac:dyDescent="0.35">
      <c r="A414" s="10" t="s">
        <v>492</v>
      </c>
      <c r="B414" s="10" t="s">
        <v>493</v>
      </c>
      <c r="C414" s="10">
        <v>4.21</v>
      </c>
      <c r="D414" s="10">
        <v>959.45399999999995</v>
      </c>
      <c r="E414" s="10">
        <v>27660</v>
      </c>
      <c r="F414" s="10">
        <v>10585.276</v>
      </c>
      <c r="G414" s="10">
        <v>0.69699999999999995</v>
      </c>
      <c r="H414" s="10">
        <v>0.02</v>
      </c>
      <c r="I414" s="10">
        <v>5.1790000000000003E-2</v>
      </c>
      <c r="J414" s="10">
        <v>158.96</v>
      </c>
    </row>
    <row r="415" spans="1:13" x14ac:dyDescent="0.35">
      <c r="A415" s="10" t="s">
        <v>675</v>
      </c>
      <c r="B415" s="10" t="s">
        <v>493</v>
      </c>
      <c r="C415" s="10">
        <v>4.21</v>
      </c>
      <c r="D415" s="10">
        <v>1055.6790000000001</v>
      </c>
      <c r="E415" s="10">
        <v>31222</v>
      </c>
      <c r="F415" s="10">
        <v>12431.069</v>
      </c>
      <c r="G415" s="10">
        <v>0.65300000000000002</v>
      </c>
      <c r="H415" s="10">
        <v>0.02</v>
      </c>
      <c r="I415" s="10">
        <v>4.555E-2</v>
      </c>
      <c r="J415" s="10">
        <v>127.77</v>
      </c>
    </row>
    <row r="416" spans="1:13" x14ac:dyDescent="0.35">
      <c r="A416" s="10" t="s">
        <v>494</v>
      </c>
      <c r="B416" s="10" t="s">
        <v>495</v>
      </c>
      <c r="C416" s="10">
        <v>4.21</v>
      </c>
      <c r="D416" s="10">
        <v>875.30600000000004</v>
      </c>
      <c r="E416" s="10">
        <v>24616</v>
      </c>
      <c r="F416" s="10">
        <v>11846.050999999999</v>
      </c>
      <c r="G416" s="10">
        <v>0.56799999999999995</v>
      </c>
      <c r="H416" s="10">
        <v>0.04</v>
      </c>
      <c r="I416" s="10">
        <v>3.3520000000000001E-2</v>
      </c>
      <c r="J416" s="10">
        <v>-16.21</v>
      </c>
    </row>
    <row r="417" spans="1:16" x14ac:dyDescent="0.35">
      <c r="A417" s="10" t="s">
        <v>676</v>
      </c>
      <c r="B417" s="10" t="s">
        <v>495</v>
      </c>
      <c r="C417" s="10">
        <v>4.21</v>
      </c>
      <c r="D417" s="10">
        <v>1017.288</v>
      </c>
      <c r="E417" s="10">
        <v>26993</v>
      </c>
      <c r="F417" s="10">
        <v>12816.986999999999</v>
      </c>
      <c r="G417" s="10">
        <v>0.61</v>
      </c>
      <c r="H417" s="10">
        <v>0.04</v>
      </c>
      <c r="I417" s="10">
        <v>3.95E-2</v>
      </c>
      <c r="J417" s="10">
        <v>-1.26</v>
      </c>
    </row>
    <row r="418" spans="1:16" x14ac:dyDescent="0.35">
      <c r="A418" s="10" t="s">
        <v>496</v>
      </c>
      <c r="B418" s="10" t="s">
        <v>497</v>
      </c>
      <c r="C418" s="10">
        <v>4.21</v>
      </c>
      <c r="D418" s="10">
        <v>1268.2860000000001</v>
      </c>
      <c r="E418" s="10">
        <v>36537</v>
      </c>
      <c r="F418" s="10">
        <v>11625.837</v>
      </c>
      <c r="G418" s="10">
        <v>0.83899999999999997</v>
      </c>
      <c r="H418" s="10">
        <v>0.06</v>
      </c>
      <c r="I418" s="10">
        <v>7.1929999999999994E-2</v>
      </c>
      <c r="J418" s="10">
        <v>19.88</v>
      </c>
    </row>
    <row r="419" spans="1:16" x14ac:dyDescent="0.35">
      <c r="A419" s="10" t="s">
        <v>677</v>
      </c>
      <c r="B419" s="10" t="s">
        <v>497</v>
      </c>
      <c r="C419" s="10">
        <v>4.21</v>
      </c>
      <c r="D419" s="10">
        <v>1407.9159999999999</v>
      </c>
      <c r="E419" s="10">
        <v>40490</v>
      </c>
      <c r="F419" s="10">
        <v>13677.593999999999</v>
      </c>
      <c r="G419" s="10">
        <v>0.79200000000000004</v>
      </c>
      <c r="H419" s="10">
        <v>0.06</v>
      </c>
      <c r="I419" s="10">
        <v>6.5210000000000004E-2</v>
      </c>
      <c r="J419" s="10">
        <v>8.68</v>
      </c>
    </row>
    <row r="420" spans="1:16" x14ac:dyDescent="0.35">
      <c r="A420" s="10" t="s">
        <v>498</v>
      </c>
      <c r="B420" s="10" t="s">
        <v>499</v>
      </c>
      <c r="C420" s="10">
        <v>4.21</v>
      </c>
      <c r="D420" s="10">
        <v>1055.67</v>
      </c>
      <c r="E420" s="10">
        <v>30320</v>
      </c>
      <c r="F420" s="10">
        <v>11349.782999999999</v>
      </c>
      <c r="G420" s="10">
        <v>0.71499999999999997</v>
      </c>
      <c r="H420" s="10">
        <v>0.09</v>
      </c>
      <c r="I420" s="10">
        <v>5.4379999999999998E-2</v>
      </c>
      <c r="J420" s="10">
        <v>-39.58</v>
      </c>
    </row>
    <row r="421" spans="1:16" x14ac:dyDescent="0.35">
      <c r="A421" s="10" t="s">
        <v>678</v>
      </c>
      <c r="B421" s="10" t="s">
        <v>499</v>
      </c>
      <c r="C421" s="10">
        <v>4.21</v>
      </c>
      <c r="D421" s="10">
        <v>1200.5989999999999</v>
      </c>
      <c r="E421" s="10">
        <v>28782</v>
      </c>
      <c r="F421" s="10">
        <v>13412.804</v>
      </c>
      <c r="G421" s="10">
        <v>0.68799999999999994</v>
      </c>
      <c r="H421" s="10">
        <v>0.09</v>
      </c>
      <c r="I421" s="10">
        <v>5.0560000000000001E-2</v>
      </c>
      <c r="J421" s="10">
        <v>-43.82</v>
      </c>
    </row>
    <row r="422" spans="1:16" x14ac:dyDescent="0.35">
      <c r="A422" s="10" t="s">
        <v>500</v>
      </c>
      <c r="B422" s="10" t="s">
        <v>501</v>
      </c>
      <c r="C422" s="10">
        <v>4.21</v>
      </c>
      <c r="D422" s="10">
        <v>1645.8689999999999</v>
      </c>
      <c r="E422" s="10">
        <v>46633</v>
      </c>
      <c r="F422" s="10">
        <v>11476.116</v>
      </c>
      <c r="G422" s="10">
        <v>1.103</v>
      </c>
      <c r="H422" s="10">
        <v>0.15</v>
      </c>
      <c r="I422" s="10">
        <v>0.1094</v>
      </c>
      <c r="J422" s="10">
        <v>-27.07</v>
      </c>
    </row>
    <row r="423" spans="1:16" x14ac:dyDescent="0.35">
      <c r="A423" s="10" t="s">
        <v>679</v>
      </c>
      <c r="B423" s="10" t="s">
        <v>501</v>
      </c>
      <c r="C423" s="10">
        <v>4.21</v>
      </c>
      <c r="D423" s="10">
        <v>1962.4280000000001</v>
      </c>
      <c r="E423" s="10">
        <v>52271</v>
      </c>
      <c r="F423" s="10">
        <v>12605.123</v>
      </c>
      <c r="G423" s="10">
        <v>1.1970000000000001</v>
      </c>
      <c r="H423" s="10">
        <v>0.15</v>
      </c>
      <c r="I423" s="10">
        <v>0.12280000000000001</v>
      </c>
      <c r="J423" s="10">
        <v>-18.13</v>
      </c>
    </row>
    <row r="424" spans="1:16" x14ac:dyDescent="0.35">
      <c r="A424" s="10" t="s">
        <v>502</v>
      </c>
      <c r="B424" s="10" t="s">
        <v>503</v>
      </c>
      <c r="C424" s="10">
        <v>4.21</v>
      </c>
      <c r="D424" s="10">
        <v>2778.6179999999999</v>
      </c>
      <c r="E424" s="10">
        <v>80374</v>
      </c>
      <c r="F424" s="10">
        <v>12063.805</v>
      </c>
      <c r="G424" s="10">
        <v>1.7709999999999999</v>
      </c>
      <c r="H424" s="10">
        <v>0.24</v>
      </c>
      <c r="I424" s="10">
        <v>0.20437</v>
      </c>
      <c r="J424" s="10">
        <v>-14.85</v>
      </c>
      <c r="K424" s="10" t="s">
        <v>739</v>
      </c>
      <c r="L424" s="10" t="s">
        <v>743</v>
      </c>
      <c r="M424" s="10" t="s">
        <v>744</v>
      </c>
      <c r="N424" s="10" t="s">
        <v>745</v>
      </c>
      <c r="O424" s="10" t="s">
        <v>746</v>
      </c>
    </row>
    <row r="425" spans="1:16" x14ac:dyDescent="0.35">
      <c r="A425" s="10" t="s">
        <v>680</v>
      </c>
      <c r="B425" s="10" t="s">
        <v>503</v>
      </c>
      <c r="C425" s="10">
        <v>4.21</v>
      </c>
      <c r="D425" s="10">
        <v>3268.2420000000002</v>
      </c>
      <c r="E425" s="10">
        <v>91231</v>
      </c>
      <c r="F425" s="10">
        <v>13226.313</v>
      </c>
      <c r="G425" s="10">
        <v>1.9</v>
      </c>
      <c r="H425" s="10">
        <v>0.24</v>
      </c>
      <c r="I425" s="10">
        <v>0.22270999999999999</v>
      </c>
      <c r="J425" s="10">
        <v>-7.2</v>
      </c>
      <c r="K425" s="104">
        <f>AVERAGE(I426:I432)</f>
        <v>0.32614857142857145</v>
      </c>
      <c r="L425" s="104">
        <f>STDEV(I426:I432)</f>
        <v>1.1546189022893264E-2</v>
      </c>
      <c r="M425" s="105">
        <f>L425/K425</f>
        <v>3.5401623782436067E-2</v>
      </c>
      <c r="N425" s="104">
        <f>L425*3.143</f>
        <v>3.6289672098953528E-2</v>
      </c>
      <c r="O425" s="10" t="s">
        <v>26</v>
      </c>
      <c r="P425" s="118"/>
    </row>
    <row r="426" spans="1:16" x14ac:dyDescent="0.35">
      <c r="A426" s="10" t="s">
        <v>505</v>
      </c>
      <c r="B426" s="10" t="s">
        <v>506</v>
      </c>
      <c r="C426" s="10">
        <v>4.21</v>
      </c>
      <c r="D426" s="10">
        <v>4226.7520000000004</v>
      </c>
      <c r="E426" s="10">
        <v>121162</v>
      </c>
      <c r="F426" s="10">
        <v>12518.947</v>
      </c>
      <c r="G426" s="10">
        <v>2.5960000000000001</v>
      </c>
      <c r="H426" s="10">
        <v>0.39</v>
      </c>
      <c r="I426" s="10">
        <v>0.32179000000000002</v>
      </c>
      <c r="J426" s="10">
        <v>-17.489999999999998</v>
      </c>
    </row>
    <row r="427" spans="1:16" x14ac:dyDescent="0.35">
      <c r="A427" s="10" t="s">
        <v>537</v>
      </c>
      <c r="B427" s="10" t="s">
        <v>506</v>
      </c>
      <c r="C427" s="10">
        <v>4.21</v>
      </c>
      <c r="D427" s="10">
        <v>4326.9639999999999</v>
      </c>
      <c r="E427" s="10">
        <v>118855</v>
      </c>
      <c r="F427" s="10">
        <v>12425.804</v>
      </c>
      <c r="G427" s="10">
        <v>2.6779999999999999</v>
      </c>
      <c r="H427" s="10">
        <v>0.39</v>
      </c>
      <c r="I427" s="10">
        <v>0.33339000000000002</v>
      </c>
      <c r="J427" s="10">
        <v>-14.52</v>
      </c>
    </row>
    <row r="428" spans="1:16" x14ac:dyDescent="0.35">
      <c r="A428" s="10" t="s">
        <v>541</v>
      </c>
      <c r="B428" s="10" t="s">
        <v>506</v>
      </c>
      <c r="C428" s="10">
        <v>4.21</v>
      </c>
      <c r="D428" s="10">
        <v>4416.7929999999997</v>
      </c>
      <c r="E428" s="10">
        <v>124047</v>
      </c>
      <c r="F428" s="10">
        <v>13181.754999999999</v>
      </c>
      <c r="G428" s="10">
        <v>2.577</v>
      </c>
      <c r="H428" s="10">
        <v>0.39</v>
      </c>
      <c r="I428" s="10">
        <v>0.31897999999999999</v>
      </c>
      <c r="J428" s="10">
        <v>-18.21</v>
      </c>
    </row>
    <row r="429" spans="1:16" x14ac:dyDescent="0.35">
      <c r="A429" s="10" t="s">
        <v>682</v>
      </c>
      <c r="B429" s="10" t="s">
        <v>506</v>
      </c>
      <c r="C429" s="10">
        <v>4.21</v>
      </c>
      <c r="D429" s="10">
        <v>4622.442</v>
      </c>
      <c r="E429" s="10">
        <v>129815</v>
      </c>
      <c r="F429" s="10">
        <v>13153.871999999999</v>
      </c>
      <c r="G429" s="10">
        <v>2.702</v>
      </c>
      <c r="H429" s="10">
        <v>0.39</v>
      </c>
      <c r="I429" s="10">
        <v>0.33688000000000001</v>
      </c>
      <c r="J429" s="10">
        <v>-13.62</v>
      </c>
    </row>
    <row r="430" spans="1:16" x14ac:dyDescent="0.35">
      <c r="A430" s="10" t="s">
        <v>700</v>
      </c>
      <c r="B430" s="10" t="s">
        <v>506</v>
      </c>
      <c r="C430" s="10">
        <v>4.21</v>
      </c>
      <c r="D430" s="10">
        <v>4819.55</v>
      </c>
      <c r="E430" s="10">
        <v>138815</v>
      </c>
      <c r="F430" s="10">
        <v>14512.656999999999</v>
      </c>
      <c r="G430" s="10">
        <v>2.5539999999999998</v>
      </c>
      <c r="H430" s="10">
        <v>0.39</v>
      </c>
      <c r="I430" s="10">
        <v>0.31572</v>
      </c>
      <c r="J430" s="10">
        <v>-19.05</v>
      </c>
    </row>
    <row r="431" spans="1:16" x14ac:dyDescent="0.35">
      <c r="A431" s="10" t="s">
        <v>704</v>
      </c>
      <c r="B431" s="10" t="s">
        <v>506</v>
      </c>
      <c r="C431" s="10">
        <v>4.21</v>
      </c>
      <c r="D431" s="10">
        <v>4910.5140000000001</v>
      </c>
      <c r="E431" s="10">
        <v>143441</v>
      </c>
      <c r="F431" s="10">
        <v>14889.045</v>
      </c>
      <c r="G431" s="10">
        <v>2.536</v>
      </c>
      <c r="H431" s="10">
        <v>0.39</v>
      </c>
      <c r="I431" s="10">
        <v>0.31322</v>
      </c>
      <c r="J431" s="10">
        <v>-19.690000000000001</v>
      </c>
    </row>
    <row r="432" spans="1:16" x14ac:dyDescent="0.35">
      <c r="A432" s="10" t="s">
        <v>708</v>
      </c>
      <c r="B432" s="10" t="s">
        <v>506</v>
      </c>
      <c r="C432" s="10">
        <v>4.21</v>
      </c>
      <c r="D432" s="10">
        <v>5289.5110000000004</v>
      </c>
      <c r="E432" s="10">
        <v>154597</v>
      </c>
      <c r="F432" s="10">
        <v>14814.282999999999</v>
      </c>
      <c r="G432" s="10">
        <v>2.746</v>
      </c>
      <c r="H432" s="10">
        <v>0.39</v>
      </c>
      <c r="I432" s="10">
        <v>0.34305999999999998</v>
      </c>
      <c r="J432" s="10">
        <v>-12.04</v>
      </c>
    </row>
    <row r="433" spans="1:10" x14ac:dyDescent="0.35">
      <c r="A433" s="10" t="s">
        <v>507</v>
      </c>
      <c r="B433" s="10" t="s">
        <v>508</v>
      </c>
      <c r="C433" s="10">
        <v>4.21</v>
      </c>
      <c r="D433" s="10">
        <v>6616.0730000000003</v>
      </c>
      <c r="E433" s="10">
        <v>193713</v>
      </c>
      <c r="F433" s="10">
        <v>11647.603999999999</v>
      </c>
      <c r="G433" s="10">
        <v>4.3680000000000003</v>
      </c>
      <c r="H433" s="10">
        <v>0.62</v>
      </c>
      <c r="I433" s="10">
        <v>0.57454000000000005</v>
      </c>
      <c r="J433" s="10">
        <v>-7.33</v>
      </c>
    </row>
    <row r="434" spans="1:10" x14ac:dyDescent="0.35">
      <c r="A434" s="10" t="s">
        <v>538</v>
      </c>
      <c r="B434" s="10" t="s">
        <v>508</v>
      </c>
      <c r="C434" s="10">
        <v>4.21</v>
      </c>
      <c r="D434" s="10">
        <v>6631.3819999999996</v>
      </c>
      <c r="E434" s="10">
        <v>189799</v>
      </c>
      <c r="F434" s="10">
        <v>12326.692999999999</v>
      </c>
      <c r="G434" s="10">
        <v>4.1369999999999996</v>
      </c>
      <c r="H434" s="10">
        <v>0.62</v>
      </c>
      <c r="I434" s="10">
        <v>0.54152</v>
      </c>
      <c r="J434" s="10">
        <v>-12.66</v>
      </c>
    </row>
    <row r="435" spans="1:10" x14ac:dyDescent="0.35">
      <c r="A435" s="10" t="s">
        <v>542</v>
      </c>
      <c r="B435" s="10" t="s">
        <v>508</v>
      </c>
      <c r="C435" s="10">
        <v>4.21</v>
      </c>
      <c r="D435" s="10">
        <v>6785.7290000000003</v>
      </c>
      <c r="E435" s="10">
        <v>194803</v>
      </c>
      <c r="F435" s="10">
        <v>12904.067999999999</v>
      </c>
      <c r="G435" s="10">
        <v>4.0439999999999996</v>
      </c>
      <c r="H435" s="10">
        <v>0.62</v>
      </c>
      <c r="I435" s="10">
        <v>0.52822000000000002</v>
      </c>
      <c r="J435" s="10">
        <v>-14.8</v>
      </c>
    </row>
    <row r="436" spans="1:10" x14ac:dyDescent="0.35">
      <c r="A436" s="10" t="s">
        <v>683</v>
      </c>
      <c r="B436" s="10" t="s">
        <v>508</v>
      </c>
      <c r="C436" s="10">
        <v>4.21</v>
      </c>
      <c r="D436" s="10">
        <v>7370.8909999999996</v>
      </c>
      <c r="E436" s="10">
        <v>205457</v>
      </c>
      <c r="F436" s="10">
        <v>13762.056</v>
      </c>
      <c r="G436" s="10">
        <v>4.1189999999999998</v>
      </c>
      <c r="H436" s="10">
        <v>0.62</v>
      </c>
      <c r="I436" s="10">
        <v>0.53891</v>
      </c>
      <c r="J436" s="10">
        <v>-13.08</v>
      </c>
    </row>
    <row r="437" spans="1:10" x14ac:dyDescent="0.35">
      <c r="A437" s="10" t="s">
        <v>701</v>
      </c>
      <c r="B437" s="10" t="s">
        <v>508</v>
      </c>
      <c r="C437" s="10">
        <v>4.21</v>
      </c>
      <c r="D437" s="10">
        <v>7660.1589999999997</v>
      </c>
      <c r="E437" s="10">
        <v>217669</v>
      </c>
      <c r="F437" s="10">
        <v>14038.548000000001</v>
      </c>
      <c r="G437" s="10">
        <v>4.1959999999999997</v>
      </c>
      <c r="H437" s="10">
        <v>0.62</v>
      </c>
      <c r="I437" s="10">
        <v>0.54996</v>
      </c>
      <c r="J437" s="10">
        <v>-11.3</v>
      </c>
    </row>
    <row r="438" spans="1:10" x14ac:dyDescent="0.35">
      <c r="A438" s="10" t="s">
        <v>705</v>
      </c>
      <c r="B438" s="10" t="s">
        <v>508</v>
      </c>
      <c r="C438" s="10">
        <v>4.21</v>
      </c>
      <c r="D438" s="10">
        <v>7624.3280000000004</v>
      </c>
      <c r="E438" s="10">
        <v>223071</v>
      </c>
      <c r="F438" s="10">
        <v>13968.114</v>
      </c>
      <c r="G438" s="10">
        <v>4.1970000000000001</v>
      </c>
      <c r="H438" s="10">
        <v>0.62</v>
      </c>
      <c r="I438" s="10">
        <v>0.55017000000000005</v>
      </c>
      <c r="J438" s="10">
        <v>-11.26</v>
      </c>
    </row>
    <row r="439" spans="1:10" x14ac:dyDescent="0.35">
      <c r="A439" s="10" t="s">
        <v>709</v>
      </c>
      <c r="B439" s="10" t="s">
        <v>508</v>
      </c>
      <c r="C439" s="10">
        <v>4.21</v>
      </c>
      <c r="D439" s="10">
        <v>7212.6379999999999</v>
      </c>
      <c r="E439" s="10">
        <v>203916</v>
      </c>
      <c r="F439" s="10">
        <v>13927.27</v>
      </c>
      <c r="G439" s="10">
        <v>3.9820000000000002</v>
      </c>
      <c r="H439" s="10">
        <v>0.62</v>
      </c>
      <c r="I439" s="10">
        <v>0.51946000000000003</v>
      </c>
      <c r="J439" s="10">
        <v>-16.22</v>
      </c>
    </row>
    <row r="440" spans="1:10" x14ac:dyDescent="0.35">
      <c r="A440" s="10" t="s">
        <v>509</v>
      </c>
      <c r="B440" s="10" t="s">
        <v>510</v>
      </c>
      <c r="C440" s="10">
        <v>4.21</v>
      </c>
      <c r="D440" s="10">
        <v>13249.23</v>
      </c>
      <c r="E440" s="10">
        <v>386421</v>
      </c>
      <c r="F440" s="10">
        <v>13286.528</v>
      </c>
      <c r="G440" s="10">
        <v>7.6680000000000001</v>
      </c>
      <c r="H440" s="10">
        <v>0.99</v>
      </c>
      <c r="I440" s="10">
        <v>1.0477300000000001</v>
      </c>
      <c r="J440" s="10">
        <v>5.83</v>
      </c>
    </row>
    <row r="441" spans="1:10" x14ac:dyDescent="0.35">
      <c r="A441" s="10" t="s">
        <v>539</v>
      </c>
      <c r="B441" s="10" t="s">
        <v>510</v>
      </c>
      <c r="C441" s="10">
        <v>4.21</v>
      </c>
      <c r="D441" s="10">
        <v>14199.861999999999</v>
      </c>
      <c r="E441" s="10">
        <v>401677</v>
      </c>
      <c r="F441" s="10">
        <v>13790.495999999999</v>
      </c>
      <c r="G441" s="10">
        <v>7.9180000000000001</v>
      </c>
      <c r="H441" s="10">
        <v>0.99</v>
      </c>
      <c r="I441" s="10">
        <v>1.08368</v>
      </c>
      <c r="J441" s="10">
        <v>9.4600000000000009</v>
      </c>
    </row>
    <row r="442" spans="1:10" x14ac:dyDescent="0.35">
      <c r="A442" s="10" t="s">
        <v>543</v>
      </c>
      <c r="B442" s="10" t="s">
        <v>510</v>
      </c>
      <c r="C442" s="10">
        <v>4.21</v>
      </c>
      <c r="D442" s="10">
        <v>14435.954</v>
      </c>
      <c r="E442" s="10">
        <v>410044</v>
      </c>
      <c r="F442" s="10">
        <v>13958.573</v>
      </c>
      <c r="G442" s="10">
        <v>7.9530000000000003</v>
      </c>
      <c r="H442" s="10">
        <v>0.99</v>
      </c>
      <c r="I442" s="10">
        <v>1.0886800000000001</v>
      </c>
      <c r="J442" s="10">
        <v>9.9700000000000006</v>
      </c>
    </row>
    <row r="443" spans="1:10" x14ac:dyDescent="0.35">
      <c r="A443" s="10" t="s">
        <v>684</v>
      </c>
      <c r="B443" s="10" t="s">
        <v>510</v>
      </c>
      <c r="C443" s="10">
        <v>4.21</v>
      </c>
      <c r="D443" s="10">
        <v>15272.164000000001</v>
      </c>
      <c r="E443" s="10">
        <v>440876</v>
      </c>
      <c r="F443" s="10">
        <v>14879.385</v>
      </c>
      <c r="G443" s="10">
        <v>7.8929999999999998</v>
      </c>
      <c r="H443" s="10">
        <v>0.99</v>
      </c>
      <c r="I443" s="10">
        <v>1.0800399999999999</v>
      </c>
      <c r="J443" s="10">
        <v>9.1</v>
      </c>
    </row>
    <row r="444" spans="1:10" x14ac:dyDescent="0.35">
      <c r="A444" s="10" t="s">
        <v>702</v>
      </c>
      <c r="B444" s="10" t="s">
        <v>510</v>
      </c>
      <c r="C444" s="10">
        <v>4.21</v>
      </c>
      <c r="D444" s="10">
        <v>15764.005999999999</v>
      </c>
      <c r="E444" s="10">
        <v>455112</v>
      </c>
      <c r="F444" s="10">
        <v>15090.258</v>
      </c>
      <c r="G444" s="10">
        <v>8.0329999999999995</v>
      </c>
      <c r="H444" s="10">
        <v>0.99</v>
      </c>
      <c r="I444" s="10">
        <v>1.1002400000000001</v>
      </c>
      <c r="J444" s="10">
        <v>11.14</v>
      </c>
    </row>
    <row r="445" spans="1:10" x14ac:dyDescent="0.35">
      <c r="A445" s="10" t="s">
        <v>706</v>
      </c>
      <c r="B445" s="10" t="s">
        <v>510</v>
      </c>
      <c r="C445" s="10">
        <v>4.21</v>
      </c>
      <c r="D445" s="10">
        <v>15710.648999999999</v>
      </c>
      <c r="E445" s="10">
        <v>454393</v>
      </c>
      <c r="F445" s="10">
        <v>14802.477999999999</v>
      </c>
      <c r="G445" s="10">
        <v>8.1620000000000008</v>
      </c>
      <c r="H445" s="10">
        <v>0.99</v>
      </c>
      <c r="I445" s="10">
        <v>1.1187400000000001</v>
      </c>
      <c r="J445" s="10">
        <v>13</v>
      </c>
    </row>
    <row r="446" spans="1:10" x14ac:dyDescent="0.35">
      <c r="A446" s="10" t="s">
        <v>710</v>
      </c>
      <c r="B446" s="10" t="s">
        <v>510</v>
      </c>
      <c r="C446" s="10">
        <v>4.21</v>
      </c>
      <c r="D446" s="10">
        <v>15818.022999999999</v>
      </c>
      <c r="E446" s="10">
        <v>450564</v>
      </c>
      <c r="F446" s="10">
        <v>15255.95</v>
      </c>
      <c r="G446" s="10">
        <v>7.9729999999999999</v>
      </c>
      <c r="H446" s="10">
        <v>0.99</v>
      </c>
      <c r="I446" s="10">
        <v>1.09161</v>
      </c>
      <c r="J446" s="10">
        <v>10.26</v>
      </c>
    </row>
    <row r="447" spans="1:10" x14ac:dyDescent="0.35">
      <c r="A447" s="10" t="s">
        <v>511</v>
      </c>
      <c r="B447" s="10" t="s">
        <v>512</v>
      </c>
      <c r="C447" s="10">
        <v>4.21</v>
      </c>
      <c r="D447" s="10">
        <v>16442.162</v>
      </c>
      <c r="E447" s="10">
        <v>473396</v>
      </c>
      <c r="F447" s="10">
        <v>11121.094999999999</v>
      </c>
      <c r="G447" s="10">
        <v>11.369</v>
      </c>
      <c r="H447" s="10">
        <v>1.59</v>
      </c>
      <c r="I447" s="10">
        <v>1.5820799999999999</v>
      </c>
      <c r="J447" s="10">
        <v>-0.5</v>
      </c>
    </row>
    <row r="448" spans="1:10" x14ac:dyDescent="0.35">
      <c r="A448" s="10" t="s">
        <v>685</v>
      </c>
      <c r="B448" s="10" t="s">
        <v>512</v>
      </c>
      <c r="C448" s="10">
        <v>4.21</v>
      </c>
      <c r="D448" s="10">
        <v>18394.598000000002</v>
      </c>
      <c r="E448" s="10">
        <v>518926</v>
      </c>
      <c r="F448" s="10">
        <v>12490.285</v>
      </c>
      <c r="G448" s="10">
        <v>11.324999999999999</v>
      </c>
      <c r="H448" s="10">
        <v>1.59</v>
      </c>
      <c r="I448" s="10">
        <v>1.5756699999999999</v>
      </c>
      <c r="J448" s="10">
        <v>-0.9</v>
      </c>
    </row>
    <row r="449" spans="1:10" x14ac:dyDescent="0.35">
      <c r="A449" s="10" t="s">
        <v>513</v>
      </c>
      <c r="B449" s="10" t="s">
        <v>514</v>
      </c>
      <c r="C449" s="10">
        <v>4.21</v>
      </c>
      <c r="D449" s="10">
        <v>23225.947</v>
      </c>
      <c r="E449" s="10">
        <v>666871</v>
      </c>
      <c r="F449" s="10">
        <v>11049.933999999999</v>
      </c>
      <c r="G449" s="10">
        <v>16.164000000000001</v>
      </c>
      <c r="H449" s="10">
        <v>2.54</v>
      </c>
      <c r="I449" s="10">
        <v>2.2802699999999998</v>
      </c>
      <c r="J449" s="10">
        <v>-10.23</v>
      </c>
    </row>
    <row r="450" spans="1:10" x14ac:dyDescent="0.35">
      <c r="A450" s="10" t="s">
        <v>686</v>
      </c>
      <c r="B450" s="10" t="s">
        <v>514</v>
      </c>
      <c r="C450" s="10">
        <v>4.21</v>
      </c>
      <c r="D450" s="10">
        <v>25746.879000000001</v>
      </c>
      <c r="E450" s="10">
        <v>735947</v>
      </c>
      <c r="F450" s="10">
        <v>12543.123</v>
      </c>
      <c r="G450" s="10">
        <v>15.785</v>
      </c>
      <c r="H450" s="10">
        <v>2.54</v>
      </c>
      <c r="I450" s="10">
        <v>2.2248800000000002</v>
      </c>
      <c r="J450" s="10">
        <v>-12.41</v>
      </c>
    </row>
    <row r="451" spans="1:10" x14ac:dyDescent="0.35">
      <c r="A451" s="10" t="s">
        <v>515</v>
      </c>
      <c r="B451" s="10" t="s">
        <v>516</v>
      </c>
      <c r="C451" s="10">
        <v>4.21</v>
      </c>
      <c r="D451" s="10">
        <v>37338.190999999999</v>
      </c>
      <c r="E451" s="10">
        <v>1059845</v>
      </c>
      <c r="F451" s="10">
        <v>11502.912</v>
      </c>
      <c r="G451" s="10">
        <v>24.962</v>
      </c>
      <c r="H451" s="10">
        <v>4.07</v>
      </c>
      <c r="I451" s="10">
        <v>3.5796999999999999</v>
      </c>
      <c r="J451" s="10">
        <v>-12.05</v>
      </c>
    </row>
    <row r="452" spans="1:10" x14ac:dyDescent="0.35">
      <c r="A452" s="10" t="s">
        <v>687</v>
      </c>
      <c r="B452" s="10" t="s">
        <v>516</v>
      </c>
      <c r="C452" s="10">
        <v>4.21</v>
      </c>
      <c r="D452" s="10">
        <v>40362.190999999999</v>
      </c>
      <c r="E452" s="10">
        <v>1145468</v>
      </c>
      <c r="F452" s="10">
        <v>13219.089</v>
      </c>
      <c r="G452" s="10">
        <v>23.48</v>
      </c>
      <c r="H452" s="10">
        <v>4.07</v>
      </c>
      <c r="I452" s="10">
        <v>3.3592</v>
      </c>
      <c r="J452" s="10">
        <v>-17.46</v>
      </c>
    </row>
    <row r="453" spans="1:10" x14ac:dyDescent="0.35">
      <c r="A453" s="10" t="s">
        <v>518</v>
      </c>
      <c r="B453" s="10" t="s">
        <v>519</v>
      </c>
      <c r="C453" s="10">
        <v>4.22</v>
      </c>
      <c r="D453" s="10">
        <v>50978.059000000001</v>
      </c>
      <c r="E453" s="10">
        <v>1424512</v>
      </c>
      <c r="F453" s="10">
        <v>8935.4539999999997</v>
      </c>
      <c r="G453" s="10">
        <v>43.872999999999998</v>
      </c>
      <c r="H453" s="10">
        <v>6.51</v>
      </c>
      <c r="I453" s="10">
        <v>6.4583599999999999</v>
      </c>
      <c r="J453" s="10">
        <v>-0.79</v>
      </c>
    </row>
    <row r="454" spans="1:10" x14ac:dyDescent="0.35">
      <c r="A454" s="10" t="s">
        <v>689</v>
      </c>
      <c r="B454" s="10" t="s">
        <v>519</v>
      </c>
      <c r="C454" s="10">
        <v>4.21</v>
      </c>
      <c r="D454" s="10">
        <v>57013.788999999997</v>
      </c>
      <c r="E454" s="10">
        <v>1610459</v>
      </c>
      <c r="F454" s="10">
        <v>9105.19</v>
      </c>
      <c r="G454" s="10">
        <v>48.152000000000001</v>
      </c>
      <c r="H454" s="10">
        <v>6.51</v>
      </c>
      <c r="I454" s="10">
        <v>7.12723</v>
      </c>
      <c r="J454" s="10">
        <v>9.48</v>
      </c>
    </row>
    <row r="455" spans="1:10" x14ac:dyDescent="0.35">
      <c r="A455" s="10" t="s">
        <v>520</v>
      </c>
      <c r="B455" s="10" t="s">
        <v>521</v>
      </c>
      <c r="C455" s="10">
        <v>4.21</v>
      </c>
      <c r="D455" s="10">
        <v>87626.366999999998</v>
      </c>
      <c r="E455" s="10">
        <v>2448192</v>
      </c>
      <c r="F455" s="10">
        <v>7975.5820000000003</v>
      </c>
      <c r="G455" s="10">
        <v>84.489000000000004</v>
      </c>
      <c r="H455" s="10">
        <v>10.42</v>
      </c>
      <c r="I455" s="10">
        <v>13.105119999999999</v>
      </c>
      <c r="J455" s="10">
        <v>25.77</v>
      </c>
    </row>
    <row r="456" spans="1:10" x14ac:dyDescent="0.35">
      <c r="A456" s="10" t="s">
        <v>690</v>
      </c>
      <c r="B456" s="10" t="s">
        <v>521</v>
      </c>
      <c r="C456" s="10">
        <v>4.21</v>
      </c>
      <c r="D456" s="10">
        <v>93935.304999999993</v>
      </c>
      <c r="E456" s="10">
        <v>2614759</v>
      </c>
      <c r="F456" s="10">
        <v>8944.2780000000002</v>
      </c>
      <c r="G456" s="10">
        <v>80.763000000000005</v>
      </c>
      <c r="H456" s="10">
        <v>10.42</v>
      </c>
      <c r="I456" s="10">
        <v>12.46503</v>
      </c>
      <c r="J456" s="10">
        <v>19.63</v>
      </c>
    </row>
    <row r="457" spans="1:10" x14ac:dyDescent="0.35">
      <c r="A457" s="10" t="s">
        <v>522</v>
      </c>
      <c r="B457" s="10" t="s">
        <v>523</v>
      </c>
      <c r="C457" s="10">
        <v>4.21</v>
      </c>
      <c r="D457" s="10">
        <v>130281.125</v>
      </c>
      <c r="E457" s="10">
        <v>3581601</v>
      </c>
      <c r="F457" s="10">
        <v>9410.51</v>
      </c>
      <c r="G457" s="10">
        <v>106.462</v>
      </c>
      <c r="H457" s="10">
        <v>16.670000000000002</v>
      </c>
      <c r="I457" s="10">
        <v>17.027729999999998</v>
      </c>
      <c r="J457" s="10">
        <v>2.15</v>
      </c>
    </row>
    <row r="458" spans="1:10" x14ac:dyDescent="0.35">
      <c r="A458" s="10" t="s">
        <v>691</v>
      </c>
      <c r="B458" s="10" t="s">
        <v>523</v>
      </c>
      <c r="C458" s="10">
        <v>4.21</v>
      </c>
      <c r="D458" s="10">
        <v>142378.46900000001</v>
      </c>
      <c r="E458" s="10">
        <v>3922363</v>
      </c>
      <c r="F458" s="10">
        <v>10160.619000000001</v>
      </c>
      <c r="G458" s="10">
        <v>107.758</v>
      </c>
      <c r="H458" s="10">
        <v>16.670000000000002</v>
      </c>
      <c r="I458" s="10">
        <v>17.267710000000001</v>
      </c>
      <c r="J458" s="10">
        <v>3.59</v>
      </c>
    </row>
    <row r="459" spans="1:10" x14ac:dyDescent="0.35">
      <c r="A459" s="10" t="s">
        <v>524</v>
      </c>
      <c r="B459" s="10" t="s">
        <v>525</v>
      </c>
      <c r="C459" s="10">
        <v>4.21</v>
      </c>
      <c r="D459" s="10">
        <v>169984.57800000001</v>
      </c>
      <c r="E459" s="10">
        <v>4582315</v>
      </c>
      <c r="F459" s="10">
        <v>9464.6149999999998</v>
      </c>
      <c r="G459" s="10">
        <v>138.11199999999999</v>
      </c>
      <c r="H459" s="10">
        <v>26.67</v>
      </c>
      <c r="I459" s="10">
        <v>23.215699999999998</v>
      </c>
      <c r="J459" s="10">
        <v>-12.95</v>
      </c>
    </row>
    <row r="460" spans="1:10" x14ac:dyDescent="0.35">
      <c r="A460" s="10" t="s">
        <v>692</v>
      </c>
      <c r="B460" s="10" t="s">
        <v>525</v>
      </c>
      <c r="C460" s="10">
        <v>4.21</v>
      </c>
      <c r="D460" s="10">
        <v>185247.625</v>
      </c>
      <c r="E460" s="10">
        <v>5013831</v>
      </c>
      <c r="F460" s="10">
        <v>10557.563</v>
      </c>
      <c r="G460" s="10">
        <v>134.93199999999999</v>
      </c>
      <c r="H460" s="10">
        <v>26.67</v>
      </c>
      <c r="I460" s="10">
        <v>22.559750000000001</v>
      </c>
      <c r="J460" s="10">
        <v>-15.41</v>
      </c>
    </row>
    <row r="461" spans="1:10" x14ac:dyDescent="0.35">
      <c r="A461" s="10" t="s">
        <v>526</v>
      </c>
      <c r="B461" s="10" t="s">
        <v>527</v>
      </c>
      <c r="C461" s="10">
        <v>4.21</v>
      </c>
      <c r="D461" s="10">
        <v>267024.15600000002</v>
      </c>
      <c r="E461" s="10">
        <v>7114634</v>
      </c>
      <c r="F461" s="10">
        <v>8986.7080000000005</v>
      </c>
      <c r="G461" s="10">
        <v>228.495</v>
      </c>
      <c r="H461" s="10">
        <v>42.67</v>
      </c>
      <c r="I461" s="10">
        <v>48.239820000000002</v>
      </c>
      <c r="J461" s="10">
        <v>13.05</v>
      </c>
    </row>
    <row r="462" spans="1:10" x14ac:dyDescent="0.35">
      <c r="A462" s="10" t="s">
        <v>693</v>
      </c>
      <c r="B462" s="10" t="s">
        <v>527</v>
      </c>
      <c r="C462" s="10">
        <v>4.21</v>
      </c>
      <c r="D462" s="10">
        <v>292514</v>
      </c>
      <c r="E462" s="10">
        <v>7773995</v>
      </c>
      <c r="F462" s="10">
        <v>10594.545</v>
      </c>
      <c r="G462" s="10">
        <v>212.32</v>
      </c>
      <c r="H462" s="10">
        <v>42.67</v>
      </c>
      <c r="I462" s="10">
        <v>42.23959</v>
      </c>
      <c r="J462" s="10">
        <v>-1.01</v>
      </c>
    </row>
    <row r="463" spans="1:10" x14ac:dyDescent="0.35">
      <c r="A463" s="10" t="s">
        <v>529</v>
      </c>
      <c r="B463" s="10" t="s">
        <v>530</v>
      </c>
      <c r="C463" s="10">
        <v>4.21</v>
      </c>
      <c r="D463" s="10">
        <v>2346.6570000000002</v>
      </c>
      <c r="E463" s="10">
        <v>69868</v>
      </c>
      <c r="F463" s="10">
        <v>8571.9959999999992</v>
      </c>
      <c r="G463" s="10">
        <v>2.105</v>
      </c>
      <c r="H463" s="10">
        <v>0.33</v>
      </c>
      <c r="I463" s="10">
        <v>0.25186999999999998</v>
      </c>
      <c r="J463" s="10">
        <v>-23.68</v>
      </c>
    </row>
    <row r="464" spans="1:10" x14ac:dyDescent="0.35">
      <c r="A464" s="10" t="s">
        <v>695</v>
      </c>
      <c r="B464" s="10" t="s">
        <v>530</v>
      </c>
      <c r="C464" s="10">
        <v>4.21</v>
      </c>
      <c r="D464" s="10">
        <v>2655.172</v>
      </c>
      <c r="E464" s="10">
        <v>73072</v>
      </c>
      <c r="F464" s="10">
        <v>8704.81</v>
      </c>
      <c r="G464" s="10">
        <v>2.3460000000000001</v>
      </c>
      <c r="H464" s="10">
        <v>0.33</v>
      </c>
      <c r="I464" s="10">
        <v>0.28609000000000001</v>
      </c>
      <c r="J464" s="10">
        <v>-13.31</v>
      </c>
    </row>
    <row r="465" spans="1:10" x14ac:dyDescent="0.35">
      <c r="A465" s="10" t="s">
        <v>531</v>
      </c>
      <c r="B465" s="10" t="s">
        <v>532</v>
      </c>
      <c r="C465" s="10">
        <v>4.21</v>
      </c>
      <c r="D465" s="10">
        <v>7512.9740000000002</v>
      </c>
      <c r="E465" s="10">
        <v>213306</v>
      </c>
      <c r="F465" s="10">
        <v>7920.1819999999998</v>
      </c>
      <c r="G465" s="10">
        <v>7.2949999999999999</v>
      </c>
      <c r="H465" s="10">
        <v>0.83</v>
      </c>
      <c r="I465" s="10">
        <v>0.99397999999999997</v>
      </c>
      <c r="J465" s="10">
        <v>19.760000000000002</v>
      </c>
    </row>
    <row r="466" spans="1:10" x14ac:dyDescent="0.35">
      <c r="A466" s="10" t="s">
        <v>696</v>
      </c>
      <c r="B466" s="10" t="s">
        <v>532</v>
      </c>
      <c r="C466" s="10">
        <v>4.21</v>
      </c>
      <c r="D466" s="10">
        <v>8236.2960000000003</v>
      </c>
      <c r="E466" s="10">
        <v>236392</v>
      </c>
      <c r="F466" s="10">
        <v>8780.9230000000007</v>
      </c>
      <c r="G466" s="10">
        <v>7.2130000000000001</v>
      </c>
      <c r="H466" s="10">
        <v>0.83</v>
      </c>
      <c r="I466" s="10">
        <v>0.98226000000000002</v>
      </c>
      <c r="J466" s="10">
        <v>18.34</v>
      </c>
    </row>
    <row r="467" spans="1:10" x14ac:dyDescent="0.35">
      <c r="A467" s="10" t="s">
        <v>533</v>
      </c>
      <c r="B467" s="10" t="s">
        <v>534</v>
      </c>
      <c r="C467" s="10">
        <v>4.21</v>
      </c>
      <c r="D467" s="10">
        <v>20404.018</v>
      </c>
      <c r="E467" s="10">
        <v>584324</v>
      </c>
      <c r="F467" s="10">
        <v>7296.7979999999998</v>
      </c>
      <c r="G467" s="10">
        <v>21.504000000000001</v>
      </c>
      <c r="H467" s="10">
        <v>3.33</v>
      </c>
      <c r="I467" s="10">
        <v>3.06609</v>
      </c>
      <c r="J467" s="10">
        <v>-7.93</v>
      </c>
    </row>
    <row r="468" spans="1:10" x14ac:dyDescent="0.35">
      <c r="A468" s="10" t="s">
        <v>697</v>
      </c>
      <c r="B468" s="10" t="s">
        <v>534</v>
      </c>
      <c r="C468" s="10">
        <v>4.21</v>
      </c>
      <c r="D468" s="10">
        <v>22042.203000000001</v>
      </c>
      <c r="E468" s="10">
        <v>634556</v>
      </c>
      <c r="F468" s="10">
        <v>8074.9809999999998</v>
      </c>
      <c r="G468" s="10">
        <v>20.991</v>
      </c>
      <c r="H468" s="10">
        <v>3.33</v>
      </c>
      <c r="I468" s="10">
        <v>2.9903300000000002</v>
      </c>
      <c r="J468" s="10">
        <v>-10.199999999999999</v>
      </c>
    </row>
    <row r="469" spans="1:10" x14ac:dyDescent="0.35">
      <c r="A469" s="10" t="s">
        <v>747</v>
      </c>
      <c r="B469" s="10" t="s">
        <v>534</v>
      </c>
      <c r="C469" s="10">
        <v>4.75</v>
      </c>
      <c r="D469" s="10">
        <v>193.84700000000001</v>
      </c>
      <c r="E469" s="10">
        <v>3595</v>
      </c>
      <c r="F469" s="10">
        <v>3685.672</v>
      </c>
      <c r="G469" s="10">
        <v>0.41499999999999998</v>
      </c>
      <c r="H469" s="10">
        <v>3.33</v>
      </c>
      <c r="I469" s="10">
        <v>6.8974299999999999</v>
      </c>
      <c r="J469" s="10">
        <v>107.13</v>
      </c>
    </row>
    <row r="470" spans="1:10" x14ac:dyDescent="0.35">
      <c r="A470" s="10" t="s">
        <v>748</v>
      </c>
      <c r="B470" s="10" t="s">
        <v>534</v>
      </c>
      <c r="C470" s="10">
        <v>4.75</v>
      </c>
      <c r="D470" s="10">
        <v>41.523000000000003</v>
      </c>
      <c r="E470" s="10">
        <v>740</v>
      </c>
      <c r="F470" s="10">
        <v>3544.8919999999998</v>
      </c>
      <c r="G470" s="10">
        <v>9.1999999999999998E-2</v>
      </c>
      <c r="H470" s="10">
        <v>3.33</v>
      </c>
      <c r="I470" s="10">
        <v>1.4894000000000001</v>
      </c>
      <c r="J470" s="10">
        <v>-55.27</v>
      </c>
    </row>
  </sheetData>
  <mergeCells count="28">
    <mergeCell ref="A403:J403"/>
    <mergeCell ref="K405:K407"/>
    <mergeCell ref="K408:K410"/>
    <mergeCell ref="K411:K413"/>
    <mergeCell ref="K274:K276"/>
    <mergeCell ref="K277:K279"/>
    <mergeCell ref="A336:J336"/>
    <mergeCell ref="K338:K340"/>
    <mergeCell ref="K341:K343"/>
    <mergeCell ref="K344:K346"/>
    <mergeCell ref="A202:J202"/>
    <mergeCell ref="K204:K206"/>
    <mergeCell ref="K207:K209"/>
    <mergeCell ref="K210:K212"/>
    <mergeCell ref="A269:J269"/>
    <mergeCell ref="K271:K273"/>
    <mergeCell ref="A1:J1"/>
    <mergeCell ref="K3:K5"/>
    <mergeCell ref="K6:K8"/>
    <mergeCell ref="K9:K11"/>
    <mergeCell ref="A68:J68"/>
    <mergeCell ref="K70:K72"/>
    <mergeCell ref="K73:K75"/>
    <mergeCell ref="A135:J135"/>
    <mergeCell ref="K137:K139"/>
    <mergeCell ref="K140:K142"/>
    <mergeCell ref="K143:K145"/>
    <mergeCell ref="K76:K7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10DA-7DAF-4A3F-9F0C-3A4DA1CECF93}">
  <sheetPr>
    <pageSetUpPr fitToPage="1"/>
  </sheetPr>
  <dimension ref="A1:T82"/>
  <sheetViews>
    <sheetView workbookViewId="0">
      <selection activeCell="O19" sqref="A1:XFD1048576"/>
    </sheetView>
  </sheetViews>
  <sheetFormatPr defaultRowHeight="14.5" x14ac:dyDescent="0.35"/>
  <cols>
    <col min="1" max="1" width="17.81640625" bestFit="1" customWidth="1"/>
    <col min="2" max="2" width="16.08984375" bestFit="1" customWidth="1"/>
    <col min="3" max="3" width="17.1796875" bestFit="1" customWidth="1"/>
    <col min="7" max="7" width="10.6328125" customWidth="1"/>
    <col min="8" max="8" width="14.6328125" customWidth="1"/>
    <col min="9" max="9" width="13.453125" bestFit="1" customWidth="1"/>
    <col min="10" max="11" width="13.36328125" bestFit="1" customWidth="1"/>
    <col min="12" max="12" width="12.81640625" bestFit="1" customWidth="1"/>
    <col min="13" max="13" width="12.7265625" customWidth="1"/>
    <col min="14" max="14" width="12.6328125" bestFit="1" customWidth="1"/>
    <col min="15" max="15" width="12.54296875" bestFit="1" customWidth="1"/>
    <col min="16" max="17" width="12.26953125" bestFit="1" customWidth="1"/>
    <col min="18" max="18" width="13.453125" bestFit="1" customWidth="1"/>
    <col min="19" max="20" width="13.36328125" bestFit="1" customWidth="1"/>
  </cols>
  <sheetData>
    <row r="1" spans="1:9" ht="15.5" x14ac:dyDescent="0.35">
      <c r="A1" s="53" t="s">
        <v>67</v>
      </c>
    </row>
    <row r="2" spans="1:9" x14ac:dyDescent="0.35">
      <c r="A2" s="54" t="s">
        <v>71</v>
      </c>
    </row>
    <row r="3" spans="1:9" x14ac:dyDescent="0.35">
      <c r="A3" t="s">
        <v>68</v>
      </c>
    </row>
    <row r="4" spans="1:9" x14ac:dyDescent="0.35">
      <c r="A4" t="s">
        <v>78</v>
      </c>
    </row>
    <row r="5" spans="1:9" x14ac:dyDescent="0.35">
      <c r="A5" t="s">
        <v>79</v>
      </c>
    </row>
    <row r="6" spans="1:9" x14ac:dyDescent="0.35">
      <c r="A6" t="s">
        <v>89</v>
      </c>
    </row>
    <row r="7" spans="1:9" ht="15.5" x14ac:dyDescent="0.35">
      <c r="A7" s="53">
        <f>3*4*5*4</f>
        <v>240</v>
      </c>
      <c r="B7" s="53" t="s">
        <v>69</v>
      </c>
      <c r="C7" t="s">
        <v>132</v>
      </c>
    </row>
    <row r="8" spans="1:9" x14ac:dyDescent="0.35">
      <c r="A8" s="54" t="s">
        <v>127</v>
      </c>
    </row>
    <row r="9" spans="1:9" x14ac:dyDescent="0.35">
      <c r="A9" t="s">
        <v>68</v>
      </c>
    </row>
    <row r="10" spans="1:9" x14ac:dyDescent="0.35">
      <c r="A10" t="s">
        <v>128</v>
      </c>
    </row>
    <row r="11" spans="1:9" x14ac:dyDescent="0.35">
      <c r="A11" t="s">
        <v>79</v>
      </c>
    </row>
    <row r="12" spans="1:9" x14ac:dyDescent="0.35">
      <c r="A12" t="s">
        <v>89</v>
      </c>
    </row>
    <row r="13" spans="1:9" ht="15.5" x14ac:dyDescent="0.35">
      <c r="A13" s="53">
        <f>3*8*5*4</f>
        <v>480</v>
      </c>
      <c r="B13" s="53" t="s">
        <v>69</v>
      </c>
      <c r="C13" t="s">
        <v>131</v>
      </c>
    </row>
    <row r="15" spans="1:9" ht="15.5" x14ac:dyDescent="0.35">
      <c r="A15" s="54" t="s">
        <v>129</v>
      </c>
      <c r="I15" t="s">
        <v>141</v>
      </c>
    </row>
    <row r="16" spans="1:9" x14ac:dyDescent="0.35">
      <c r="A16" t="s">
        <v>68</v>
      </c>
      <c r="I16" t="s">
        <v>66</v>
      </c>
    </row>
    <row r="17" spans="1:4" x14ac:dyDescent="0.35">
      <c r="A17" t="s">
        <v>130</v>
      </c>
    </row>
    <row r="18" spans="1:4" x14ac:dyDescent="0.35">
      <c r="A18" t="s">
        <v>79</v>
      </c>
    </row>
    <row r="19" spans="1:4" x14ac:dyDescent="0.35">
      <c r="A19" t="s">
        <v>89</v>
      </c>
    </row>
    <row r="20" spans="1:4" ht="15.5" x14ac:dyDescent="0.35">
      <c r="A20" s="53">
        <f>3*12*5*4</f>
        <v>720</v>
      </c>
      <c r="B20" s="53" t="s">
        <v>69</v>
      </c>
      <c r="C20" t="s">
        <v>126</v>
      </c>
    </row>
    <row r="22" spans="1:4" x14ac:dyDescent="0.35">
      <c r="A22" s="54"/>
    </row>
    <row r="24" spans="1:4" x14ac:dyDescent="0.35">
      <c r="B24" s="5" t="s">
        <v>72</v>
      </c>
    </row>
    <row r="25" spans="1:4" x14ac:dyDescent="0.35">
      <c r="C25" s="8" t="s">
        <v>10</v>
      </c>
    </row>
    <row r="26" spans="1:4" x14ac:dyDescent="0.35">
      <c r="B26" t="s">
        <v>73</v>
      </c>
      <c r="C26" s="8">
        <f>0.01*C28</f>
        <v>0.25</v>
      </c>
    </row>
    <row r="27" spans="1:4" x14ac:dyDescent="0.35">
      <c r="B27" t="s">
        <v>74</v>
      </c>
      <c r="C27" s="8">
        <f>C28-C26</f>
        <v>24.75</v>
      </c>
    </row>
    <row r="28" spans="1:4" x14ac:dyDescent="0.35">
      <c r="B28" t="s">
        <v>75</v>
      </c>
      <c r="C28" s="8">
        <v>25</v>
      </c>
    </row>
    <row r="30" spans="1:4" x14ac:dyDescent="0.35">
      <c r="B30" s="5" t="s">
        <v>76</v>
      </c>
    </row>
    <row r="31" spans="1:4" x14ac:dyDescent="0.35">
      <c r="C31" s="8" t="s">
        <v>10</v>
      </c>
      <c r="D31" t="s">
        <v>142</v>
      </c>
    </row>
    <row r="32" spans="1:4" x14ac:dyDescent="0.35">
      <c r="B32" t="s">
        <v>73</v>
      </c>
      <c r="C32" s="8">
        <f>0.01*C34</f>
        <v>1.5</v>
      </c>
      <c r="D32">
        <v>0.5</v>
      </c>
    </row>
    <row r="33" spans="2:20" x14ac:dyDescent="0.35">
      <c r="B33" t="s">
        <v>77</v>
      </c>
      <c r="C33" s="8">
        <f>C34-C32</f>
        <v>148.5</v>
      </c>
      <c r="D33">
        <v>49.5</v>
      </c>
    </row>
    <row r="34" spans="2:20" x14ac:dyDescent="0.35">
      <c r="B34" t="s">
        <v>75</v>
      </c>
      <c r="C34" s="8">
        <v>150</v>
      </c>
      <c r="D34">
        <v>50</v>
      </c>
    </row>
    <row r="36" spans="2:20" x14ac:dyDescent="0.35">
      <c r="B36" s="5" t="s">
        <v>81</v>
      </c>
      <c r="I36" s="8">
        <v>1</v>
      </c>
      <c r="J36" s="8">
        <v>2</v>
      </c>
      <c r="K36" s="8">
        <v>3</v>
      </c>
      <c r="L36" s="8">
        <v>4</v>
      </c>
      <c r="M36" s="8">
        <v>5</v>
      </c>
      <c r="N36" s="8">
        <v>6</v>
      </c>
      <c r="O36" s="8">
        <v>7</v>
      </c>
      <c r="P36" s="8">
        <v>8</v>
      </c>
      <c r="Q36" s="8">
        <v>9</v>
      </c>
      <c r="R36" s="8">
        <v>10</v>
      </c>
      <c r="S36" s="8">
        <v>11</v>
      </c>
      <c r="T36" s="8">
        <v>12</v>
      </c>
    </row>
    <row r="37" spans="2:20" x14ac:dyDescent="0.35">
      <c r="C37" s="8" t="s">
        <v>10</v>
      </c>
      <c r="D37" t="s">
        <v>143</v>
      </c>
      <c r="H37" s="77" t="s">
        <v>43</v>
      </c>
      <c r="I37" t="s">
        <v>161</v>
      </c>
      <c r="J37" t="s">
        <v>161</v>
      </c>
      <c r="K37" t="s">
        <v>161</v>
      </c>
      <c r="L37" t="s">
        <v>162</v>
      </c>
      <c r="M37" t="s">
        <v>163</v>
      </c>
      <c r="N37" t="s">
        <v>164</v>
      </c>
      <c r="O37" t="s">
        <v>165</v>
      </c>
      <c r="P37" t="s">
        <v>165</v>
      </c>
      <c r="Q37" t="s">
        <v>165</v>
      </c>
      <c r="R37" t="s">
        <v>166</v>
      </c>
      <c r="S37" t="s">
        <v>166</v>
      </c>
      <c r="T37" t="s">
        <v>166</v>
      </c>
    </row>
    <row r="38" spans="2:20" x14ac:dyDescent="0.35">
      <c r="B38" t="s">
        <v>80</v>
      </c>
      <c r="C38" s="8">
        <f>0.05*C40</f>
        <v>5</v>
      </c>
      <c r="D38">
        <v>2.5</v>
      </c>
      <c r="H38" s="77" t="s">
        <v>44</v>
      </c>
      <c r="I38" t="s">
        <v>32</v>
      </c>
      <c r="J38" t="s">
        <v>31</v>
      </c>
      <c r="K38" t="s">
        <v>30</v>
      </c>
      <c r="L38" t="s">
        <v>29</v>
      </c>
      <c r="M38" t="s">
        <v>28</v>
      </c>
      <c r="N38" t="s">
        <v>27</v>
      </c>
      <c r="O38" t="s">
        <v>26</v>
      </c>
      <c r="P38" t="s">
        <v>25</v>
      </c>
      <c r="Q38" t="s">
        <v>24</v>
      </c>
      <c r="R38" t="s">
        <v>23</v>
      </c>
      <c r="S38" t="s">
        <v>22</v>
      </c>
      <c r="T38" t="s">
        <v>21</v>
      </c>
    </row>
    <row r="39" spans="2:20" x14ac:dyDescent="0.35">
      <c r="B39" t="s">
        <v>77</v>
      </c>
      <c r="C39" s="8">
        <f>C40-C38</f>
        <v>95</v>
      </c>
      <c r="D39">
        <v>47.5</v>
      </c>
      <c r="H39" s="77" t="s">
        <v>45</v>
      </c>
      <c r="I39" t="s">
        <v>20</v>
      </c>
      <c r="J39" t="s">
        <v>19</v>
      </c>
      <c r="K39" t="s">
        <v>18</v>
      </c>
      <c r="L39" t="s">
        <v>17</v>
      </c>
      <c r="M39" t="s">
        <v>16</v>
      </c>
      <c r="P39" t="s">
        <v>36</v>
      </c>
      <c r="Q39" t="s">
        <v>35</v>
      </c>
      <c r="R39" t="s">
        <v>34</v>
      </c>
      <c r="S39" t="s">
        <v>33</v>
      </c>
    </row>
    <row r="40" spans="2:20" x14ac:dyDescent="0.35">
      <c r="B40" t="s">
        <v>75</v>
      </c>
      <c r="C40" s="8">
        <v>100</v>
      </c>
      <c r="D40">
        <v>50</v>
      </c>
      <c r="H40" s="77" t="s">
        <v>46</v>
      </c>
      <c r="I40" t="s">
        <v>167</v>
      </c>
      <c r="J40" t="s">
        <v>168</v>
      </c>
      <c r="K40" t="s">
        <v>169</v>
      </c>
      <c r="L40" t="s">
        <v>170</v>
      </c>
      <c r="M40" t="s">
        <v>171</v>
      </c>
      <c r="N40" t="s">
        <v>172</v>
      </c>
      <c r="O40" t="s">
        <v>173</v>
      </c>
      <c r="P40" t="s">
        <v>174</v>
      </c>
      <c r="Q40" t="s">
        <v>175</v>
      </c>
    </row>
    <row r="41" spans="2:20" x14ac:dyDescent="0.35">
      <c r="H41" s="77" t="s">
        <v>47</v>
      </c>
      <c r="I41" t="s">
        <v>176</v>
      </c>
      <c r="J41" t="s">
        <v>177</v>
      </c>
      <c r="K41" t="s">
        <v>178</v>
      </c>
      <c r="L41" t="s">
        <v>179</v>
      </c>
      <c r="M41" t="s">
        <v>180</v>
      </c>
      <c r="N41" t="s">
        <v>181</v>
      </c>
      <c r="O41" t="s">
        <v>182</v>
      </c>
      <c r="P41" t="s">
        <v>183</v>
      </c>
      <c r="Q41" t="s">
        <v>184</v>
      </c>
      <c r="R41" t="s">
        <v>185</v>
      </c>
      <c r="S41" t="s">
        <v>186</v>
      </c>
      <c r="T41" t="s">
        <v>187</v>
      </c>
    </row>
    <row r="42" spans="2:20" x14ac:dyDescent="0.35">
      <c r="B42" s="55" t="s">
        <v>83</v>
      </c>
      <c r="H42" s="77" t="s">
        <v>51</v>
      </c>
      <c r="I42" t="s">
        <v>188</v>
      </c>
      <c r="J42" t="s">
        <v>189</v>
      </c>
      <c r="K42" t="s">
        <v>190</v>
      </c>
      <c r="L42" t="s">
        <v>191</v>
      </c>
      <c r="M42" t="s">
        <v>192</v>
      </c>
      <c r="N42" t="s">
        <v>193</v>
      </c>
      <c r="O42" t="s">
        <v>194</v>
      </c>
      <c r="P42" t="s">
        <v>195</v>
      </c>
      <c r="Q42" t="s">
        <v>196</v>
      </c>
    </row>
    <row r="43" spans="2:20" x14ac:dyDescent="0.35">
      <c r="C43" s="8" t="s">
        <v>10</v>
      </c>
      <c r="H43" s="77" t="s">
        <v>55</v>
      </c>
    </row>
    <row r="44" spans="2:20" x14ac:dyDescent="0.35">
      <c r="B44" t="s">
        <v>82</v>
      </c>
      <c r="C44" s="8">
        <f>0.02*C46</f>
        <v>1</v>
      </c>
      <c r="H44" s="77" t="s">
        <v>64</v>
      </c>
    </row>
    <row r="45" spans="2:20" x14ac:dyDescent="0.35">
      <c r="B45" t="s">
        <v>80</v>
      </c>
      <c r="C45" s="8">
        <f>C46-C44</f>
        <v>49</v>
      </c>
    </row>
    <row r="46" spans="2:20" x14ac:dyDescent="0.35">
      <c r="B46" t="s">
        <v>75</v>
      </c>
      <c r="C46" s="8">
        <v>50</v>
      </c>
    </row>
    <row r="48" spans="2:20" x14ac:dyDescent="0.35">
      <c r="B48" s="5" t="s">
        <v>84</v>
      </c>
    </row>
    <row r="49" spans="2:9" x14ac:dyDescent="0.35">
      <c r="C49" s="8" t="s">
        <v>10</v>
      </c>
    </row>
    <row r="50" spans="2:9" x14ac:dyDescent="0.35">
      <c r="B50" t="s">
        <v>74</v>
      </c>
      <c r="C50" s="8">
        <f>0.25*C52</f>
        <v>12.5</v>
      </c>
    </row>
    <row r="51" spans="2:9" x14ac:dyDescent="0.35">
      <c r="B51" t="s">
        <v>77</v>
      </c>
      <c r="C51" s="8">
        <f>C52-C50</f>
        <v>37.5</v>
      </c>
    </row>
    <row r="52" spans="2:9" ht="15.5" x14ac:dyDescent="0.35">
      <c r="B52" t="s">
        <v>75</v>
      </c>
      <c r="C52" s="8">
        <v>50</v>
      </c>
      <c r="I52" t="s">
        <v>140</v>
      </c>
    </row>
    <row r="53" spans="2:9" x14ac:dyDescent="0.35">
      <c r="I53" t="s">
        <v>70</v>
      </c>
    </row>
    <row r="65" spans="8:20" x14ac:dyDescent="0.35">
      <c r="I65" s="8">
        <v>1</v>
      </c>
      <c r="J65" s="8">
        <v>2</v>
      </c>
      <c r="K65" s="8">
        <v>3</v>
      </c>
      <c r="L65" s="8">
        <v>4</v>
      </c>
      <c r="M65" s="8">
        <v>5</v>
      </c>
      <c r="N65" s="8">
        <v>6</v>
      </c>
      <c r="O65" s="8">
        <v>7</v>
      </c>
      <c r="P65" s="8">
        <v>8</v>
      </c>
      <c r="Q65" s="8">
        <v>9</v>
      </c>
      <c r="R65" s="8">
        <v>10</v>
      </c>
      <c r="S65" s="8">
        <v>11</v>
      </c>
      <c r="T65" s="8">
        <v>12</v>
      </c>
    </row>
    <row r="66" spans="8:20" x14ac:dyDescent="0.35">
      <c r="H66" s="77" t="s">
        <v>43</v>
      </c>
      <c r="I66" t="s">
        <v>161</v>
      </c>
      <c r="J66" t="s">
        <v>161</v>
      </c>
      <c r="K66" t="s">
        <v>161</v>
      </c>
      <c r="L66" t="s">
        <v>162</v>
      </c>
      <c r="M66" t="s">
        <v>163</v>
      </c>
      <c r="N66" t="s">
        <v>164</v>
      </c>
      <c r="O66" t="s">
        <v>165</v>
      </c>
      <c r="P66" t="s">
        <v>165</v>
      </c>
      <c r="Q66" t="s">
        <v>165</v>
      </c>
      <c r="R66" t="s">
        <v>166</v>
      </c>
      <c r="S66" t="s">
        <v>166</v>
      </c>
      <c r="T66" t="s">
        <v>166</v>
      </c>
    </row>
    <row r="67" spans="8:20" x14ac:dyDescent="0.35">
      <c r="H67" s="77" t="s">
        <v>44</v>
      </c>
      <c r="I67" t="s">
        <v>32</v>
      </c>
      <c r="J67" t="s">
        <v>31</v>
      </c>
      <c r="K67" t="s">
        <v>30</v>
      </c>
      <c r="L67" t="s">
        <v>29</v>
      </c>
      <c r="M67" t="s">
        <v>28</v>
      </c>
      <c r="N67" t="s">
        <v>27</v>
      </c>
      <c r="O67" t="s">
        <v>26</v>
      </c>
      <c r="P67" t="s">
        <v>25</v>
      </c>
      <c r="Q67" t="s">
        <v>24</v>
      </c>
      <c r="R67" t="s">
        <v>23</v>
      </c>
      <c r="S67" t="s">
        <v>22</v>
      </c>
      <c r="T67" t="s">
        <v>21</v>
      </c>
    </row>
    <row r="68" spans="8:20" x14ac:dyDescent="0.35">
      <c r="H68" s="77" t="s">
        <v>45</v>
      </c>
      <c r="I68" t="s">
        <v>20</v>
      </c>
      <c r="J68" t="s">
        <v>19</v>
      </c>
      <c r="K68" t="s">
        <v>18</v>
      </c>
      <c r="L68" t="s">
        <v>17</v>
      </c>
      <c r="M68" t="s">
        <v>16</v>
      </c>
      <c r="P68" t="s">
        <v>36</v>
      </c>
      <c r="Q68" t="s">
        <v>35</v>
      </c>
      <c r="R68" t="s">
        <v>34</v>
      </c>
      <c r="S68" t="s">
        <v>33</v>
      </c>
    </row>
    <row r="69" spans="8:20" x14ac:dyDescent="0.35">
      <c r="H69" s="77" t="s">
        <v>46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P69" t="s">
        <v>204</v>
      </c>
      <c r="Q69" t="s">
        <v>205</v>
      </c>
      <c r="R69" t="s">
        <v>206</v>
      </c>
      <c r="S69" t="s">
        <v>207</v>
      </c>
      <c r="T69" t="s">
        <v>208</v>
      </c>
    </row>
    <row r="70" spans="8:20" x14ac:dyDescent="0.35">
      <c r="H70" s="77" t="s">
        <v>47</v>
      </c>
      <c r="I70" t="s">
        <v>209</v>
      </c>
      <c r="J70" t="s">
        <v>210</v>
      </c>
      <c r="K70" t="s">
        <v>202</v>
      </c>
      <c r="L70" t="s">
        <v>203</v>
      </c>
      <c r="M70" t="s">
        <v>204</v>
      </c>
      <c r="N70" t="s">
        <v>205</v>
      </c>
      <c r="O70" t="s">
        <v>211</v>
      </c>
      <c r="P70" t="s">
        <v>212</v>
      </c>
      <c r="Q70" t="s">
        <v>213</v>
      </c>
      <c r="R70" t="s">
        <v>214</v>
      </c>
      <c r="S70" t="s">
        <v>215</v>
      </c>
      <c r="T70" t="s">
        <v>216</v>
      </c>
    </row>
    <row r="71" spans="8:20" x14ac:dyDescent="0.35">
      <c r="H71" s="77" t="s">
        <v>51</v>
      </c>
      <c r="I71" t="s">
        <v>217</v>
      </c>
      <c r="J71" t="s">
        <v>218</v>
      </c>
      <c r="K71" t="s">
        <v>219</v>
      </c>
      <c r="L71" t="s">
        <v>220</v>
      </c>
      <c r="M71" t="s">
        <v>221</v>
      </c>
      <c r="N71" t="s">
        <v>222</v>
      </c>
      <c r="O71" t="s">
        <v>223</v>
      </c>
      <c r="P71" t="s">
        <v>224</v>
      </c>
      <c r="Q71" t="s">
        <v>225</v>
      </c>
      <c r="R71" t="s">
        <v>226</v>
      </c>
      <c r="S71" t="s">
        <v>227</v>
      </c>
      <c r="T71" t="s">
        <v>228</v>
      </c>
    </row>
    <row r="72" spans="8:20" x14ac:dyDescent="0.35">
      <c r="H72" s="77" t="s">
        <v>55</v>
      </c>
      <c r="I72" t="s">
        <v>229</v>
      </c>
      <c r="J72" t="s">
        <v>230</v>
      </c>
      <c r="K72" t="s">
        <v>231</v>
      </c>
      <c r="L72" t="s">
        <v>232</v>
      </c>
      <c r="M72" t="s">
        <v>233</v>
      </c>
      <c r="N72" t="s">
        <v>234</v>
      </c>
      <c r="O72" t="s">
        <v>235</v>
      </c>
      <c r="P72" t="s">
        <v>236</v>
      </c>
      <c r="Q72" t="s">
        <v>237</v>
      </c>
      <c r="R72" t="s">
        <v>238</v>
      </c>
      <c r="S72" t="s">
        <v>239</v>
      </c>
      <c r="T72" t="s">
        <v>240</v>
      </c>
    </row>
    <row r="73" spans="8:20" x14ac:dyDescent="0.35">
      <c r="H73" s="77" t="s">
        <v>64</v>
      </c>
      <c r="I73" t="s">
        <v>241</v>
      </c>
      <c r="J73" t="s">
        <v>242</v>
      </c>
      <c r="K73" t="s">
        <v>243</v>
      </c>
      <c r="L73" t="s">
        <v>244</v>
      </c>
      <c r="M73" t="s">
        <v>245</v>
      </c>
      <c r="N73" t="s">
        <v>246</v>
      </c>
      <c r="O73" t="s">
        <v>247</v>
      </c>
      <c r="P73" t="s">
        <v>248</v>
      </c>
      <c r="Q73" t="s">
        <v>249</v>
      </c>
      <c r="R73" t="s">
        <v>250</v>
      </c>
      <c r="S73" t="s">
        <v>251</v>
      </c>
      <c r="T73" t="s">
        <v>252</v>
      </c>
    </row>
    <row r="82" spans="1:1" x14ac:dyDescent="0.35">
      <c r="A82" t="s">
        <v>139</v>
      </c>
    </row>
  </sheetData>
  <phoneticPr fontId="15" type="noConversion"/>
  <pageMargins left="0.7" right="0.7" top="0.75" bottom="0.75" header="0.3" footer="0.3"/>
  <pageSetup scale="4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AB95-83B8-4DCB-A790-302DDA0D4F45}">
  <sheetPr>
    <pageSetUpPr fitToPage="1"/>
  </sheetPr>
  <dimension ref="A1:H8"/>
  <sheetViews>
    <sheetView workbookViewId="0">
      <selection activeCell="J20" sqref="J20"/>
    </sheetView>
  </sheetViews>
  <sheetFormatPr defaultRowHeight="14.5" x14ac:dyDescent="0.35"/>
  <cols>
    <col min="1" max="1" width="11.90625" customWidth="1"/>
    <col min="2" max="2" width="20.36328125" customWidth="1"/>
  </cols>
  <sheetData>
    <row r="1" spans="1:8" ht="39.5" x14ac:dyDescent="0.3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2" t="s">
        <v>136</v>
      </c>
      <c r="H1" s="3" t="s">
        <v>5</v>
      </c>
    </row>
    <row r="2" spans="1:8" x14ac:dyDescent="0.35">
      <c r="A2" t="s">
        <v>6</v>
      </c>
      <c r="B2" s="6" t="s">
        <v>7</v>
      </c>
      <c r="C2" s="7">
        <v>1</v>
      </c>
      <c r="D2" s="8">
        <f>G$2*H$2</f>
        <v>79.95</v>
      </c>
      <c r="E2" s="74">
        <f>D2/C2</f>
        <v>79.95</v>
      </c>
      <c r="F2" t="s">
        <v>8</v>
      </c>
      <c r="G2" s="8">
        <v>5.33</v>
      </c>
      <c r="H2" s="7">
        <v>15</v>
      </c>
    </row>
    <row r="3" spans="1:8" x14ac:dyDescent="0.35">
      <c r="A3" t="s">
        <v>9</v>
      </c>
      <c r="B3" s="6" t="s">
        <v>11</v>
      </c>
      <c r="C3" s="7">
        <v>10</v>
      </c>
      <c r="D3" s="8">
        <f>G$2*H$2</f>
        <v>79.95</v>
      </c>
      <c r="E3" s="74">
        <f>D3/C3</f>
        <v>7.9950000000000001</v>
      </c>
      <c r="F3" t="s">
        <v>8</v>
      </c>
    </row>
    <row r="4" spans="1:8" x14ac:dyDescent="0.35">
      <c r="E4" s="9"/>
    </row>
    <row r="5" spans="1:8" x14ac:dyDescent="0.35">
      <c r="B5" t="s">
        <v>133</v>
      </c>
      <c r="E5" s="75">
        <f>SUM((H2)-(SUM(E2:E3)/1000))</f>
        <v>14.912055000000001</v>
      </c>
      <c r="F5" t="s">
        <v>10</v>
      </c>
    </row>
    <row r="6" spans="1:8" x14ac:dyDescent="0.35">
      <c r="B6" s="73" t="s">
        <v>134</v>
      </c>
      <c r="G6" t="s">
        <v>135</v>
      </c>
    </row>
    <row r="7" spans="1:8" x14ac:dyDescent="0.35">
      <c r="G7" t="s">
        <v>137</v>
      </c>
    </row>
    <row r="8" spans="1:8" x14ac:dyDescent="0.35">
      <c r="G8" t="s">
        <v>138</v>
      </c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B798-3132-4BFF-B8F1-D26BFE339416}">
  <sheetPr>
    <pageSetUpPr fitToPage="1"/>
  </sheetPr>
  <dimension ref="A1:H24"/>
  <sheetViews>
    <sheetView workbookViewId="0">
      <selection activeCell="G28" sqref="G28"/>
    </sheetView>
  </sheetViews>
  <sheetFormatPr defaultRowHeight="14.5" x14ac:dyDescent="0.35"/>
  <cols>
    <col min="1" max="1" width="24.81640625" bestFit="1" customWidth="1"/>
    <col min="6" max="6" width="21.453125" customWidth="1"/>
    <col min="7" max="7" width="13.26953125" customWidth="1"/>
    <col min="8" max="8" width="12.453125" customWidth="1"/>
  </cols>
  <sheetData>
    <row r="1" spans="1:8" ht="29.5" thickBot="1" x14ac:dyDescent="0.4">
      <c r="A1" s="36"/>
      <c r="B1" s="30" t="s">
        <v>14</v>
      </c>
      <c r="C1" s="23" t="s">
        <v>13</v>
      </c>
      <c r="D1" s="23" t="s">
        <v>15</v>
      </c>
      <c r="E1" s="23" t="s">
        <v>37</v>
      </c>
      <c r="F1" s="23" t="s">
        <v>12</v>
      </c>
      <c r="G1" s="24" t="s">
        <v>41</v>
      </c>
      <c r="H1" s="29" t="s">
        <v>42</v>
      </c>
    </row>
    <row r="2" spans="1:8" x14ac:dyDescent="0.35">
      <c r="A2" s="37" t="s">
        <v>16</v>
      </c>
      <c r="B2" s="31">
        <v>5120</v>
      </c>
      <c r="C2" s="21">
        <v>260.5</v>
      </c>
      <c r="D2" s="22">
        <v>500</v>
      </c>
      <c r="E2" s="20">
        <v>239.5</v>
      </c>
      <c r="F2" s="20" t="s">
        <v>38</v>
      </c>
      <c r="G2" s="25">
        <f>B2/3</f>
        <v>1706.6666666666667</v>
      </c>
      <c r="H2" s="68">
        <f>G2/80</f>
        <v>21.333333333333336</v>
      </c>
    </row>
    <row r="3" spans="1:8" x14ac:dyDescent="0.35">
      <c r="A3" s="38" t="s">
        <v>17</v>
      </c>
      <c r="B3" s="32">
        <v>3200</v>
      </c>
      <c r="C3" s="12">
        <v>160</v>
      </c>
      <c r="D3" s="13">
        <v>500</v>
      </c>
      <c r="E3" s="11">
        <v>340</v>
      </c>
      <c r="F3" s="11" t="s">
        <v>38</v>
      </c>
      <c r="G3" s="26">
        <f t="shared" ref="G3:G22" si="0">B3/3</f>
        <v>1066.6666666666667</v>
      </c>
      <c r="H3" s="68">
        <f t="shared" ref="H3:H22" si="1">G3/80</f>
        <v>13.333333333333334</v>
      </c>
    </row>
    <row r="4" spans="1:8" x14ac:dyDescent="0.35">
      <c r="A4" s="38" t="s">
        <v>18</v>
      </c>
      <c r="B4" s="32">
        <v>2000</v>
      </c>
      <c r="C4" s="12">
        <v>100</v>
      </c>
      <c r="D4" s="13">
        <v>500</v>
      </c>
      <c r="E4" s="11">
        <v>400</v>
      </c>
      <c r="F4" s="11" t="s">
        <v>38</v>
      </c>
      <c r="G4" s="26">
        <f t="shared" si="0"/>
        <v>666.66666666666663</v>
      </c>
      <c r="H4" s="68">
        <f t="shared" si="1"/>
        <v>8.3333333333333321</v>
      </c>
    </row>
    <row r="5" spans="1:8" x14ac:dyDescent="0.35">
      <c r="A5" s="38" t="s">
        <v>19</v>
      </c>
      <c r="B5" s="32">
        <v>1250</v>
      </c>
      <c r="C5" s="12">
        <v>62.5</v>
      </c>
      <c r="D5" s="13">
        <v>500</v>
      </c>
      <c r="E5" s="11">
        <v>437.5</v>
      </c>
      <c r="F5" s="11" t="s">
        <v>38</v>
      </c>
      <c r="G5" s="26">
        <f t="shared" si="0"/>
        <v>416.66666666666669</v>
      </c>
      <c r="H5" s="68">
        <f t="shared" si="1"/>
        <v>5.2083333333333339</v>
      </c>
    </row>
    <row r="6" spans="1:8" x14ac:dyDescent="0.35">
      <c r="A6" s="38" t="s">
        <v>20</v>
      </c>
      <c r="B6" s="32">
        <v>781.25</v>
      </c>
      <c r="C6" s="12">
        <v>39</v>
      </c>
      <c r="D6" s="13">
        <v>500</v>
      </c>
      <c r="E6" s="11">
        <v>461</v>
      </c>
      <c r="F6" s="11" t="s">
        <v>38</v>
      </c>
      <c r="G6" s="26">
        <f t="shared" si="0"/>
        <v>260.41666666666669</v>
      </c>
      <c r="H6" s="68">
        <f t="shared" si="1"/>
        <v>3.2552083333333335</v>
      </c>
    </row>
    <row r="7" spans="1:8" x14ac:dyDescent="0.35">
      <c r="A7" s="38" t="s">
        <v>21</v>
      </c>
      <c r="B7" s="32">
        <v>488.28</v>
      </c>
      <c r="C7" s="12">
        <v>24.4</v>
      </c>
      <c r="D7" s="13">
        <v>500</v>
      </c>
      <c r="E7" s="11">
        <v>475.6</v>
      </c>
      <c r="F7" s="11" t="s">
        <v>38</v>
      </c>
      <c r="G7" s="26">
        <f t="shared" si="0"/>
        <v>162.76</v>
      </c>
      <c r="H7" s="68">
        <f t="shared" si="1"/>
        <v>2.0345</v>
      </c>
    </row>
    <row r="8" spans="1:8" x14ac:dyDescent="0.35">
      <c r="A8" s="39" t="s">
        <v>22</v>
      </c>
      <c r="B8" s="33">
        <v>305.18</v>
      </c>
      <c r="C8" s="14">
        <v>30.6</v>
      </c>
      <c r="D8" s="13">
        <v>1000</v>
      </c>
      <c r="E8" s="14">
        <v>969.4</v>
      </c>
      <c r="F8" s="11" t="s">
        <v>38</v>
      </c>
      <c r="G8" s="26">
        <f t="shared" si="0"/>
        <v>101.72666666666667</v>
      </c>
      <c r="H8" s="68">
        <f t="shared" si="1"/>
        <v>1.2715833333333335</v>
      </c>
    </row>
    <row r="9" spans="1:8" x14ac:dyDescent="0.35">
      <c r="A9" s="38" t="s">
        <v>23</v>
      </c>
      <c r="B9" s="32">
        <v>190.73</v>
      </c>
      <c r="C9" s="12">
        <v>9.5</v>
      </c>
      <c r="D9" s="13">
        <v>500</v>
      </c>
      <c r="E9" s="11">
        <v>490.5</v>
      </c>
      <c r="F9" s="11" t="s">
        <v>38</v>
      </c>
      <c r="G9" s="26">
        <f t="shared" si="0"/>
        <v>63.576666666666661</v>
      </c>
      <c r="H9" s="68">
        <f t="shared" si="1"/>
        <v>0.79470833333333324</v>
      </c>
    </row>
    <row r="10" spans="1:8" x14ac:dyDescent="0.35">
      <c r="A10" s="38" t="s">
        <v>24</v>
      </c>
      <c r="B10" s="32">
        <v>119.21</v>
      </c>
      <c r="C10" s="12">
        <v>5.96</v>
      </c>
      <c r="D10" s="13">
        <v>500</v>
      </c>
      <c r="E10" s="11">
        <v>494.04</v>
      </c>
      <c r="F10" s="11" t="s">
        <v>38</v>
      </c>
      <c r="G10" s="26">
        <f t="shared" si="0"/>
        <v>39.736666666666665</v>
      </c>
      <c r="H10" s="68">
        <f t="shared" si="1"/>
        <v>0.49670833333333331</v>
      </c>
    </row>
    <row r="11" spans="1:8" x14ac:dyDescent="0.35">
      <c r="A11" s="38" t="s">
        <v>25</v>
      </c>
      <c r="B11" s="32">
        <v>74.506</v>
      </c>
      <c r="C11" s="15">
        <v>122.07</v>
      </c>
      <c r="D11" s="13">
        <v>500</v>
      </c>
      <c r="E11" s="11">
        <v>377.93</v>
      </c>
      <c r="F11" s="11" t="s">
        <v>39</v>
      </c>
      <c r="G11" s="26">
        <f t="shared" si="0"/>
        <v>24.835333333333335</v>
      </c>
      <c r="H11" s="68">
        <f t="shared" si="1"/>
        <v>0.31044166666666667</v>
      </c>
    </row>
    <row r="12" spans="1:8" x14ac:dyDescent="0.35">
      <c r="A12" s="38" t="s">
        <v>26</v>
      </c>
      <c r="B12" s="32">
        <v>46.566000000000003</v>
      </c>
      <c r="C12" s="12">
        <v>76.3</v>
      </c>
      <c r="D12" s="13">
        <v>500</v>
      </c>
      <c r="E12" s="11">
        <v>423.7</v>
      </c>
      <c r="F12" s="11" t="s">
        <v>39</v>
      </c>
      <c r="G12" s="26">
        <f t="shared" si="0"/>
        <v>15.522</v>
      </c>
      <c r="H12" s="68">
        <f t="shared" si="1"/>
        <v>0.194025</v>
      </c>
    </row>
    <row r="13" spans="1:8" x14ac:dyDescent="0.35">
      <c r="A13" s="38" t="s">
        <v>27</v>
      </c>
      <c r="B13" s="32">
        <v>29.1</v>
      </c>
      <c r="C13" s="12">
        <v>47.7</v>
      </c>
      <c r="D13" s="13">
        <v>500</v>
      </c>
      <c r="E13" s="11">
        <v>452.3</v>
      </c>
      <c r="F13" s="11" t="s">
        <v>39</v>
      </c>
      <c r="G13" s="26">
        <f t="shared" si="0"/>
        <v>9.7000000000000011</v>
      </c>
      <c r="H13" s="68">
        <f t="shared" si="1"/>
        <v>0.12125000000000001</v>
      </c>
    </row>
    <row r="14" spans="1:8" x14ac:dyDescent="0.35">
      <c r="A14" s="38" t="s">
        <v>28</v>
      </c>
      <c r="B14" s="32">
        <v>18.190000000000001</v>
      </c>
      <c r="C14" s="12">
        <v>29.8</v>
      </c>
      <c r="D14" s="13">
        <v>500</v>
      </c>
      <c r="E14" s="11">
        <v>470.2</v>
      </c>
      <c r="F14" s="11" t="s">
        <v>39</v>
      </c>
      <c r="G14" s="26">
        <f t="shared" si="0"/>
        <v>6.0633333333333335</v>
      </c>
      <c r="H14" s="68">
        <f t="shared" si="1"/>
        <v>7.5791666666666674E-2</v>
      </c>
    </row>
    <row r="15" spans="1:8" x14ac:dyDescent="0.35">
      <c r="A15" s="38" t="s">
        <v>29</v>
      </c>
      <c r="B15" s="32">
        <v>11.369</v>
      </c>
      <c r="C15" s="12">
        <v>18.63</v>
      </c>
      <c r="D15" s="13">
        <v>500</v>
      </c>
      <c r="E15" s="11">
        <v>481.37</v>
      </c>
      <c r="F15" s="11" t="s">
        <v>39</v>
      </c>
      <c r="G15" s="26">
        <f t="shared" si="0"/>
        <v>3.7896666666666667</v>
      </c>
      <c r="H15" s="68">
        <f t="shared" si="1"/>
        <v>4.7370833333333334E-2</v>
      </c>
    </row>
    <row r="16" spans="1:8" x14ac:dyDescent="0.35">
      <c r="A16" s="38" t="s">
        <v>30</v>
      </c>
      <c r="B16" s="32">
        <v>7.11</v>
      </c>
      <c r="C16" s="12">
        <v>11.6</v>
      </c>
      <c r="D16" s="13">
        <v>500</v>
      </c>
      <c r="E16" s="11">
        <v>488.4</v>
      </c>
      <c r="F16" s="11" t="s">
        <v>39</v>
      </c>
      <c r="G16" s="26">
        <f t="shared" si="0"/>
        <v>2.37</v>
      </c>
      <c r="H16" s="68">
        <f t="shared" si="1"/>
        <v>2.9625000000000002E-2</v>
      </c>
    </row>
    <row r="17" spans="1:8" x14ac:dyDescent="0.35">
      <c r="A17" s="38" t="s">
        <v>31</v>
      </c>
      <c r="B17" s="32">
        <v>4.4400000000000004</v>
      </c>
      <c r="C17" s="12">
        <v>7.28</v>
      </c>
      <c r="D17" s="13">
        <v>500</v>
      </c>
      <c r="E17" s="11">
        <v>492.72</v>
      </c>
      <c r="F17" s="11" t="s">
        <v>39</v>
      </c>
      <c r="G17" s="26">
        <f t="shared" si="0"/>
        <v>1.4800000000000002</v>
      </c>
      <c r="H17" s="68">
        <f t="shared" si="1"/>
        <v>1.8500000000000003E-2</v>
      </c>
    </row>
    <row r="18" spans="1:8" ht="15" thickBot="1" x14ac:dyDescent="0.4">
      <c r="A18" s="62" t="s">
        <v>32</v>
      </c>
      <c r="B18" s="63">
        <v>2.78</v>
      </c>
      <c r="C18" s="64">
        <v>4.55</v>
      </c>
      <c r="D18" s="65">
        <v>500</v>
      </c>
      <c r="E18" s="66">
        <v>495.5</v>
      </c>
      <c r="F18" s="66" t="s">
        <v>39</v>
      </c>
      <c r="G18" s="67">
        <f t="shared" si="0"/>
        <v>0.92666666666666664</v>
      </c>
      <c r="H18" s="69">
        <f t="shared" si="1"/>
        <v>1.1583333333333333E-2</v>
      </c>
    </row>
    <row r="19" spans="1:8" x14ac:dyDescent="0.35">
      <c r="A19" s="41" t="s">
        <v>33</v>
      </c>
      <c r="B19" s="35">
        <v>400</v>
      </c>
      <c r="C19" s="16">
        <v>20</v>
      </c>
      <c r="D19" s="17">
        <v>500</v>
      </c>
      <c r="E19" s="16">
        <v>480</v>
      </c>
      <c r="F19" s="16" t="s">
        <v>38</v>
      </c>
      <c r="G19" s="28">
        <f t="shared" si="0"/>
        <v>133.33333333333334</v>
      </c>
      <c r="H19" s="70">
        <f t="shared" si="1"/>
        <v>1.6666666666666667</v>
      </c>
    </row>
    <row r="20" spans="1:8" x14ac:dyDescent="0.35">
      <c r="A20" s="38" t="s">
        <v>34</v>
      </c>
      <c r="B20" s="32">
        <v>100</v>
      </c>
      <c r="C20" s="11">
        <v>163.80000000000001</v>
      </c>
      <c r="D20" s="13">
        <v>500</v>
      </c>
      <c r="E20" s="11">
        <v>336</v>
      </c>
      <c r="F20" s="11" t="s">
        <v>39</v>
      </c>
      <c r="G20" s="26">
        <f t="shared" si="0"/>
        <v>33.333333333333336</v>
      </c>
      <c r="H20" s="68">
        <f t="shared" si="1"/>
        <v>0.41666666666666669</v>
      </c>
    </row>
    <row r="21" spans="1:8" x14ac:dyDescent="0.35">
      <c r="A21" s="38" t="s">
        <v>35</v>
      </c>
      <c r="B21" s="32">
        <v>40</v>
      </c>
      <c r="C21" s="11">
        <v>65.5</v>
      </c>
      <c r="D21" s="13">
        <v>500</v>
      </c>
      <c r="E21" s="11">
        <v>434</v>
      </c>
      <c r="F21" s="11" t="s">
        <v>39</v>
      </c>
      <c r="G21" s="26">
        <f t="shared" si="0"/>
        <v>13.333333333333334</v>
      </c>
      <c r="H21" s="68">
        <f t="shared" si="1"/>
        <v>0.16666666666666669</v>
      </c>
    </row>
    <row r="22" spans="1:8" ht="15" thickBot="1" x14ac:dyDescent="0.4">
      <c r="A22" s="40" t="s">
        <v>36</v>
      </c>
      <c r="B22" s="34">
        <v>10</v>
      </c>
      <c r="C22" s="18">
        <v>16.399999999999999</v>
      </c>
      <c r="D22" s="19">
        <v>500</v>
      </c>
      <c r="E22" s="18">
        <v>484</v>
      </c>
      <c r="F22" s="18" t="s">
        <v>39</v>
      </c>
      <c r="G22" s="27">
        <f t="shared" si="0"/>
        <v>3.3333333333333335</v>
      </c>
      <c r="H22" s="71">
        <f t="shared" si="1"/>
        <v>4.1666666666666671E-2</v>
      </c>
    </row>
    <row r="24" spans="1:8" x14ac:dyDescent="0.35">
      <c r="G24" t="s">
        <v>40</v>
      </c>
      <c r="H24" t="s">
        <v>88</v>
      </c>
    </row>
  </sheetData>
  <pageMargins left="0.7" right="0.7" top="0.75" bottom="0.75" header="0.3" footer="0.3"/>
  <pageSetup scale="9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E2FB-1278-4911-BCDC-50E6F3C7CE4C}">
  <sheetPr>
    <pageSetUpPr fitToPage="1"/>
  </sheetPr>
  <dimension ref="A1:T38"/>
  <sheetViews>
    <sheetView workbookViewId="0">
      <selection activeCell="H16" sqref="A1:XFD1048576"/>
    </sheetView>
  </sheetViews>
  <sheetFormatPr defaultRowHeight="14.5" x14ac:dyDescent="0.35"/>
  <cols>
    <col min="1" max="1" width="11.6328125" customWidth="1"/>
  </cols>
  <sheetData>
    <row r="1" spans="1:20" x14ac:dyDescent="0.35">
      <c r="A1" s="72" t="s">
        <v>90</v>
      </c>
    </row>
    <row r="3" spans="1:20" x14ac:dyDescent="0.35">
      <c r="A3" s="54" t="s">
        <v>96</v>
      </c>
    </row>
    <row r="4" spans="1:20" x14ac:dyDescent="0.35">
      <c r="A4" t="s">
        <v>94</v>
      </c>
      <c r="B4" t="s">
        <v>97</v>
      </c>
    </row>
    <row r="5" spans="1:20" x14ac:dyDescent="0.35">
      <c r="A5" t="s">
        <v>99</v>
      </c>
      <c r="B5" t="s">
        <v>98</v>
      </c>
    </row>
    <row r="6" spans="1:20" x14ac:dyDescent="0.35">
      <c r="A6" t="s">
        <v>100</v>
      </c>
      <c r="B6" t="s">
        <v>92</v>
      </c>
    </row>
    <row r="8" spans="1:20" x14ac:dyDescent="0.35">
      <c r="A8" s="54" t="s">
        <v>103</v>
      </c>
    </row>
    <row r="9" spans="1:20" x14ac:dyDescent="0.35">
      <c r="A9" t="s">
        <v>91</v>
      </c>
      <c r="B9">
        <v>6</v>
      </c>
      <c r="C9" t="s">
        <v>101</v>
      </c>
    </row>
    <row r="10" spans="1:20" x14ac:dyDescent="0.35">
      <c r="A10" t="s">
        <v>92</v>
      </c>
      <c r="B10">
        <f>500-(B9*12.5)</f>
        <v>425</v>
      </c>
      <c r="C10" t="s">
        <v>8</v>
      </c>
    </row>
    <row r="11" spans="1:20" x14ac:dyDescent="0.35">
      <c r="A11" t="s">
        <v>93</v>
      </c>
      <c r="B11" t="s">
        <v>102</v>
      </c>
    </row>
    <row r="13" spans="1:20" x14ac:dyDescent="0.35">
      <c r="A13" s="54" t="s">
        <v>104</v>
      </c>
      <c r="T13" s="77"/>
    </row>
    <row r="14" spans="1:20" x14ac:dyDescent="0.35">
      <c r="A14" t="s">
        <v>105</v>
      </c>
      <c r="B14" t="s">
        <v>106</v>
      </c>
      <c r="T14" s="77"/>
    </row>
    <row r="15" spans="1:20" x14ac:dyDescent="0.35">
      <c r="A15" t="s">
        <v>92</v>
      </c>
      <c r="B15" t="s">
        <v>156</v>
      </c>
      <c r="T15" s="77"/>
    </row>
    <row r="16" spans="1:20" x14ac:dyDescent="0.35">
      <c r="A16" t="s">
        <v>93</v>
      </c>
      <c r="B16" t="s">
        <v>107</v>
      </c>
      <c r="T16" s="77"/>
    </row>
    <row r="17" spans="1:20" x14ac:dyDescent="0.35">
      <c r="T17" s="77"/>
    </row>
    <row r="18" spans="1:20" x14ac:dyDescent="0.35">
      <c r="A18" s="54" t="s">
        <v>108</v>
      </c>
      <c r="T18" s="77"/>
    </row>
    <row r="19" spans="1:20" x14ac:dyDescent="0.35">
      <c r="A19" s="44" t="s">
        <v>109</v>
      </c>
      <c r="E19" t="s">
        <v>157</v>
      </c>
      <c r="T19" s="77"/>
    </row>
    <row r="20" spans="1:20" x14ac:dyDescent="0.35">
      <c r="A20" t="s">
        <v>111</v>
      </c>
      <c r="E20" t="s">
        <v>159</v>
      </c>
      <c r="G20" t="s">
        <v>110</v>
      </c>
      <c r="T20" s="77"/>
    </row>
    <row r="21" spans="1:20" x14ac:dyDescent="0.35">
      <c r="A21" t="s">
        <v>115</v>
      </c>
      <c r="E21" t="s">
        <v>160</v>
      </c>
    </row>
    <row r="22" spans="1:20" x14ac:dyDescent="0.35">
      <c r="A22" t="s">
        <v>112</v>
      </c>
      <c r="E22" t="s">
        <v>113</v>
      </c>
      <c r="G22" t="s">
        <v>114</v>
      </c>
    </row>
    <row r="23" spans="1:20" x14ac:dyDescent="0.35">
      <c r="A23" t="s">
        <v>116</v>
      </c>
    </row>
    <row r="24" spans="1:20" x14ac:dyDescent="0.35">
      <c r="A24" t="s">
        <v>117</v>
      </c>
    </row>
    <row r="26" spans="1:20" x14ac:dyDescent="0.35">
      <c r="A26" s="54" t="s">
        <v>122</v>
      </c>
    </row>
    <row r="27" spans="1:20" x14ac:dyDescent="0.35">
      <c r="A27" t="s">
        <v>95</v>
      </c>
    </row>
    <row r="28" spans="1:20" x14ac:dyDescent="0.35">
      <c r="A28" t="s">
        <v>118</v>
      </c>
    </row>
    <row r="29" spans="1:20" x14ac:dyDescent="0.35">
      <c r="B29" t="s">
        <v>119</v>
      </c>
    </row>
    <row r="30" spans="1:20" x14ac:dyDescent="0.35">
      <c r="A30" t="s">
        <v>120</v>
      </c>
    </row>
    <row r="31" spans="1:20" x14ac:dyDescent="0.35">
      <c r="A31" t="s">
        <v>121</v>
      </c>
    </row>
    <row r="33" spans="1:2" x14ac:dyDescent="0.35">
      <c r="A33" s="54" t="s">
        <v>123</v>
      </c>
    </row>
    <row r="34" spans="1:2" x14ac:dyDescent="0.35">
      <c r="A34" t="s">
        <v>95</v>
      </c>
    </row>
    <row r="35" spans="1:2" x14ac:dyDescent="0.35">
      <c r="A35" t="s">
        <v>158</v>
      </c>
    </row>
    <row r="36" spans="1:2" x14ac:dyDescent="0.35">
      <c r="B36" t="s">
        <v>119</v>
      </c>
    </row>
    <row r="37" spans="1:2" x14ac:dyDescent="0.35">
      <c r="A37" t="s">
        <v>124</v>
      </c>
    </row>
    <row r="38" spans="1:2" x14ac:dyDescent="0.35">
      <c r="A38" t="s">
        <v>121</v>
      </c>
    </row>
  </sheetData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Analytes</vt:lpstr>
      <vt:lpstr>Clint REF Calculations</vt:lpstr>
      <vt:lpstr>Clint PFAS Calculations</vt:lpstr>
      <vt:lpstr>Hep12 Data Summary</vt:lpstr>
      <vt:lpstr>MDL, Recoveries</vt:lpstr>
      <vt:lpstr>SPE</vt:lpstr>
      <vt:lpstr>Internal Standards</vt:lpstr>
      <vt:lpstr>Calibration Curve</vt:lpstr>
      <vt:lpstr>Recovery</vt:lpstr>
      <vt:lpstr>Ref Compounds Raw Data</vt:lpstr>
      <vt:lpstr>PFAS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Smeltz, Marci</dc:creator>
  <cp:lastModifiedBy>Smeltz, Marci</cp:lastModifiedBy>
  <cp:lastPrinted>2022-01-27T18:16:28Z</cp:lastPrinted>
  <dcterms:created xsi:type="dcterms:W3CDTF">2021-08-09T17:11:25Z</dcterms:created>
  <dcterms:modified xsi:type="dcterms:W3CDTF">2022-02-03T22:40:09Z</dcterms:modified>
</cp:coreProperties>
</file>